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080" yWindow="1260" windowWidth="19440" windowHeight="11385" activeTab="3"/>
  </bookViews>
  <sheets>
    <sheet name="AP 4R" sheetId="1" r:id="rId1"/>
    <sheet name="AP 4B" sheetId="2" r:id="rId2"/>
    <sheet name="AP 5D" sheetId="3" r:id="rId3"/>
    <sheet name="AP 5O" sheetId="4" r:id="rId4"/>
    <sheet name="KOM 11Eme" sheetId="12" r:id="rId5"/>
    <sheet name="KOM 11Obs" sheetId="13" r:id="rId6"/>
    <sheet name="KOM 11Ony" sheetId="14" r:id="rId7"/>
  </sheets>
  <definedNames>
    <definedName name="_xlnm.Print_Area" localSheetId="1">'AP 4B'!$B$1:$DW$56</definedName>
    <definedName name="_xlnm.Print_Area" localSheetId="0">'AP 4R'!$B$1:$DW$56</definedName>
    <definedName name="_xlnm.Print_Area" localSheetId="2">'AP 5D'!$B$1:$DW$56</definedName>
    <definedName name="_xlnm.Print_Area" localSheetId="3">'AP 5O'!$B$1:$DW$56</definedName>
    <definedName name="_xlnm.Print_Area" localSheetId="4">'KOM 11Eme'!$B$1:$DW$71</definedName>
    <definedName name="_xlnm.Print_Area" localSheetId="5">'KOM 11Obs'!$B$1:$DW$71</definedName>
    <definedName name="_xlnm.Print_Area" localSheetId="6">'KOM 11Ony'!$B$1:$DW$71</definedName>
  </definedNames>
  <calcPr calcId="124519"/>
</workbook>
</file>

<file path=xl/calcChain.xml><?xml version="1.0" encoding="utf-8"?>
<calcChain xmlns="http://schemas.openxmlformats.org/spreadsheetml/2006/main">
  <c r="AI173" i="1"/>
  <c r="AI174"/>
  <c r="AI175"/>
  <c r="AI176"/>
  <c r="AI177"/>
  <c r="AI178"/>
  <c r="AI179"/>
  <c r="AI180"/>
  <c r="AI181"/>
  <c r="AI182"/>
  <c r="AI183"/>
  <c r="AI184"/>
  <c r="AI185"/>
  <c r="AI187"/>
  <c r="AI188"/>
  <c r="AI189"/>
  <c r="AI190"/>
  <c r="AI191"/>
  <c r="AI192"/>
  <c r="AI193"/>
  <c r="AI194"/>
  <c r="AI195"/>
  <c r="AI196"/>
  <c r="AI198"/>
  <c r="AI199"/>
  <c r="AI200"/>
  <c r="AI201"/>
  <c r="AI202"/>
  <c r="AI203"/>
  <c r="AI204"/>
  <c r="AI205"/>
  <c r="AI206"/>
  <c r="AI207"/>
  <c r="AI208"/>
  <c r="AI209"/>
  <c r="AI210"/>
  <c r="AI211"/>
  <c r="DC240" i="14" l="1"/>
  <c r="DG240" s="1"/>
  <c r="CY240"/>
  <c r="CZ240" s="1"/>
  <c r="CO240"/>
  <c r="CP240" s="1"/>
  <c r="CH240"/>
  <c r="CI240" s="1"/>
  <c r="CA240"/>
  <c r="CB240" s="1"/>
  <c r="BT240"/>
  <c r="BU240" s="1"/>
  <c r="BH240"/>
  <c r="BI240" s="1"/>
  <c r="BB240"/>
  <c r="AX240"/>
  <c r="AY240" s="1"/>
  <c r="AO240"/>
  <c r="AP240" s="1"/>
  <c r="AC240"/>
  <c r="AD240" s="1"/>
  <c r="Q240"/>
  <c r="R240" s="1"/>
  <c r="DC239"/>
  <c r="DG239" s="1"/>
  <c r="CY239"/>
  <c r="CZ239" s="1"/>
  <c r="CO239"/>
  <c r="CP239" s="1"/>
  <c r="CH239"/>
  <c r="CI239" s="1"/>
  <c r="CA239"/>
  <c r="CB239" s="1"/>
  <c r="BT239"/>
  <c r="BU239" s="1"/>
  <c r="BH239"/>
  <c r="BI239" s="1"/>
  <c r="BB239"/>
  <c r="AX239"/>
  <c r="AY239" s="1"/>
  <c r="AO239"/>
  <c r="AP239" s="1"/>
  <c r="AC239"/>
  <c r="AD239" s="1"/>
  <c r="Q239"/>
  <c r="R239" s="1"/>
  <c r="DC238"/>
  <c r="DG238" s="1"/>
  <c r="CY238"/>
  <c r="CZ238" s="1"/>
  <c r="CO238"/>
  <c r="CP238" s="1"/>
  <c r="CH238"/>
  <c r="CI238" s="1"/>
  <c r="CA238"/>
  <c r="CB238" s="1"/>
  <c r="BT238"/>
  <c r="BU238" s="1"/>
  <c r="BH238"/>
  <c r="BI238" s="1"/>
  <c r="BB238"/>
  <c r="AX238"/>
  <c r="AY238" s="1"/>
  <c r="AO238"/>
  <c r="AP238" s="1"/>
  <c r="AC238"/>
  <c r="AD238" s="1"/>
  <c r="Q238"/>
  <c r="R238" s="1"/>
  <c r="DC237"/>
  <c r="DG237" s="1"/>
  <c r="CY237"/>
  <c r="CZ237" s="1"/>
  <c r="CO237"/>
  <c r="CP237" s="1"/>
  <c r="CH237"/>
  <c r="CI237" s="1"/>
  <c r="CA237"/>
  <c r="CB237" s="1"/>
  <c r="BT237"/>
  <c r="BU237" s="1"/>
  <c r="BH237"/>
  <c r="BI237" s="1"/>
  <c r="BB237"/>
  <c r="AX237"/>
  <c r="AY237" s="1"/>
  <c r="AO237"/>
  <c r="AP237" s="1"/>
  <c r="AC237"/>
  <c r="AD237" s="1"/>
  <c r="Q237"/>
  <c r="R237" s="1"/>
  <c r="DC236"/>
  <c r="DG236" s="1"/>
  <c r="CY236"/>
  <c r="CZ236" s="1"/>
  <c r="CO236"/>
  <c r="CP236" s="1"/>
  <c r="CH236"/>
  <c r="CI236" s="1"/>
  <c r="CA236"/>
  <c r="CB236" s="1"/>
  <c r="BT236"/>
  <c r="BU236" s="1"/>
  <c r="BH236"/>
  <c r="BI236" s="1"/>
  <c r="BB236"/>
  <c r="AX236"/>
  <c r="AY236" s="1"/>
  <c r="AO236"/>
  <c r="AP236" s="1"/>
  <c r="AC236"/>
  <c r="AD236" s="1"/>
  <c r="Q236"/>
  <c r="R236" s="1"/>
  <c r="DC235"/>
  <c r="DG235" s="1"/>
  <c r="CY235"/>
  <c r="CZ235" s="1"/>
  <c r="CO235"/>
  <c r="CP235" s="1"/>
  <c r="CH235"/>
  <c r="CI235" s="1"/>
  <c r="CA235"/>
  <c r="CB235" s="1"/>
  <c r="BT235"/>
  <c r="BU235" s="1"/>
  <c r="BH235"/>
  <c r="BI235" s="1"/>
  <c r="BB235"/>
  <c r="AX235"/>
  <c r="AY235" s="1"/>
  <c r="AO235"/>
  <c r="AP235" s="1"/>
  <c r="AC235"/>
  <c r="AD235" s="1"/>
  <c r="Q235"/>
  <c r="R235" s="1"/>
  <c r="DC234"/>
  <c r="DG234" s="1"/>
  <c r="CY234"/>
  <c r="CZ234" s="1"/>
  <c r="CO234"/>
  <c r="CP234" s="1"/>
  <c r="CH234"/>
  <c r="CI234" s="1"/>
  <c r="CA234"/>
  <c r="CB234" s="1"/>
  <c r="BT234"/>
  <c r="BU234" s="1"/>
  <c r="BH234"/>
  <c r="BI234" s="1"/>
  <c r="BB234"/>
  <c r="AX234"/>
  <c r="AY234" s="1"/>
  <c r="AO234"/>
  <c r="AP234" s="1"/>
  <c r="AC234"/>
  <c r="AD234" s="1"/>
  <c r="Q234"/>
  <c r="R234" s="1"/>
  <c r="DC233"/>
  <c r="DG233" s="1"/>
  <c r="CY233"/>
  <c r="CZ233" s="1"/>
  <c r="CO233"/>
  <c r="CP233" s="1"/>
  <c r="CH233"/>
  <c r="CI233" s="1"/>
  <c r="CA233"/>
  <c r="CB233" s="1"/>
  <c r="BT233"/>
  <c r="BU233" s="1"/>
  <c r="BH233"/>
  <c r="BI233" s="1"/>
  <c r="BB233"/>
  <c r="AX233"/>
  <c r="AY233" s="1"/>
  <c r="AO233"/>
  <c r="AP233" s="1"/>
  <c r="AC233"/>
  <c r="AD233" s="1"/>
  <c r="Q233"/>
  <c r="R233" s="1"/>
  <c r="DC232"/>
  <c r="DG232" s="1"/>
  <c r="CY232"/>
  <c r="CZ232" s="1"/>
  <c r="CO232"/>
  <c r="CP232" s="1"/>
  <c r="CH232"/>
  <c r="CI232" s="1"/>
  <c r="CA232"/>
  <c r="CB232" s="1"/>
  <c r="BT232"/>
  <c r="BU232" s="1"/>
  <c r="BH232"/>
  <c r="BI232" s="1"/>
  <c r="BB232"/>
  <c r="AX232"/>
  <c r="AY232" s="1"/>
  <c r="AO232"/>
  <c r="AP232" s="1"/>
  <c r="AC232"/>
  <c r="AD232" s="1"/>
  <c r="Q232"/>
  <c r="R232" s="1"/>
  <c r="DC231"/>
  <c r="DG231" s="1"/>
  <c r="CY231"/>
  <c r="CZ231" s="1"/>
  <c r="CO231"/>
  <c r="CP231" s="1"/>
  <c r="CH231"/>
  <c r="CI231" s="1"/>
  <c r="CA231"/>
  <c r="CB231" s="1"/>
  <c r="BT231"/>
  <c r="BU231" s="1"/>
  <c r="BH231"/>
  <c r="BI231" s="1"/>
  <c r="BB231"/>
  <c r="AX231"/>
  <c r="AY231" s="1"/>
  <c r="AO231"/>
  <c r="AP231" s="1"/>
  <c r="AC231"/>
  <c r="AD231" s="1"/>
  <c r="Q231"/>
  <c r="R231" s="1"/>
  <c r="DC230"/>
  <c r="DG230" s="1"/>
  <c r="CY230"/>
  <c r="CZ230" s="1"/>
  <c r="CO230"/>
  <c r="CP230" s="1"/>
  <c r="CH230"/>
  <c r="CI230" s="1"/>
  <c r="CA230"/>
  <c r="CB230" s="1"/>
  <c r="BT230"/>
  <c r="BU230" s="1"/>
  <c r="BH230"/>
  <c r="BI230" s="1"/>
  <c r="BB230"/>
  <c r="AX230"/>
  <c r="AY230" s="1"/>
  <c r="AO230"/>
  <c r="AP230" s="1"/>
  <c r="AC230"/>
  <c r="AD230" s="1"/>
  <c r="Q230"/>
  <c r="R230" s="1"/>
  <c r="DC229"/>
  <c r="DG229" s="1"/>
  <c r="CY229"/>
  <c r="CZ229" s="1"/>
  <c r="CO229"/>
  <c r="CP229" s="1"/>
  <c r="CH229"/>
  <c r="CI229" s="1"/>
  <c r="CA229"/>
  <c r="CB229" s="1"/>
  <c r="BT229"/>
  <c r="BU229" s="1"/>
  <c r="BH229"/>
  <c r="BI229" s="1"/>
  <c r="BB229"/>
  <c r="AX229"/>
  <c r="AY229" s="1"/>
  <c r="AO229"/>
  <c r="AP229" s="1"/>
  <c r="AC229"/>
  <c r="AD229" s="1"/>
  <c r="Q229"/>
  <c r="R229" s="1"/>
  <c r="DC228"/>
  <c r="DG228" s="1"/>
  <c r="CY228"/>
  <c r="CZ228" s="1"/>
  <c r="CO228"/>
  <c r="CP228" s="1"/>
  <c r="CH228"/>
  <c r="CI228" s="1"/>
  <c r="CA228"/>
  <c r="CB228" s="1"/>
  <c r="BT228"/>
  <c r="BU228" s="1"/>
  <c r="BH228"/>
  <c r="BI228" s="1"/>
  <c r="BB228"/>
  <c r="AX228"/>
  <c r="AY228" s="1"/>
  <c r="AO228"/>
  <c r="AP228" s="1"/>
  <c r="AC228"/>
  <c r="AD228" s="1"/>
  <c r="Q228"/>
  <c r="R228" s="1"/>
  <c r="DC227"/>
  <c r="DG227" s="1"/>
  <c r="CY227"/>
  <c r="CZ227" s="1"/>
  <c r="CO227"/>
  <c r="CP227" s="1"/>
  <c r="CH227"/>
  <c r="CI227" s="1"/>
  <c r="CA227"/>
  <c r="CB227" s="1"/>
  <c r="BT227"/>
  <c r="BU227" s="1"/>
  <c r="BH227"/>
  <c r="BI227" s="1"/>
  <c r="BB227"/>
  <c r="AX227"/>
  <c r="AY227" s="1"/>
  <c r="AO227"/>
  <c r="AP227" s="1"/>
  <c r="AC227"/>
  <c r="AD227" s="1"/>
  <c r="Q227"/>
  <c r="R227" s="1"/>
  <c r="DC226"/>
  <c r="DG226" s="1"/>
  <c r="CY226"/>
  <c r="CZ226" s="1"/>
  <c r="CO226"/>
  <c r="CP226" s="1"/>
  <c r="CH226"/>
  <c r="CI226" s="1"/>
  <c r="CA226"/>
  <c r="CB226" s="1"/>
  <c r="BT226"/>
  <c r="BU226" s="1"/>
  <c r="BH226"/>
  <c r="BI226" s="1"/>
  <c r="BB226"/>
  <c r="AX226"/>
  <c r="AY226" s="1"/>
  <c r="AO226"/>
  <c r="AP226" s="1"/>
  <c r="AC226"/>
  <c r="AD226" s="1"/>
  <c r="Q226"/>
  <c r="R226" s="1"/>
  <c r="DC225"/>
  <c r="DG225" s="1"/>
  <c r="CY225"/>
  <c r="CZ225" s="1"/>
  <c r="CO225"/>
  <c r="CP225" s="1"/>
  <c r="CH225"/>
  <c r="CI225" s="1"/>
  <c r="CA225"/>
  <c r="CB225" s="1"/>
  <c r="BT225"/>
  <c r="BU225" s="1"/>
  <c r="BH225"/>
  <c r="BI225" s="1"/>
  <c r="BB225"/>
  <c r="AX225"/>
  <c r="AY225" s="1"/>
  <c r="AO225"/>
  <c r="AP225" s="1"/>
  <c r="AC225"/>
  <c r="AD225" s="1"/>
  <c r="Q225"/>
  <c r="R225" s="1"/>
  <c r="DC224"/>
  <c r="DG224" s="1"/>
  <c r="CY224"/>
  <c r="CZ224" s="1"/>
  <c r="CO224"/>
  <c r="CP224" s="1"/>
  <c r="CH224"/>
  <c r="CI224" s="1"/>
  <c r="CA224"/>
  <c r="CB224" s="1"/>
  <c r="BT224"/>
  <c r="BU224" s="1"/>
  <c r="BH224"/>
  <c r="BI224" s="1"/>
  <c r="BB224"/>
  <c r="AX224"/>
  <c r="AY224" s="1"/>
  <c r="AO224"/>
  <c r="AP224" s="1"/>
  <c r="AC224"/>
  <c r="AD224" s="1"/>
  <c r="Q224"/>
  <c r="R224" s="1"/>
  <c r="DC223"/>
  <c r="DG223" s="1"/>
  <c r="CY223"/>
  <c r="CZ223" s="1"/>
  <c r="CO223"/>
  <c r="CP223" s="1"/>
  <c r="CH223"/>
  <c r="CI223" s="1"/>
  <c r="CA223"/>
  <c r="CB223" s="1"/>
  <c r="BT223"/>
  <c r="BU223" s="1"/>
  <c r="BH223"/>
  <c r="BI223" s="1"/>
  <c r="BB223"/>
  <c r="AX223"/>
  <c r="AY223" s="1"/>
  <c r="AO223"/>
  <c r="AP223" s="1"/>
  <c r="AC223"/>
  <c r="AD223" s="1"/>
  <c r="Q223"/>
  <c r="R223" s="1"/>
  <c r="DC222"/>
  <c r="DG222" s="1"/>
  <c r="CY222"/>
  <c r="CZ222" s="1"/>
  <c r="CO222"/>
  <c r="CP222" s="1"/>
  <c r="CH222"/>
  <c r="CI222" s="1"/>
  <c r="CA222"/>
  <c r="CB222" s="1"/>
  <c r="BT222"/>
  <c r="BU222" s="1"/>
  <c r="BH222"/>
  <c r="BI222" s="1"/>
  <c r="BB222"/>
  <c r="AX222"/>
  <c r="AY222" s="1"/>
  <c r="AO222"/>
  <c r="AP222" s="1"/>
  <c r="AC222"/>
  <c r="AD222" s="1"/>
  <c r="Q222"/>
  <c r="R222" s="1"/>
  <c r="DC221"/>
  <c r="DG221" s="1"/>
  <c r="CY221"/>
  <c r="CZ221" s="1"/>
  <c r="CO221"/>
  <c r="CP221" s="1"/>
  <c r="CH221"/>
  <c r="CI221" s="1"/>
  <c r="CA221"/>
  <c r="CB221" s="1"/>
  <c r="BT221"/>
  <c r="BU221" s="1"/>
  <c r="BH221"/>
  <c r="BI221" s="1"/>
  <c r="BB221"/>
  <c r="AX221"/>
  <c r="AY221" s="1"/>
  <c r="AO221"/>
  <c r="AP221" s="1"/>
  <c r="AC221"/>
  <c r="AD221" s="1"/>
  <c r="Q221"/>
  <c r="R221" s="1"/>
  <c r="DC220"/>
  <c r="DG220" s="1"/>
  <c r="CY220"/>
  <c r="CZ220" s="1"/>
  <c r="CO220"/>
  <c r="CP220" s="1"/>
  <c r="CH220"/>
  <c r="CI220" s="1"/>
  <c r="CA220"/>
  <c r="CB220" s="1"/>
  <c r="BT220"/>
  <c r="BU220" s="1"/>
  <c r="BH220"/>
  <c r="BI220" s="1"/>
  <c r="BB220"/>
  <c r="AX220"/>
  <c r="AY220" s="1"/>
  <c r="AO220"/>
  <c r="AP220" s="1"/>
  <c r="AC220"/>
  <c r="AD220" s="1"/>
  <c r="Q220"/>
  <c r="R220" s="1"/>
  <c r="DC219"/>
  <c r="DG219" s="1"/>
  <c r="CY219"/>
  <c r="CZ219" s="1"/>
  <c r="CO219"/>
  <c r="CP219" s="1"/>
  <c r="CH219"/>
  <c r="CI219" s="1"/>
  <c r="CA219"/>
  <c r="CB219" s="1"/>
  <c r="BT219"/>
  <c r="BU219" s="1"/>
  <c r="BH219"/>
  <c r="BI219" s="1"/>
  <c r="BB219"/>
  <c r="AX219"/>
  <c r="AY219" s="1"/>
  <c r="AO219"/>
  <c r="AP219" s="1"/>
  <c r="AC219"/>
  <c r="AD219" s="1"/>
  <c r="Q219"/>
  <c r="R219" s="1"/>
  <c r="DC218"/>
  <c r="DG218" s="1"/>
  <c r="CY218"/>
  <c r="CZ218" s="1"/>
  <c r="CO218"/>
  <c r="CP218" s="1"/>
  <c r="CH218"/>
  <c r="CI218" s="1"/>
  <c r="CA218"/>
  <c r="CB218" s="1"/>
  <c r="BT218"/>
  <c r="BU218" s="1"/>
  <c r="BH218"/>
  <c r="BI218" s="1"/>
  <c r="BB218"/>
  <c r="AX218"/>
  <c r="AY218" s="1"/>
  <c r="AO218"/>
  <c r="AP218" s="1"/>
  <c r="AC218"/>
  <c r="AD218" s="1"/>
  <c r="Q218"/>
  <c r="R218" s="1"/>
  <c r="DC217"/>
  <c r="DG217" s="1"/>
  <c r="CY217"/>
  <c r="CZ217" s="1"/>
  <c r="CO217"/>
  <c r="CP217" s="1"/>
  <c r="CH217"/>
  <c r="CI217" s="1"/>
  <c r="CA217"/>
  <c r="CB217" s="1"/>
  <c r="BT217"/>
  <c r="BU217" s="1"/>
  <c r="BH217"/>
  <c r="BI217" s="1"/>
  <c r="BB217"/>
  <c r="AX217"/>
  <c r="AY217" s="1"/>
  <c r="AO217"/>
  <c r="AP217" s="1"/>
  <c r="AC217"/>
  <c r="AD217" s="1"/>
  <c r="Q217"/>
  <c r="R217" s="1"/>
  <c r="DC216"/>
  <c r="DG216" s="1"/>
  <c r="CY216"/>
  <c r="CZ216" s="1"/>
  <c r="CO216"/>
  <c r="CP216" s="1"/>
  <c r="CH216"/>
  <c r="CI216" s="1"/>
  <c r="CA216"/>
  <c r="CB216" s="1"/>
  <c r="BT216"/>
  <c r="BU216" s="1"/>
  <c r="BH216"/>
  <c r="BI216" s="1"/>
  <c r="BB216"/>
  <c r="AX216"/>
  <c r="AY216" s="1"/>
  <c r="AO216"/>
  <c r="AP216" s="1"/>
  <c r="AC216"/>
  <c r="AD216" s="1"/>
  <c r="Q216"/>
  <c r="R216" s="1"/>
  <c r="DC215"/>
  <c r="DG215" s="1"/>
  <c r="CY215"/>
  <c r="CZ215" s="1"/>
  <c r="CO215"/>
  <c r="CP215" s="1"/>
  <c r="CH215"/>
  <c r="CI215" s="1"/>
  <c r="CA215"/>
  <c r="CB215" s="1"/>
  <c r="BT215"/>
  <c r="BU215" s="1"/>
  <c r="BH215"/>
  <c r="BI215" s="1"/>
  <c r="BB215"/>
  <c r="AX215"/>
  <c r="AY215" s="1"/>
  <c r="AO215"/>
  <c r="AP215" s="1"/>
  <c r="AC215"/>
  <c r="AD215" s="1"/>
  <c r="Q215"/>
  <c r="R215" s="1"/>
  <c r="DC214"/>
  <c r="DG214" s="1"/>
  <c r="CY214"/>
  <c r="CZ214" s="1"/>
  <c r="CO214"/>
  <c r="CP214" s="1"/>
  <c r="CH214"/>
  <c r="CI214" s="1"/>
  <c r="CA214"/>
  <c r="CB214" s="1"/>
  <c r="BT214"/>
  <c r="BU214" s="1"/>
  <c r="BH214"/>
  <c r="BI214" s="1"/>
  <c r="BB214"/>
  <c r="AX214"/>
  <c r="AY214" s="1"/>
  <c r="AO214"/>
  <c r="AP214" s="1"/>
  <c r="AC214"/>
  <c r="AD214" s="1"/>
  <c r="Q214"/>
  <c r="R214" s="1"/>
  <c r="DC213"/>
  <c r="DG213" s="1"/>
  <c r="CY213"/>
  <c r="CZ213" s="1"/>
  <c r="CO213"/>
  <c r="CP213" s="1"/>
  <c r="CH213"/>
  <c r="CI213" s="1"/>
  <c r="CA213"/>
  <c r="CB213" s="1"/>
  <c r="BT213"/>
  <c r="BU213" s="1"/>
  <c r="BH213"/>
  <c r="BI213" s="1"/>
  <c r="BB213"/>
  <c r="AX213"/>
  <c r="AY213" s="1"/>
  <c r="AO213"/>
  <c r="AP213" s="1"/>
  <c r="AC213"/>
  <c r="AD213" s="1"/>
  <c r="Q213"/>
  <c r="R213" s="1"/>
  <c r="DC212"/>
  <c r="DG212" s="1"/>
  <c r="CY212"/>
  <c r="CZ212" s="1"/>
  <c r="CO212"/>
  <c r="CP212" s="1"/>
  <c r="CH212"/>
  <c r="CI212" s="1"/>
  <c r="CA212"/>
  <c r="CB212" s="1"/>
  <c r="BT212"/>
  <c r="BU212" s="1"/>
  <c r="BH212"/>
  <c r="BI212" s="1"/>
  <c r="BB212"/>
  <c r="AX212"/>
  <c r="AY212" s="1"/>
  <c r="AO212"/>
  <c r="AP212" s="1"/>
  <c r="AC212"/>
  <c r="AD212" s="1"/>
  <c r="Q212"/>
  <c r="R212" s="1"/>
  <c r="DC211"/>
  <c r="DG211" s="1"/>
  <c r="CY211"/>
  <c r="CZ211" s="1"/>
  <c r="CO211"/>
  <c r="CP211" s="1"/>
  <c r="CH211"/>
  <c r="CI211" s="1"/>
  <c r="CA211"/>
  <c r="CB211" s="1"/>
  <c r="BT211"/>
  <c r="BU211" s="1"/>
  <c r="BH211"/>
  <c r="BI211" s="1"/>
  <c r="BB211"/>
  <c r="AX211"/>
  <c r="AY211" s="1"/>
  <c r="AO211"/>
  <c r="AP211" s="1"/>
  <c r="AC211"/>
  <c r="AD211" s="1"/>
  <c r="Q211"/>
  <c r="R211" s="1"/>
  <c r="DC210"/>
  <c r="DG210" s="1"/>
  <c r="CY210"/>
  <c r="CZ210" s="1"/>
  <c r="CO210"/>
  <c r="CP210" s="1"/>
  <c r="CH210"/>
  <c r="CI210" s="1"/>
  <c r="CA210"/>
  <c r="CB210" s="1"/>
  <c r="BT210"/>
  <c r="BU210" s="1"/>
  <c r="BH210"/>
  <c r="BI210" s="1"/>
  <c r="BB210"/>
  <c r="AX210"/>
  <c r="AY210" s="1"/>
  <c r="AO210"/>
  <c r="AP210" s="1"/>
  <c r="AC210"/>
  <c r="AD210" s="1"/>
  <c r="Q210"/>
  <c r="R210" s="1"/>
  <c r="DC209"/>
  <c r="DG209" s="1"/>
  <c r="CY209"/>
  <c r="CZ209" s="1"/>
  <c r="CO209"/>
  <c r="CP209" s="1"/>
  <c r="CH209"/>
  <c r="CI209" s="1"/>
  <c r="CA209"/>
  <c r="CB209" s="1"/>
  <c r="BT209"/>
  <c r="BU209" s="1"/>
  <c r="BH209"/>
  <c r="BI209" s="1"/>
  <c r="BB209"/>
  <c r="AX209"/>
  <c r="AY209" s="1"/>
  <c r="AO209"/>
  <c r="AP209" s="1"/>
  <c r="AC209"/>
  <c r="AD209" s="1"/>
  <c r="Q209"/>
  <c r="R209" s="1"/>
  <c r="DC208"/>
  <c r="DG208" s="1"/>
  <c r="CY208"/>
  <c r="CZ208" s="1"/>
  <c r="CO208"/>
  <c r="CP208" s="1"/>
  <c r="CH208"/>
  <c r="CI208" s="1"/>
  <c r="CA208"/>
  <c r="CB208" s="1"/>
  <c r="BT208"/>
  <c r="BU208" s="1"/>
  <c r="BH208"/>
  <c r="BI208" s="1"/>
  <c r="BB208"/>
  <c r="AX208"/>
  <c r="AY208" s="1"/>
  <c r="AO208"/>
  <c r="AP208" s="1"/>
  <c r="AC208"/>
  <c r="AD208" s="1"/>
  <c r="Q208"/>
  <c r="R208" s="1"/>
  <c r="DC207"/>
  <c r="DG207" s="1"/>
  <c r="CY207"/>
  <c r="CZ207" s="1"/>
  <c r="CO207"/>
  <c r="CP207" s="1"/>
  <c r="CH207"/>
  <c r="CI207" s="1"/>
  <c r="CA207"/>
  <c r="CB207" s="1"/>
  <c r="BT207"/>
  <c r="BU207" s="1"/>
  <c r="BH207"/>
  <c r="BI207" s="1"/>
  <c r="BB207"/>
  <c r="AX207"/>
  <c r="AY207" s="1"/>
  <c r="AO207"/>
  <c r="AP207" s="1"/>
  <c r="AC207"/>
  <c r="AD207" s="1"/>
  <c r="Q207"/>
  <c r="R207" s="1"/>
  <c r="DC206"/>
  <c r="DG206" s="1"/>
  <c r="CY206"/>
  <c r="CZ206" s="1"/>
  <c r="CO206"/>
  <c r="CP206" s="1"/>
  <c r="CH206"/>
  <c r="CI206" s="1"/>
  <c r="CA206"/>
  <c r="CB206" s="1"/>
  <c r="BT206"/>
  <c r="BU206" s="1"/>
  <c r="BH206"/>
  <c r="BI206" s="1"/>
  <c r="BB206"/>
  <c r="AX206"/>
  <c r="AY206" s="1"/>
  <c r="AO206"/>
  <c r="AP206" s="1"/>
  <c r="AC206"/>
  <c r="AD206" s="1"/>
  <c r="Q206"/>
  <c r="R206" s="1"/>
  <c r="DC205"/>
  <c r="DG205" s="1"/>
  <c r="CY205"/>
  <c r="CZ205" s="1"/>
  <c r="CO205"/>
  <c r="CP205" s="1"/>
  <c r="CH205"/>
  <c r="CI205" s="1"/>
  <c r="CA205"/>
  <c r="CB205" s="1"/>
  <c r="BT205"/>
  <c r="BU205" s="1"/>
  <c r="BH205"/>
  <c r="BI205" s="1"/>
  <c r="BB205"/>
  <c r="AX205"/>
  <c r="AY205" s="1"/>
  <c r="AO205"/>
  <c r="AP205" s="1"/>
  <c r="AC205"/>
  <c r="AD205" s="1"/>
  <c r="Q205"/>
  <c r="R205" s="1"/>
  <c r="DC204"/>
  <c r="DG204" s="1"/>
  <c r="CY204"/>
  <c r="CZ204" s="1"/>
  <c r="CO204"/>
  <c r="CP204" s="1"/>
  <c r="CH204"/>
  <c r="CI204" s="1"/>
  <c r="CA204"/>
  <c r="CB204" s="1"/>
  <c r="BT204"/>
  <c r="BU204" s="1"/>
  <c r="BH204"/>
  <c r="BI204" s="1"/>
  <c r="BB204"/>
  <c r="AX204"/>
  <c r="AY204" s="1"/>
  <c r="AO204"/>
  <c r="AP204" s="1"/>
  <c r="AC204"/>
  <c r="AD204" s="1"/>
  <c r="Q204"/>
  <c r="R204" s="1"/>
  <c r="DC203"/>
  <c r="DG203" s="1"/>
  <c r="CY203"/>
  <c r="CZ203" s="1"/>
  <c r="CO203"/>
  <c r="CP203" s="1"/>
  <c r="CH203"/>
  <c r="CI203" s="1"/>
  <c r="CA203"/>
  <c r="CB203" s="1"/>
  <c r="BT203"/>
  <c r="BU203" s="1"/>
  <c r="BH203"/>
  <c r="BI203" s="1"/>
  <c r="BB203"/>
  <c r="AX203"/>
  <c r="AY203" s="1"/>
  <c r="AO203"/>
  <c r="AP203" s="1"/>
  <c r="AC203"/>
  <c r="AD203" s="1"/>
  <c r="Q203"/>
  <c r="R203" s="1"/>
  <c r="DC202"/>
  <c r="DG202" s="1"/>
  <c r="CY202"/>
  <c r="CZ202" s="1"/>
  <c r="CO202"/>
  <c r="CP202" s="1"/>
  <c r="CH202"/>
  <c r="CI202" s="1"/>
  <c r="CA202"/>
  <c r="CB202" s="1"/>
  <c r="BT202"/>
  <c r="BU202" s="1"/>
  <c r="BH202"/>
  <c r="BI202" s="1"/>
  <c r="BB202"/>
  <c r="AX202"/>
  <c r="AY202" s="1"/>
  <c r="AO202"/>
  <c r="AP202" s="1"/>
  <c r="AC202"/>
  <c r="AD202" s="1"/>
  <c r="Q202"/>
  <c r="R202" s="1"/>
  <c r="DC201"/>
  <c r="DG201" s="1"/>
  <c r="CY201"/>
  <c r="CZ201" s="1"/>
  <c r="CO201"/>
  <c r="CP201" s="1"/>
  <c r="CH201"/>
  <c r="CI201" s="1"/>
  <c r="CA201"/>
  <c r="CB201" s="1"/>
  <c r="BT201"/>
  <c r="BU201" s="1"/>
  <c r="BH201"/>
  <c r="BI201" s="1"/>
  <c r="BB201"/>
  <c r="AX201"/>
  <c r="AY201" s="1"/>
  <c r="AO201"/>
  <c r="AP201" s="1"/>
  <c r="AC201"/>
  <c r="AD201" s="1"/>
  <c r="Q201"/>
  <c r="R201" s="1"/>
  <c r="CY200"/>
  <c r="CO200"/>
  <c r="CH200"/>
  <c r="CA200"/>
  <c r="BT200"/>
  <c r="BH200"/>
  <c r="AX200"/>
  <c r="AO200"/>
  <c r="AC200"/>
  <c r="Q200"/>
  <c r="BC195"/>
  <c r="AE195"/>
  <c r="E195"/>
  <c r="E194"/>
  <c r="DC187"/>
  <c r="DG187" s="1"/>
  <c r="CY187"/>
  <c r="CZ187" s="1"/>
  <c r="CO187"/>
  <c r="CP187" s="1"/>
  <c r="CH187"/>
  <c r="CI187" s="1"/>
  <c r="CA187"/>
  <c r="CB187" s="1"/>
  <c r="BT187"/>
  <c r="BU187" s="1"/>
  <c r="BH187"/>
  <c r="BI187" s="1"/>
  <c r="BB187"/>
  <c r="AX187"/>
  <c r="AY187" s="1"/>
  <c r="AO187"/>
  <c r="AP187" s="1"/>
  <c r="AC187"/>
  <c r="AD187" s="1"/>
  <c r="Q187"/>
  <c r="R187" s="1"/>
  <c r="DC186"/>
  <c r="DG186" s="1"/>
  <c r="CY186"/>
  <c r="CZ186" s="1"/>
  <c r="CO186"/>
  <c r="CP186" s="1"/>
  <c r="CH186"/>
  <c r="CI186" s="1"/>
  <c r="CA186"/>
  <c r="CB186" s="1"/>
  <c r="BT186"/>
  <c r="BU186" s="1"/>
  <c r="BH186"/>
  <c r="BI186" s="1"/>
  <c r="BB186"/>
  <c r="AX186"/>
  <c r="AY186" s="1"/>
  <c r="AO186"/>
  <c r="AP186" s="1"/>
  <c r="AC186"/>
  <c r="AD186" s="1"/>
  <c r="Q186"/>
  <c r="R186" s="1"/>
  <c r="DC185"/>
  <c r="DG185" s="1"/>
  <c r="CY185"/>
  <c r="CZ185" s="1"/>
  <c r="CO185"/>
  <c r="CP185" s="1"/>
  <c r="CH185"/>
  <c r="CI185" s="1"/>
  <c r="CA185"/>
  <c r="CB185" s="1"/>
  <c r="BT185"/>
  <c r="BU185" s="1"/>
  <c r="BH185"/>
  <c r="BI185" s="1"/>
  <c r="BB185"/>
  <c r="AX185"/>
  <c r="AY185" s="1"/>
  <c r="AO185"/>
  <c r="AP185" s="1"/>
  <c r="AC185"/>
  <c r="AD185" s="1"/>
  <c r="Q185"/>
  <c r="R185" s="1"/>
  <c r="DC184"/>
  <c r="DG184" s="1"/>
  <c r="CY184"/>
  <c r="CZ184" s="1"/>
  <c r="CO184"/>
  <c r="CP184" s="1"/>
  <c r="CH184"/>
  <c r="CI184" s="1"/>
  <c r="CA184"/>
  <c r="CB184" s="1"/>
  <c r="BT184"/>
  <c r="BU184" s="1"/>
  <c r="BH184"/>
  <c r="BI184" s="1"/>
  <c r="BB184"/>
  <c r="AX184"/>
  <c r="AY184" s="1"/>
  <c r="AO184"/>
  <c r="AP184" s="1"/>
  <c r="AC184"/>
  <c r="AD184" s="1"/>
  <c r="Q184"/>
  <c r="R184" s="1"/>
  <c r="DC183"/>
  <c r="DG183" s="1"/>
  <c r="CY183"/>
  <c r="CZ183" s="1"/>
  <c r="CO183"/>
  <c r="CP183" s="1"/>
  <c r="CH183"/>
  <c r="CI183" s="1"/>
  <c r="CA183"/>
  <c r="CB183" s="1"/>
  <c r="BT183"/>
  <c r="BU183" s="1"/>
  <c r="BH183"/>
  <c r="BI183" s="1"/>
  <c r="BB183"/>
  <c r="AX183"/>
  <c r="AY183" s="1"/>
  <c r="AO183"/>
  <c r="AP183" s="1"/>
  <c r="AC183"/>
  <c r="AD183" s="1"/>
  <c r="Q183"/>
  <c r="R183" s="1"/>
  <c r="DC182"/>
  <c r="DG182" s="1"/>
  <c r="CY182"/>
  <c r="CZ182" s="1"/>
  <c r="CO182"/>
  <c r="CP182" s="1"/>
  <c r="CH182"/>
  <c r="CI182" s="1"/>
  <c r="CA182"/>
  <c r="CB182" s="1"/>
  <c r="BT182"/>
  <c r="BU182" s="1"/>
  <c r="BH182"/>
  <c r="BI182" s="1"/>
  <c r="BB182"/>
  <c r="AX182"/>
  <c r="AY182" s="1"/>
  <c r="AO182"/>
  <c r="AP182" s="1"/>
  <c r="AC182"/>
  <c r="AD182" s="1"/>
  <c r="Q182"/>
  <c r="R182" s="1"/>
  <c r="DC181"/>
  <c r="DG181" s="1"/>
  <c r="CY181"/>
  <c r="CZ181" s="1"/>
  <c r="CO181"/>
  <c r="CP181" s="1"/>
  <c r="CH181"/>
  <c r="CI181" s="1"/>
  <c r="CA181"/>
  <c r="CB181" s="1"/>
  <c r="BT181"/>
  <c r="BU181" s="1"/>
  <c r="BH181"/>
  <c r="BI181" s="1"/>
  <c r="BB181"/>
  <c r="AX181"/>
  <c r="AY181" s="1"/>
  <c r="AO181"/>
  <c r="AP181" s="1"/>
  <c r="AC181"/>
  <c r="AD181" s="1"/>
  <c r="Q181"/>
  <c r="R181" s="1"/>
  <c r="DC180"/>
  <c r="DG180" s="1"/>
  <c r="CY180"/>
  <c r="CZ180" s="1"/>
  <c r="CO180"/>
  <c r="CP180" s="1"/>
  <c r="CH180"/>
  <c r="CI180" s="1"/>
  <c r="CA180"/>
  <c r="CB180" s="1"/>
  <c r="BT180"/>
  <c r="BU180" s="1"/>
  <c r="BH180"/>
  <c r="BI180" s="1"/>
  <c r="BB180"/>
  <c r="AX180"/>
  <c r="AY180" s="1"/>
  <c r="AO180"/>
  <c r="AP180" s="1"/>
  <c r="AC180"/>
  <c r="AD180" s="1"/>
  <c r="Q180"/>
  <c r="R180" s="1"/>
  <c r="DC179"/>
  <c r="DG179" s="1"/>
  <c r="CY179"/>
  <c r="CZ179" s="1"/>
  <c r="CO179"/>
  <c r="CP179" s="1"/>
  <c r="CH179"/>
  <c r="CI179" s="1"/>
  <c r="CA179"/>
  <c r="CB179" s="1"/>
  <c r="BT179"/>
  <c r="BU179" s="1"/>
  <c r="BH179"/>
  <c r="BI179" s="1"/>
  <c r="BB179"/>
  <c r="AX179"/>
  <c r="AY179" s="1"/>
  <c r="AO179"/>
  <c r="AP179" s="1"/>
  <c r="AC179"/>
  <c r="AD179" s="1"/>
  <c r="Q179"/>
  <c r="R179" s="1"/>
  <c r="DC178"/>
  <c r="DG178" s="1"/>
  <c r="CY178"/>
  <c r="CZ178" s="1"/>
  <c r="CO178"/>
  <c r="CP178" s="1"/>
  <c r="CH178"/>
  <c r="CI178" s="1"/>
  <c r="CA178"/>
  <c r="CB178" s="1"/>
  <c r="BT178"/>
  <c r="BU178" s="1"/>
  <c r="BH178"/>
  <c r="BI178" s="1"/>
  <c r="BB178"/>
  <c r="AX178"/>
  <c r="AY178" s="1"/>
  <c r="AO178"/>
  <c r="AP178" s="1"/>
  <c r="AC178"/>
  <c r="AD178" s="1"/>
  <c r="Q178"/>
  <c r="R178" s="1"/>
  <c r="DC177"/>
  <c r="DG177" s="1"/>
  <c r="CY177"/>
  <c r="CZ177" s="1"/>
  <c r="CO177"/>
  <c r="CP177" s="1"/>
  <c r="CH177"/>
  <c r="CI177" s="1"/>
  <c r="CA177"/>
  <c r="CB177" s="1"/>
  <c r="BT177"/>
  <c r="BU177" s="1"/>
  <c r="BH177"/>
  <c r="BI177" s="1"/>
  <c r="BB177"/>
  <c r="AX177"/>
  <c r="AY177" s="1"/>
  <c r="AO177"/>
  <c r="AP177" s="1"/>
  <c r="AC177"/>
  <c r="AD177" s="1"/>
  <c r="Q177"/>
  <c r="R177" s="1"/>
  <c r="DC176"/>
  <c r="DG176" s="1"/>
  <c r="CY176"/>
  <c r="CZ176" s="1"/>
  <c r="CO176"/>
  <c r="CP176" s="1"/>
  <c r="CH176"/>
  <c r="CI176" s="1"/>
  <c r="CA176"/>
  <c r="CB176" s="1"/>
  <c r="BT176"/>
  <c r="BU176" s="1"/>
  <c r="BH176"/>
  <c r="BI176" s="1"/>
  <c r="BB176"/>
  <c r="AX176"/>
  <c r="AY176" s="1"/>
  <c r="AO176"/>
  <c r="AP176" s="1"/>
  <c r="AC176"/>
  <c r="AD176" s="1"/>
  <c r="Q176"/>
  <c r="R176" s="1"/>
  <c r="DC175"/>
  <c r="DG175" s="1"/>
  <c r="CY175"/>
  <c r="CZ175" s="1"/>
  <c r="CO175"/>
  <c r="CP175" s="1"/>
  <c r="CH175"/>
  <c r="CI175" s="1"/>
  <c r="CA175"/>
  <c r="CB175" s="1"/>
  <c r="BT175"/>
  <c r="BU175" s="1"/>
  <c r="BH175"/>
  <c r="BI175" s="1"/>
  <c r="BB175"/>
  <c r="AX175"/>
  <c r="AY175" s="1"/>
  <c r="AO175"/>
  <c r="AP175" s="1"/>
  <c r="AC175"/>
  <c r="AD175" s="1"/>
  <c r="Q175"/>
  <c r="R175" s="1"/>
  <c r="DC174"/>
  <c r="DG174" s="1"/>
  <c r="CY174"/>
  <c r="CZ174" s="1"/>
  <c r="CO174"/>
  <c r="CP174" s="1"/>
  <c r="CH174"/>
  <c r="CI174" s="1"/>
  <c r="CA174"/>
  <c r="CB174" s="1"/>
  <c r="BT174"/>
  <c r="BU174" s="1"/>
  <c r="BH174"/>
  <c r="BI174" s="1"/>
  <c r="BB174"/>
  <c r="AX174"/>
  <c r="AY174" s="1"/>
  <c r="AO174"/>
  <c r="AP174" s="1"/>
  <c r="AC174"/>
  <c r="AD174" s="1"/>
  <c r="Q174"/>
  <c r="R174" s="1"/>
  <c r="DC173"/>
  <c r="DG173" s="1"/>
  <c r="CY173"/>
  <c r="CZ173" s="1"/>
  <c r="CO173"/>
  <c r="CP173" s="1"/>
  <c r="CH173"/>
  <c r="CI173" s="1"/>
  <c r="CA173"/>
  <c r="CB173" s="1"/>
  <c r="BT173"/>
  <c r="BU173" s="1"/>
  <c r="BH173"/>
  <c r="BI173" s="1"/>
  <c r="BB173"/>
  <c r="AX173"/>
  <c r="AY173" s="1"/>
  <c r="AO173"/>
  <c r="AP173" s="1"/>
  <c r="AC173"/>
  <c r="AD173" s="1"/>
  <c r="Q173"/>
  <c r="R173" s="1"/>
  <c r="DC172"/>
  <c r="DG172" s="1"/>
  <c r="CY172"/>
  <c r="CZ172" s="1"/>
  <c r="CO172"/>
  <c r="CP172" s="1"/>
  <c r="CH172"/>
  <c r="CI172" s="1"/>
  <c r="CA172"/>
  <c r="CB172" s="1"/>
  <c r="BT172"/>
  <c r="BU172" s="1"/>
  <c r="BH172"/>
  <c r="BI172" s="1"/>
  <c r="BB172"/>
  <c r="AX172"/>
  <c r="AY172" s="1"/>
  <c r="AO172"/>
  <c r="AP172" s="1"/>
  <c r="AC172"/>
  <c r="AD172" s="1"/>
  <c r="Q172"/>
  <c r="R172" s="1"/>
  <c r="DC171"/>
  <c r="DG171" s="1"/>
  <c r="CY171"/>
  <c r="CZ171" s="1"/>
  <c r="CO171"/>
  <c r="CP171" s="1"/>
  <c r="CH171"/>
  <c r="CI171" s="1"/>
  <c r="CA171"/>
  <c r="CB171" s="1"/>
  <c r="BT171"/>
  <c r="BU171" s="1"/>
  <c r="BH171"/>
  <c r="BI171" s="1"/>
  <c r="BB171"/>
  <c r="AX171"/>
  <c r="AY171" s="1"/>
  <c r="AO171"/>
  <c r="AP171" s="1"/>
  <c r="AC171"/>
  <c r="AD171" s="1"/>
  <c r="Q171"/>
  <c r="R171" s="1"/>
  <c r="DC170"/>
  <c r="DG170" s="1"/>
  <c r="CY170"/>
  <c r="CZ170" s="1"/>
  <c r="CO170"/>
  <c r="CP170" s="1"/>
  <c r="CH170"/>
  <c r="CI170" s="1"/>
  <c r="CA170"/>
  <c r="CB170" s="1"/>
  <c r="BT170"/>
  <c r="BU170" s="1"/>
  <c r="BH170"/>
  <c r="BI170" s="1"/>
  <c r="BB170"/>
  <c r="AX170"/>
  <c r="AY170" s="1"/>
  <c r="AO170"/>
  <c r="AP170" s="1"/>
  <c r="AC170"/>
  <c r="AD170" s="1"/>
  <c r="Q170"/>
  <c r="R170" s="1"/>
  <c r="DC169"/>
  <c r="DG169" s="1"/>
  <c r="CY169"/>
  <c r="CZ169" s="1"/>
  <c r="CO169"/>
  <c r="CP169" s="1"/>
  <c r="CH169"/>
  <c r="CI169" s="1"/>
  <c r="CA169"/>
  <c r="CB169" s="1"/>
  <c r="BT169"/>
  <c r="BU169" s="1"/>
  <c r="BH169"/>
  <c r="BI169" s="1"/>
  <c r="BB169"/>
  <c r="AX169"/>
  <c r="AY169" s="1"/>
  <c r="AO169"/>
  <c r="AP169" s="1"/>
  <c r="AC169"/>
  <c r="AD169" s="1"/>
  <c r="Q169"/>
  <c r="R169" s="1"/>
  <c r="DC168"/>
  <c r="DG168" s="1"/>
  <c r="CY168"/>
  <c r="CZ168" s="1"/>
  <c r="CO168"/>
  <c r="CP168" s="1"/>
  <c r="CH168"/>
  <c r="CI168" s="1"/>
  <c r="CA168"/>
  <c r="CB168" s="1"/>
  <c r="BT168"/>
  <c r="BU168" s="1"/>
  <c r="BH168"/>
  <c r="BI168" s="1"/>
  <c r="BB168"/>
  <c r="AX168"/>
  <c r="AY168" s="1"/>
  <c r="AO168"/>
  <c r="AP168" s="1"/>
  <c r="AC168"/>
  <c r="AD168" s="1"/>
  <c r="Q168"/>
  <c r="R168" s="1"/>
  <c r="DC167"/>
  <c r="DG167" s="1"/>
  <c r="CY167"/>
  <c r="CZ167" s="1"/>
  <c r="CO167"/>
  <c r="CP167" s="1"/>
  <c r="CH167"/>
  <c r="CI167" s="1"/>
  <c r="CA167"/>
  <c r="CB167" s="1"/>
  <c r="BT167"/>
  <c r="BU167" s="1"/>
  <c r="BH167"/>
  <c r="BI167" s="1"/>
  <c r="BB167"/>
  <c r="AX167"/>
  <c r="AY167" s="1"/>
  <c r="AO167"/>
  <c r="AP167" s="1"/>
  <c r="AC167"/>
  <c r="AD167" s="1"/>
  <c r="Q167"/>
  <c r="R167" s="1"/>
  <c r="DC166"/>
  <c r="DG166" s="1"/>
  <c r="CY166"/>
  <c r="CZ166" s="1"/>
  <c r="CO166"/>
  <c r="CP166" s="1"/>
  <c r="CH166"/>
  <c r="CI166" s="1"/>
  <c r="CA166"/>
  <c r="CB166" s="1"/>
  <c r="BT166"/>
  <c r="BU166" s="1"/>
  <c r="BH166"/>
  <c r="BI166" s="1"/>
  <c r="BB166"/>
  <c r="AX166"/>
  <c r="AY166" s="1"/>
  <c r="AO166"/>
  <c r="AP166" s="1"/>
  <c r="AC166"/>
  <c r="AD166" s="1"/>
  <c r="Q166"/>
  <c r="R166" s="1"/>
  <c r="DC165"/>
  <c r="DG165" s="1"/>
  <c r="CY165"/>
  <c r="CZ165" s="1"/>
  <c r="CO165"/>
  <c r="CP165" s="1"/>
  <c r="CH165"/>
  <c r="CI165" s="1"/>
  <c r="CA165"/>
  <c r="CB165" s="1"/>
  <c r="BT165"/>
  <c r="BU165" s="1"/>
  <c r="BH165"/>
  <c r="BI165" s="1"/>
  <c r="BB165"/>
  <c r="AX165"/>
  <c r="AY165" s="1"/>
  <c r="AO165"/>
  <c r="AP165" s="1"/>
  <c r="AC165"/>
  <c r="AD165" s="1"/>
  <c r="Q165"/>
  <c r="R165" s="1"/>
  <c r="DC164"/>
  <c r="DG164" s="1"/>
  <c r="CY164"/>
  <c r="CZ164" s="1"/>
  <c r="CO164"/>
  <c r="CP164" s="1"/>
  <c r="CH164"/>
  <c r="CI164" s="1"/>
  <c r="CA164"/>
  <c r="CB164" s="1"/>
  <c r="BT164"/>
  <c r="BU164" s="1"/>
  <c r="BH164"/>
  <c r="BI164" s="1"/>
  <c r="BB164"/>
  <c r="AX164"/>
  <c r="AY164" s="1"/>
  <c r="AO164"/>
  <c r="AP164" s="1"/>
  <c r="AC164"/>
  <c r="AD164" s="1"/>
  <c r="Q164"/>
  <c r="R164" s="1"/>
  <c r="DC163"/>
  <c r="DG163" s="1"/>
  <c r="CY163"/>
  <c r="CZ163" s="1"/>
  <c r="CO163"/>
  <c r="CP163" s="1"/>
  <c r="CH163"/>
  <c r="CI163" s="1"/>
  <c r="CA163"/>
  <c r="CB163" s="1"/>
  <c r="BT163"/>
  <c r="BU163" s="1"/>
  <c r="BH163"/>
  <c r="BI163" s="1"/>
  <c r="BB163"/>
  <c r="AX163"/>
  <c r="AY163" s="1"/>
  <c r="AO163"/>
  <c r="AP163" s="1"/>
  <c r="AC163"/>
  <c r="AD163" s="1"/>
  <c r="Q163"/>
  <c r="R163" s="1"/>
  <c r="DC162"/>
  <c r="DG162" s="1"/>
  <c r="CY162"/>
  <c r="CZ162" s="1"/>
  <c r="CO162"/>
  <c r="CP162" s="1"/>
  <c r="CH162"/>
  <c r="CI162" s="1"/>
  <c r="CA162"/>
  <c r="CB162" s="1"/>
  <c r="BT162"/>
  <c r="BU162" s="1"/>
  <c r="BH162"/>
  <c r="BI162" s="1"/>
  <c r="BB162"/>
  <c r="AX162"/>
  <c r="AY162" s="1"/>
  <c r="AO162"/>
  <c r="AP162" s="1"/>
  <c r="AC162"/>
  <c r="AD162" s="1"/>
  <c r="Q162"/>
  <c r="R162" s="1"/>
  <c r="DC161"/>
  <c r="DG161" s="1"/>
  <c r="CY161"/>
  <c r="CZ161" s="1"/>
  <c r="CO161"/>
  <c r="CP161" s="1"/>
  <c r="CH161"/>
  <c r="CI161" s="1"/>
  <c r="CA161"/>
  <c r="CB161" s="1"/>
  <c r="BT161"/>
  <c r="BU161" s="1"/>
  <c r="BH161"/>
  <c r="BI161" s="1"/>
  <c r="BB161"/>
  <c r="AX161"/>
  <c r="AY161" s="1"/>
  <c r="AO161"/>
  <c r="AP161" s="1"/>
  <c r="AC161"/>
  <c r="AD161" s="1"/>
  <c r="Q161"/>
  <c r="R161" s="1"/>
  <c r="DC160"/>
  <c r="DG160" s="1"/>
  <c r="CY160"/>
  <c r="CZ160" s="1"/>
  <c r="CO160"/>
  <c r="CP160" s="1"/>
  <c r="CH160"/>
  <c r="CI160" s="1"/>
  <c r="CA160"/>
  <c r="CB160" s="1"/>
  <c r="BT160"/>
  <c r="BU160" s="1"/>
  <c r="BH160"/>
  <c r="BI160" s="1"/>
  <c r="BB160"/>
  <c r="AX160"/>
  <c r="AY160" s="1"/>
  <c r="AO160"/>
  <c r="AP160" s="1"/>
  <c r="AC160"/>
  <c r="AD160" s="1"/>
  <c r="Q160"/>
  <c r="R160" s="1"/>
  <c r="DC159"/>
  <c r="DG159" s="1"/>
  <c r="CY159"/>
  <c r="CZ159" s="1"/>
  <c r="CO159"/>
  <c r="CP159" s="1"/>
  <c r="CH159"/>
  <c r="CI159" s="1"/>
  <c r="CA159"/>
  <c r="CB159" s="1"/>
  <c r="BT159"/>
  <c r="BU159" s="1"/>
  <c r="BH159"/>
  <c r="BI159" s="1"/>
  <c r="BB159"/>
  <c r="AX159"/>
  <c r="AY159" s="1"/>
  <c r="AO159"/>
  <c r="AP159" s="1"/>
  <c r="AC159"/>
  <c r="AD159" s="1"/>
  <c r="Q159"/>
  <c r="R159" s="1"/>
  <c r="DC158"/>
  <c r="DG158" s="1"/>
  <c r="CY158"/>
  <c r="CZ158" s="1"/>
  <c r="CO158"/>
  <c r="CP158" s="1"/>
  <c r="CH158"/>
  <c r="CI158" s="1"/>
  <c r="CA158"/>
  <c r="CB158" s="1"/>
  <c r="BT158"/>
  <c r="BU158" s="1"/>
  <c r="BH158"/>
  <c r="BI158" s="1"/>
  <c r="BB158"/>
  <c r="AX158"/>
  <c r="AY158" s="1"/>
  <c r="AO158"/>
  <c r="AP158" s="1"/>
  <c r="AC158"/>
  <c r="AD158" s="1"/>
  <c r="Q158"/>
  <c r="R158" s="1"/>
  <c r="DC157"/>
  <c r="DG157" s="1"/>
  <c r="CY157"/>
  <c r="CZ157" s="1"/>
  <c r="CO157"/>
  <c r="CP157" s="1"/>
  <c r="CH157"/>
  <c r="CI157" s="1"/>
  <c r="CA157"/>
  <c r="CB157" s="1"/>
  <c r="BT157"/>
  <c r="BU157" s="1"/>
  <c r="BH157"/>
  <c r="BI157" s="1"/>
  <c r="BB157"/>
  <c r="AX157"/>
  <c r="AY157" s="1"/>
  <c r="AO157"/>
  <c r="AP157" s="1"/>
  <c r="AC157"/>
  <c r="AD157" s="1"/>
  <c r="Q157"/>
  <c r="R157" s="1"/>
  <c r="DC156"/>
  <c r="DG156" s="1"/>
  <c r="CY156"/>
  <c r="CZ156" s="1"/>
  <c r="CO156"/>
  <c r="CP156" s="1"/>
  <c r="CH156"/>
  <c r="CI156" s="1"/>
  <c r="CA156"/>
  <c r="CB156" s="1"/>
  <c r="BT156"/>
  <c r="BU156" s="1"/>
  <c r="BH156"/>
  <c r="BI156" s="1"/>
  <c r="BB156"/>
  <c r="AX156"/>
  <c r="AY156" s="1"/>
  <c r="AO156"/>
  <c r="AP156" s="1"/>
  <c r="AC156"/>
  <c r="AD156" s="1"/>
  <c r="Q156"/>
  <c r="R156" s="1"/>
  <c r="DC155"/>
  <c r="DG155" s="1"/>
  <c r="CY155"/>
  <c r="CZ155" s="1"/>
  <c r="CO155"/>
  <c r="CP155" s="1"/>
  <c r="CH155"/>
  <c r="CI155" s="1"/>
  <c r="CA155"/>
  <c r="CB155" s="1"/>
  <c r="BT155"/>
  <c r="BU155" s="1"/>
  <c r="BH155"/>
  <c r="BI155" s="1"/>
  <c r="BB155"/>
  <c r="AX155"/>
  <c r="AY155" s="1"/>
  <c r="AO155"/>
  <c r="AP155" s="1"/>
  <c r="AC155"/>
  <c r="AD155" s="1"/>
  <c r="Q155"/>
  <c r="R155" s="1"/>
  <c r="DC154"/>
  <c r="DG154" s="1"/>
  <c r="CY154"/>
  <c r="CZ154" s="1"/>
  <c r="CO154"/>
  <c r="CP154" s="1"/>
  <c r="CH154"/>
  <c r="CI154" s="1"/>
  <c r="CA154"/>
  <c r="CB154" s="1"/>
  <c r="BT154"/>
  <c r="BU154" s="1"/>
  <c r="BH154"/>
  <c r="BI154" s="1"/>
  <c r="BB154"/>
  <c r="AX154"/>
  <c r="AY154" s="1"/>
  <c r="AO154"/>
  <c r="AP154" s="1"/>
  <c r="AC154"/>
  <c r="AD154" s="1"/>
  <c r="Q154"/>
  <c r="R154" s="1"/>
  <c r="DC153"/>
  <c r="DG153" s="1"/>
  <c r="CY153"/>
  <c r="CZ153" s="1"/>
  <c r="CO153"/>
  <c r="CP153" s="1"/>
  <c r="CH153"/>
  <c r="CI153" s="1"/>
  <c r="CA153"/>
  <c r="CB153" s="1"/>
  <c r="BT153"/>
  <c r="BU153" s="1"/>
  <c r="BH153"/>
  <c r="BI153" s="1"/>
  <c r="BB153"/>
  <c r="AX153"/>
  <c r="AY153" s="1"/>
  <c r="AO153"/>
  <c r="AP153" s="1"/>
  <c r="AC153"/>
  <c r="AD153" s="1"/>
  <c r="Q153"/>
  <c r="R153" s="1"/>
  <c r="DC152"/>
  <c r="DG152" s="1"/>
  <c r="CY152"/>
  <c r="CZ152" s="1"/>
  <c r="CO152"/>
  <c r="CP152" s="1"/>
  <c r="CH152"/>
  <c r="CI152" s="1"/>
  <c r="CA152"/>
  <c r="CB152" s="1"/>
  <c r="BT152"/>
  <c r="BU152" s="1"/>
  <c r="BH152"/>
  <c r="BI152" s="1"/>
  <c r="BB152"/>
  <c r="AX152"/>
  <c r="AY152" s="1"/>
  <c r="AO152"/>
  <c r="AP152" s="1"/>
  <c r="AC152"/>
  <c r="AD152" s="1"/>
  <c r="Q152"/>
  <c r="R152" s="1"/>
  <c r="DC151"/>
  <c r="DG151" s="1"/>
  <c r="CY151"/>
  <c r="CZ151" s="1"/>
  <c r="CO151"/>
  <c r="CP151" s="1"/>
  <c r="CH151"/>
  <c r="CI151" s="1"/>
  <c r="CA151"/>
  <c r="CB151" s="1"/>
  <c r="BT151"/>
  <c r="BU151" s="1"/>
  <c r="BH151"/>
  <c r="BI151" s="1"/>
  <c r="BB151"/>
  <c r="AX151"/>
  <c r="AY151" s="1"/>
  <c r="AO151"/>
  <c r="AP151" s="1"/>
  <c r="AC151"/>
  <c r="AD151" s="1"/>
  <c r="Q151"/>
  <c r="R151" s="1"/>
  <c r="DC150"/>
  <c r="DG150" s="1"/>
  <c r="CY150"/>
  <c r="CZ150" s="1"/>
  <c r="CO150"/>
  <c r="CP150" s="1"/>
  <c r="CH150"/>
  <c r="CI150" s="1"/>
  <c r="CA150"/>
  <c r="CB150" s="1"/>
  <c r="BT150"/>
  <c r="BU150" s="1"/>
  <c r="BH150"/>
  <c r="BI150" s="1"/>
  <c r="BB150"/>
  <c r="AX150"/>
  <c r="AY150" s="1"/>
  <c r="AO150"/>
  <c r="AP150" s="1"/>
  <c r="AC150"/>
  <c r="AD150" s="1"/>
  <c r="Q150"/>
  <c r="R150" s="1"/>
  <c r="DC149"/>
  <c r="DG149" s="1"/>
  <c r="CY149"/>
  <c r="CZ149" s="1"/>
  <c r="CO149"/>
  <c r="CP149" s="1"/>
  <c r="CH149"/>
  <c r="CI149" s="1"/>
  <c r="CA149"/>
  <c r="CB149" s="1"/>
  <c r="BT149"/>
  <c r="BU149" s="1"/>
  <c r="BH149"/>
  <c r="BI149" s="1"/>
  <c r="BB149"/>
  <c r="AX149"/>
  <c r="AY149" s="1"/>
  <c r="AO149"/>
  <c r="AP149" s="1"/>
  <c r="AC149"/>
  <c r="AD149" s="1"/>
  <c r="Q149"/>
  <c r="R149" s="1"/>
  <c r="DC148"/>
  <c r="DG148" s="1"/>
  <c r="CY148"/>
  <c r="CZ148" s="1"/>
  <c r="CO148"/>
  <c r="CP148" s="1"/>
  <c r="CH148"/>
  <c r="CI148" s="1"/>
  <c r="CA148"/>
  <c r="CB148" s="1"/>
  <c r="BT148"/>
  <c r="BU148" s="1"/>
  <c r="BH148"/>
  <c r="BI148" s="1"/>
  <c r="BB148"/>
  <c r="AX148"/>
  <c r="AY148" s="1"/>
  <c r="AO148"/>
  <c r="AP148" s="1"/>
  <c r="AC148"/>
  <c r="AD148" s="1"/>
  <c r="Q148"/>
  <c r="R148" s="1"/>
  <c r="CY147"/>
  <c r="CO147"/>
  <c r="CH147"/>
  <c r="CA147"/>
  <c r="BT147"/>
  <c r="BH147"/>
  <c r="AX147"/>
  <c r="AO147"/>
  <c r="AC147"/>
  <c r="Q147"/>
  <c r="BC142"/>
  <c r="AE142"/>
  <c r="E142"/>
  <c r="E141"/>
  <c r="DC135"/>
  <c r="DG135" s="1"/>
  <c r="CY135"/>
  <c r="CZ135" s="1"/>
  <c r="CO135"/>
  <c r="CP135" s="1"/>
  <c r="CH135"/>
  <c r="CI135" s="1"/>
  <c r="CA135"/>
  <c r="CB135" s="1"/>
  <c r="BT135"/>
  <c r="BU135" s="1"/>
  <c r="BH135"/>
  <c r="BI135" s="1"/>
  <c r="BB135"/>
  <c r="AX135"/>
  <c r="AY135" s="1"/>
  <c r="AO135"/>
  <c r="AP135" s="1"/>
  <c r="AC135"/>
  <c r="AD135" s="1"/>
  <c r="Q135"/>
  <c r="R135" s="1"/>
  <c r="DC134"/>
  <c r="DG134" s="1"/>
  <c r="CY134"/>
  <c r="CZ134" s="1"/>
  <c r="CO134"/>
  <c r="CP134" s="1"/>
  <c r="CH134"/>
  <c r="CI134" s="1"/>
  <c r="CA134"/>
  <c r="CB134" s="1"/>
  <c r="BT134"/>
  <c r="BU134" s="1"/>
  <c r="BH134"/>
  <c r="BI134" s="1"/>
  <c r="BB134"/>
  <c r="AX134"/>
  <c r="AY134" s="1"/>
  <c r="AO134"/>
  <c r="AP134" s="1"/>
  <c r="AC134"/>
  <c r="AD134" s="1"/>
  <c r="R134"/>
  <c r="Q134"/>
  <c r="DC133"/>
  <c r="DG133" s="1"/>
  <c r="CY133"/>
  <c r="CZ133" s="1"/>
  <c r="CO133"/>
  <c r="CP133" s="1"/>
  <c r="CH133"/>
  <c r="CI133" s="1"/>
  <c r="CA133"/>
  <c r="CB133" s="1"/>
  <c r="BT133"/>
  <c r="BU133" s="1"/>
  <c r="BH133"/>
  <c r="BI133" s="1"/>
  <c r="BB133"/>
  <c r="AX133"/>
  <c r="AY133" s="1"/>
  <c r="AO133"/>
  <c r="AP133" s="1"/>
  <c r="AC133"/>
  <c r="AD133" s="1"/>
  <c r="Q133"/>
  <c r="R133" s="1"/>
  <c r="DC132"/>
  <c r="DG132" s="1"/>
  <c r="CY132"/>
  <c r="CZ132" s="1"/>
  <c r="CO132"/>
  <c r="CP132" s="1"/>
  <c r="CH132"/>
  <c r="CI132" s="1"/>
  <c r="CA132"/>
  <c r="CB132" s="1"/>
  <c r="BT132"/>
  <c r="BU132" s="1"/>
  <c r="BH132"/>
  <c r="BI132" s="1"/>
  <c r="BB132"/>
  <c r="AX132"/>
  <c r="AY132" s="1"/>
  <c r="AO132"/>
  <c r="AP132" s="1"/>
  <c r="AC132"/>
  <c r="AD132" s="1"/>
  <c r="R132"/>
  <c r="Q132"/>
  <c r="DC131"/>
  <c r="DG131" s="1"/>
  <c r="CY131"/>
  <c r="CZ131" s="1"/>
  <c r="CO131"/>
  <c r="CP131" s="1"/>
  <c r="CH131"/>
  <c r="CI131" s="1"/>
  <c r="CA131"/>
  <c r="CB131" s="1"/>
  <c r="BT131"/>
  <c r="BU131" s="1"/>
  <c r="BH131"/>
  <c r="BI131" s="1"/>
  <c r="BB131"/>
  <c r="AX131"/>
  <c r="AY131" s="1"/>
  <c r="AO131"/>
  <c r="AP131" s="1"/>
  <c r="AC131"/>
  <c r="AD131" s="1"/>
  <c r="Q131"/>
  <c r="R131" s="1"/>
  <c r="DC130"/>
  <c r="DG130" s="1"/>
  <c r="CY130"/>
  <c r="CZ130" s="1"/>
  <c r="CO130"/>
  <c r="CP130" s="1"/>
  <c r="CH130"/>
  <c r="CI130" s="1"/>
  <c r="CA130"/>
  <c r="CB130" s="1"/>
  <c r="BT130"/>
  <c r="BU130" s="1"/>
  <c r="BH130"/>
  <c r="BI130" s="1"/>
  <c r="BB130"/>
  <c r="AX130"/>
  <c r="AY130" s="1"/>
  <c r="AO130"/>
  <c r="AP130" s="1"/>
  <c r="AC130"/>
  <c r="AD130" s="1"/>
  <c r="R130"/>
  <c r="Q130"/>
  <c r="DC129"/>
  <c r="DG129" s="1"/>
  <c r="CY129"/>
  <c r="CZ129" s="1"/>
  <c r="CO129"/>
  <c r="CP129" s="1"/>
  <c r="CH129"/>
  <c r="CI129" s="1"/>
  <c r="CA129"/>
  <c r="CB129" s="1"/>
  <c r="BT129"/>
  <c r="BU129" s="1"/>
  <c r="BH129"/>
  <c r="BI129" s="1"/>
  <c r="BB129"/>
  <c r="AX129"/>
  <c r="AY129" s="1"/>
  <c r="AO129"/>
  <c r="AP129" s="1"/>
  <c r="AC129"/>
  <c r="AD129" s="1"/>
  <c r="Q129"/>
  <c r="R129" s="1"/>
  <c r="DC128"/>
  <c r="DG128" s="1"/>
  <c r="CY128"/>
  <c r="CZ128" s="1"/>
  <c r="CO128"/>
  <c r="CP128" s="1"/>
  <c r="CH128"/>
  <c r="CI128" s="1"/>
  <c r="CA128"/>
  <c r="CB128" s="1"/>
  <c r="BT128"/>
  <c r="BU128" s="1"/>
  <c r="BH128"/>
  <c r="BI128" s="1"/>
  <c r="BB128"/>
  <c r="AX128"/>
  <c r="AY128" s="1"/>
  <c r="AO128"/>
  <c r="AP128" s="1"/>
  <c r="AC128"/>
  <c r="AD128" s="1"/>
  <c r="R128"/>
  <c r="Q128"/>
  <c r="DC127"/>
  <c r="DG127" s="1"/>
  <c r="CY127"/>
  <c r="CZ127" s="1"/>
  <c r="CO127"/>
  <c r="CP127" s="1"/>
  <c r="CH127"/>
  <c r="CI127" s="1"/>
  <c r="CA127"/>
  <c r="CB127" s="1"/>
  <c r="BT127"/>
  <c r="BU127" s="1"/>
  <c r="BH127"/>
  <c r="BI127" s="1"/>
  <c r="BB127"/>
  <c r="AX127"/>
  <c r="AY127" s="1"/>
  <c r="AO127"/>
  <c r="AP127" s="1"/>
  <c r="AC127"/>
  <c r="AD127" s="1"/>
  <c r="Q127"/>
  <c r="R127" s="1"/>
  <c r="DC126"/>
  <c r="DG126" s="1"/>
  <c r="CY126"/>
  <c r="CZ126" s="1"/>
  <c r="CO126"/>
  <c r="CP126" s="1"/>
  <c r="CH126"/>
  <c r="CI126" s="1"/>
  <c r="CA126"/>
  <c r="CB126" s="1"/>
  <c r="BT126"/>
  <c r="BU126" s="1"/>
  <c r="BH126"/>
  <c r="BI126" s="1"/>
  <c r="BB126"/>
  <c r="AX126"/>
  <c r="AY126" s="1"/>
  <c r="AO126"/>
  <c r="AP126" s="1"/>
  <c r="AC126"/>
  <c r="AD126" s="1"/>
  <c r="R126"/>
  <c r="Q126"/>
  <c r="DC125"/>
  <c r="DG125" s="1"/>
  <c r="CY125"/>
  <c r="CZ125" s="1"/>
  <c r="CO125"/>
  <c r="CP125" s="1"/>
  <c r="CH125"/>
  <c r="CI125" s="1"/>
  <c r="CA125"/>
  <c r="CB125" s="1"/>
  <c r="BT125"/>
  <c r="BU125" s="1"/>
  <c r="BH125"/>
  <c r="BI125" s="1"/>
  <c r="BB125"/>
  <c r="AX125"/>
  <c r="AY125" s="1"/>
  <c r="AO125"/>
  <c r="AP125" s="1"/>
  <c r="AC125"/>
  <c r="AD125" s="1"/>
  <c r="Q125"/>
  <c r="R125" s="1"/>
  <c r="DC124"/>
  <c r="DG124" s="1"/>
  <c r="CY124"/>
  <c r="CZ124" s="1"/>
  <c r="CO124"/>
  <c r="CP124" s="1"/>
  <c r="CH124"/>
  <c r="CI124" s="1"/>
  <c r="CA124"/>
  <c r="CB124" s="1"/>
  <c r="BT124"/>
  <c r="BU124" s="1"/>
  <c r="BH124"/>
  <c r="BI124" s="1"/>
  <c r="BB124"/>
  <c r="AX124"/>
  <c r="AY124" s="1"/>
  <c r="AO124"/>
  <c r="AP124" s="1"/>
  <c r="AC124"/>
  <c r="AD124" s="1"/>
  <c r="R124"/>
  <c r="Q124"/>
  <c r="DC123"/>
  <c r="DG123" s="1"/>
  <c r="CY123"/>
  <c r="CZ123" s="1"/>
  <c r="CO123"/>
  <c r="CP123" s="1"/>
  <c r="CH123"/>
  <c r="CI123" s="1"/>
  <c r="CA123"/>
  <c r="CB123" s="1"/>
  <c r="BT123"/>
  <c r="BU123" s="1"/>
  <c r="BH123"/>
  <c r="BI123" s="1"/>
  <c r="BB123"/>
  <c r="AX123"/>
  <c r="AY123" s="1"/>
  <c r="AO123"/>
  <c r="AP123" s="1"/>
  <c r="AC123"/>
  <c r="AD123" s="1"/>
  <c r="Q123"/>
  <c r="R123" s="1"/>
  <c r="DC122"/>
  <c r="DG122" s="1"/>
  <c r="CY122"/>
  <c r="CZ122" s="1"/>
  <c r="CO122"/>
  <c r="CP122" s="1"/>
  <c r="CH122"/>
  <c r="CI122" s="1"/>
  <c r="CA122"/>
  <c r="CB122" s="1"/>
  <c r="BT122"/>
  <c r="BU122" s="1"/>
  <c r="BH122"/>
  <c r="BI122" s="1"/>
  <c r="BB122"/>
  <c r="AX122"/>
  <c r="AY122" s="1"/>
  <c r="AO122"/>
  <c r="AP122" s="1"/>
  <c r="AC122"/>
  <c r="AD122" s="1"/>
  <c r="Q122"/>
  <c r="R122" s="1"/>
  <c r="DC121"/>
  <c r="DG121" s="1"/>
  <c r="CY121"/>
  <c r="CZ121" s="1"/>
  <c r="CO121"/>
  <c r="CP121" s="1"/>
  <c r="CH121"/>
  <c r="CI121" s="1"/>
  <c r="CA121"/>
  <c r="CB121" s="1"/>
  <c r="BT121"/>
  <c r="BU121" s="1"/>
  <c r="BH121"/>
  <c r="BI121" s="1"/>
  <c r="BB121"/>
  <c r="AX121"/>
  <c r="AY121" s="1"/>
  <c r="AO121"/>
  <c r="AP121" s="1"/>
  <c r="AC121"/>
  <c r="AD121" s="1"/>
  <c r="Q121"/>
  <c r="R121" s="1"/>
  <c r="DC120"/>
  <c r="DG120" s="1"/>
  <c r="CY120"/>
  <c r="CZ120" s="1"/>
  <c r="CO120"/>
  <c r="CP120" s="1"/>
  <c r="CH120"/>
  <c r="CI120" s="1"/>
  <c r="CA120"/>
  <c r="CB120" s="1"/>
  <c r="BT120"/>
  <c r="BU120" s="1"/>
  <c r="BH120"/>
  <c r="BI120" s="1"/>
  <c r="BB120"/>
  <c r="AX120"/>
  <c r="AY120" s="1"/>
  <c r="AO120"/>
  <c r="AP120" s="1"/>
  <c r="AC120"/>
  <c r="AD120" s="1"/>
  <c r="Q120"/>
  <c r="R120" s="1"/>
  <c r="DC119"/>
  <c r="DG119" s="1"/>
  <c r="CY119"/>
  <c r="CZ119" s="1"/>
  <c r="CO119"/>
  <c r="CP119" s="1"/>
  <c r="CH119"/>
  <c r="CI119" s="1"/>
  <c r="CA119"/>
  <c r="CB119" s="1"/>
  <c r="BT119"/>
  <c r="BU119" s="1"/>
  <c r="BH119"/>
  <c r="BI119" s="1"/>
  <c r="BB119"/>
  <c r="AY119"/>
  <c r="AX119"/>
  <c r="AO119"/>
  <c r="AP119" s="1"/>
  <c r="AC119"/>
  <c r="AD119" s="1"/>
  <c r="Q119"/>
  <c r="R119" s="1"/>
  <c r="DC118"/>
  <c r="DG118" s="1"/>
  <c r="CY118"/>
  <c r="CZ118" s="1"/>
  <c r="CO118"/>
  <c r="CP118" s="1"/>
  <c r="CH118"/>
  <c r="CI118" s="1"/>
  <c r="CA118"/>
  <c r="CB118" s="1"/>
  <c r="BT118"/>
  <c r="BU118" s="1"/>
  <c r="BH118"/>
  <c r="BI118" s="1"/>
  <c r="BB118"/>
  <c r="AX118"/>
  <c r="AY118" s="1"/>
  <c r="AO118"/>
  <c r="AP118" s="1"/>
  <c r="AC118"/>
  <c r="AD118" s="1"/>
  <c r="R118"/>
  <c r="Q118"/>
  <c r="DC117"/>
  <c r="DG117" s="1"/>
  <c r="CY117"/>
  <c r="CZ117" s="1"/>
  <c r="CO117"/>
  <c r="CP117" s="1"/>
  <c r="CH117"/>
  <c r="CI117" s="1"/>
  <c r="CA117"/>
  <c r="CB117" s="1"/>
  <c r="BT117"/>
  <c r="BU117" s="1"/>
  <c r="BH117"/>
  <c r="BI117" s="1"/>
  <c r="BB117"/>
  <c r="AX117"/>
  <c r="AY117" s="1"/>
  <c r="AO117"/>
  <c r="AP117" s="1"/>
  <c r="AC117"/>
  <c r="AD117" s="1"/>
  <c r="Q117"/>
  <c r="R117" s="1"/>
  <c r="DC116"/>
  <c r="DG116" s="1"/>
  <c r="CY116"/>
  <c r="CZ116" s="1"/>
  <c r="CO116"/>
  <c r="CP116" s="1"/>
  <c r="CH116"/>
  <c r="CI116" s="1"/>
  <c r="CA116"/>
  <c r="CB116" s="1"/>
  <c r="BT116"/>
  <c r="BU116" s="1"/>
  <c r="BH116"/>
  <c r="BI116" s="1"/>
  <c r="BB116"/>
  <c r="AX116"/>
  <c r="AY116" s="1"/>
  <c r="AO116"/>
  <c r="AP116" s="1"/>
  <c r="AC116"/>
  <c r="AD116" s="1"/>
  <c r="R116"/>
  <c r="Q116"/>
  <c r="DC115"/>
  <c r="DG115" s="1"/>
  <c r="CY115"/>
  <c r="CZ115" s="1"/>
  <c r="CO115"/>
  <c r="CP115" s="1"/>
  <c r="CH115"/>
  <c r="CI115" s="1"/>
  <c r="CA115"/>
  <c r="CB115" s="1"/>
  <c r="BT115"/>
  <c r="BU115" s="1"/>
  <c r="BH115"/>
  <c r="BI115" s="1"/>
  <c r="BB115"/>
  <c r="AX115"/>
  <c r="AY115" s="1"/>
  <c r="AO115"/>
  <c r="AP115" s="1"/>
  <c r="AC115"/>
  <c r="AD115" s="1"/>
  <c r="Q115"/>
  <c r="R115" s="1"/>
  <c r="DC114"/>
  <c r="DG114" s="1"/>
  <c r="CY114"/>
  <c r="CZ114" s="1"/>
  <c r="CO114"/>
  <c r="CP114" s="1"/>
  <c r="CH114"/>
  <c r="CI114" s="1"/>
  <c r="CA114"/>
  <c r="CB114" s="1"/>
  <c r="BT114"/>
  <c r="BU114" s="1"/>
  <c r="BH114"/>
  <c r="BI114" s="1"/>
  <c r="BB114"/>
  <c r="AX114"/>
  <c r="AY114" s="1"/>
  <c r="AO114"/>
  <c r="AP114" s="1"/>
  <c r="AC114"/>
  <c r="AD114" s="1"/>
  <c r="R114"/>
  <c r="Q114"/>
  <c r="DC113"/>
  <c r="DG113" s="1"/>
  <c r="CY113"/>
  <c r="CZ113" s="1"/>
  <c r="CO113"/>
  <c r="CP113" s="1"/>
  <c r="CH113"/>
  <c r="CI113" s="1"/>
  <c r="CA113"/>
  <c r="CB113" s="1"/>
  <c r="BT113"/>
  <c r="BU113" s="1"/>
  <c r="BH113"/>
  <c r="BI113" s="1"/>
  <c r="BB113"/>
  <c r="AX113"/>
  <c r="AY113" s="1"/>
  <c r="AO113"/>
  <c r="AP113" s="1"/>
  <c r="AC113"/>
  <c r="AD113" s="1"/>
  <c r="Q113"/>
  <c r="R113" s="1"/>
  <c r="DC112"/>
  <c r="DG112" s="1"/>
  <c r="CY112"/>
  <c r="CZ112" s="1"/>
  <c r="CO112"/>
  <c r="CP112" s="1"/>
  <c r="CH112"/>
  <c r="CI112" s="1"/>
  <c r="CA112"/>
  <c r="CB112" s="1"/>
  <c r="BT112"/>
  <c r="BU112" s="1"/>
  <c r="BH112"/>
  <c r="BI112" s="1"/>
  <c r="BB112"/>
  <c r="AX112"/>
  <c r="AY112" s="1"/>
  <c r="AO112"/>
  <c r="AP112" s="1"/>
  <c r="AC112"/>
  <c r="AD112" s="1"/>
  <c r="R112"/>
  <c r="Q112"/>
  <c r="DC111"/>
  <c r="DG111" s="1"/>
  <c r="CY111"/>
  <c r="CZ111" s="1"/>
  <c r="CO111"/>
  <c r="CP111" s="1"/>
  <c r="CH111"/>
  <c r="CI111" s="1"/>
  <c r="CA111"/>
  <c r="CB111" s="1"/>
  <c r="BT111"/>
  <c r="BU111" s="1"/>
  <c r="BH111"/>
  <c r="BI111" s="1"/>
  <c r="BB111"/>
  <c r="AY111"/>
  <c r="AX111"/>
  <c r="AO111"/>
  <c r="AP111" s="1"/>
  <c r="AC111"/>
  <c r="AD111" s="1"/>
  <c r="Q111"/>
  <c r="R111" s="1"/>
  <c r="DC110"/>
  <c r="DG110" s="1"/>
  <c r="CY110"/>
  <c r="CZ110" s="1"/>
  <c r="CO110"/>
  <c r="CP110" s="1"/>
  <c r="CH110"/>
  <c r="CI110" s="1"/>
  <c r="CA110"/>
  <c r="CB110" s="1"/>
  <c r="BT110"/>
  <c r="BU110" s="1"/>
  <c r="BH110"/>
  <c r="BI110" s="1"/>
  <c r="BB110"/>
  <c r="AX110"/>
  <c r="AY110" s="1"/>
  <c r="AO110"/>
  <c r="AP110" s="1"/>
  <c r="AC110"/>
  <c r="AD110" s="1"/>
  <c r="Q110"/>
  <c r="R110" s="1"/>
  <c r="DC109"/>
  <c r="DG109" s="1"/>
  <c r="CY109"/>
  <c r="CZ109" s="1"/>
  <c r="CO109"/>
  <c r="CP109" s="1"/>
  <c r="CH109"/>
  <c r="CI109" s="1"/>
  <c r="CA109"/>
  <c r="CB109" s="1"/>
  <c r="BT109"/>
  <c r="BU109" s="1"/>
  <c r="BH109"/>
  <c r="BI109" s="1"/>
  <c r="BB109"/>
  <c r="AX109"/>
  <c r="AY109" s="1"/>
  <c r="AO109"/>
  <c r="AP109" s="1"/>
  <c r="AC109"/>
  <c r="AD109" s="1"/>
  <c r="Q109"/>
  <c r="R109" s="1"/>
  <c r="DC108"/>
  <c r="DG108" s="1"/>
  <c r="CY108"/>
  <c r="CZ108" s="1"/>
  <c r="CO108"/>
  <c r="CP108" s="1"/>
  <c r="CH108"/>
  <c r="CI108" s="1"/>
  <c r="CA108"/>
  <c r="CB108" s="1"/>
  <c r="BT108"/>
  <c r="BU108" s="1"/>
  <c r="BH108"/>
  <c r="BI108" s="1"/>
  <c r="BB108"/>
  <c r="AX108"/>
  <c r="AY108" s="1"/>
  <c r="AO108"/>
  <c r="AP108" s="1"/>
  <c r="AC108"/>
  <c r="AD108" s="1"/>
  <c r="Q108"/>
  <c r="R108" s="1"/>
  <c r="DC107"/>
  <c r="DG107" s="1"/>
  <c r="CY107"/>
  <c r="CZ107" s="1"/>
  <c r="CO107"/>
  <c r="CP107" s="1"/>
  <c r="CH107"/>
  <c r="CI107" s="1"/>
  <c r="CA107"/>
  <c r="CB107" s="1"/>
  <c r="BT107"/>
  <c r="BU107" s="1"/>
  <c r="BH107"/>
  <c r="BI107" s="1"/>
  <c r="BB107"/>
  <c r="AX107"/>
  <c r="AY107" s="1"/>
  <c r="AO107"/>
  <c r="AP107" s="1"/>
  <c r="AC107"/>
  <c r="AD107" s="1"/>
  <c r="R107"/>
  <c r="Q107"/>
  <c r="DC106"/>
  <c r="DG106" s="1"/>
  <c r="CY106"/>
  <c r="CZ106" s="1"/>
  <c r="CO106"/>
  <c r="CP106" s="1"/>
  <c r="CH106"/>
  <c r="CI106" s="1"/>
  <c r="CA106"/>
  <c r="CB106" s="1"/>
  <c r="BT106"/>
  <c r="BU106" s="1"/>
  <c r="BH106"/>
  <c r="BI106" s="1"/>
  <c r="BB106"/>
  <c r="AX106"/>
  <c r="AY106" s="1"/>
  <c r="AO106"/>
  <c r="AP106" s="1"/>
  <c r="AC106"/>
  <c r="AD106" s="1"/>
  <c r="R106"/>
  <c r="Q106"/>
  <c r="DC105"/>
  <c r="DG105" s="1"/>
  <c r="CY105"/>
  <c r="CZ105" s="1"/>
  <c r="CO105"/>
  <c r="CP105" s="1"/>
  <c r="CH105"/>
  <c r="CI105" s="1"/>
  <c r="CA105"/>
  <c r="CB105" s="1"/>
  <c r="BT105"/>
  <c r="BU105" s="1"/>
  <c r="BH105"/>
  <c r="BI105" s="1"/>
  <c r="BB105"/>
  <c r="AX105"/>
  <c r="AY105" s="1"/>
  <c r="AO105"/>
  <c r="AP105" s="1"/>
  <c r="AC105"/>
  <c r="AD105" s="1"/>
  <c r="Q105"/>
  <c r="R105" s="1"/>
  <c r="DC104"/>
  <c r="DG104" s="1"/>
  <c r="CY104"/>
  <c r="CZ104" s="1"/>
  <c r="CO104"/>
  <c r="CP104" s="1"/>
  <c r="CH104"/>
  <c r="CI104" s="1"/>
  <c r="CA104"/>
  <c r="CB104" s="1"/>
  <c r="BT104"/>
  <c r="BU104" s="1"/>
  <c r="BH104"/>
  <c r="BI104" s="1"/>
  <c r="BB104"/>
  <c r="AX104"/>
  <c r="AY104" s="1"/>
  <c r="AO104"/>
  <c r="AP104" s="1"/>
  <c r="AC104"/>
  <c r="AD104" s="1"/>
  <c r="R104"/>
  <c r="Q104"/>
  <c r="DC103"/>
  <c r="DG103" s="1"/>
  <c r="CY103"/>
  <c r="CZ103" s="1"/>
  <c r="CO103"/>
  <c r="CP103" s="1"/>
  <c r="CH103"/>
  <c r="CI103" s="1"/>
  <c r="CA103"/>
  <c r="CB103" s="1"/>
  <c r="BT103"/>
  <c r="BU103" s="1"/>
  <c r="BH103"/>
  <c r="BI103" s="1"/>
  <c r="BB103"/>
  <c r="AX103"/>
  <c r="AY103" s="1"/>
  <c r="AO103"/>
  <c r="AP103" s="1"/>
  <c r="AC103"/>
  <c r="AD103" s="1"/>
  <c r="R103"/>
  <c r="Q103"/>
  <c r="DC102"/>
  <c r="DG102" s="1"/>
  <c r="CY102"/>
  <c r="CZ102" s="1"/>
  <c r="CO102"/>
  <c r="CP102" s="1"/>
  <c r="CH102"/>
  <c r="CI102" s="1"/>
  <c r="CA102"/>
  <c r="CB102" s="1"/>
  <c r="BT102"/>
  <c r="BU102" s="1"/>
  <c r="BH102"/>
  <c r="BI102" s="1"/>
  <c r="BB102"/>
  <c r="AX102"/>
  <c r="AY102" s="1"/>
  <c r="AO102"/>
  <c r="AP102" s="1"/>
  <c r="AC102"/>
  <c r="AD102" s="1"/>
  <c r="R102"/>
  <c r="Q102"/>
  <c r="DC101"/>
  <c r="DG101" s="1"/>
  <c r="CY101"/>
  <c r="CZ101" s="1"/>
  <c r="CO101"/>
  <c r="CP101" s="1"/>
  <c r="CH101"/>
  <c r="CI101" s="1"/>
  <c r="CA101"/>
  <c r="CB101" s="1"/>
  <c r="BT101"/>
  <c r="BU101" s="1"/>
  <c r="BH101"/>
  <c r="BI101" s="1"/>
  <c r="BB101"/>
  <c r="AX101"/>
  <c r="AY101" s="1"/>
  <c r="AO101"/>
  <c r="AP101" s="1"/>
  <c r="AC101"/>
  <c r="AD101" s="1"/>
  <c r="R101"/>
  <c r="Q101"/>
  <c r="DC100"/>
  <c r="DG100" s="1"/>
  <c r="CY100"/>
  <c r="CZ100" s="1"/>
  <c r="CO100"/>
  <c r="CP100" s="1"/>
  <c r="CH100"/>
  <c r="CI100" s="1"/>
  <c r="CA100"/>
  <c r="CB100" s="1"/>
  <c r="BT100"/>
  <c r="BU100" s="1"/>
  <c r="BH100"/>
  <c r="BI100" s="1"/>
  <c r="BB100"/>
  <c r="AX100"/>
  <c r="AY100" s="1"/>
  <c r="AO100"/>
  <c r="AP100" s="1"/>
  <c r="AC100"/>
  <c r="AD100" s="1"/>
  <c r="Q100"/>
  <c r="R100" s="1"/>
  <c r="DC99"/>
  <c r="DG99" s="1"/>
  <c r="CY99"/>
  <c r="CZ99" s="1"/>
  <c r="CO99"/>
  <c r="CP99" s="1"/>
  <c r="CH99"/>
  <c r="CI99" s="1"/>
  <c r="CA99"/>
  <c r="CB99" s="1"/>
  <c r="BT99"/>
  <c r="BU99" s="1"/>
  <c r="BH99"/>
  <c r="BI99" s="1"/>
  <c r="BB99"/>
  <c r="AX99"/>
  <c r="AY99" s="1"/>
  <c r="AO99"/>
  <c r="AP99" s="1"/>
  <c r="AC99"/>
  <c r="AD99" s="1"/>
  <c r="R99"/>
  <c r="Q99"/>
  <c r="DC98"/>
  <c r="DG98" s="1"/>
  <c r="CY98"/>
  <c r="CZ98" s="1"/>
  <c r="CO98"/>
  <c r="CP98" s="1"/>
  <c r="CH98"/>
  <c r="CI98" s="1"/>
  <c r="CA98"/>
  <c r="CB98" s="1"/>
  <c r="BT98"/>
  <c r="BU98" s="1"/>
  <c r="BH98"/>
  <c r="BI98" s="1"/>
  <c r="BB98"/>
  <c r="AX98"/>
  <c r="AY98" s="1"/>
  <c r="AO98"/>
  <c r="AP98" s="1"/>
  <c r="AC98"/>
  <c r="AD98" s="1"/>
  <c r="R98"/>
  <c r="Q98"/>
  <c r="DC97"/>
  <c r="DG97" s="1"/>
  <c r="CY97"/>
  <c r="CZ97" s="1"/>
  <c r="CO97"/>
  <c r="CP97" s="1"/>
  <c r="CH97"/>
  <c r="CI97" s="1"/>
  <c r="CA97"/>
  <c r="CB97" s="1"/>
  <c r="BT97"/>
  <c r="BU97" s="1"/>
  <c r="BH97"/>
  <c r="BI97" s="1"/>
  <c r="BB97"/>
  <c r="AX97"/>
  <c r="AY97" s="1"/>
  <c r="AO97"/>
  <c r="AP97" s="1"/>
  <c r="AC97"/>
  <c r="AD97" s="1"/>
  <c r="R97"/>
  <c r="Q97"/>
  <c r="DC96"/>
  <c r="DG96" s="1"/>
  <c r="CY96"/>
  <c r="CZ96" s="1"/>
  <c r="CO96"/>
  <c r="CP96" s="1"/>
  <c r="CH96"/>
  <c r="CI96" s="1"/>
  <c r="CA96"/>
  <c r="CB96" s="1"/>
  <c r="BT96"/>
  <c r="BU96" s="1"/>
  <c r="BH96"/>
  <c r="BI96" s="1"/>
  <c r="BB96"/>
  <c r="AX96"/>
  <c r="AY96" s="1"/>
  <c r="AO96"/>
  <c r="AP96" s="1"/>
  <c r="AC96"/>
  <c r="AD96" s="1"/>
  <c r="Q96"/>
  <c r="R96" s="1"/>
  <c r="DC95"/>
  <c r="DG95" s="1"/>
  <c r="CY95"/>
  <c r="CZ95" s="1"/>
  <c r="CO95"/>
  <c r="CP95" s="1"/>
  <c r="CH95"/>
  <c r="CI95" s="1"/>
  <c r="CA95"/>
  <c r="CB95" s="1"/>
  <c r="BT95"/>
  <c r="BU95" s="1"/>
  <c r="BH95"/>
  <c r="BI95" s="1"/>
  <c r="BB95"/>
  <c r="AX95"/>
  <c r="AY95" s="1"/>
  <c r="AO95"/>
  <c r="AP95" s="1"/>
  <c r="AC95"/>
  <c r="AD95" s="1"/>
  <c r="R95"/>
  <c r="Q95"/>
  <c r="DC94"/>
  <c r="DG94" s="1"/>
  <c r="CY94"/>
  <c r="CZ94" s="1"/>
  <c r="CO94"/>
  <c r="CP94" s="1"/>
  <c r="CH94"/>
  <c r="CI94" s="1"/>
  <c r="CA94"/>
  <c r="CB94" s="1"/>
  <c r="BT94"/>
  <c r="BU94" s="1"/>
  <c r="BH94"/>
  <c r="BI94" s="1"/>
  <c r="BB94"/>
  <c r="AX94"/>
  <c r="AY94" s="1"/>
  <c r="AO94"/>
  <c r="AP94" s="1"/>
  <c r="AC94"/>
  <c r="AD94" s="1"/>
  <c r="Q94"/>
  <c r="R94" s="1"/>
  <c r="DC93"/>
  <c r="DG93" s="1"/>
  <c r="CY93"/>
  <c r="CZ93" s="1"/>
  <c r="CO93"/>
  <c r="CP93" s="1"/>
  <c r="CH93"/>
  <c r="CI93" s="1"/>
  <c r="CA93"/>
  <c r="CB93" s="1"/>
  <c r="BT93"/>
  <c r="BU93" s="1"/>
  <c r="BH93"/>
  <c r="BI93" s="1"/>
  <c r="BB93"/>
  <c r="AX93"/>
  <c r="AY93" s="1"/>
  <c r="AO93"/>
  <c r="AP93" s="1"/>
  <c r="AC93"/>
  <c r="AD93" s="1"/>
  <c r="R93"/>
  <c r="Q93"/>
  <c r="DC92"/>
  <c r="DG92" s="1"/>
  <c r="CY92"/>
  <c r="CZ92" s="1"/>
  <c r="CO92"/>
  <c r="CP92" s="1"/>
  <c r="CH92"/>
  <c r="CI92" s="1"/>
  <c r="CA92"/>
  <c r="CB92" s="1"/>
  <c r="BT92"/>
  <c r="BU92" s="1"/>
  <c r="BH92"/>
  <c r="BI92" s="1"/>
  <c r="BB92"/>
  <c r="AX92"/>
  <c r="AY92" s="1"/>
  <c r="AO92"/>
  <c r="AP92" s="1"/>
  <c r="AC92"/>
  <c r="AD92" s="1"/>
  <c r="Q92"/>
  <c r="R92" s="1"/>
  <c r="DC91"/>
  <c r="DG91" s="1"/>
  <c r="CY91"/>
  <c r="CZ91" s="1"/>
  <c r="CO91"/>
  <c r="CP91" s="1"/>
  <c r="CH91"/>
  <c r="CI91" s="1"/>
  <c r="CA91"/>
  <c r="CB91" s="1"/>
  <c r="BT91"/>
  <c r="BU91" s="1"/>
  <c r="BH91"/>
  <c r="BI91" s="1"/>
  <c r="BB91"/>
  <c r="AX91"/>
  <c r="AY91" s="1"/>
  <c r="AO91"/>
  <c r="AP91" s="1"/>
  <c r="AC91"/>
  <c r="AD91" s="1"/>
  <c r="R91"/>
  <c r="Q91"/>
  <c r="DC90"/>
  <c r="DG90" s="1"/>
  <c r="CY90"/>
  <c r="CZ90" s="1"/>
  <c r="CO90"/>
  <c r="CP90" s="1"/>
  <c r="CH90"/>
  <c r="CI90" s="1"/>
  <c r="CA90"/>
  <c r="CB90" s="1"/>
  <c r="BT90"/>
  <c r="BU90" s="1"/>
  <c r="BH90"/>
  <c r="BI90" s="1"/>
  <c r="BB90"/>
  <c r="AX90"/>
  <c r="AY90" s="1"/>
  <c r="AO90"/>
  <c r="AP90" s="1"/>
  <c r="AC90"/>
  <c r="AD90" s="1"/>
  <c r="Q90"/>
  <c r="R90" s="1"/>
  <c r="DC89"/>
  <c r="DG89" s="1"/>
  <c r="CY89"/>
  <c r="CZ89" s="1"/>
  <c r="CO89"/>
  <c r="CP89" s="1"/>
  <c r="CH89"/>
  <c r="CI89" s="1"/>
  <c r="CA89"/>
  <c r="CB89" s="1"/>
  <c r="BT89"/>
  <c r="BU89" s="1"/>
  <c r="BH89"/>
  <c r="BI89" s="1"/>
  <c r="BB89"/>
  <c r="AX89"/>
  <c r="AY89" s="1"/>
  <c r="AO89"/>
  <c r="AP89" s="1"/>
  <c r="AC89"/>
  <c r="AD89" s="1"/>
  <c r="R89"/>
  <c r="Q89"/>
  <c r="DC88"/>
  <c r="DG88" s="1"/>
  <c r="CY88"/>
  <c r="CZ88" s="1"/>
  <c r="CO88"/>
  <c r="CP88" s="1"/>
  <c r="CH88"/>
  <c r="CI88" s="1"/>
  <c r="CA88"/>
  <c r="CB88" s="1"/>
  <c r="BT88"/>
  <c r="BU88" s="1"/>
  <c r="BH88"/>
  <c r="BI88" s="1"/>
  <c r="BB88"/>
  <c r="AX88"/>
  <c r="AY88" s="1"/>
  <c r="AO88"/>
  <c r="AP88" s="1"/>
  <c r="AC88"/>
  <c r="AD88" s="1"/>
  <c r="Q88"/>
  <c r="R88" s="1"/>
  <c r="DC87"/>
  <c r="DG87" s="1"/>
  <c r="CY87"/>
  <c r="CZ87" s="1"/>
  <c r="CO87"/>
  <c r="CP87" s="1"/>
  <c r="CH87"/>
  <c r="CI87" s="1"/>
  <c r="CA87"/>
  <c r="CB87" s="1"/>
  <c r="BT87"/>
  <c r="BU87" s="1"/>
  <c r="BH87"/>
  <c r="BI87" s="1"/>
  <c r="BB87"/>
  <c r="AX87"/>
  <c r="AY87" s="1"/>
  <c r="AO87"/>
  <c r="AP87" s="1"/>
  <c r="AC87"/>
  <c r="AD87" s="1"/>
  <c r="Q87"/>
  <c r="R87" s="1"/>
  <c r="DC86"/>
  <c r="DG86" s="1"/>
  <c r="CY86"/>
  <c r="CZ86" s="1"/>
  <c r="CO86"/>
  <c r="CP86" s="1"/>
  <c r="CH86"/>
  <c r="CI86" s="1"/>
  <c r="CA86"/>
  <c r="CB86" s="1"/>
  <c r="BT86"/>
  <c r="BU86" s="1"/>
  <c r="BH86"/>
  <c r="BI86" s="1"/>
  <c r="BB86"/>
  <c r="AX86"/>
  <c r="AY86" s="1"/>
  <c r="AO86"/>
  <c r="AP86" s="1"/>
  <c r="AC86"/>
  <c r="AD86" s="1"/>
  <c r="R86"/>
  <c r="Q86"/>
  <c r="DC85"/>
  <c r="DG85" s="1"/>
  <c r="CY85"/>
  <c r="CZ85" s="1"/>
  <c r="CO85"/>
  <c r="CP85" s="1"/>
  <c r="CH85"/>
  <c r="CI85" s="1"/>
  <c r="CA85"/>
  <c r="CB85" s="1"/>
  <c r="BT85"/>
  <c r="BU85" s="1"/>
  <c r="BH85"/>
  <c r="BI85" s="1"/>
  <c r="BB85"/>
  <c r="AX85"/>
  <c r="AY85" s="1"/>
  <c r="AO85"/>
  <c r="AP85" s="1"/>
  <c r="AC85"/>
  <c r="AD85" s="1"/>
  <c r="Q85"/>
  <c r="R85" s="1"/>
  <c r="DC84"/>
  <c r="DG84" s="1"/>
  <c r="CY84"/>
  <c r="CZ84" s="1"/>
  <c r="CO84"/>
  <c r="CP84" s="1"/>
  <c r="CH84"/>
  <c r="CI84" s="1"/>
  <c r="CA84"/>
  <c r="CB84" s="1"/>
  <c r="BT84"/>
  <c r="BU84" s="1"/>
  <c r="BH84"/>
  <c r="BI84" s="1"/>
  <c r="BB84"/>
  <c r="AX84"/>
  <c r="AY84" s="1"/>
  <c r="AO84"/>
  <c r="AP84" s="1"/>
  <c r="AC84"/>
  <c r="AD84" s="1"/>
  <c r="Q84"/>
  <c r="R84" s="1"/>
  <c r="DC83"/>
  <c r="DG83" s="1"/>
  <c r="CY83"/>
  <c r="CZ83" s="1"/>
  <c r="CO83"/>
  <c r="CP83" s="1"/>
  <c r="CH83"/>
  <c r="CI83" s="1"/>
  <c r="CA83"/>
  <c r="CB83" s="1"/>
  <c r="BT83"/>
  <c r="BU83" s="1"/>
  <c r="BH83"/>
  <c r="BI83" s="1"/>
  <c r="BB83"/>
  <c r="AX83"/>
  <c r="AY83" s="1"/>
  <c r="AO83"/>
  <c r="AP83" s="1"/>
  <c r="AC83"/>
  <c r="AD83" s="1"/>
  <c r="Q83"/>
  <c r="R83" s="1"/>
  <c r="DC82"/>
  <c r="DG82" s="1"/>
  <c r="CY82"/>
  <c r="CZ82" s="1"/>
  <c r="CO82"/>
  <c r="CP82" s="1"/>
  <c r="CH82"/>
  <c r="CI82" s="1"/>
  <c r="CA82"/>
  <c r="CB82" s="1"/>
  <c r="BT82"/>
  <c r="BU82" s="1"/>
  <c r="BH82"/>
  <c r="BI82" s="1"/>
  <c r="BB82"/>
  <c r="AX82"/>
  <c r="AY82" s="1"/>
  <c r="AO82"/>
  <c r="AP82" s="1"/>
  <c r="AC82"/>
  <c r="AD82" s="1"/>
  <c r="R82"/>
  <c r="Q82"/>
  <c r="DC81"/>
  <c r="DG81" s="1"/>
  <c r="CY81"/>
  <c r="CZ81" s="1"/>
  <c r="CO81"/>
  <c r="CP81" s="1"/>
  <c r="CH81"/>
  <c r="CI81" s="1"/>
  <c r="CA81"/>
  <c r="CB81" s="1"/>
  <c r="BT81"/>
  <c r="BU81" s="1"/>
  <c r="BH81"/>
  <c r="BI81" s="1"/>
  <c r="BB81"/>
  <c r="AX81"/>
  <c r="AY81" s="1"/>
  <c r="AO81"/>
  <c r="AP81" s="1"/>
  <c r="AC81"/>
  <c r="AD81" s="1"/>
  <c r="Q81"/>
  <c r="R81" s="1"/>
  <c r="CY80"/>
  <c r="CO80"/>
  <c r="CH80"/>
  <c r="CA80"/>
  <c r="BT80"/>
  <c r="BH80"/>
  <c r="AX80"/>
  <c r="AO80"/>
  <c r="AC80"/>
  <c r="Q80"/>
  <c r="BC75"/>
  <c r="AE75"/>
  <c r="E75"/>
  <c r="E74"/>
  <c r="DC67"/>
  <c r="DG67" s="1"/>
  <c r="CY67"/>
  <c r="CZ67" s="1"/>
  <c r="CO67"/>
  <c r="CP67" s="1"/>
  <c r="CH67"/>
  <c r="CI67" s="1"/>
  <c r="CA67"/>
  <c r="CB67" s="1"/>
  <c r="BT67"/>
  <c r="BU67" s="1"/>
  <c r="BH67"/>
  <c r="BI67" s="1"/>
  <c r="BB67"/>
  <c r="AX67"/>
  <c r="AY67" s="1"/>
  <c r="AO67"/>
  <c r="AP67" s="1"/>
  <c r="AC67"/>
  <c r="AD67" s="1"/>
  <c r="Q67"/>
  <c r="R67" s="1"/>
  <c r="DC66"/>
  <c r="DG66" s="1"/>
  <c r="CY66"/>
  <c r="CZ66" s="1"/>
  <c r="CP66"/>
  <c r="CO66"/>
  <c r="CH66"/>
  <c r="CI66" s="1"/>
  <c r="CA66"/>
  <c r="CB66" s="1"/>
  <c r="BT66"/>
  <c r="BU66" s="1"/>
  <c r="BH66"/>
  <c r="BI66" s="1"/>
  <c r="BB66"/>
  <c r="AX66"/>
  <c r="AY66" s="1"/>
  <c r="AO66"/>
  <c r="AP66" s="1"/>
  <c r="AC66"/>
  <c r="AD66" s="1"/>
  <c r="Q66"/>
  <c r="R66" s="1"/>
  <c r="DC65"/>
  <c r="DG65" s="1"/>
  <c r="CY65"/>
  <c r="CZ65" s="1"/>
  <c r="CO65"/>
  <c r="CP65" s="1"/>
  <c r="CH65"/>
  <c r="CI65" s="1"/>
  <c r="CA65"/>
  <c r="CB65" s="1"/>
  <c r="BT65"/>
  <c r="BU65" s="1"/>
  <c r="BH65"/>
  <c r="BI65" s="1"/>
  <c r="BB65"/>
  <c r="AX65"/>
  <c r="AY65" s="1"/>
  <c r="AO65"/>
  <c r="AP65" s="1"/>
  <c r="AC65"/>
  <c r="AD65" s="1"/>
  <c r="Q65"/>
  <c r="R65" s="1"/>
  <c r="DC64"/>
  <c r="DG64" s="1"/>
  <c r="CY64"/>
  <c r="CZ64" s="1"/>
  <c r="CO64"/>
  <c r="CP64" s="1"/>
  <c r="CH64"/>
  <c r="CI64" s="1"/>
  <c r="CA64"/>
  <c r="CB64" s="1"/>
  <c r="BT64"/>
  <c r="BU64" s="1"/>
  <c r="BH64"/>
  <c r="BI64" s="1"/>
  <c r="BB64"/>
  <c r="AX64"/>
  <c r="AY64" s="1"/>
  <c r="AO64"/>
  <c r="AP64" s="1"/>
  <c r="AC64"/>
  <c r="AD64" s="1"/>
  <c r="Q64"/>
  <c r="R64" s="1"/>
  <c r="DC63"/>
  <c r="DG63" s="1"/>
  <c r="CY63"/>
  <c r="CZ63" s="1"/>
  <c r="CO63"/>
  <c r="CP63" s="1"/>
  <c r="CH63"/>
  <c r="CI63" s="1"/>
  <c r="CA63"/>
  <c r="CB63" s="1"/>
  <c r="BT63"/>
  <c r="BU63" s="1"/>
  <c r="BH63"/>
  <c r="BI63" s="1"/>
  <c r="BB63"/>
  <c r="AX63"/>
  <c r="AY63" s="1"/>
  <c r="AO63"/>
  <c r="AP63" s="1"/>
  <c r="AC63"/>
  <c r="AD63" s="1"/>
  <c r="Q63"/>
  <c r="R63" s="1"/>
  <c r="DC62"/>
  <c r="DG62" s="1"/>
  <c r="CY62"/>
  <c r="CZ62" s="1"/>
  <c r="CO62"/>
  <c r="CP62" s="1"/>
  <c r="CH62"/>
  <c r="CI62" s="1"/>
  <c r="CA62"/>
  <c r="CB62" s="1"/>
  <c r="BT62"/>
  <c r="BU62" s="1"/>
  <c r="BH62"/>
  <c r="BI62" s="1"/>
  <c r="BB62"/>
  <c r="AX62"/>
  <c r="AY62" s="1"/>
  <c r="AO62"/>
  <c r="AP62" s="1"/>
  <c r="AC62"/>
  <c r="AD62" s="1"/>
  <c r="Q62"/>
  <c r="R62" s="1"/>
  <c r="DC61"/>
  <c r="DG61" s="1"/>
  <c r="CY61"/>
  <c r="CZ61" s="1"/>
  <c r="CO61"/>
  <c r="CP61" s="1"/>
  <c r="CH61"/>
  <c r="CI61" s="1"/>
  <c r="CA61"/>
  <c r="CB61" s="1"/>
  <c r="BT61"/>
  <c r="BU61" s="1"/>
  <c r="BH61"/>
  <c r="BI61" s="1"/>
  <c r="BB61"/>
  <c r="AX61"/>
  <c r="AY61" s="1"/>
  <c r="AO61"/>
  <c r="AP61" s="1"/>
  <c r="AC61"/>
  <c r="AD61" s="1"/>
  <c r="Q61"/>
  <c r="R61" s="1"/>
  <c r="DC60"/>
  <c r="DG60" s="1"/>
  <c r="CY60"/>
  <c r="CZ60" s="1"/>
  <c r="CO60"/>
  <c r="CP60" s="1"/>
  <c r="CH60"/>
  <c r="CI60" s="1"/>
  <c r="CA60"/>
  <c r="CB60" s="1"/>
  <c r="BT60"/>
  <c r="BU60" s="1"/>
  <c r="BH60"/>
  <c r="BI60" s="1"/>
  <c r="BB60"/>
  <c r="AX60"/>
  <c r="AY60" s="1"/>
  <c r="AO60"/>
  <c r="AP60" s="1"/>
  <c r="AC60"/>
  <c r="AD60" s="1"/>
  <c r="Q60"/>
  <c r="R60" s="1"/>
  <c r="DC59"/>
  <c r="DG59" s="1"/>
  <c r="CY59"/>
  <c r="CZ59" s="1"/>
  <c r="CO59"/>
  <c r="CP59" s="1"/>
  <c r="CH59"/>
  <c r="CI59" s="1"/>
  <c r="CA59"/>
  <c r="CB59" s="1"/>
  <c r="BT59"/>
  <c r="BU59" s="1"/>
  <c r="BH59"/>
  <c r="BI59" s="1"/>
  <c r="BB59"/>
  <c r="AX59"/>
  <c r="AY59" s="1"/>
  <c r="AO59"/>
  <c r="AP59" s="1"/>
  <c r="AC59"/>
  <c r="AD59" s="1"/>
  <c r="Q59"/>
  <c r="R59" s="1"/>
  <c r="DC58"/>
  <c r="DG58" s="1"/>
  <c r="CY58"/>
  <c r="CZ58" s="1"/>
  <c r="CP58"/>
  <c r="CO58"/>
  <c r="CH58"/>
  <c r="CI58" s="1"/>
  <c r="CA58"/>
  <c r="CB58" s="1"/>
  <c r="BT58"/>
  <c r="BU58" s="1"/>
  <c r="BH58"/>
  <c r="BI58" s="1"/>
  <c r="BB58"/>
  <c r="AX58"/>
  <c r="AY58" s="1"/>
  <c r="AO58"/>
  <c r="AP58" s="1"/>
  <c r="AC58"/>
  <c r="AD58" s="1"/>
  <c r="Q58"/>
  <c r="R58" s="1"/>
  <c r="DC57"/>
  <c r="DG57" s="1"/>
  <c r="CY57"/>
  <c r="CZ57" s="1"/>
  <c r="CO57"/>
  <c r="CP57" s="1"/>
  <c r="CH57"/>
  <c r="CI57" s="1"/>
  <c r="CA57"/>
  <c r="CB57" s="1"/>
  <c r="BT57"/>
  <c r="BU57" s="1"/>
  <c r="BH57"/>
  <c r="BI57" s="1"/>
  <c r="BB57"/>
  <c r="AX57"/>
  <c r="AY57" s="1"/>
  <c r="AO57"/>
  <c r="AP57" s="1"/>
  <c r="AC57"/>
  <c r="AD57" s="1"/>
  <c r="Q57"/>
  <c r="R57" s="1"/>
  <c r="DC56"/>
  <c r="DG56" s="1"/>
  <c r="CY56"/>
  <c r="CZ56" s="1"/>
  <c r="CO56"/>
  <c r="CP56" s="1"/>
  <c r="CH56"/>
  <c r="CI56" s="1"/>
  <c r="CA56"/>
  <c r="CB56" s="1"/>
  <c r="BT56"/>
  <c r="BU56" s="1"/>
  <c r="BH56"/>
  <c r="BI56" s="1"/>
  <c r="BB56"/>
  <c r="AX56"/>
  <c r="AY56" s="1"/>
  <c r="AO56"/>
  <c r="AP56" s="1"/>
  <c r="AC56"/>
  <c r="AD56" s="1"/>
  <c r="Q56"/>
  <c r="R56" s="1"/>
  <c r="DC55"/>
  <c r="DG55" s="1"/>
  <c r="CY55"/>
  <c r="CZ55" s="1"/>
  <c r="CO55"/>
  <c r="CP55" s="1"/>
  <c r="CH55"/>
  <c r="CI55" s="1"/>
  <c r="CA55"/>
  <c r="CB55" s="1"/>
  <c r="BT55"/>
  <c r="BU55" s="1"/>
  <c r="BH55"/>
  <c r="BI55" s="1"/>
  <c r="BB55"/>
  <c r="AX55"/>
  <c r="AY55" s="1"/>
  <c r="AO55"/>
  <c r="AP55" s="1"/>
  <c r="AC55"/>
  <c r="AD55" s="1"/>
  <c r="Q55"/>
  <c r="R55" s="1"/>
  <c r="DC54"/>
  <c r="DG54" s="1"/>
  <c r="CY54"/>
  <c r="CZ54" s="1"/>
  <c r="CO54"/>
  <c r="CP54" s="1"/>
  <c r="CH54"/>
  <c r="CI54" s="1"/>
  <c r="CA54"/>
  <c r="CB54" s="1"/>
  <c r="BT54"/>
  <c r="BU54" s="1"/>
  <c r="BH54"/>
  <c r="BI54" s="1"/>
  <c r="BB54"/>
  <c r="AX54"/>
  <c r="AY54" s="1"/>
  <c r="AO54"/>
  <c r="AP54" s="1"/>
  <c r="AC54"/>
  <c r="AD54" s="1"/>
  <c r="Q54"/>
  <c r="R54" s="1"/>
  <c r="DC53"/>
  <c r="DG53" s="1"/>
  <c r="CY53"/>
  <c r="CZ53" s="1"/>
  <c r="CO53"/>
  <c r="CP53" s="1"/>
  <c r="CH53"/>
  <c r="CI53" s="1"/>
  <c r="CA53"/>
  <c r="CB53" s="1"/>
  <c r="BT53"/>
  <c r="BU53" s="1"/>
  <c r="BH53"/>
  <c r="BI53" s="1"/>
  <c r="BB53"/>
  <c r="AX53"/>
  <c r="AY53" s="1"/>
  <c r="AO53"/>
  <c r="AP53" s="1"/>
  <c r="AC53"/>
  <c r="AD53" s="1"/>
  <c r="Q53"/>
  <c r="R53" s="1"/>
  <c r="DC52"/>
  <c r="DG52" s="1"/>
  <c r="CY52"/>
  <c r="CZ52" s="1"/>
  <c r="CO52"/>
  <c r="CP52" s="1"/>
  <c r="CH52"/>
  <c r="CI52" s="1"/>
  <c r="CA52"/>
  <c r="CB52" s="1"/>
  <c r="BT52"/>
  <c r="BU52" s="1"/>
  <c r="BH52"/>
  <c r="BI52" s="1"/>
  <c r="BB52"/>
  <c r="AX52"/>
  <c r="AY52" s="1"/>
  <c r="AO52"/>
  <c r="AP52" s="1"/>
  <c r="AC52"/>
  <c r="AD52" s="1"/>
  <c r="Q52"/>
  <c r="R52" s="1"/>
  <c r="DC51"/>
  <c r="DG51" s="1"/>
  <c r="CY51"/>
  <c r="CZ51" s="1"/>
  <c r="CO51"/>
  <c r="CP51" s="1"/>
  <c r="CH51"/>
  <c r="CI51" s="1"/>
  <c r="CA51"/>
  <c r="CB51" s="1"/>
  <c r="BT51"/>
  <c r="BU51" s="1"/>
  <c r="BH51"/>
  <c r="BI51" s="1"/>
  <c r="BB51"/>
  <c r="AX51"/>
  <c r="AY51" s="1"/>
  <c r="AO51"/>
  <c r="AP51" s="1"/>
  <c r="AC51"/>
  <c r="AD51" s="1"/>
  <c r="Q51"/>
  <c r="R51" s="1"/>
  <c r="DC50"/>
  <c r="DG50" s="1"/>
  <c r="CY50"/>
  <c r="CZ50" s="1"/>
  <c r="CP50"/>
  <c r="CO50"/>
  <c r="CH50"/>
  <c r="CI50" s="1"/>
  <c r="CA50"/>
  <c r="CB50" s="1"/>
  <c r="BT50"/>
  <c r="BU50" s="1"/>
  <c r="BH50"/>
  <c r="BI50" s="1"/>
  <c r="BB50"/>
  <c r="AX50"/>
  <c r="AY50" s="1"/>
  <c r="AO50"/>
  <c r="AP50" s="1"/>
  <c r="AC50"/>
  <c r="AD50" s="1"/>
  <c r="Q50"/>
  <c r="R50" s="1"/>
  <c r="DC49"/>
  <c r="DG49" s="1"/>
  <c r="CY49"/>
  <c r="CZ49" s="1"/>
  <c r="CO49"/>
  <c r="CP49" s="1"/>
  <c r="CH49"/>
  <c r="CI49" s="1"/>
  <c r="CA49"/>
  <c r="CB49" s="1"/>
  <c r="BT49"/>
  <c r="BU49" s="1"/>
  <c r="BH49"/>
  <c r="BI49" s="1"/>
  <c r="BB49"/>
  <c r="AX49"/>
  <c r="AY49" s="1"/>
  <c r="AO49"/>
  <c r="AP49" s="1"/>
  <c r="AC49"/>
  <c r="AD49" s="1"/>
  <c r="Q49"/>
  <c r="R49" s="1"/>
  <c r="DC48"/>
  <c r="DG48" s="1"/>
  <c r="CY48"/>
  <c r="CZ48" s="1"/>
  <c r="CO48"/>
  <c r="CP48" s="1"/>
  <c r="CH48"/>
  <c r="CI48" s="1"/>
  <c r="CA48"/>
  <c r="CB48" s="1"/>
  <c r="BT48"/>
  <c r="BU48" s="1"/>
  <c r="BH48"/>
  <c r="BI48" s="1"/>
  <c r="BB48"/>
  <c r="AX48"/>
  <c r="AY48" s="1"/>
  <c r="AO48"/>
  <c r="AP48" s="1"/>
  <c r="AC48"/>
  <c r="AD48" s="1"/>
  <c r="Q48"/>
  <c r="R48" s="1"/>
  <c r="DC47"/>
  <c r="DG47" s="1"/>
  <c r="CY47"/>
  <c r="CZ47" s="1"/>
  <c r="CO47"/>
  <c r="CP47" s="1"/>
  <c r="CH47"/>
  <c r="CI47" s="1"/>
  <c r="CA47"/>
  <c r="CB47" s="1"/>
  <c r="BT47"/>
  <c r="BU47" s="1"/>
  <c r="BH47"/>
  <c r="BI47" s="1"/>
  <c r="BB47"/>
  <c r="AX47"/>
  <c r="AY47" s="1"/>
  <c r="AO47"/>
  <c r="AP47" s="1"/>
  <c r="AC47"/>
  <c r="AD47" s="1"/>
  <c r="Q47"/>
  <c r="R47" s="1"/>
  <c r="DC46"/>
  <c r="DG46" s="1"/>
  <c r="CY46"/>
  <c r="CZ46" s="1"/>
  <c r="CO46"/>
  <c r="CP46" s="1"/>
  <c r="CH46"/>
  <c r="CI46" s="1"/>
  <c r="CA46"/>
  <c r="CB46" s="1"/>
  <c r="BT46"/>
  <c r="BU46" s="1"/>
  <c r="BH46"/>
  <c r="BI46" s="1"/>
  <c r="BB46"/>
  <c r="AX46"/>
  <c r="AY46" s="1"/>
  <c r="AO46"/>
  <c r="AP46" s="1"/>
  <c r="AC46"/>
  <c r="AD46" s="1"/>
  <c r="Q46"/>
  <c r="R46" s="1"/>
  <c r="DC45"/>
  <c r="DG45" s="1"/>
  <c r="CY45"/>
  <c r="CZ45" s="1"/>
  <c r="CO45"/>
  <c r="CP45" s="1"/>
  <c r="CH45"/>
  <c r="CI45" s="1"/>
  <c r="CA45"/>
  <c r="CB45" s="1"/>
  <c r="BT45"/>
  <c r="BU45" s="1"/>
  <c r="BH45"/>
  <c r="BI45" s="1"/>
  <c r="BB45"/>
  <c r="AX45"/>
  <c r="AY45" s="1"/>
  <c r="AO45"/>
  <c r="AP45" s="1"/>
  <c r="AC45"/>
  <c r="AD45" s="1"/>
  <c r="Q45"/>
  <c r="R45" s="1"/>
  <c r="DC44"/>
  <c r="DG44" s="1"/>
  <c r="CY44"/>
  <c r="CZ44" s="1"/>
  <c r="CO44"/>
  <c r="CP44" s="1"/>
  <c r="CH44"/>
  <c r="CI44" s="1"/>
  <c r="CA44"/>
  <c r="CB44" s="1"/>
  <c r="BT44"/>
  <c r="BU44" s="1"/>
  <c r="BH44"/>
  <c r="BI44" s="1"/>
  <c r="BB44"/>
  <c r="AX44"/>
  <c r="AY44" s="1"/>
  <c r="AO44"/>
  <c r="AP44" s="1"/>
  <c r="AC44"/>
  <c r="AD44" s="1"/>
  <c r="Q44"/>
  <c r="R44" s="1"/>
  <c r="DC43"/>
  <c r="DG43" s="1"/>
  <c r="CY43"/>
  <c r="CZ43" s="1"/>
  <c r="CO43"/>
  <c r="CP43" s="1"/>
  <c r="CH43"/>
  <c r="CI43" s="1"/>
  <c r="CA43"/>
  <c r="CB43" s="1"/>
  <c r="BT43"/>
  <c r="BU43" s="1"/>
  <c r="BH43"/>
  <c r="BI43" s="1"/>
  <c r="BB43"/>
  <c r="AX43"/>
  <c r="AY43" s="1"/>
  <c r="AO43"/>
  <c r="AP43" s="1"/>
  <c r="DE43" s="1"/>
  <c r="AC43"/>
  <c r="AD43" s="1"/>
  <c r="Q43"/>
  <c r="R43" s="1"/>
  <c r="DC42"/>
  <c r="DG42" s="1"/>
  <c r="CY42"/>
  <c r="CZ42" s="1"/>
  <c r="CP42"/>
  <c r="CO42"/>
  <c r="CH42"/>
  <c r="CI42" s="1"/>
  <c r="CA42"/>
  <c r="CB42" s="1"/>
  <c r="BT42"/>
  <c r="BU42" s="1"/>
  <c r="BH42"/>
  <c r="BI42" s="1"/>
  <c r="BB42"/>
  <c r="AX42"/>
  <c r="AY42" s="1"/>
  <c r="AO42"/>
  <c r="AP42" s="1"/>
  <c r="AC42"/>
  <c r="AD42" s="1"/>
  <c r="Q42"/>
  <c r="R42" s="1"/>
  <c r="DC41"/>
  <c r="DG41" s="1"/>
  <c r="CY41"/>
  <c r="CZ41" s="1"/>
  <c r="CO41"/>
  <c r="CP41" s="1"/>
  <c r="CH41"/>
  <c r="CI41" s="1"/>
  <c r="CA41"/>
  <c r="CB41" s="1"/>
  <c r="BT41"/>
  <c r="BU41" s="1"/>
  <c r="BH41"/>
  <c r="BI41" s="1"/>
  <c r="BB41"/>
  <c r="AY41"/>
  <c r="AX41"/>
  <c r="AO41"/>
  <c r="AP41" s="1"/>
  <c r="AC41"/>
  <c r="AD41" s="1"/>
  <c r="Q41"/>
  <c r="R41" s="1"/>
  <c r="DC40"/>
  <c r="DG40" s="1"/>
  <c r="CY40"/>
  <c r="CZ40" s="1"/>
  <c r="CO40"/>
  <c r="CP40" s="1"/>
  <c r="CH40"/>
  <c r="CI40" s="1"/>
  <c r="CA40"/>
  <c r="CB40" s="1"/>
  <c r="BT40"/>
  <c r="BU40" s="1"/>
  <c r="BH40"/>
  <c r="BI40" s="1"/>
  <c r="BB40"/>
  <c r="AX40"/>
  <c r="AY40" s="1"/>
  <c r="AO40"/>
  <c r="AP40" s="1"/>
  <c r="AC40"/>
  <c r="AD40" s="1"/>
  <c r="Q40"/>
  <c r="R40" s="1"/>
  <c r="DC39"/>
  <c r="DG39" s="1"/>
  <c r="CY39"/>
  <c r="CZ39" s="1"/>
  <c r="CO39"/>
  <c r="CP39" s="1"/>
  <c r="CH39"/>
  <c r="CI39" s="1"/>
  <c r="CA39"/>
  <c r="CB39" s="1"/>
  <c r="BT39"/>
  <c r="BU39" s="1"/>
  <c r="BH39"/>
  <c r="BI39" s="1"/>
  <c r="BB39"/>
  <c r="AX39"/>
  <c r="AY39" s="1"/>
  <c r="AO39"/>
  <c r="AP39" s="1"/>
  <c r="AC39"/>
  <c r="AD39" s="1"/>
  <c r="Q39"/>
  <c r="R39" s="1"/>
  <c r="DD39" s="1"/>
  <c r="DC38"/>
  <c r="DG38" s="1"/>
  <c r="CY38"/>
  <c r="CZ38" s="1"/>
  <c r="CP38"/>
  <c r="CO38"/>
  <c r="CH38"/>
  <c r="CI38" s="1"/>
  <c r="CA38"/>
  <c r="CB38" s="1"/>
  <c r="BT38"/>
  <c r="BU38" s="1"/>
  <c r="BH38"/>
  <c r="BI38" s="1"/>
  <c r="BB38"/>
  <c r="AX38"/>
  <c r="AY38" s="1"/>
  <c r="AO38"/>
  <c r="AP38" s="1"/>
  <c r="AC38"/>
  <c r="AD38" s="1"/>
  <c r="Q38"/>
  <c r="R38" s="1"/>
  <c r="DC37"/>
  <c r="DG37" s="1"/>
  <c r="CY37"/>
  <c r="CZ37" s="1"/>
  <c r="CO37"/>
  <c r="CP37" s="1"/>
  <c r="CH37"/>
  <c r="CI37" s="1"/>
  <c r="CA37"/>
  <c r="CB37" s="1"/>
  <c r="BT37"/>
  <c r="BU37" s="1"/>
  <c r="BH37"/>
  <c r="BI37" s="1"/>
  <c r="BB37"/>
  <c r="AX37"/>
  <c r="AY37" s="1"/>
  <c r="AO37"/>
  <c r="AP37" s="1"/>
  <c r="AD37"/>
  <c r="AC37"/>
  <c r="R37"/>
  <c r="Q37"/>
  <c r="DC36"/>
  <c r="DG36" s="1"/>
  <c r="CY36"/>
  <c r="CZ36" s="1"/>
  <c r="CP36"/>
  <c r="CO36"/>
  <c r="CI36"/>
  <c r="CH36"/>
  <c r="CA36"/>
  <c r="CB36" s="1"/>
  <c r="BT36"/>
  <c r="BU36" s="1"/>
  <c r="BH36"/>
  <c r="BI36" s="1"/>
  <c r="BB36"/>
  <c r="AX36"/>
  <c r="AY36" s="1"/>
  <c r="AO36"/>
  <c r="AP36" s="1"/>
  <c r="AC36"/>
  <c r="AD36" s="1"/>
  <c r="Q36"/>
  <c r="R36" s="1"/>
  <c r="DC35"/>
  <c r="DG35" s="1"/>
  <c r="CY35"/>
  <c r="CZ35" s="1"/>
  <c r="CO35"/>
  <c r="CP35" s="1"/>
  <c r="CH35"/>
  <c r="CI35" s="1"/>
  <c r="CA35"/>
  <c r="CB35" s="1"/>
  <c r="BT35"/>
  <c r="BU35" s="1"/>
  <c r="BH35"/>
  <c r="BI35" s="1"/>
  <c r="BB35"/>
  <c r="AX35"/>
  <c r="AY35" s="1"/>
  <c r="AO35"/>
  <c r="AP35" s="1"/>
  <c r="AD35"/>
  <c r="AC35"/>
  <c r="R35"/>
  <c r="DD35" s="1"/>
  <c r="Q35"/>
  <c r="DC34"/>
  <c r="DG34" s="1"/>
  <c r="CY34"/>
  <c r="CZ34" s="1"/>
  <c r="CP34"/>
  <c r="CO34"/>
  <c r="CH34"/>
  <c r="CI34" s="1"/>
  <c r="CA34"/>
  <c r="CB34" s="1"/>
  <c r="BT34"/>
  <c r="BU34" s="1"/>
  <c r="BH34"/>
  <c r="BI34" s="1"/>
  <c r="BB34"/>
  <c r="AX34"/>
  <c r="AY34" s="1"/>
  <c r="AO34"/>
  <c r="AP34" s="1"/>
  <c r="AC34"/>
  <c r="AD34" s="1"/>
  <c r="Q34"/>
  <c r="R34" s="1"/>
  <c r="DC33"/>
  <c r="DG33" s="1"/>
  <c r="CY33"/>
  <c r="CZ33" s="1"/>
  <c r="CO33"/>
  <c r="CP33" s="1"/>
  <c r="CH33"/>
  <c r="CI33" s="1"/>
  <c r="CA33"/>
  <c r="CB33" s="1"/>
  <c r="BT33"/>
  <c r="BU33" s="1"/>
  <c r="BH33"/>
  <c r="BI33" s="1"/>
  <c r="BB33"/>
  <c r="AX33"/>
  <c r="AY33" s="1"/>
  <c r="AO33"/>
  <c r="AP33" s="1"/>
  <c r="AC33"/>
  <c r="AD33" s="1"/>
  <c r="Q33"/>
  <c r="R33" s="1"/>
  <c r="DC32"/>
  <c r="DG32" s="1"/>
  <c r="CY32"/>
  <c r="CZ32" s="1"/>
  <c r="CO32"/>
  <c r="CP32" s="1"/>
  <c r="CH32"/>
  <c r="CI32" s="1"/>
  <c r="CA32"/>
  <c r="CB32" s="1"/>
  <c r="BT32"/>
  <c r="BU32" s="1"/>
  <c r="BH32"/>
  <c r="BI32" s="1"/>
  <c r="BB32"/>
  <c r="AX32"/>
  <c r="AY32" s="1"/>
  <c r="AO32"/>
  <c r="AP32" s="1"/>
  <c r="AC32"/>
  <c r="AD32" s="1"/>
  <c r="Q32"/>
  <c r="R32" s="1"/>
  <c r="DD32" s="1"/>
  <c r="DC31"/>
  <c r="DG31" s="1"/>
  <c r="CY31"/>
  <c r="CZ31" s="1"/>
  <c r="CO31"/>
  <c r="CP31" s="1"/>
  <c r="CH31"/>
  <c r="CI31" s="1"/>
  <c r="CA31"/>
  <c r="CB31" s="1"/>
  <c r="BT31"/>
  <c r="BU31" s="1"/>
  <c r="BH31"/>
  <c r="BI31" s="1"/>
  <c r="BB31"/>
  <c r="AX31"/>
  <c r="AY31" s="1"/>
  <c r="AO31"/>
  <c r="AP31" s="1"/>
  <c r="AC31"/>
  <c r="AD31" s="1"/>
  <c r="Q31"/>
  <c r="R31" s="1"/>
  <c r="DC30"/>
  <c r="DG30" s="1"/>
  <c r="CY30"/>
  <c r="CZ30" s="1"/>
  <c r="CP30"/>
  <c r="CO30"/>
  <c r="CH30"/>
  <c r="CI30" s="1"/>
  <c r="CA30"/>
  <c r="CB30" s="1"/>
  <c r="BT30"/>
  <c r="BU30" s="1"/>
  <c r="BH30"/>
  <c r="BI30" s="1"/>
  <c r="BB30"/>
  <c r="AX30"/>
  <c r="AY30" s="1"/>
  <c r="AO30"/>
  <c r="AP30" s="1"/>
  <c r="AC30"/>
  <c r="AD30" s="1"/>
  <c r="Q30"/>
  <c r="R30" s="1"/>
  <c r="DC29"/>
  <c r="DG29" s="1"/>
  <c r="CY29"/>
  <c r="CZ29" s="1"/>
  <c r="CO29"/>
  <c r="CP29" s="1"/>
  <c r="CH29"/>
  <c r="CI29" s="1"/>
  <c r="CA29"/>
  <c r="CB29" s="1"/>
  <c r="BT29"/>
  <c r="BU29" s="1"/>
  <c r="BH29"/>
  <c r="BI29" s="1"/>
  <c r="BB29"/>
  <c r="AX29"/>
  <c r="AY29" s="1"/>
  <c r="AO29"/>
  <c r="AP29" s="1"/>
  <c r="AC29"/>
  <c r="AD29" s="1"/>
  <c r="Q29"/>
  <c r="R29" s="1"/>
  <c r="DC28"/>
  <c r="DG28" s="1"/>
  <c r="CY28"/>
  <c r="CZ28" s="1"/>
  <c r="CO28"/>
  <c r="CP28" s="1"/>
  <c r="CH28"/>
  <c r="CI28" s="1"/>
  <c r="CA28"/>
  <c r="CB28" s="1"/>
  <c r="BT28"/>
  <c r="BU28" s="1"/>
  <c r="BH28"/>
  <c r="BI28" s="1"/>
  <c r="BB28"/>
  <c r="AX28"/>
  <c r="AY28" s="1"/>
  <c r="AO28"/>
  <c r="AP28" s="1"/>
  <c r="AC28"/>
  <c r="AD28" s="1"/>
  <c r="Q28"/>
  <c r="R28" s="1"/>
  <c r="DC27"/>
  <c r="DG27" s="1"/>
  <c r="CY27"/>
  <c r="CZ27" s="1"/>
  <c r="CO27"/>
  <c r="CP27" s="1"/>
  <c r="CH27"/>
  <c r="CI27" s="1"/>
  <c r="CA27"/>
  <c r="CB27" s="1"/>
  <c r="BT27"/>
  <c r="BU27" s="1"/>
  <c r="BH27"/>
  <c r="BI27" s="1"/>
  <c r="BB27"/>
  <c r="AX27"/>
  <c r="AY27" s="1"/>
  <c r="AO27"/>
  <c r="AP27" s="1"/>
  <c r="AC27"/>
  <c r="AD27" s="1"/>
  <c r="Q27"/>
  <c r="R27" s="1"/>
  <c r="DC26"/>
  <c r="DG26" s="1"/>
  <c r="CY26"/>
  <c r="CZ26" s="1"/>
  <c r="CP26"/>
  <c r="CO26"/>
  <c r="CH26"/>
  <c r="CI26" s="1"/>
  <c r="CA26"/>
  <c r="CB26" s="1"/>
  <c r="BT26"/>
  <c r="BU26" s="1"/>
  <c r="BH26"/>
  <c r="BI26" s="1"/>
  <c r="BB26"/>
  <c r="AX26"/>
  <c r="AY26" s="1"/>
  <c r="AO26"/>
  <c r="AP26" s="1"/>
  <c r="AC26"/>
  <c r="AD26" s="1"/>
  <c r="Q26"/>
  <c r="R26" s="1"/>
  <c r="DC25"/>
  <c r="DG25" s="1"/>
  <c r="CY25"/>
  <c r="CZ25" s="1"/>
  <c r="CO25"/>
  <c r="CP25" s="1"/>
  <c r="CH25"/>
  <c r="CI25" s="1"/>
  <c r="CA25"/>
  <c r="CB25" s="1"/>
  <c r="BT25"/>
  <c r="BU25" s="1"/>
  <c r="BH25"/>
  <c r="BI25" s="1"/>
  <c r="BB25"/>
  <c r="AX25"/>
  <c r="AY25" s="1"/>
  <c r="AO25"/>
  <c r="AP25" s="1"/>
  <c r="AC25"/>
  <c r="AD25" s="1"/>
  <c r="Q25"/>
  <c r="R25" s="1"/>
  <c r="DC24"/>
  <c r="DG24" s="1"/>
  <c r="CY24"/>
  <c r="CZ24" s="1"/>
  <c r="CO24"/>
  <c r="CP24" s="1"/>
  <c r="CH24"/>
  <c r="CI24" s="1"/>
  <c r="CA24"/>
  <c r="CB24" s="1"/>
  <c r="BT24"/>
  <c r="BU24" s="1"/>
  <c r="BH24"/>
  <c r="BI24" s="1"/>
  <c r="BB24"/>
  <c r="AX24"/>
  <c r="AY24" s="1"/>
  <c r="AO24"/>
  <c r="AP24" s="1"/>
  <c r="AC24"/>
  <c r="AD24" s="1"/>
  <c r="Q24"/>
  <c r="R24" s="1"/>
  <c r="DD24" s="1"/>
  <c r="DC23"/>
  <c r="DG23" s="1"/>
  <c r="CY23"/>
  <c r="CZ23" s="1"/>
  <c r="CO23"/>
  <c r="CP23" s="1"/>
  <c r="CH23"/>
  <c r="CI23" s="1"/>
  <c r="CA23"/>
  <c r="CB23" s="1"/>
  <c r="BT23"/>
  <c r="BU23" s="1"/>
  <c r="BH23"/>
  <c r="BI23" s="1"/>
  <c r="BB23"/>
  <c r="AX23"/>
  <c r="AY23" s="1"/>
  <c r="AO23"/>
  <c r="AP23" s="1"/>
  <c r="AC23"/>
  <c r="AD23" s="1"/>
  <c r="Q23"/>
  <c r="R23" s="1"/>
  <c r="DC22"/>
  <c r="DG22" s="1"/>
  <c r="CY22"/>
  <c r="CZ22" s="1"/>
  <c r="CO22"/>
  <c r="CP22" s="1"/>
  <c r="CH22"/>
  <c r="CI22" s="1"/>
  <c r="CA22"/>
  <c r="CB22" s="1"/>
  <c r="BT22"/>
  <c r="BU22" s="1"/>
  <c r="BH22"/>
  <c r="BI22" s="1"/>
  <c r="BB22"/>
  <c r="AX22"/>
  <c r="AY22" s="1"/>
  <c r="AO22"/>
  <c r="AP22" s="1"/>
  <c r="AC22"/>
  <c r="AD22" s="1"/>
  <c r="Q22"/>
  <c r="R22" s="1"/>
  <c r="DC21"/>
  <c r="DG21" s="1"/>
  <c r="CY21"/>
  <c r="CZ21" s="1"/>
  <c r="CP21"/>
  <c r="CO21"/>
  <c r="CH21"/>
  <c r="CI21" s="1"/>
  <c r="CA21"/>
  <c r="CB21" s="1"/>
  <c r="BT21"/>
  <c r="BU21" s="1"/>
  <c r="BH21"/>
  <c r="BI21" s="1"/>
  <c r="BB21"/>
  <c r="AX21"/>
  <c r="AY21" s="1"/>
  <c r="AO21"/>
  <c r="AP21" s="1"/>
  <c r="AC21"/>
  <c r="AD21" s="1"/>
  <c r="Q21"/>
  <c r="R21" s="1"/>
  <c r="DC20"/>
  <c r="DG20" s="1"/>
  <c r="CY20"/>
  <c r="CZ20" s="1"/>
  <c r="CO20"/>
  <c r="CP20" s="1"/>
  <c r="CH20"/>
  <c r="CI20" s="1"/>
  <c r="CA20"/>
  <c r="CB20" s="1"/>
  <c r="BT20"/>
  <c r="BU20" s="1"/>
  <c r="BH20"/>
  <c r="BI20" s="1"/>
  <c r="BB20"/>
  <c r="AX20"/>
  <c r="AY20" s="1"/>
  <c r="AO20"/>
  <c r="AP20" s="1"/>
  <c r="AC20"/>
  <c r="AD20" s="1"/>
  <c r="Q20"/>
  <c r="R20" s="1"/>
  <c r="DC19"/>
  <c r="DG19" s="1"/>
  <c r="CY19"/>
  <c r="CZ19" s="1"/>
  <c r="CO19"/>
  <c r="CP19" s="1"/>
  <c r="CH19"/>
  <c r="CI19" s="1"/>
  <c r="CA19"/>
  <c r="CB19" s="1"/>
  <c r="BT19"/>
  <c r="BU19" s="1"/>
  <c r="BH19"/>
  <c r="BI19" s="1"/>
  <c r="BB19"/>
  <c r="AX19"/>
  <c r="AY19" s="1"/>
  <c r="AO19"/>
  <c r="AP19" s="1"/>
  <c r="AC19"/>
  <c r="AD19" s="1"/>
  <c r="Q19"/>
  <c r="R19" s="1"/>
  <c r="DC18"/>
  <c r="DG18" s="1"/>
  <c r="CY18"/>
  <c r="CZ18" s="1"/>
  <c r="CP18"/>
  <c r="CO18"/>
  <c r="CH18"/>
  <c r="CI18" s="1"/>
  <c r="CA18"/>
  <c r="CB18" s="1"/>
  <c r="BT18"/>
  <c r="BU18" s="1"/>
  <c r="BH18"/>
  <c r="BI18" s="1"/>
  <c r="BB18"/>
  <c r="AX18"/>
  <c r="AY18" s="1"/>
  <c r="AO18"/>
  <c r="AP18" s="1"/>
  <c r="AC18"/>
  <c r="AD18" s="1"/>
  <c r="Q18"/>
  <c r="R18" s="1"/>
  <c r="DC17"/>
  <c r="DG17" s="1"/>
  <c r="CY17"/>
  <c r="CZ17" s="1"/>
  <c r="CP17"/>
  <c r="CO17"/>
  <c r="CH17"/>
  <c r="CI17" s="1"/>
  <c r="CA17"/>
  <c r="CB17" s="1"/>
  <c r="BT17"/>
  <c r="BU17" s="1"/>
  <c r="BH17"/>
  <c r="BI17" s="1"/>
  <c r="BB17"/>
  <c r="AX17"/>
  <c r="AY17" s="1"/>
  <c r="AO17"/>
  <c r="AP17" s="1"/>
  <c r="AC17"/>
  <c r="AD17" s="1"/>
  <c r="Q17"/>
  <c r="R17" s="1"/>
  <c r="DC16"/>
  <c r="DG16" s="1"/>
  <c r="CY16"/>
  <c r="CZ16" s="1"/>
  <c r="CO16"/>
  <c r="CP16" s="1"/>
  <c r="CH16"/>
  <c r="CI16" s="1"/>
  <c r="CA16"/>
  <c r="CB16" s="1"/>
  <c r="BT16"/>
  <c r="BU16" s="1"/>
  <c r="BH16"/>
  <c r="BI16" s="1"/>
  <c r="BB16"/>
  <c r="AX16"/>
  <c r="AY16" s="1"/>
  <c r="AO16"/>
  <c r="AP16" s="1"/>
  <c r="AC16"/>
  <c r="AD16" s="1"/>
  <c r="Q16"/>
  <c r="R16" s="1"/>
  <c r="DC15"/>
  <c r="DG15" s="1"/>
  <c r="CY15"/>
  <c r="CZ15" s="1"/>
  <c r="CO15"/>
  <c r="CP15" s="1"/>
  <c r="CH15"/>
  <c r="CI15" s="1"/>
  <c r="CA15"/>
  <c r="CB15" s="1"/>
  <c r="BT15"/>
  <c r="BU15" s="1"/>
  <c r="BH15"/>
  <c r="BI15" s="1"/>
  <c r="BB15"/>
  <c r="AX15"/>
  <c r="AY15" s="1"/>
  <c r="AO15"/>
  <c r="AP15" s="1"/>
  <c r="AC15"/>
  <c r="AD15" s="1"/>
  <c r="Q15"/>
  <c r="R15" s="1"/>
  <c r="DC14"/>
  <c r="DG14" s="1"/>
  <c r="CY14"/>
  <c r="CZ14" s="1"/>
  <c r="CO14"/>
  <c r="CP14" s="1"/>
  <c r="CH14"/>
  <c r="CI14" s="1"/>
  <c r="CA14"/>
  <c r="CB14" s="1"/>
  <c r="BT14"/>
  <c r="BU14" s="1"/>
  <c r="BH14"/>
  <c r="BI14" s="1"/>
  <c r="BB14"/>
  <c r="AX14"/>
  <c r="AY14" s="1"/>
  <c r="AO14"/>
  <c r="AP14" s="1"/>
  <c r="AC14"/>
  <c r="AD14" s="1"/>
  <c r="Q14"/>
  <c r="R14" s="1"/>
  <c r="DC13"/>
  <c r="DG13" s="1"/>
  <c r="CY13"/>
  <c r="CZ13" s="1"/>
  <c r="CP13"/>
  <c r="CO13"/>
  <c r="CH13"/>
  <c r="CI13" s="1"/>
  <c r="CA13"/>
  <c r="CB13" s="1"/>
  <c r="BT13"/>
  <c r="BU13" s="1"/>
  <c r="BH13"/>
  <c r="BI13" s="1"/>
  <c r="BB13"/>
  <c r="AX13"/>
  <c r="AY13" s="1"/>
  <c r="AO13"/>
  <c r="AP13" s="1"/>
  <c r="AC13"/>
  <c r="AD13" s="1"/>
  <c r="Q13"/>
  <c r="R13" s="1"/>
  <c r="CY12"/>
  <c r="CO12"/>
  <c r="CH12"/>
  <c r="CA12"/>
  <c r="BT12"/>
  <c r="BH12"/>
  <c r="AX12"/>
  <c r="AO12"/>
  <c r="AC12"/>
  <c r="Q12"/>
  <c r="BC7"/>
  <c r="AE7"/>
  <c r="E7"/>
  <c r="E6"/>
  <c r="DC240" i="13"/>
  <c r="DG240" s="1"/>
  <c r="CY240"/>
  <c r="CZ240" s="1"/>
  <c r="CO240"/>
  <c r="CP240" s="1"/>
  <c r="CH240"/>
  <c r="CI240" s="1"/>
  <c r="CA240"/>
  <c r="CB240" s="1"/>
  <c r="BT240"/>
  <c r="BU240" s="1"/>
  <c r="BH240"/>
  <c r="BI240" s="1"/>
  <c r="BB240"/>
  <c r="AX240"/>
  <c r="AY240" s="1"/>
  <c r="AO240"/>
  <c r="AP240" s="1"/>
  <c r="AC240"/>
  <c r="AD240" s="1"/>
  <c r="Q240"/>
  <c r="R240" s="1"/>
  <c r="DC239"/>
  <c r="DG239" s="1"/>
  <c r="CY239"/>
  <c r="CZ239" s="1"/>
  <c r="CO239"/>
  <c r="CP239" s="1"/>
  <c r="CH239"/>
  <c r="CI239" s="1"/>
  <c r="CA239"/>
  <c r="CB239" s="1"/>
  <c r="BT239"/>
  <c r="BU239" s="1"/>
  <c r="BH239"/>
  <c r="BI239" s="1"/>
  <c r="BB239"/>
  <c r="AX239"/>
  <c r="AY239" s="1"/>
  <c r="AO239"/>
  <c r="AP239" s="1"/>
  <c r="AC239"/>
  <c r="AD239" s="1"/>
  <c r="Q239"/>
  <c r="R239" s="1"/>
  <c r="DC238"/>
  <c r="DG238" s="1"/>
  <c r="CY238"/>
  <c r="CZ238" s="1"/>
  <c r="CO238"/>
  <c r="CP238" s="1"/>
  <c r="CH238"/>
  <c r="CI238" s="1"/>
  <c r="CA238"/>
  <c r="CB238" s="1"/>
  <c r="BT238"/>
  <c r="BU238" s="1"/>
  <c r="BH238"/>
  <c r="BI238" s="1"/>
  <c r="BB238"/>
  <c r="AX238"/>
  <c r="AY238" s="1"/>
  <c r="AO238"/>
  <c r="AP238" s="1"/>
  <c r="AC238"/>
  <c r="AD238" s="1"/>
  <c r="Q238"/>
  <c r="R238" s="1"/>
  <c r="DC237"/>
  <c r="DG237" s="1"/>
  <c r="CY237"/>
  <c r="CZ237" s="1"/>
  <c r="CO237"/>
  <c r="CP237" s="1"/>
  <c r="CH237"/>
  <c r="CI237" s="1"/>
  <c r="CA237"/>
  <c r="CB237" s="1"/>
  <c r="BT237"/>
  <c r="BU237" s="1"/>
  <c r="BH237"/>
  <c r="BI237" s="1"/>
  <c r="BB237"/>
  <c r="AX237"/>
  <c r="AY237" s="1"/>
  <c r="AO237"/>
  <c r="AP237" s="1"/>
  <c r="AC237"/>
  <c r="AD237" s="1"/>
  <c r="Q237"/>
  <c r="R237" s="1"/>
  <c r="DC236"/>
  <c r="DG236" s="1"/>
  <c r="CY236"/>
  <c r="CZ236" s="1"/>
  <c r="CO236"/>
  <c r="CP236" s="1"/>
  <c r="CH236"/>
  <c r="CI236" s="1"/>
  <c r="CA236"/>
  <c r="CB236" s="1"/>
  <c r="BT236"/>
  <c r="BU236" s="1"/>
  <c r="BH236"/>
  <c r="BI236" s="1"/>
  <c r="BB236"/>
  <c r="AX236"/>
  <c r="AY236" s="1"/>
  <c r="AO236"/>
  <c r="AP236" s="1"/>
  <c r="AC236"/>
  <c r="AD236" s="1"/>
  <c r="Q236"/>
  <c r="R236" s="1"/>
  <c r="DC235"/>
  <c r="DG235" s="1"/>
  <c r="CY235"/>
  <c r="CZ235" s="1"/>
  <c r="CO235"/>
  <c r="CP235" s="1"/>
  <c r="CH235"/>
  <c r="CI235" s="1"/>
  <c r="CA235"/>
  <c r="CB235" s="1"/>
  <c r="BT235"/>
  <c r="BU235" s="1"/>
  <c r="BH235"/>
  <c r="BI235" s="1"/>
  <c r="BB235"/>
  <c r="AX235"/>
  <c r="AY235" s="1"/>
  <c r="AO235"/>
  <c r="AP235" s="1"/>
  <c r="AC235"/>
  <c r="AD235" s="1"/>
  <c r="Q235"/>
  <c r="R235" s="1"/>
  <c r="DC234"/>
  <c r="DG234" s="1"/>
  <c r="CY234"/>
  <c r="CZ234" s="1"/>
  <c r="CO234"/>
  <c r="CP234" s="1"/>
  <c r="CH234"/>
  <c r="CI234" s="1"/>
  <c r="CA234"/>
  <c r="CB234" s="1"/>
  <c r="BT234"/>
  <c r="BU234" s="1"/>
  <c r="BH234"/>
  <c r="BI234" s="1"/>
  <c r="BB234"/>
  <c r="AX234"/>
  <c r="AY234" s="1"/>
  <c r="AO234"/>
  <c r="AP234" s="1"/>
  <c r="AC234"/>
  <c r="AD234" s="1"/>
  <c r="Q234"/>
  <c r="R234" s="1"/>
  <c r="DC233"/>
  <c r="DG233" s="1"/>
  <c r="CY233"/>
  <c r="CZ233" s="1"/>
  <c r="CO233"/>
  <c r="CP233" s="1"/>
  <c r="CH233"/>
  <c r="CI233" s="1"/>
  <c r="CA233"/>
  <c r="CB233" s="1"/>
  <c r="BT233"/>
  <c r="BU233" s="1"/>
  <c r="BH233"/>
  <c r="BI233" s="1"/>
  <c r="BB233"/>
  <c r="AX233"/>
  <c r="AY233" s="1"/>
  <c r="AO233"/>
  <c r="AP233" s="1"/>
  <c r="AC233"/>
  <c r="AD233" s="1"/>
  <c r="Q233"/>
  <c r="R233" s="1"/>
  <c r="DC232"/>
  <c r="DG232" s="1"/>
  <c r="CY232"/>
  <c r="CZ232" s="1"/>
  <c r="CO232"/>
  <c r="CP232" s="1"/>
  <c r="CH232"/>
  <c r="CI232" s="1"/>
  <c r="CA232"/>
  <c r="CB232" s="1"/>
  <c r="BT232"/>
  <c r="BU232" s="1"/>
  <c r="BH232"/>
  <c r="BI232" s="1"/>
  <c r="BB232"/>
  <c r="AX232"/>
  <c r="AY232" s="1"/>
  <c r="AO232"/>
  <c r="AP232" s="1"/>
  <c r="AC232"/>
  <c r="AD232" s="1"/>
  <c r="Q232"/>
  <c r="R232" s="1"/>
  <c r="DC231"/>
  <c r="DG231" s="1"/>
  <c r="CY231"/>
  <c r="CZ231" s="1"/>
  <c r="CO231"/>
  <c r="CP231" s="1"/>
  <c r="CH231"/>
  <c r="CI231" s="1"/>
  <c r="CA231"/>
  <c r="CB231" s="1"/>
  <c r="BT231"/>
  <c r="BU231" s="1"/>
  <c r="BH231"/>
  <c r="BI231" s="1"/>
  <c r="BB231"/>
  <c r="AX231"/>
  <c r="AY231" s="1"/>
  <c r="AO231"/>
  <c r="AP231" s="1"/>
  <c r="AC231"/>
  <c r="AD231" s="1"/>
  <c r="Q231"/>
  <c r="R231" s="1"/>
  <c r="DC230"/>
  <c r="DG230" s="1"/>
  <c r="CY230"/>
  <c r="CZ230" s="1"/>
  <c r="CO230"/>
  <c r="CP230" s="1"/>
  <c r="CH230"/>
  <c r="CI230" s="1"/>
  <c r="CA230"/>
  <c r="CB230" s="1"/>
  <c r="BT230"/>
  <c r="BU230" s="1"/>
  <c r="BH230"/>
  <c r="BI230" s="1"/>
  <c r="BB230"/>
  <c r="AX230"/>
  <c r="AY230" s="1"/>
  <c r="AO230"/>
  <c r="AP230" s="1"/>
  <c r="AC230"/>
  <c r="AD230" s="1"/>
  <c r="Q230"/>
  <c r="R230" s="1"/>
  <c r="DC229"/>
  <c r="DG229" s="1"/>
  <c r="CY229"/>
  <c r="CZ229" s="1"/>
  <c r="CO229"/>
  <c r="CP229" s="1"/>
  <c r="CH229"/>
  <c r="CI229" s="1"/>
  <c r="CA229"/>
  <c r="CB229" s="1"/>
  <c r="BT229"/>
  <c r="BU229" s="1"/>
  <c r="BH229"/>
  <c r="BI229" s="1"/>
  <c r="BB229"/>
  <c r="AX229"/>
  <c r="AY229" s="1"/>
  <c r="AO229"/>
  <c r="AP229" s="1"/>
  <c r="AC229"/>
  <c r="AD229" s="1"/>
  <c r="Q229"/>
  <c r="R229" s="1"/>
  <c r="DC228"/>
  <c r="DG228" s="1"/>
  <c r="CY228"/>
  <c r="CZ228" s="1"/>
  <c r="CO228"/>
  <c r="CP228" s="1"/>
  <c r="CH228"/>
  <c r="CI228" s="1"/>
  <c r="CA228"/>
  <c r="CB228" s="1"/>
  <c r="BT228"/>
  <c r="BU228" s="1"/>
  <c r="BH228"/>
  <c r="BI228" s="1"/>
  <c r="BB228"/>
  <c r="AX228"/>
  <c r="AY228" s="1"/>
  <c r="AO228"/>
  <c r="AP228" s="1"/>
  <c r="AC228"/>
  <c r="AD228" s="1"/>
  <c r="Q228"/>
  <c r="R228" s="1"/>
  <c r="DC227"/>
  <c r="DG227" s="1"/>
  <c r="CY227"/>
  <c r="CZ227" s="1"/>
  <c r="CO227"/>
  <c r="CP227" s="1"/>
  <c r="CH227"/>
  <c r="CI227" s="1"/>
  <c r="CA227"/>
  <c r="CB227" s="1"/>
  <c r="BT227"/>
  <c r="BU227" s="1"/>
  <c r="BH227"/>
  <c r="BI227" s="1"/>
  <c r="BB227"/>
  <c r="AX227"/>
  <c r="AY227" s="1"/>
  <c r="AO227"/>
  <c r="AP227" s="1"/>
  <c r="AC227"/>
  <c r="AD227" s="1"/>
  <c r="Q227"/>
  <c r="R227" s="1"/>
  <c r="DC226"/>
  <c r="DG226" s="1"/>
  <c r="CY226"/>
  <c r="CZ226" s="1"/>
  <c r="CO226"/>
  <c r="CP226" s="1"/>
  <c r="CH226"/>
  <c r="CI226" s="1"/>
  <c r="CA226"/>
  <c r="CB226" s="1"/>
  <c r="BT226"/>
  <c r="BU226" s="1"/>
  <c r="BH226"/>
  <c r="BI226" s="1"/>
  <c r="BB226"/>
  <c r="AX226"/>
  <c r="AY226" s="1"/>
  <c r="AO226"/>
  <c r="AP226" s="1"/>
  <c r="AC226"/>
  <c r="AD226" s="1"/>
  <c r="Q226"/>
  <c r="R226" s="1"/>
  <c r="DC225"/>
  <c r="DG225" s="1"/>
  <c r="CY225"/>
  <c r="CZ225" s="1"/>
  <c r="CO225"/>
  <c r="CP225" s="1"/>
  <c r="CH225"/>
  <c r="CI225" s="1"/>
  <c r="CA225"/>
  <c r="CB225" s="1"/>
  <c r="BT225"/>
  <c r="BU225" s="1"/>
  <c r="BH225"/>
  <c r="BI225" s="1"/>
  <c r="BB225"/>
  <c r="AX225"/>
  <c r="AY225" s="1"/>
  <c r="AO225"/>
  <c r="AP225" s="1"/>
  <c r="AC225"/>
  <c r="AD225" s="1"/>
  <c r="Q225"/>
  <c r="R225" s="1"/>
  <c r="DC224"/>
  <c r="DG224" s="1"/>
  <c r="CY224"/>
  <c r="CZ224" s="1"/>
  <c r="CO224"/>
  <c r="CP224" s="1"/>
  <c r="CH224"/>
  <c r="CI224" s="1"/>
  <c r="CA224"/>
  <c r="CB224" s="1"/>
  <c r="BT224"/>
  <c r="BU224" s="1"/>
  <c r="BH224"/>
  <c r="BI224" s="1"/>
  <c r="BB224"/>
  <c r="AX224"/>
  <c r="AY224" s="1"/>
  <c r="AO224"/>
  <c r="AP224" s="1"/>
  <c r="AC224"/>
  <c r="AD224" s="1"/>
  <c r="Q224"/>
  <c r="R224" s="1"/>
  <c r="DC223"/>
  <c r="DG223" s="1"/>
  <c r="CY223"/>
  <c r="CZ223" s="1"/>
  <c r="CO223"/>
  <c r="CP223" s="1"/>
  <c r="CH223"/>
  <c r="CI223" s="1"/>
  <c r="CA223"/>
  <c r="CB223" s="1"/>
  <c r="BT223"/>
  <c r="BU223" s="1"/>
  <c r="BH223"/>
  <c r="BI223" s="1"/>
  <c r="BB223"/>
  <c r="AX223"/>
  <c r="AY223" s="1"/>
  <c r="AO223"/>
  <c r="AP223" s="1"/>
  <c r="AC223"/>
  <c r="AD223" s="1"/>
  <c r="Q223"/>
  <c r="R223" s="1"/>
  <c r="DC222"/>
  <c r="DG222" s="1"/>
  <c r="CY222"/>
  <c r="CZ222" s="1"/>
  <c r="CO222"/>
  <c r="CP222" s="1"/>
  <c r="CH222"/>
  <c r="CI222" s="1"/>
  <c r="CA222"/>
  <c r="CB222" s="1"/>
  <c r="BT222"/>
  <c r="BU222" s="1"/>
  <c r="BH222"/>
  <c r="BI222" s="1"/>
  <c r="BB222"/>
  <c r="AY222"/>
  <c r="AX222"/>
  <c r="AO222"/>
  <c r="AP222" s="1"/>
  <c r="AC222"/>
  <c r="AD222" s="1"/>
  <c r="Q222"/>
  <c r="R222" s="1"/>
  <c r="DC221"/>
  <c r="DG221" s="1"/>
  <c r="CY221"/>
  <c r="CZ221" s="1"/>
  <c r="CO221"/>
  <c r="CP221" s="1"/>
  <c r="CH221"/>
  <c r="CI221" s="1"/>
  <c r="CA221"/>
  <c r="CB221" s="1"/>
  <c r="BT221"/>
  <c r="BU221" s="1"/>
  <c r="BH221"/>
  <c r="BI221" s="1"/>
  <c r="BB221"/>
  <c r="AX221"/>
  <c r="AY221" s="1"/>
  <c r="AO221"/>
  <c r="AP221" s="1"/>
  <c r="AC221"/>
  <c r="AD221" s="1"/>
  <c r="Q221"/>
  <c r="R221" s="1"/>
  <c r="DC220"/>
  <c r="DG220" s="1"/>
  <c r="CY220"/>
  <c r="CZ220" s="1"/>
  <c r="CO220"/>
  <c r="CP220" s="1"/>
  <c r="CH220"/>
  <c r="CI220" s="1"/>
  <c r="CA220"/>
  <c r="CB220" s="1"/>
  <c r="BT220"/>
  <c r="BU220" s="1"/>
  <c r="BH220"/>
  <c r="BI220" s="1"/>
  <c r="BB220"/>
  <c r="AX220"/>
  <c r="AY220" s="1"/>
  <c r="AO220"/>
  <c r="AP220" s="1"/>
  <c r="AC220"/>
  <c r="AD220" s="1"/>
  <c r="Q220"/>
  <c r="R220" s="1"/>
  <c r="DC219"/>
  <c r="DG219" s="1"/>
  <c r="CY219"/>
  <c r="CZ219" s="1"/>
  <c r="CO219"/>
  <c r="CP219" s="1"/>
  <c r="CH219"/>
  <c r="CI219" s="1"/>
  <c r="CA219"/>
  <c r="CB219" s="1"/>
  <c r="BT219"/>
  <c r="BU219" s="1"/>
  <c r="BH219"/>
  <c r="BI219" s="1"/>
  <c r="BB219"/>
  <c r="AX219"/>
  <c r="AY219" s="1"/>
  <c r="AO219"/>
  <c r="AP219" s="1"/>
  <c r="AC219"/>
  <c r="AD219" s="1"/>
  <c r="Q219"/>
  <c r="R219" s="1"/>
  <c r="DC218"/>
  <c r="DG218" s="1"/>
  <c r="CY218"/>
  <c r="CZ218" s="1"/>
  <c r="CO218"/>
  <c r="CP218" s="1"/>
  <c r="CH218"/>
  <c r="CI218" s="1"/>
  <c r="CA218"/>
  <c r="CB218" s="1"/>
  <c r="BT218"/>
  <c r="BU218" s="1"/>
  <c r="BH218"/>
  <c r="BI218" s="1"/>
  <c r="BB218"/>
  <c r="AX218"/>
  <c r="AY218" s="1"/>
  <c r="AO218"/>
  <c r="AP218" s="1"/>
  <c r="AC218"/>
  <c r="AD218" s="1"/>
  <c r="Q218"/>
  <c r="R218" s="1"/>
  <c r="DC217"/>
  <c r="DG217" s="1"/>
  <c r="CY217"/>
  <c r="CZ217" s="1"/>
  <c r="CO217"/>
  <c r="CP217" s="1"/>
  <c r="CH217"/>
  <c r="CI217" s="1"/>
  <c r="CA217"/>
  <c r="CB217" s="1"/>
  <c r="BT217"/>
  <c r="BU217" s="1"/>
  <c r="BH217"/>
  <c r="BI217" s="1"/>
  <c r="BB217"/>
  <c r="AX217"/>
  <c r="AY217" s="1"/>
  <c r="AO217"/>
  <c r="AP217" s="1"/>
  <c r="AC217"/>
  <c r="AD217" s="1"/>
  <c r="Q217"/>
  <c r="R217" s="1"/>
  <c r="DC216"/>
  <c r="DG216" s="1"/>
  <c r="CY216"/>
  <c r="CZ216" s="1"/>
  <c r="CO216"/>
  <c r="CP216" s="1"/>
  <c r="CH216"/>
  <c r="CI216" s="1"/>
  <c r="CA216"/>
  <c r="CB216" s="1"/>
  <c r="BT216"/>
  <c r="BU216" s="1"/>
  <c r="BH216"/>
  <c r="BI216" s="1"/>
  <c r="BB216"/>
  <c r="AX216"/>
  <c r="AY216" s="1"/>
  <c r="AO216"/>
  <c r="AP216" s="1"/>
  <c r="AC216"/>
  <c r="AD216" s="1"/>
  <c r="Q216"/>
  <c r="R216" s="1"/>
  <c r="DC215"/>
  <c r="DG215" s="1"/>
  <c r="CY215"/>
  <c r="CZ215" s="1"/>
  <c r="CO215"/>
  <c r="CP215" s="1"/>
  <c r="CH215"/>
  <c r="CI215" s="1"/>
  <c r="CA215"/>
  <c r="CB215" s="1"/>
  <c r="BT215"/>
  <c r="BU215" s="1"/>
  <c r="BH215"/>
  <c r="BI215" s="1"/>
  <c r="BB215"/>
  <c r="AX215"/>
  <c r="AY215" s="1"/>
  <c r="AO215"/>
  <c r="AP215" s="1"/>
  <c r="AC215"/>
  <c r="AD215" s="1"/>
  <c r="Q215"/>
  <c r="R215" s="1"/>
  <c r="DC214"/>
  <c r="DG214" s="1"/>
  <c r="CY214"/>
  <c r="CZ214" s="1"/>
  <c r="CO214"/>
  <c r="CP214" s="1"/>
  <c r="CH214"/>
  <c r="CI214" s="1"/>
  <c r="CA214"/>
  <c r="CB214" s="1"/>
  <c r="BT214"/>
  <c r="BU214" s="1"/>
  <c r="BH214"/>
  <c r="BI214" s="1"/>
  <c r="BB214"/>
  <c r="AX214"/>
  <c r="AY214" s="1"/>
  <c r="AO214"/>
  <c r="AP214" s="1"/>
  <c r="AC214"/>
  <c r="AD214" s="1"/>
  <c r="Q214"/>
  <c r="R214" s="1"/>
  <c r="DC213"/>
  <c r="DG213" s="1"/>
  <c r="CY213"/>
  <c r="CZ213" s="1"/>
  <c r="CO213"/>
  <c r="CP213" s="1"/>
  <c r="CH213"/>
  <c r="CI213" s="1"/>
  <c r="CA213"/>
  <c r="CB213" s="1"/>
  <c r="BT213"/>
  <c r="BU213" s="1"/>
  <c r="BH213"/>
  <c r="BI213" s="1"/>
  <c r="BB213"/>
  <c r="AX213"/>
  <c r="AY213" s="1"/>
  <c r="AO213"/>
  <c r="AP213" s="1"/>
  <c r="AC213"/>
  <c r="AD213" s="1"/>
  <c r="Q213"/>
  <c r="R213" s="1"/>
  <c r="DC212"/>
  <c r="DG212" s="1"/>
  <c r="CY212"/>
  <c r="CZ212" s="1"/>
  <c r="CO212"/>
  <c r="CP212" s="1"/>
  <c r="CH212"/>
  <c r="CI212" s="1"/>
  <c r="CA212"/>
  <c r="CB212" s="1"/>
  <c r="BT212"/>
  <c r="BU212" s="1"/>
  <c r="BH212"/>
  <c r="BI212" s="1"/>
  <c r="BB212"/>
  <c r="AX212"/>
  <c r="AY212" s="1"/>
  <c r="AO212"/>
  <c r="AP212" s="1"/>
  <c r="AC212"/>
  <c r="AD212" s="1"/>
  <c r="Q212"/>
  <c r="R212" s="1"/>
  <c r="DC211"/>
  <c r="DG211" s="1"/>
  <c r="CY211"/>
  <c r="CZ211" s="1"/>
  <c r="CO211"/>
  <c r="CP211" s="1"/>
  <c r="CH211"/>
  <c r="CI211" s="1"/>
  <c r="CA211"/>
  <c r="CB211" s="1"/>
  <c r="BT211"/>
  <c r="BU211" s="1"/>
  <c r="BH211"/>
  <c r="BI211" s="1"/>
  <c r="BB211"/>
  <c r="AX211"/>
  <c r="AY211" s="1"/>
  <c r="AO211"/>
  <c r="AP211" s="1"/>
  <c r="AC211"/>
  <c r="AD211" s="1"/>
  <c r="Q211"/>
  <c r="R211" s="1"/>
  <c r="DC210"/>
  <c r="DG210" s="1"/>
  <c r="CY210"/>
  <c r="CZ210" s="1"/>
  <c r="CO210"/>
  <c r="CP210" s="1"/>
  <c r="CH210"/>
  <c r="CI210" s="1"/>
  <c r="CA210"/>
  <c r="CB210" s="1"/>
  <c r="BT210"/>
  <c r="BU210" s="1"/>
  <c r="BH210"/>
  <c r="BI210" s="1"/>
  <c r="BB210"/>
  <c r="AX210"/>
  <c r="AY210" s="1"/>
  <c r="AO210"/>
  <c r="AP210" s="1"/>
  <c r="AC210"/>
  <c r="AD210" s="1"/>
  <c r="Q210"/>
  <c r="R210" s="1"/>
  <c r="DC209"/>
  <c r="DG209" s="1"/>
  <c r="CY209"/>
  <c r="CZ209" s="1"/>
  <c r="CO209"/>
  <c r="CP209" s="1"/>
  <c r="CH209"/>
  <c r="CI209" s="1"/>
  <c r="CB209"/>
  <c r="CA209"/>
  <c r="BT209"/>
  <c r="BU209" s="1"/>
  <c r="BH209"/>
  <c r="BI209" s="1"/>
  <c r="BB209"/>
  <c r="AX209"/>
  <c r="AY209" s="1"/>
  <c r="AO209"/>
  <c r="AP209" s="1"/>
  <c r="AC209"/>
  <c r="AD209" s="1"/>
  <c r="Q209"/>
  <c r="R209" s="1"/>
  <c r="DC208"/>
  <c r="DG208" s="1"/>
  <c r="CY208"/>
  <c r="CZ208" s="1"/>
  <c r="CO208"/>
  <c r="CP208" s="1"/>
  <c r="CH208"/>
  <c r="CI208" s="1"/>
  <c r="CA208"/>
  <c r="CB208" s="1"/>
  <c r="BT208"/>
  <c r="BU208" s="1"/>
  <c r="BH208"/>
  <c r="BI208" s="1"/>
  <c r="BB208"/>
  <c r="AX208"/>
  <c r="AY208" s="1"/>
  <c r="AO208"/>
  <c r="AP208" s="1"/>
  <c r="AC208"/>
  <c r="AD208" s="1"/>
  <c r="Q208"/>
  <c r="R208" s="1"/>
  <c r="DC207"/>
  <c r="DG207" s="1"/>
  <c r="CY207"/>
  <c r="CZ207" s="1"/>
  <c r="CO207"/>
  <c r="CP207" s="1"/>
  <c r="CH207"/>
  <c r="CI207" s="1"/>
  <c r="CA207"/>
  <c r="CB207" s="1"/>
  <c r="BT207"/>
  <c r="BU207" s="1"/>
  <c r="BH207"/>
  <c r="BI207" s="1"/>
  <c r="BB207"/>
  <c r="AX207"/>
  <c r="AY207" s="1"/>
  <c r="AO207"/>
  <c r="AP207" s="1"/>
  <c r="AC207"/>
  <c r="AD207" s="1"/>
  <c r="Q207"/>
  <c r="R207" s="1"/>
  <c r="DC206"/>
  <c r="DG206" s="1"/>
  <c r="CY206"/>
  <c r="CZ206" s="1"/>
  <c r="CO206"/>
  <c r="CP206" s="1"/>
  <c r="CH206"/>
  <c r="CI206" s="1"/>
  <c r="CA206"/>
  <c r="CB206" s="1"/>
  <c r="BT206"/>
  <c r="BU206" s="1"/>
  <c r="BH206"/>
  <c r="BI206" s="1"/>
  <c r="BB206"/>
  <c r="AX206"/>
  <c r="AY206" s="1"/>
  <c r="AO206"/>
  <c r="AP206" s="1"/>
  <c r="AC206"/>
  <c r="AD206" s="1"/>
  <c r="Q206"/>
  <c r="R206" s="1"/>
  <c r="DC205"/>
  <c r="DG205" s="1"/>
  <c r="CY205"/>
  <c r="CZ205" s="1"/>
  <c r="CO205"/>
  <c r="CP205" s="1"/>
  <c r="CH205"/>
  <c r="CI205" s="1"/>
  <c r="CA205"/>
  <c r="CB205" s="1"/>
  <c r="BT205"/>
  <c r="BU205" s="1"/>
  <c r="BH205"/>
  <c r="BI205" s="1"/>
  <c r="BB205"/>
  <c r="AX205"/>
  <c r="AY205" s="1"/>
  <c r="AO205"/>
  <c r="AP205" s="1"/>
  <c r="AC205"/>
  <c r="AD205" s="1"/>
  <c r="Q205"/>
  <c r="R205" s="1"/>
  <c r="DC204"/>
  <c r="DG204" s="1"/>
  <c r="CY204"/>
  <c r="CZ204" s="1"/>
  <c r="CO204"/>
  <c r="CP204" s="1"/>
  <c r="CH204"/>
  <c r="CI204" s="1"/>
  <c r="CA204"/>
  <c r="CB204" s="1"/>
  <c r="BT204"/>
  <c r="BU204" s="1"/>
  <c r="BH204"/>
  <c r="BI204" s="1"/>
  <c r="BB204"/>
  <c r="AX204"/>
  <c r="AY204" s="1"/>
  <c r="AO204"/>
  <c r="AP204" s="1"/>
  <c r="AC204"/>
  <c r="AD204" s="1"/>
  <c r="Q204"/>
  <c r="R204" s="1"/>
  <c r="DC203"/>
  <c r="DG203" s="1"/>
  <c r="CY203"/>
  <c r="CZ203" s="1"/>
  <c r="CO203"/>
  <c r="CP203" s="1"/>
  <c r="CH203"/>
  <c r="CI203" s="1"/>
  <c r="CA203"/>
  <c r="CB203" s="1"/>
  <c r="BT203"/>
  <c r="BU203" s="1"/>
  <c r="BH203"/>
  <c r="BI203" s="1"/>
  <c r="BB203"/>
  <c r="AX203"/>
  <c r="AY203" s="1"/>
  <c r="AO203"/>
  <c r="AP203" s="1"/>
  <c r="AC203"/>
  <c r="AD203" s="1"/>
  <c r="Q203"/>
  <c r="R203" s="1"/>
  <c r="DC202"/>
  <c r="DG202" s="1"/>
  <c r="CY202"/>
  <c r="CZ202" s="1"/>
  <c r="CO202"/>
  <c r="CP202" s="1"/>
  <c r="CH202"/>
  <c r="CI202" s="1"/>
  <c r="CA202"/>
  <c r="CB202" s="1"/>
  <c r="BT202"/>
  <c r="BU202" s="1"/>
  <c r="BH202"/>
  <c r="BI202" s="1"/>
  <c r="BB202"/>
  <c r="AX202"/>
  <c r="AY202" s="1"/>
  <c r="AO202"/>
  <c r="AP202" s="1"/>
  <c r="AC202"/>
  <c r="AD202" s="1"/>
  <c r="Q202"/>
  <c r="R202" s="1"/>
  <c r="DC201"/>
  <c r="DG201" s="1"/>
  <c r="CY201"/>
  <c r="CZ201" s="1"/>
  <c r="CO201"/>
  <c r="CP201" s="1"/>
  <c r="CH201"/>
  <c r="CI201" s="1"/>
  <c r="CA201"/>
  <c r="CB201" s="1"/>
  <c r="BT201"/>
  <c r="BU201" s="1"/>
  <c r="BH201"/>
  <c r="BI201" s="1"/>
  <c r="BB201"/>
  <c r="AX201"/>
  <c r="AY201" s="1"/>
  <c r="AO201"/>
  <c r="AP201" s="1"/>
  <c r="AC201"/>
  <c r="AD201" s="1"/>
  <c r="Q201"/>
  <c r="R201" s="1"/>
  <c r="CY200"/>
  <c r="CO200"/>
  <c r="CH200"/>
  <c r="CA200"/>
  <c r="BT200"/>
  <c r="BH200"/>
  <c r="AX200"/>
  <c r="AO200"/>
  <c r="AC200"/>
  <c r="Q200"/>
  <c r="BC195"/>
  <c r="AE195"/>
  <c r="E195"/>
  <c r="E194"/>
  <c r="DC187"/>
  <c r="DG187" s="1"/>
  <c r="CY187"/>
  <c r="CZ187" s="1"/>
  <c r="CO187"/>
  <c r="CP187" s="1"/>
  <c r="CH187"/>
  <c r="CI187" s="1"/>
  <c r="CA187"/>
  <c r="CB187" s="1"/>
  <c r="BT187"/>
  <c r="BU187" s="1"/>
  <c r="BH187"/>
  <c r="BI187" s="1"/>
  <c r="BB187"/>
  <c r="AX187"/>
  <c r="AY187" s="1"/>
  <c r="AO187"/>
  <c r="AP187" s="1"/>
  <c r="AC187"/>
  <c r="AD187" s="1"/>
  <c r="Q187"/>
  <c r="R187" s="1"/>
  <c r="DC186"/>
  <c r="DG186" s="1"/>
  <c r="CY186"/>
  <c r="CZ186" s="1"/>
  <c r="CO186"/>
  <c r="CP186" s="1"/>
  <c r="CH186"/>
  <c r="CI186" s="1"/>
  <c r="CA186"/>
  <c r="CB186" s="1"/>
  <c r="BT186"/>
  <c r="BU186" s="1"/>
  <c r="BH186"/>
  <c r="BI186" s="1"/>
  <c r="BB186"/>
  <c r="AX186"/>
  <c r="AY186" s="1"/>
  <c r="AO186"/>
  <c r="AP186" s="1"/>
  <c r="AC186"/>
  <c r="AD186" s="1"/>
  <c r="Q186"/>
  <c r="R186" s="1"/>
  <c r="DC185"/>
  <c r="DG185" s="1"/>
  <c r="CY185"/>
  <c r="CZ185" s="1"/>
  <c r="CO185"/>
  <c r="CP185" s="1"/>
  <c r="CH185"/>
  <c r="CI185" s="1"/>
  <c r="CA185"/>
  <c r="CB185" s="1"/>
  <c r="BT185"/>
  <c r="BU185" s="1"/>
  <c r="BH185"/>
  <c r="BI185" s="1"/>
  <c r="BB185"/>
  <c r="AX185"/>
  <c r="AY185" s="1"/>
  <c r="AO185"/>
  <c r="AP185" s="1"/>
  <c r="AC185"/>
  <c r="AD185" s="1"/>
  <c r="Q185"/>
  <c r="R185" s="1"/>
  <c r="DC184"/>
  <c r="DG184" s="1"/>
  <c r="CY184"/>
  <c r="CZ184" s="1"/>
  <c r="CO184"/>
  <c r="CP184" s="1"/>
  <c r="CH184"/>
  <c r="CI184" s="1"/>
  <c r="CA184"/>
  <c r="CB184" s="1"/>
  <c r="BT184"/>
  <c r="BU184" s="1"/>
  <c r="BH184"/>
  <c r="BI184" s="1"/>
  <c r="BB184"/>
  <c r="AX184"/>
  <c r="AY184" s="1"/>
  <c r="AO184"/>
  <c r="AP184" s="1"/>
  <c r="AC184"/>
  <c r="AD184" s="1"/>
  <c r="Q184"/>
  <c r="R184" s="1"/>
  <c r="DC183"/>
  <c r="DG183" s="1"/>
  <c r="CY183"/>
  <c r="CZ183" s="1"/>
  <c r="CO183"/>
  <c r="CP183" s="1"/>
  <c r="CH183"/>
  <c r="CI183" s="1"/>
  <c r="CA183"/>
  <c r="CB183" s="1"/>
  <c r="BT183"/>
  <c r="BU183" s="1"/>
  <c r="BH183"/>
  <c r="BI183" s="1"/>
  <c r="BB183"/>
  <c r="AX183"/>
  <c r="AY183" s="1"/>
  <c r="AO183"/>
  <c r="AP183" s="1"/>
  <c r="AC183"/>
  <c r="AD183" s="1"/>
  <c r="Q183"/>
  <c r="R183" s="1"/>
  <c r="DC182"/>
  <c r="DG182" s="1"/>
  <c r="CY182"/>
  <c r="CZ182" s="1"/>
  <c r="CO182"/>
  <c r="CP182" s="1"/>
  <c r="CH182"/>
  <c r="CI182" s="1"/>
  <c r="CA182"/>
  <c r="CB182" s="1"/>
  <c r="BT182"/>
  <c r="BU182" s="1"/>
  <c r="BH182"/>
  <c r="BI182" s="1"/>
  <c r="BB182"/>
  <c r="AX182"/>
  <c r="AY182" s="1"/>
  <c r="AO182"/>
  <c r="AP182" s="1"/>
  <c r="AC182"/>
  <c r="AD182" s="1"/>
  <c r="Q182"/>
  <c r="R182" s="1"/>
  <c r="DC181"/>
  <c r="DG181" s="1"/>
  <c r="CY181"/>
  <c r="CZ181" s="1"/>
  <c r="CO181"/>
  <c r="CP181" s="1"/>
  <c r="CH181"/>
  <c r="CI181" s="1"/>
  <c r="CA181"/>
  <c r="CB181" s="1"/>
  <c r="BT181"/>
  <c r="BU181" s="1"/>
  <c r="BH181"/>
  <c r="BI181" s="1"/>
  <c r="BB181"/>
  <c r="AX181"/>
  <c r="AY181" s="1"/>
  <c r="AO181"/>
  <c r="AP181" s="1"/>
  <c r="AC181"/>
  <c r="AD181" s="1"/>
  <c r="Q181"/>
  <c r="R181" s="1"/>
  <c r="DC180"/>
  <c r="DG180" s="1"/>
  <c r="CY180"/>
  <c r="CZ180" s="1"/>
  <c r="CO180"/>
  <c r="CP180" s="1"/>
  <c r="CH180"/>
  <c r="CI180" s="1"/>
  <c r="CA180"/>
  <c r="CB180" s="1"/>
  <c r="BT180"/>
  <c r="BU180" s="1"/>
  <c r="BH180"/>
  <c r="BI180" s="1"/>
  <c r="BB180"/>
  <c r="AX180"/>
  <c r="AY180" s="1"/>
  <c r="AO180"/>
  <c r="AP180" s="1"/>
  <c r="AC180"/>
  <c r="AD180" s="1"/>
  <c r="Q180"/>
  <c r="R180" s="1"/>
  <c r="DC179"/>
  <c r="DG179" s="1"/>
  <c r="CY179"/>
  <c r="CZ179" s="1"/>
  <c r="CO179"/>
  <c r="CP179" s="1"/>
  <c r="CH179"/>
  <c r="CI179" s="1"/>
  <c r="CA179"/>
  <c r="CB179" s="1"/>
  <c r="BT179"/>
  <c r="BU179" s="1"/>
  <c r="BH179"/>
  <c r="BI179" s="1"/>
  <c r="BB179"/>
  <c r="AX179"/>
  <c r="AY179" s="1"/>
  <c r="AO179"/>
  <c r="AP179" s="1"/>
  <c r="AC179"/>
  <c r="AD179" s="1"/>
  <c r="Q179"/>
  <c r="R179" s="1"/>
  <c r="DC178"/>
  <c r="DG178" s="1"/>
  <c r="CY178"/>
  <c r="CZ178" s="1"/>
  <c r="CO178"/>
  <c r="CP178" s="1"/>
  <c r="CH178"/>
  <c r="CI178" s="1"/>
  <c r="CA178"/>
  <c r="CB178" s="1"/>
  <c r="BT178"/>
  <c r="BU178" s="1"/>
  <c r="BH178"/>
  <c r="BI178" s="1"/>
  <c r="BB178"/>
  <c r="AX178"/>
  <c r="AY178" s="1"/>
  <c r="AO178"/>
  <c r="AP178" s="1"/>
  <c r="AC178"/>
  <c r="AD178" s="1"/>
  <c r="Q178"/>
  <c r="R178" s="1"/>
  <c r="DD178" s="1"/>
  <c r="DC177"/>
  <c r="DG177" s="1"/>
  <c r="CY177"/>
  <c r="CZ177" s="1"/>
  <c r="CO177"/>
  <c r="CP177" s="1"/>
  <c r="CH177"/>
  <c r="CI177" s="1"/>
  <c r="CA177"/>
  <c r="CB177" s="1"/>
  <c r="BT177"/>
  <c r="BU177" s="1"/>
  <c r="BH177"/>
  <c r="BI177" s="1"/>
  <c r="BB177"/>
  <c r="AX177"/>
  <c r="AY177" s="1"/>
  <c r="AO177"/>
  <c r="AP177" s="1"/>
  <c r="AC177"/>
  <c r="AD177" s="1"/>
  <c r="Q177"/>
  <c r="R177" s="1"/>
  <c r="DD177" s="1"/>
  <c r="DC176"/>
  <c r="DG176" s="1"/>
  <c r="CY176"/>
  <c r="CZ176" s="1"/>
  <c r="CO176"/>
  <c r="CP176" s="1"/>
  <c r="CH176"/>
  <c r="CI176" s="1"/>
  <c r="CA176"/>
  <c r="CB176" s="1"/>
  <c r="BT176"/>
  <c r="BU176" s="1"/>
  <c r="BH176"/>
  <c r="BI176" s="1"/>
  <c r="BB176"/>
  <c r="AX176"/>
  <c r="AY176" s="1"/>
  <c r="AO176"/>
  <c r="AP176" s="1"/>
  <c r="AC176"/>
  <c r="AD176" s="1"/>
  <c r="Q176"/>
  <c r="R176" s="1"/>
  <c r="DC175"/>
  <c r="DG175" s="1"/>
  <c r="CY175"/>
  <c r="CZ175" s="1"/>
  <c r="CO175"/>
  <c r="CP175" s="1"/>
  <c r="CH175"/>
  <c r="CI175" s="1"/>
  <c r="CA175"/>
  <c r="CB175" s="1"/>
  <c r="BT175"/>
  <c r="BU175" s="1"/>
  <c r="BH175"/>
  <c r="BI175" s="1"/>
  <c r="BB175"/>
  <c r="AX175"/>
  <c r="AY175" s="1"/>
  <c r="AO175"/>
  <c r="AP175" s="1"/>
  <c r="AC175"/>
  <c r="AD175" s="1"/>
  <c r="Q175"/>
  <c r="R175" s="1"/>
  <c r="DD175" s="1"/>
  <c r="DC174"/>
  <c r="DG174" s="1"/>
  <c r="CY174"/>
  <c r="CZ174" s="1"/>
  <c r="CO174"/>
  <c r="CP174" s="1"/>
  <c r="CH174"/>
  <c r="CI174" s="1"/>
  <c r="CA174"/>
  <c r="CB174" s="1"/>
  <c r="BT174"/>
  <c r="BU174" s="1"/>
  <c r="BH174"/>
  <c r="BI174" s="1"/>
  <c r="BB174"/>
  <c r="AX174"/>
  <c r="AY174" s="1"/>
  <c r="AO174"/>
  <c r="AP174" s="1"/>
  <c r="AC174"/>
  <c r="AD174" s="1"/>
  <c r="Q174"/>
  <c r="R174" s="1"/>
  <c r="DC173"/>
  <c r="DG173" s="1"/>
  <c r="CY173"/>
  <c r="CZ173" s="1"/>
  <c r="CO173"/>
  <c r="CP173" s="1"/>
  <c r="CH173"/>
  <c r="CI173" s="1"/>
  <c r="CA173"/>
  <c r="CB173" s="1"/>
  <c r="BT173"/>
  <c r="BU173" s="1"/>
  <c r="BH173"/>
  <c r="BI173" s="1"/>
  <c r="BB173"/>
  <c r="AX173"/>
  <c r="AY173" s="1"/>
  <c r="AO173"/>
  <c r="AP173" s="1"/>
  <c r="AC173"/>
  <c r="AD173" s="1"/>
  <c r="Q173"/>
  <c r="R173" s="1"/>
  <c r="DD173" s="1"/>
  <c r="DC172"/>
  <c r="DG172" s="1"/>
  <c r="CY172"/>
  <c r="CZ172" s="1"/>
  <c r="CO172"/>
  <c r="CP172" s="1"/>
  <c r="CH172"/>
  <c r="CI172" s="1"/>
  <c r="CA172"/>
  <c r="CB172" s="1"/>
  <c r="BT172"/>
  <c r="BU172" s="1"/>
  <c r="BH172"/>
  <c r="BI172" s="1"/>
  <c r="BB172"/>
  <c r="AX172"/>
  <c r="AY172" s="1"/>
  <c r="AO172"/>
  <c r="AP172" s="1"/>
  <c r="AC172"/>
  <c r="AD172" s="1"/>
  <c r="Q172"/>
  <c r="R172" s="1"/>
  <c r="DC171"/>
  <c r="DG171" s="1"/>
  <c r="CY171"/>
  <c r="CZ171" s="1"/>
  <c r="CO171"/>
  <c r="CP171" s="1"/>
  <c r="CH171"/>
  <c r="CI171" s="1"/>
  <c r="CA171"/>
  <c r="CB171" s="1"/>
  <c r="BT171"/>
  <c r="BU171" s="1"/>
  <c r="BH171"/>
  <c r="BI171" s="1"/>
  <c r="BB171"/>
  <c r="AX171"/>
  <c r="AY171" s="1"/>
  <c r="AO171"/>
  <c r="AP171" s="1"/>
  <c r="AC171"/>
  <c r="AD171" s="1"/>
  <c r="Q171"/>
  <c r="R171" s="1"/>
  <c r="DC170"/>
  <c r="DG170" s="1"/>
  <c r="CY170"/>
  <c r="CZ170" s="1"/>
  <c r="CO170"/>
  <c r="CP170" s="1"/>
  <c r="CH170"/>
  <c r="CI170" s="1"/>
  <c r="CA170"/>
  <c r="CB170" s="1"/>
  <c r="BT170"/>
  <c r="BU170" s="1"/>
  <c r="BH170"/>
  <c r="BI170" s="1"/>
  <c r="BB170"/>
  <c r="AX170"/>
  <c r="AY170" s="1"/>
  <c r="AO170"/>
  <c r="AP170" s="1"/>
  <c r="AC170"/>
  <c r="AD170" s="1"/>
  <c r="Q170"/>
  <c r="R170" s="1"/>
  <c r="DC169"/>
  <c r="DG169" s="1"/>
  <c r="CY169"/>
  <c r="CZ169" s="1"/>
  <c r="CO169"/>
  <c r="CP169" s="1"/>
  <c r="CH169"/>
  <c r="CI169" s="1"/>
  <c r="CA169"/>
  <c r="CB169" s="1"/>
  <c r="BT169"/>
  <c r="BU169" s="1"/>
  <c r="BH169"/>
  <c r="BI169" s="1"/>
  <c r="BB169"/>
  <c r="AX169"/>
  <c r="AY169" s="1"/>
  <c r="AO169"/>
  <c r="AP169" s="1"/>
  <c r="AC169"/>
  <c r="AD169" s="1"/>
  <c r="Q169"/>
  <c r="R169" s="1"/>
  <c r="DD169" s="1"/>
  <c r="DC168"/>
  <c r="DG168" s="1"/>
  <c r="CY168"/>
  <c r="CZ168" s="1"/>
  <c r="CO168"/>
  <c r="CP168" s="1"/>
  <c r="CH168"/>
  <c r="CI168" s="1"/>
  <c r="CA168"/>
  <c r="CB168" s="1"/>
  <c r="BT168"/>
  <c r="BU168" s="1"/>
  <c r="BH168"/>
  <c r="BI168" s="1"/>
  <c r="BB168"/>
  <c r="AX168"/>
  <c r="AY168" s="1"/>
  <c r="AO168"/>
  <c r="AP168" s="1"/>
  <c r="AC168"/>
  <c r="AD168" s="1"/>
  <c r="Q168"/>
  <c r="R168" s="1"/>
  <c r="DC167"/>
  <c r="DG167" s="1"/>
  <c r="CY167"/>
  <c r="CZ167" s="1"/>
  <c r="CO167"/>
  <c r="CP167" s="1"/>
  <c r="CH167"/>
  <c r="CI167" s="1"/>
  <c r="CA167"/>
  <c r="CB167" s="1"/>
  <c r="BT167"/>
  <c r="BU167" s="1"/>
  <c r="BH167"/>
  <c r="BI167" s="1"/>
  <c r="BB167"/>
  <c r="AX167"/>
  <c r="AY167" s="1"/>
  <c r="AO167"/>
  <c r="AP167" s="1"/>
  <c r="AC167"/>
  <c r="AD167" s="1"/>
  <c r="Q167"/>
  <c r="R167" s="1"/>
  <c r="DD167" s="1"/>
  <c r="DC166"/>
  <c r="DG166" s="1"/>
  <c r="CY166"/>
  <c r="CZ166" s="1"/>
  <c r="CO166"/>
  <c r="CP166" s="1"/>
  <c r="CH166"/>
  <c r="CI166" s="1"/>
  <c r="CA166"/>
  <c r="CB166" s="1"/>
  <c r="BT166"/>
  <c r="BU166" s="1"/>
  <c r="BH166"/>
  <c r="BI166" s="1"/>
  <c r="BB166"/>
  <c r="AX166"/>
  <c r="AY166" s="1"/>
  <c r="AO166"/>
  <c r="AP166" s="1"/>
  <c r="AC166"/>
  <c r="AD166" s="1"/>
  <c r="Q166"/>
  <c r="R166" s="1"/>
  <c r="DC165"/>
  <c r="DG165" s="1"/>
  <c r="CY165"/>
  <c r="CZ165" s="1"/>
  <c r="CO165"/>
  <c r="CP165" s="1"/>
  <c r="CH165"/>
  <c r="CI165" s="1"/>
  <c r="CA165"/>
  <c r="CB165" s="1"/>
  <c r="BT165"/>
  <c r="BU165" s="1"/>
  <c r="BH165"/>
  <c r="BI165" s="1"/>
  <c r="BB165"/>
  <c r="AX165"/>
  <c r="AY165" s="1"/>
  <c r="AO165"/>
  <c r="AP165" s="1"/>
  <c r="AC165"/>
  <c r="AD165" s="1"/>
  <c r="Q165"/>
  <c r="R165" s="1"/>
  <c r="DC164"/>
  <c r="DG164" s="1"/>
  <c r="CY164"/>
  <c r="CZ164" s="1"/>
  <c r="CO164"/>
  <c r="CP164" s="1"/>
  <c r="CH164"/>
  <c r="CI164" s="1"/>
  <c r="CA164"/>
  <c r="CB164" s="1"/>
  <c r="BT164"/>
  <c r="BU164" s="1"/>
  <c r="BH164"/>
  <c r="BI164" s="1"/>
  <c r="BB164"/>
  <c r="AX164"/>
  <c r="AY164" s="1"/>
  <c r="AO164"/>
  <c r="AP164" s="1"/>
  <c r="AC164"/>
  <c r="AD164" s="1"/>
  <c r="Q164"/>
  <c r="R164" s="1"/>
  <c r="DC163"/>
  <c r="DG163" s="1"/>
  <c r="CY163"/>
  <c r="CZ163" s="1"/>
  <c r="CO163"/>
  <c r="CP163" s="1"/>
  <c r="CH163"/>
  <c r="CI163" s="1"/>
  <c r="CA163"/>
  <c r="CB163" s="1"/>
  <c r="BT163"/>
  <c r="BU163" s="1"/>
  <c r="BH163"/>
  <c r="BI163" s="1"/>
  <c r="BB163"/>
  <c r="AX163"/>
  <c r="AY163" s="1"/>
  <c r="AO163"/>
  <c r="AP163" s="1"/>
  <c r="AC163"/>
  <c r="AD163" s="1"/>
  <c r="Q163"/>
  <c r="R163" s="1"/>
  <c r="DC162"/>
  <c r="DG162" s="1"/>
  <c r="CY162"/>
  <c r="CZ162" s="1"/>
  <c r="CO162"/>
  <c r="CP162" s="1"/>
  <c r="CH162"/>
  <c r="CI162" s="1"/>
  <c r="CA162"/>
  <c r="CB162" s="1"/>
  <c r="BT162"/>
  <c r="BU162" s="1"/>
  <c r="BH162"/>
  <c r="BI162" s="1"/>
  <c r="BB162"/>
  <c r="AX162"/>
  <c r="AY162" s="1"/>
  <c r="AO162"/>
  <c r="AP162" s="1"/>
  <c r="AC162"/>
  <c r="AD162" s="1"/>
  <c r="Q162"/>
  <c r="R162" s="1"/>
  <c r="DC161"/>
  <c r="DG161" s="1"/>
  <c r="CY161"/>
  <c r="CZ161" s="1"/>
  <c r="CO161"/>
  <c r="CP161" s="1"/>
  <c r="CH161"/>
  <c r="CI161" s="1"/>
  <c r="CA161"/>
  <c r="CB161" s="1"/>
  <c r="BT161"/>
  <c r="BU161" s="1"/>
  <c r="BH161"/>
  <c r="BI161" s="1"/>
  <c r="BB161"/>
  <c r="AX161"/>
  <c r="AY161" s="1"/>
  <c r="AO161"/>
  <c r="AP161" s="1"/>
  <c r="AC161"/>
  <c r="AD161" s="1"/>
  <c r="Q161"/>
  <c r="R161" s="1"/>
  <c r="DC160"/>
  <c r="DG160" s="1"/>
  <c r="CY160"/>
  <c r="CZ160" s="1"/>
  <c r="CO160"/>
  <c r="CP160" s="1"/>
  <c r="CH160"/>
  <c r="CI160" s="1"/>
  <c r="CA160"/>
  <c r="CB160" s="1"/>
  <c r="BT160"/>
  <c r="BU160" s="1"/>
  <c r="BH160"/>
  <c r="BI160" s="1"/>
  <c r="BB160"/>
  <c r="AX160"/>
  <c r="AY160" s="1"/>
  <c r="AO160"/>
  <c r="AP160" s="1"/>
  <c r="AC160"/>
  <c r="AD160" s="1"/>
  <c r="Q160"/>
  <c r="R160" s="1"/>
  <c r="DC159"/>
  <c r="DG159" s="1"/>
  <c r="CY159"/>
  <c r="CZ159" s="1"/>
  <c r="CO159"/>
  <c r="CP159" s="1"/>
  <c r="CH159"/>
  <c r="CI159" s="1"/>
  <c r="CA159"/>
  <c r="CB159" s="1"/>
  <c r="BT159"/>
  <c r="BU159" s="1"/>
  <c r="BH159"/>
  <c r="BI159" s="1"/>
  <c r="BB159"/>
  <c r="AX159"/>
  <c r="AY159" s="1"/>
  <c r="AO159"/>
  <c r="AP159" s="1"/>
  <c r="AC159"/>
  <c r="AD159" s="1"/>
  <c r="Q159"/>
  <c r="R159" s="1"/>
  <c r="DC158"/>
  <c r="DG158" s="1"/>
  <c r="CY158"/>
  <c r="CZ158" s="1"/>
  <c r="CO158"/>
  <c r="CP158" s="1"/>
  <c r="CH158"/>
  <c r="CI158" s="1"/>
  <c r="CA158"/>
  <c r="CB158" s="1"/>
  <c r="BT158"/>
  <c r="BU158" s="1"/>
  <c r="BH158"/>
  <c r="BI158" s="1"/>
  <c r="BB158"/>
  <c r="AX158"/>
  <c r="AY158" s="1"/>
  <c r="AO158"/>
  <c r="AP158" s="1"/>
  <c r="AC158"/>
  <c r="AD158" s="1"/>
  <c r="Q158"/>
  <c r="R158" s="1"/>
  <c r="DC157"/>
  <c r="DG157" s="1"/>
  <c r="CY157"/>
  <c r="CZ157" s="1"/>
  <c r="CO157"/>
  <c r="CP157" s="1"/>
  <c r="CH157"/>
  <c r="CI157" s="1"/>
  <c r="CA157"/>
  <c r="CB157" s="1"/>
  <c r="BT157"/>
  <c r="BU157" s="1"/>
  <c r="BH157"/>
  <c r="BI157" s="1"/>
  <c r="BB157"/>
  <c r="AX157"/>
  <c r="AY157" s="1"/>
  <c r="AO157"/>
  <c r="AP157" s="1"/>
  <c r="AC157"/>
  <c r="AD157" s="1"/>
  <c r="Q157"/>
  <c r="R157" s="1"/>
  <c r="DC156"/>
  <c r="DG156" s="1"/>
  <c r="CY156"/>
  <c r="CZ156" s="1"/>
  <c r="CO156"/>
  <c r="CP156" s="1"/>
  <c r="CH156"/>
  <c r="CI156" s="1"/>
  <c r="CA156"/>
  <c r="CB156" s="1"/>
  <c r="BT156"/>
  <c r="BU156" s="1"/>
  <c r="BH156"/>
  <c r="BI156" s="1"/>
  <c r="BB156"/>
  <c r="AX156"/>
  <c r="AY156" s="1"/>
  <c r="AO156"/>
  <c r="AP156" s="1"/>
  <c r="AC156"/>
  <c r="AD156" s="1"/>
  <c r="Q156"/>
  <c r="R156" s="1"/>
  <c r="DC155"/>
  <c r="DG155" s="1"/>
  <c r="CY155"/>
  <c r="CZ155" s="1"/>
  <c r="CO155"/>
  <c r="CP155" s="1"/>
  <c r="CH155"/>
  <c r="CI155" s="1"/>
  <c r="CA155"/>
  <c r="CB155" s="1"/>
  <c r="BT155"/>
  <c r="BU155" s="1"/>
  <c r="BH155"/>
  <c r="BI155" s="1"/>
  <c r="BB155"/>
  <c r="AX155"/>
  <c r="AY155" s="1"/>
  <c r="AO155"/>
  <c r="AP155" s="1"/>
  <c r="AC155"/>
  <c r="AD155" s="1"/>
  <c r="Q155"/>
  <c r="R155" s="1"/>
  <c r="DC154"/>
  <c r="DG154" s="1"/>
  <c r="CY154"/>
  <c r="CZ154" s="1"/>
  <c r="CO154"/>
  <c r="CP154" s="1"/>
  <c r="CH154"/>
  <c r="CI154" s="1"/>
  <c r="CA154"/>
  <c r="CB154" s="1"/>
  <c r="BT154"/>
  <c r="BU154" s="1"/>
  <c r="BH154"/>
  <c r="BI154" s="1"/>
  <c r="BB154"/>
  <c r="AX154"/>
  <c r="AY154" s="1"/>
  <c r="AO154"/>
  <c r="AP154" s="1"/>
  <c r="AC154"/>
  <c r="AD154" s="1"/>
  <c r="Q154"/>
  <c r="R154" s="1"/>
  <c r="DC153"/>
  <c r="DG153" s="1"/>
  <c r="CY153"/>
  <c r="CZ153" s="1"/>
  <c r="CO153"/>
  <c r="CP153" s="1"/>
  <c r="CH153"/>
  <c r="CI153" s="1"/>
  <c r="CA153"/>
  <c r="CB153" s="1"/>
  <c r="BT153"/>
  <c r="BU153" s="1"/>
  <c r="BH153"/>
  <c r="BI153" s="1"/>
  <c r="BB153"/>
  <c r="AX153"/>
  <c r="AY153" s="1"/>
  <c r="AO153"/>
  <c r="AP153" s="1"/>
  <c r="AC153"/>
  <c r="AD153" s="1"/>
  <c r="Q153"/>
  <c r="R153" s="1"/>
  <c r="DC152"/>
  <c r="DG152" s="1"/>
  <c r="CY152"/>
  <c r="CZ152" s="1"/>
  <c r="CO152"/>
  <c r="CP152" s="1"/>
  <c r="CH152"/>
  <c r="CI152" s="1"/>
  <c r="CA152"/>
  <c r="CB152" s="1"/>
  <c r="BT152"/>
  <c r="BU152" s="1"/>
  <c r="BH152"/>
  <c r="BI152" s="1"/>
  <c r="BB152"/>
  <c r="AX152"/>
  <c r="AY152" s="1"/>
  <c r="AO152"/>
  <c r="AP152" s="1"/>
  <c r="AC152"/>
  <c r="AD152" s="1"/>
  <c r="Q152"/>
  <c r="R152" s="1"/>
  <c r="DC151"/>
  <c r="DG151" s="1"/>
  <c r="CY151"/>
  <c r="CZ151" s="1"/>
  <c r="CO151"/>
  <c r="CP151" s="1"/>
  <c r="CH151"/>
  <c r="CI151" s="1"/>
  <c r="CA151"/>
  <c r="CB151" s="1"/>
  <c r="BT151"/>
  <c r="BU151" s="1"/>
  <c r="BH151"/>
  <c r="BI151" s="1"/>
  <c r="BB151"/>
  <c r="AX151"/>
  <c r="AY151" s="1"/>
  <c r="AO151"/>
  <c r="AP151" s="1"/>
  <c r="AC151"/>
  <c r="AD151" s="1"/>
  <c r="Q151"/>
  <c r="R151" s="1"/>
  <c r="DC150"/>
  <c r="DG150" s="1"/>
  <c r="CY150"/>
  <c r="CZ150" s="1"/>
  <c r="CO150"/>
  <c r="CP150" s="1"/>
  <c r="CH150"/>
  <c r="CI150" s="1"/>
  <c r="CA150"/>
  <c r="CB150" s="1"/>
  <c r="BT150"/>
  <c r="BU150" s="1"/>
  <c r="BH150"/>
  <c r="BI150" s="1"/>
  <c r="BB150"/>
  <c r="AX150"/>
  <c r="AY150" s="1"/>
  <c r="AO150"/>
  <c r="AP150" s="1"/>
  <c r="AC150"/>
  <c r="AD150" s="1"/>
  <c r="Q150"/>
  <c r="R150" s="1"/>
  <c r="DC149"/>
  <c r="DG149" s="1"/>
  <c r="CY149"/>
  <c r="CZ149" s="1"/>
  <c r="CO149"/>
  <c r="CP149" s="1"/>
  <c r="CH149"/>
  <c r="CI149" s="1"/>
  <c r="CA149"/>
  <c r="CB149" s="1"/>
  <c r="BT149"/>
  <c r="BU149" s="1"/>
  <c r="BH149"/>
  <c r="BI149" s="1"/>
  <c r="BB149"/>
  <c r="AX149"/>
  <c r="AY149" s="1"/>
  <c r="AO149"/>
  <c r="AP149" s="1"/>
  <c r="AC149"/>
  <c r="AD149" s="1"/>
  <c r="Q149"/>
  <c r="R149" s="1"/>
  <c r="DC148"/>
  <c r="DG148" s="1"/>
  <c r="CY148"/>
  <c r="CZ148" s="1"/>
  <c r="CO148"/>
  <c r="CP148" s="1"/>
  <c r="CH148"/>
  <c r="CI148" s="1"/>
  <c r="CA148"/>
  <c r="CB148" s="1"/>
  <c r="BT148"/>
  <c r="BU148" s="1"/>
  <c r="BH148"/>
  <c r="BI148" s="1"/>
  <c r="BB148"/>
  <c r="AX148"/>
  <c r="AY148" s="1"/>
  <c r="AO148"/>
  <c r="AP148" s="1"/>
  <c r="AC148"/>
  <c r="AD148" s="1"/>
  <c r="Q148"/>
  <c r="R148" s="1"/>
  <c r="CY147"/>
  <c r="CO147"/>
  <c r="CH147"/>
  <c r="CA147"/>
  <c r="BT147"/>
  <c r="BH147"/>
  <c r="AX147"/>
  <c r="AO147"/>
  <c r="AC147"/>
  <c r="Q147"/>
  <c r="BC142"/>
  <c r="AE142"/>
  <c r="E142"/>
  <c r="E141"/>
  <c r="DC135"/>
  <c r="DG135" s="1"/>
  <c r="CY135"/>
  <c r="CZ135" s="1"/>
  <c r="CO135"/>
  <c r="CP135" s="1"/>
  <c r="CH135"/>
  <c r="CI135" s="1"/>
  <c r="CA135"/>
  <c r="CB135" s="1"/>
  <c r="BT135"/>
  <c r="BU135" s="1"/>
  <c r="BH135"/>
  <c r="BI135" s="1"/>
  <c r="BB135"/>
  <c r="AX135"/>
  <c r="AY135" s="1"/>
  <c r="AO135"/>
  <c r="AP135" s="1"/>
  <c r="AC135"/>
  <c r="AD135" s="1"/>
  <c r="Q135"/>
  <c r="R135" s="1"/>
  <c r="DC134"/>
  <c r="DG134" s="1"/>
  <c r="CY134"/>
  <c r="CZ134" s="1"/>
  <c r="CO134"/>
  <c r="CP134" s="1"/>
  <c r="CH134"/>
  <c r="CI134" s="1"/>
  <c r="CA134"/>
  <c r="CB134" s="1"/>
  <c r="BT134"/>
  <c r="BU134" s="1"/>
  <c r="BH134"/>
  <c r="BI134" s="1"/>
  <c r="BB134"/>
  <c r="AX134"/>
  <c r="AY134" s="1"/>
  <c r="AO134"/>
  <c r="AP134" s="1"/>
  <c r="AC134"/>
  <c r="AD134" s="1"/>
  <c r="Q134"/>
  <c r="R134" s="1"/>
  <c r="DC133"/>
  <c r="DG133" s="1"/>
  <c r="CY133"/>
  <c r="CZ133" s="1"/>
  <c r="CO133"/>
  <c r="CP133" s="1"/>
  <c r="CH133"/>
  <c r="CI133" s="1"/>
  <c r="CA133"/>
  <c r="CB133" s="1"/>
  <c r="BT133"/>
  <c r="BU133" s="1"/>
  <c r="BH133"/>
  <c r="BI133" s="1"/>
  <c r="BB133"/>
  <c r="AX133"/>
  <c r="AY133" s="1"/>
  <c r="AO133"/>
  <c r="AP133" s="1"/>
  <c r="AC133"/>
  <c r="AD133" s="1"/>
  <c r="Q133"/>
  <c r="R133" s="1"/>
  <c r="DC132"/>
  <c r="DG132" s="1"/>
  <c r="CY132"/>
  <c r="CZ132" s="1"/>
  <c r="CO132"/>
  <c r="CP132" s="1"/>
  <c r="CH132"/>
  <c r="CI132" s="1"/>
  <c r="CA132"/>
  <c r="CB132" s="1"/>
  <c r="BT132"/>
  <c r="BU132" s="1"/>
  <c r="BH132"/>
  <c r="BI132" s="1"/>
  <c r="BB132"/>
  <c r="AX132"/>
  <c r="AY132" s="1"/>
  <c r="AO132"/>
  <c r="AP132" s="1"/>
  <c r="AC132"/>
  <c r="AD132" s="1"/>
  <c r="R132"/>
  <c r="Q132"/>
  <c r="DC131"/>
  <c r="DG131" s="1"/>
  <c r="CY131"/>
  <c r="CZ131" s="1"/>
  <c r="CO131"/>
  <c r="CP131" s="1"/>
  <c r="CH131"/>
  <c r="CI131" s="1"/>
  <c r="CA131"/>
  <c r="CB131" s="1"/>
  <c r="BT131"/>
  <c r="BU131" s="1"/>
  <c r="BH131"/>
  <c r="BI131" s="1"/>
  <c r="BB131"/>
  <c r="AX131"/>
  <c r="AY131" s="1"/>
  <c r="AO131"/>
  <c r="AP131" s="1"/>
  <c r="AC131"/>
  <c r="AD131" s="1"/>
  <c r="Q131"/>
  <c r="R131" s="1"/>
  <c r="DC130"/>
  <c r="DG130" s="1"/>
  <c r="CY130"/>
  <c r="CZ130" s="1"/>
  <c r="CO130"/>
  <c r="CP130" s="1"/>
  <c r="CH130"/>
  <c r="CI130" s="1"/>
  <c r="CA130"/>
  <c r="CB130" s="1"/>
  <c r="BT130"/>
  <c r="BU130" s="1"/>
  <c r="BH130"/>
  <c r="BI130" s="1"/>
  <c r="BB130"/>
  <c r="AX130"/>
  <c r="AY130" s="1"/>
  <c r="AO130"/>
  <c r="AP130" s="1"/>
  <c r="AC130"/>
  <c r="AD130" s="1"/>
  <c r="Q130"/>
  <c r="R130" s="1"/>
  <c r="DC129"/>
  <c r="DG129" s="1"/>
  <c r="CY129"/>
  <c r="CZ129" s="1"/>
  <c r="CO129"/>
  <c r="CP129" s="1"/>
  <c r="CH129"/>
  <c r="CI129" s="1"/>
  <c r="CA129"/>
  <c r="CB129" s="1"/>
  <c r="BT129"/>
  <c r="BU129" s="1"/>
  <c r="BH129"/>
  <c r="BI129" s="1"/>
  <c r="BB129"/>
  <c r="AX129"/>
  <c r="AY129" s="1"/>
  <c r="AO129"/>
  <c r="AP129" s="1"/>
  <c r="AC129"/>
  <c r="AD129" s="1"/>
  <c r="Q129"/>
  <c r="R129" s="1"/>
  <c r="DC128"/>
  <c r="DG128" s="1"/>
  <c r="CY128"/>
  <c r="CZ128" s="1"/>
  <c r="CO128"/>
  <c r="CP128" s="1"/>
  <c r="CH128"/>
  <c r="CI128" s="1"/>
  <c r="CA128"/>
  <c r="CB128" s="1"/>
  <c r="BT128"/>
  <c r="BU128" s="1"/>
  <c r="BH128"/>
  <c r="BI128" s="1"/>
  <c r="BB128"/>
  <c r="AX128"/>
  <c r="AY128" s="1"/>
  <c r="AO128"/>
  <c r="AP128" s="1"/>
  <c r="AC128"/>
  <c r="AD128" s="1"/>
  <c r="R128"/>
  <c r="Q128"/>
  <c r="DC127"/>
  <c r="DG127" s="1"/>
  <c r="CY127"/>
  <c r="CZ127" s="1"/>
  <c r="CO127"/>
  <c r="CP127" s="1"/>
  <c r="CH127"/>
  <c r="CI127" s="1"/>
  <c r="CA127"/>
  <c r="CB127" s="1"/>
  <c r="BT127"/>
  <c r="BU127" s="1"/>
  <c r="BH127"/>
  <c r="BI127" s="1"/>
  <c r="BB127"/>
  <c r="AX127"/>
  <c r="AY127" s="1"/>
  <c r="AO127"/>
  <c r="AP127" s="1"/>
  <c r="AC127"/>
  <c r="AD127" s="1"/>
  <c r="Q127"/>
  <c r="R127" s="1"/>
  <c r="DC126"/>
  <c r="DG126" s="1"/>
  <c r="CY126"/>
  <c r="CZ126" s="1"/>
  <c r="CO126"/>
  <c r="CP126" s="1"/>
  <c r="CH126"/>
  <c r="CI126" s="1"/>
  <c r="CA126"/>
  <c r="CB126" s="1"/>
  <c r="BT126"/>
  <c r="BU126" s="1"/>
  <c r="BH126"/>
  <c r="BI126" s="1"/>
  <c r="BB126"/>
  <c r="AX126"/>
  <c r="AY126" s="1"/>
  <c r="AO126"/>
  <c r="AP126" s="1"/>
  <c r="AC126"/>
  <c r="AD126" s="1"/>
  <c r="R126"/>
  <c r="Q126"/>
  <c r="DC125"/>
  <c r="DG125" s="1"/>
  <c r="CY125"/>
  <c r="CZ125" s="1"/>
  <c r="CO125"/>
  <c r="CP125" s="1"/>
  <c r="CH125"/>
  <c r="CI125" s="1"/>
  <c r="CA125"/>
  <c r="CB125" s="1"/>
  <c r="BT125"/>
  <c r="BU125" s="1"/>
  <c r="BH125"/>
  <c r="BI125" s="1"/>
  <c r="BB125"/>
  <c r="AX125"/>
  <c r="AY125" s="1"/>
  <c r="AO125"/>
  <c r="AP125" s="1"/>
  <c r="AC125"/>
  <c r="AD125" s="1"/>
  <c r="Q125"/>
  <c r="R125" s="1"/>
  <c r="DC124"/>
  <c r="DG124" s="1"/>
  <c r="CY124"/>
  <c r="CZ124" s="1"/>
  <c r="CO124"/>
  <c r="CP124" s="1"/>
  <c r="CH124"/>
  <c r="CI124" s="1"/>
  <c r="CA124"/>
  <c r="CB124" s="1"/>
  <c r="BT124"/>
  <c r="BU124" s="1"/>
  <c r="BH124"/>
  <c r="BI124" s="1"/>
  <c r="BB124"/>
  <c r="AX124"/>
  <c r="AY124" s="1"/>
  <c r="AO124"/>
  <c r="AP124" s="1"/>
  <c r="AC124"/>
  <c r="AD124" s="1"/>
  <c r="R124"/>
  <c r="Q124"/>
  <c r="DC123"/>
  <c r="DG123" s="1"/>
  <c r="CY123"/>
  <c r="CZ123" s="1"/>
  <c r="CO123"/>
  <c r="CP123" s="1"/>
  <c r="CH123"/>
  <c r="CI123" s="1"/>
  <c r="CA123"/>
  <c r="CB123" s="1"/>
  <c r="BT123"/>
  <c r="BU123" s="1"/>
  <c r="BH123"/>
  <c r="BI123" s="1"/>
  <c r="BB123"/>
  <c r="AX123"/>
  <c r="AY123" s="1"/>
  <c r="AO123"/>
  <c r="AP123" s="1"/>
  <c r="AC123"/>
  <c r="AD123" s="1"/>
  <c r="Q123"/>
  <c r="R123" s="1"/>
  <c r="DC122"/>
  <c r="DG122" s="1"/>
  <c r="CY122"/>
  <c r="CZ122" s="1"/>
  <c r="CO122"/>
  <c r="CP122" s="1"/>
  <c r="CH122"/>
  <c r="CI122" s="1"/>
  <c r="CA122"/>
  <c r="CB122" s="1"/>
  <c r="BT122"/>
  <c r="BU122" s="1"/>
  <c r="BH122"/>
  <c r="BI122" s="1"/>
  <c r="BB122"/>
  <c r="AX122"/>
  <c r="AY122" s="1"/>
  <c r="AO122"/>
  <c r="AP122" s="1"/>
  <c r="AC122"/>
  <c r="AD122" s="1"/>
  <c r="R122"/>
  <c r="Q122"/>
  <c r="DC121"/>
  <c r="DG121" s="1"/>
  <c r="CY121"/>
  <c r="CZ121" s="1"/>
  <c r="CO121"/>
  <c r="CP121" s="1"/>
  <c r="CH121"/>
  <c r="CI121" s="1"/>
  <c r="CA121"/>
  <c r="CB121" s="1"/>
  <c r="BT121"/>
  <c r="BU121" s="1"/>
  <c r="BH121"/>
  <c r="BI121" s="1"/>
  <c r="BB121"/>
  <c r="AX121"/>
  <c r="AY121" s="1"/>
  <c r="AO121"/>
  <c r="AP121" s="1"/>
  <c r="AC121"/>
  <c r="AD121" s="1"/>
  <c r="Q121"/>
  <c r="R121" s="1"/>
  <c r="DC120"/>
  <c r="DG120" s="1"/>
  <c r="CY120"/>
  <c r="CZ120" s="1"/>
  <c r="CO120"/>
  <c r="CP120" s="1"/>
  <c r="CH120"/>
  <c r="CI120" s="1"/>
  <c r="CA120"/>
  <c r="CB120" s="1"/>
  <c r="BT120"/>
  <c r="BU120" s="1"/>
  <c r="BH120"/>
  <c r="BI120" s="1"/>
  <c r="BB120"/>
  <c r="AX120"/>
  <c r="AY120" s="1"/>
  <c r="AO120"/>
  <c r="AP120" s="1"/>
  <c r="AC120"/>
  <c r="AD120" s="1"/>
  <c r="R120"/>
  <c r="Q120"/>
  <c r="DC119"/>
  <c r="DG119" s="1"/>
  <c r="CY119"/>
  <c r="CZ119" s="1"/>
  <c r="CO119"/>
  <c r="CP119" s="1"/>
  <c r="CH119"/>
  <c r="CI119" s="1"/>
  <c r="CA119"/>
  <c r="CB119" s="1"/>
  <c r="BT119"/>
  <c r="BU119" s="1"/>
  <c r="BH119"/>
  <c r="BI119" s="1"/>
  <c r="BB119"/>
  <c r="AX119"/>
  <c r="AY119" s="1"/>
  <c r="AO119"/>
  <c r="AP119" s="1"/>
  <c r="AC119"/>
  <c r="AD119" s="1"/>
  <c r="Q119"/>
  <c r="R119" s="1"/>
  <c r="DC118"/>
  <c r="DG118" s="1"/>
  <c r="CY118"/>
  <c r="CZ118" s="1"/>
  <c r="CO118"/>
  <c r="CP118" s="1"/>
  <c r="CH118"/>
  <c r="CI118" s="1"/>
  <c r="CA118"/>
  <c r="CB118" s="1"/>
  <c r="BT118"/>
  <c r="BU118" s="1"/>
  <c r="BH118"/>
  <c r="BI118" s="1"/>
  <c r="BB118"/>
  <c r="AX118"/>
  <c r="AY118" s="1"/>
  <c r="AO118"/>
  <c r="AP118" s="1"/>
  <c r="AC118"/>
  <c r="AD118" s="1"/>
  <c r="R118"/>
  <c r="Q118"/>
  <c r="DC117"/>
  <c r="DG117" s="1"/>
  <c r="CY117"/>
  <c r="CZ117" s="1"/>
  <c r="CO117"/>
  <c r="CP117" s="1"/>
  <c r="CH117"/>
  <c r="CI117" s="1"/>
  <c r="CA117"/>
  <c r="CB117" s="1"/>
  <c r="BT117"/>
  <c r="BU117" s="1"/>
  <c r="BH117"/>
  <c r="BI117" s="1"/>
  <c r="BB117"/>
  <c r="AX117"/>
  <c r="AY117" s="1"/>
  <c r="AO117"/>
  <c r="AP117" s="1"/>
  <c r="AC117"/>
  <c r="AD117" s="1"/>
  <c r="Q117"/>
  <c r="R117" s="1"/>
  <c r="DC116"/>
  <c r="DG116" s="1"/>
  <c r="CY116"/>
  <c r="CZ116" s="1"/>
  <c r="CO116"/>
  <c r="CP116" s="1"/>
  <c r="CH116"/>
  <c r="CI116" s="1"/>
  <c r="CA116"/>
  <c r="CB116" s="1"/>
  <c r="BT116"/>
  <c r="BU116" s="1"/>
  <c r="BH116"/>
  <c r="BI116" s="1"/>
  <c r="BB116"/>
  <c r="AX116"/>
  <c r="AY116" s="1"/>
  <c r="AO116"/>
  <c r="AP116" s="1"/>
  <c r="AC116"/>
  <c r="AD116" s="1"/>
  <c r="R116"/>
  <c r="Q116"/>
  <c r="DC115"/>
  <c r="DG115" s="1"/>
  <c r="CY115"/>
  <c r="CZ115" s="1"/>
  <c r="CO115"/>
  <c r="CP115" s="1"/>
  <c r="CH115"/>
  <c r="CI115" s="1"/>
  <c r="CA115"/>
  <c r="CB115" s="1"/>
  <c r="BT115"/>
  <c r="BU115" s="1"/>
  <c r="BH115"/>
  <c r="BI115" s="1"/>
  <c r="BB115"/>
  <c r="AX115"/>
  <c r="AY115" s="1"/>
  <c r="AO115"/>
  <c r="AP115" s="1"/>
  <c r="AC115"/>
  <c r="AD115" s="1"/>
  <c r="Q115"/>
  <c r="R115" s="1"/>
  <c r="DC114"/>
  <c r="DG114" s="1"/>
  <c r="CY114"/>
  <c r="CZ114" s="1"/>
  <c r="CO114"/>
  <c r="CP114" s="1"/>
  <c r="CH114"/>
  <c r="CI114" s="1"/>
  <c r="CA114"/>
  <c r="CB114" s="1"/>
  <c r="BT114"/>
  <c r="BU114" s="1"/>
  <c r="BH114"/>
  <c r="BI114" s="1"/>
  <c r="BB114"/>
  <c r="AX114"/>
  <c r="AY114" s="1"/>
  <c r="AO114"/>
  <c r="AP114" s="1"/>
  <c r="AC114"/>
  <c r="AD114" s="1"/>
  <c r="R114"/>
  <c r="Q114"/>
  <c r="DC113"/>
  <c r="DG113" s="1"/>
  <c r="CY113"/>
  <c r="CZ113" s="1"/>
  <c r="CO113"/>
  <c r="CP113" s="1"/>
  <c r="CH113"/>
  <c r="CI113" s="1"/>
  <c r="CA113"/>
  <c r="CB113" s="1"/>
  <c r="BT113"/>
  <c r="BU113" s="1"/>
  <c r="BH113"/>
  <c r="BI113" s="1"/>
  <c r="BB113"/>
  <c r="AX113"/>
  <c r="AY113" s="1"/>
  <c r="AO113"/>
  <c r="AP113" s="1"/>
  <c r="AC113"/>
  <c r="AD113" s="1"/>
  <c r="Q113"/>
  <c r="R113" s="1"/>
  <c r="DC112"/>
  <c r="DG112" s="1"/>
  <c r="CY112"/>
  <c r="CZ112" s="1"/>
  <c r="CO112"/>
  <c r="CP112" s="1"/>
  <c r="CH112"/>
  <c r="CI112" s="1"/>
  <c r="CA112"/>
  <c r="CB112" s="1"/>
  <c r="BT112"/>
  <c r="BU112" s="1"/>
  <c r="BH112"/>
  <c r="BI112" s="1"/>
  <c r="BB112"/>
  <c r="AX112"/>
  <c r="AY112" s="1"/>
  <c r="AO112"/>
  <c r="AP112" s="1"/>
  <c r="AC112"/>
  <c r="AD112" s="1"/>
  <c r="R112"/>
  <c r="Q112"/>
  <c r="DC111"/>
  <c r="DG111" s="1"/>
  <c r="CY111"/>
  <c r="CZ111" s="1"/>
  <c r="CO111"/>
  <c r="CP111" s="1"/>
  <c r="CH111"/>
  <c r="CI111" s="1"/>
  <c r="CA111"/>
  <c r="CB111" s="1"/>
  <c r="BT111"/>
  <c r="BU111" s="1"/>
  <c r="BH111"/>
  <c r="BI111" s="1"/>
  <c r="BB111"/>
  <c r="AX111"/>
  <c r="AY111" s="1"/>
  <c r="AO111"/>
  <c r="AP111" s="1"/>
  <c r="AC111"/>
  <c r="AD111" s="1"/>
  <c r="Q111"/>
  <c r="R111" s="1"/>
  <c r="DC110"/>
  <c r="DG110" s="1"/>
  <c r="CY110"/>
  <c r="CZ110" s="1"/>
  <c r="CO110"/>
  <c r="CP110" s="1"/>
  <c r="CH110"/>
  <c r="CI110" s="1"/>
  <c r="CA110"/>
  <c r="CB110" s="1"/>
  <c r="BT110"/>
  <c r="BU110" s="1"/>
  <c r="BH110"/>
  <c r="BI110" s="1"/>
  <c r="BB110"/>
  <c r="AX110"/>
  <c r="AY110" s="1"/>
  <c r="AO110"/>
  <c r="AP110" s="1"/>
  <c r="AC110"/>
  <c r="AD110" s="1"/>
  <c r="R110"/>
  <c r="Q110"/>
  <c r="DC109"/>
  <c r="DG109" s="1"/>
  <c r="CY109"/>
  <c r="CZ109" s="1"/>
  <c r="CO109"/>
  <c r="CP109" s="1"/>
  <c r="CH109"/>
  <c r="CI109" s="1"/>
  <c r="CA109"/>
  <c r="CB109" s="1"/>
  <c r="BT109"/>
  <c r="BU109" s="1"/>
  <c r="BH109"/>
  <c r="BI109" s="1"/>
  <c r="BB109"/>
  <c r="AX109"/>
  <c r="AY109" s="1"/>
  <c r="AO109"/>
  <c r="AP109" s="1"/>
  <c r="AC109"/>
  <c r="AD109" s="1"/>
  <c r="Q109"/>
  <c r="R109" s="1"/>
  <c r="DC108"/>
  <c r="DG108" s="1"/>
  <c r="CY108"/>
  <c r="CZ108" s="1"/>
  <c r="CO108"/>
  <c r="CP108" s="1"/>
  <c r="CH108"/>
  <c r="CI108" s="1"/>
  <c r="CA108"/>
  <c r="CB108" s="1"/>
  <c r="BT108"/>
  <c r="BU108" s="1"/>
  <c r="BH108"/>
  <c r="BI108" s="1"/>
  <c r="BB108"/>
  <c r="AX108"/>
  <c r="AY108" s="1"/>
  <c r="AO108"/>
  <c r="AP108" s="1"/>
  <c r="AC108"/>
  <c r="AD108" s="1"/>
  <c r="R108"/>
  <c r="Q108"/>
  <c r="DC107"/>
  <c r="DG107" s="1"/>
  <c r="CY107"/>
  <c r="CZ107" s="1"/>
  <c r="CO107"/>
  <c r="CP107" s="1"/>
  <c r="CH107"/>
  <c r="CI107" s="1"/>
  <c r="CA107"/>
  <c r="CB107" s="1"/>
  <c r="BT107"/>
  <c r="BU107" s="1"/>
  <c r="BH107"/>
  <c r="BI107" s="1"/>
  <c r="BB107"/>
  <c r="AX107"/>
  <c r="AY107" s="1"/>
  <c r="AO107"/>
  <c r="AP107" s="1"/>
  <c r="AC107"/>
  <c r="AD107" s="1"/>
  <c r="Q107"/>
  <c r="R107" s="1"/>
  <c r="DC106"/>
  <c r="DG106" s="1"/>
  <c r="CY106"/>
  <c r="CZ106" s="1"/>
  <c r="CO106"/>
  <c r="CP106" s="1"/>
  <c r="CH106"/>
  <c r="CI106" s="1"/>
  <c r="CA106"/>
  <c r="CB106" s="1"/>
  <c r="BT106"/>
  <c r="BU106" s="1"/>
  <c r="BH106"/>
  <c r="BI106" s="1"/>
  <c r="BB106"/>
  <c r="AX106"/>
  <c r="AY106" s="1"/>
  <c r="AO106"/>
  <c r="AP106" s="1"/>
  <c r="AC106"/>
  <c r="AD106" s="1"/>
  <c r="R106"/>
  <c r="Q106"/>
  <c r="DC105"/>
  <c r="DG105" s="1"/>
  <c r="CY105"/>
  <c r="CZ105" s="1"/>
  <c r="CO105"/>
  <c r="CP105" s="1"/>
  <c r="CH105"/>
  <c r="CI105" s="1"/>
  <c r="CA105"/>
  <c r="CB105" s="1"/>
  <c r="BT105"/>
  <c r="BU105" s="1"/>
  <c r="BH105"/>
  <c r="BI105" s="1"/>
  <c r="BB105"/>
  <c r="AX105"/>
  <c r="AY105" s="1"/>
  <c r="AO105"/>
  <c r="AP105" s="1"/>
  <c r="AD105"/>
  <c r="AC105"/>
  <c r="Q105"/>
  <c r="R105" s="1"/>
  <c r="DD105" s="1"/>
  <c r="DC104"/>
  <c r="DG104" s="1"/>
  <c r="CY104"/>
  <c r="CZ104" s="1"/>
  <c r="CO104"/>
  <c r="CP104" s="1"/>
  <c r="CH104"/>
  <c r="CI104" s="1"/>
  <c r="CA104"/>
  <c r="CB104" s="1"/>
  <c r="BT104"/>
  <c r="BU104" s="1"/>
  <c r="BH104"/>
  <c r="BI104" s="1"/>
  <c r="BB104"/>
  <c r="AX104"/>
  <c r="AY104" s="1"/>
  <c r="AO104"/>
  <c r="AP104" s="1"/>
  <c r="AC104"/>
  <c r="AD104" s="1"/>
  <c r="R104"/>
  <c r="DD104" s="1"/>
  <c r="Q104"/>
  <c r="DC103"/>
  <c r="DG103" s="1"/>
  <c r="CY103"/>
  <c r="CZ103" s="1"/>
  <c r="CO103"/>
  <c r="CP103" s="1"/>
  <c r="CH103"/>
  <c r="CI103" s="1"/>
  <c r="CA103"/>
  <c r="CB103" s="1"/>
  <c r="BT103"/>
  <c r="BU103" s="1"/>
  <c r="BH103"/>
  <c r="BI103" s="1"/>
  <c r="BB103"/>
  <c r="AX103"/>
  <c r="AY103" s="1"/>
  <c r="AO103"/>
  <c r="AP103" s="1"/>
  <c r="AC103"/>
  <c r="AD103" s="1"/>
  <c r="Q103"/>
  <c r="R103" s="1"/>
  <c r="DC102"/>
  <c r="DG102" s="1"/>
  <c r="CY102"/>
  <c r="CZ102" s="1"/>
  <c r="CO102"/>
  <c r="CP102" s="1"/>
  <c r="CH102"/>
  <c r="CI102" s="1"/>
  <c r="CA102"/>
  <c r="CB102" s="1"/>
  <c r="BT102"/>
  <c r="BU102" s="1"/>
  <c r="BH102"/>
  <c r="BI102" s="1"/>
  <c r="BB102"/>
  <c r="AX102"/>
  <c r="AY102" s="1"/>
  <c r="AO102"/>
  <c r="AP102" s="1"/>
  <c r="AC102"/>
  <c r="AD102" s="1"/>
  <c r="R102"/>
  <c r="Q102"/>
  <c r="DC101"/>
  <c r="DG101" s="1"/>
  <c r="CY101"/>
  <c r="CZ101" s="1"/>
  <c r="CO101"/>
  <c r="CP101" s="1"/>
  <c r="CH101"/>
  <c r="CI101" s="1"/>
  <c r="CA101"/>
  <c r="CB101" s="1"/>
  <c r="BT101"/>
  <c r="BU101" s="1"/>
  <c r="BH101"/>
  <c r="BI101" s="1"/>
  <c r="BB101"/>
  <c r="AX101"/>
  <c r="AY101" s="1"/>
  <c r="AO101"/>
  <c r="AP101" s="1"/>
  <c r="AC101"/>
  <c r="AD101" s="1"/>
  <c r="Q101"/>
  <c r="R101" s="1"/>
  <c r="DC100"/>
  <c r="DG100" s="1"/>
  <c r="CY100"/>
  <c r="CZ100" s="1"/>
  <c r="CO100"/>
  <c r="CP100" s="1"/>
  <c r="CH100"/>
  <c r="CI100" s="1"/>
  <c r="CA100"/>
  <c r="CB100" s="1"/>
  <c r="BT100"/>
  <c r="BU100" s="1"/>
  <c r="BH100"/>
  <c r="BI100" s="1"/>
  <c r="BB100"/>
  <c r="AX100"/>
  <c r="AY100" s="1"/>
  <c r="AO100"/>
  <c r="AP100" s="1"/>
  <c r="AC100"/>
  <c r="AD100" s="1"/>
  <c r="R100"/>
  <c r="Q100"/>
  <c r="DC99"/>
  <c r="DG99" s="1"/>
  <c r="CY99"/>
  <c r="CZ99" s="1"/>
  <c r="CO99"/>
  <c r="CP99" s="1"/>
  <c r="CH99"/>
  <c r="CI99" s="1"/>
  <c r="CA99"/>
  <c r="CB99" s="1"/>
  <c r="BT99"/>
  <c r="BU99" s="1"/>
  <c r="BH99"/>
  <c r="BI99" s="1"/>
  <c r="BB99"/>
  <c r="AX99"/>
  <c r="AY99" s="1"/>
  <c r="AO99"/>
  <c r="AP99" s="1"/>
  <c r="AC99"/>
  <c r="AD99" s="1"/>
  <c r="Q99"/>
  <c r="R99" s="1"/>
  <c r="DC98"/>
  <c r="DG98" s="1"/>
  <c r="CY98"/>
  <c r="CZ98" s="1"/>
  <c r="CO98"/>
  <c r="CP98" s="1"/>
  <c r="CH98"/>
  <c r="CI98" s="1"/>
  <c r="CA98"/>
  <c r="CB98" s="1"/>
  <c r="BT98"/>
  <c r="BU98" s="1"/>
  <c r="BH98"/>
  <c r="BI98" s="1"/>
  <c r="BB98"/>
  <c r="AX98"/>
  <c r="AY98" s="1"/>
  <c r="AO98"/>
  <c r="AP98" s="1"/>
  <c r="AC98"/>
  <c r="AD98" s="1"/>
  <c r="R98"/>
  <c r="Q98"/>
  <c r="DC97"/>
  <c r="DG97" s="1"/>
  <c r="CY97"/>
  <c r="CZ97" s="1"/>
  <c r="CO97"/>
  <c r="CP97" s="1"/>
  <c r="CH97"/>
  <c r="CI97" s="1"/>
  <c r="CA97"/>
  <c r="CB97" s="1"/>
  <c r="BT97"/>
  <c r="BU97" s="1"/>
  <c r="BH97"/>
  <c r="BI97" s="1"/>
  <c r="BB97"/>
  <c r="AX97"/>
  <c r="AY97" s="1"/>
  <c r="AO97"/>
  <c r="AP97" s="1"/>
  <c r="AC97"/>
  <c r="AD97" s="1"/>
  <c r="Q97"/>
  <c r="R97" s="1"/>
  <c r="DC96"/>
  <c r="DG96" s="1"/>
  <c r="CY96"/>
  <c r="CZ96" s="1"/>
  <c r="CO96"/>
  <c r="CP96" s="1"/>
  <c r="CH96"/>
  <c r="CI96" s="1"/>
  <c r="CA96"/>
  <c r="CB96" s="1"/>
  <c r="BT96"/>
  <c r="BU96" s="1"/>
  <c r="BH96"/>
  <c r="BI96" s="1"/>
  <c r="BB96"/>
  <c r="AX96"/>
  <c r="AY96" s="1"/>
  <c r="AO96"/>
  <c r="AP96" s="1"/>
  <c r="AC96"/>
  <c r="AD96" s="1"/>
  <c r="R96"/>
  <c r="Q96"/>
  <c r="DC95"/>
  <c r="DG95" s="1"/>
  <c r="CY95"/>
  <c r="CZ95" s="1"/>
  <c r="CO95"/>
  <c r="CP95" s="1"/>
  <c r="CH95"/>
  <c r="CI95" s="1"/>
  <c r="CA95"/>
  <c r="CB95" s="1"/>
  <c r="BT95"/>
  <c r="BU95" s="1"/>
  <c r="BH95"/>
  <c r="BI95" s="1"/>
  <c r="BB95"/>
  <c r="AX95"/>
  <c r="AY95" s="1"/>
  <c r="AO95"/>
  <c r="AP95" s="1"/>
  <c r="AC95"/>
  <c r="AD95" s="1"/>
  <c r="Q95"/>
  <c r="R95" s="1"/>
  <c r="DC94"/>
  <c r="DG94" s="1"/>
  <c r="CY94"/>
  <c r="CZ94" s="1"/>
  <c r="CO94"/>
  <c r="CP94" s="1"/>
  <c r="CH94"/>
  <c r="CI94" s="1"/>
  <c r="CA94"/>
  <c r="CB94" s="1"/>
  <c r="BT94"/>
  <c r="BU94" s="1"/>
  <c r="BH94"/>
  <c r="BI94" s="1"/>
  <c r="BB94"/>
  <c r="AX94"/>
  <c r="AY94" s="1"/>
  <c r="AO94"/>
  <c r="AP94" s="1"/>
  <c r="AC94"/>
  <c r="AD94" s="1"/>
  <c r="R94"/>
  <c r="Q94"/>
  <c r="DC93"/>
  <c r="DG93" s="1"/>
  <c r="CY93"/>
  <c r="CZ93" s="1"/>
  <c r="CO93"/>
  <c r="CP93" s="1"/>
  <c r="CH93"/>
  <c r="CI93" s="1"/>
  <c r="CA93"/>
  <c r="CB93" s="1"/>
  <c r="BT93"/>
  <c r="BU93" s="1"/>
  <c r="BH93"/>
  <c r="BI93" s="1"/>
  <c r="BB93"/>
  <c r="AX93"/>
  <c r="AY93" s="1"/>
  <c r="AO93"/>
  <c r="AP93" s="1"/>
  <c r="AC93"/>
  <c r="AD93" s="1"/>
  <c r="Q93"/>
  <c r="R93" s="1"/>
  <c r="DC92"/>
  <c r="DG92" s="1"/>
  <c r="CY92"/>
  <c r="CZ92" s="1"/>
  <c r="CO92"/>
  <c r="CP92" s="1"/>
  <c r="CH92"/>
  <c r="CI92" s="1"/>
  <c r="CA92"/>
  <c r="CB92" s="1"/>
  <c r="BT92"/>
  <c r="BU92" s="1"/>
  <c r="BH92"/>
  <c r="BI92" s="1"/>
  <c r="BB92"/>
  <c r="AX92"/>
  <c r="AY92" s="1"/>
  <c r="AO92"/>
  <c r="AP92" s="1"/>
  <c r="AC92"/>
  <c r="AD92" s="1"/>
  <c r="R92"/>
  <c r="Q92"/>
  <c r="DC91"/>
  <c r="DG91" s="1"/>
  <c r="CY91"/>
  <c r="CZ91" s="1"/>
  <c r="CO91"/>
  <c r="CP91" s="1"/>
  <c r="CH91"/>
  <c r="CI91" s="1"/>
  <c r="CA91"/>
  <c r="CB91" s="1"/>
  <c r="BT91"/>
  <c r="BU91" s="1"/>
  <c r="BH91"/>
  <c r="BI91" s="1"/>
  <c r="BB91"/>
  <c r="AX91"/>
  <c r="AY91" s="1"/>
  <c r="AO91"/>
  <c r="AP91" s="1"/>
  <c r="AC91"/>
  <c r="AD91" s="1"/>
  <c r="Q91"/>
  <c r="R91" s="1"/>
  <c r="DC90"/>
  <c r="DG90" s="1"/>
  <c r="CY90"/>
  <c r="CZ90" s="1"/>
  <c r="CO90"/>
  <c r="CP90" s="1"/>
  <c r="CH90"/>
  <c r="CI90" s="1"/>
  <c r="CA90"/>
  <c r="CB90" s="1"/>
  <c r="BT90"/>
  <c r="BU90" s="1"/>
  <c r="BH90"/>
  <c r="BI90" s="1"/>
  <c r="BB90"/>
  <c r="AX90"/>
  <c r="AY90" s="1"/>
  <c r="AO90"/>
  <c r="AP90" s="1"/>
  <c r="AC90"/>
  <c r="AD90" s="1"/>
  <c r="R90"/>
  <c r="Q90"/>
  <c r="DC89"/>
  <c r="DG89" s="1"/>
  <c r="CY89"/>
  <c r="CZ89" s="1"/>
  <c r="CO89"/>
  <c r="CP89" s="1"/>
  <c r="CH89"/>
  <c r="CI89" s="1"/>
  <c r="CA89"/>
  <c r="CB89" s="1"/>
  <c r="BT89"/>
  <c r="BU89" s="1"/>
  <c r="BH89"/>
  <c r="BI89" s="1"/>
  <c r="BB89"/>
  <c r="AX89"/>
  <c r="AY89" s="1"/>
  <c r="AO89"/>
  <c r="AP89" s="1"/>
  <c r="AC89"/>
  <c r="AD89" s="1"/>
  <c r="Q89"/>
  <c r="R89" s="1"/>
  <c r="DC88"/>
  <c r="DG88" s="1"/>
  <c r="CY88"/>
  <c r="CZ88" s="1"/>
  <c r="CO88"/>
  <c r="CP88" s="1"/>
  <c r="CH88"/>
  <c r="CI88" s="1"/>
  <c r="CA88"/>
  <c r="CB88" s="1"/>
  <c r="BT88"/>
  <c r="BU88" s="1"/>
  <c r="BH88"/>
  <c r="BI88" s="1"/>
  <c r="BB88"/>
  <c r="AX88"/>
  <c r="AY88" s="1"/>
  <c r="AO88"/>
  <c r="AP88" s="1"/>
  <c r="AC88"/>
  <c r="AD88" s="1"/>
  <c r="R88"/>
  <c r="Q88"/>
  <c r="DC87"/>
  <c r="DG87" s="1"/>
  <c r="CY87"/>
  <c r="CZ87" s="1"/>
  <c r="CO87"/>
  <c r="CP87" s="1"/>
  <c r="CH87"/>
  <c r="CI87" s="1"/>
  <c r="CA87"/>
  <c r="CB87" s="1"/>
  <c r="BT87"/>
  <c r="BU87" s="1"/>
  <c r="BH87"/>
  <c r="BI87" s="1"/>
  <c r="BB87"/>
  <c r="AX87"/>
  <c r="AY87" s="1"/>
  <c r="AO87"/>
  <c r="AP87" s="1"/>
  <c r="AC87"/>
  <c r="AD87" s="1"/>
  <c r="Q87"/>
  <c r="R87" s="1"/>
  <c r="DC86"/>
  <c r="DG86" s="1"/>
  <c r="CY86"/>
  <c r="CZ86" s="1"/>
  <c r="CO86"/>
  <c r="CP86" s="1"/>
  <c r="CH86"/>
  <c r="CI86" s="1"/>
  <c r="CA86"/>
  <c r="CB86" s="1"/>
  <c r="BT86"/>
  <c r="BU86" s="1"/>
  <c r="BH86"/>
  <c r="BI86" s="1"/>
  <c r="BB86"/>
  <c r="AX86"/>
  <c r="AY86" s="1"/>
  <c r="AO86"/>
  <c r="AP86" s="1"/>
  <c r="AC86"/>
  <c r="AD86" s="1"/>
  <c r="Q86"/>
  <c r="R86" s="1"/>
  <c r="DC85"/>
  <c r="DG85" s="1"/>
  <c r="CY85"/>
  <c r="CZ85" s="1"/>
  <c r="CO85"/>
  <c r="CP85" s="1"/>
  <c r="CH85"/>
  <c r="CI85" s="1"/>
  <c r="CA85"/>
  <c r="CB85" s="1"/>
  <c r="BT85"/>
  <c r="BU85" s="1"/>
  <c r="BH85"/>
  <c r="BI85" s="1"/>
  <c r="BB85"/>
  <c r="AX85"/>
  <c r="AY85" s="1"/>
  <c r="AO85"/>
  <c r="AP85" s="1"/>
  <c r="AC85"/>
  <c r="AD85" s="1"/>
  <c r="Q85"/>
  <c r="R85" s="1"/>
  <c r="DC84"/>
  <c r="DG84" s="1"/>
  <c r="CY84"/>
  <c r="CZ84" s="1"/>
  <c r="CO84"/>
  <c r="CP84" s="1"/>
  <c r="CH84"/>
  <c r="CI84" s="1"/>
  <c r="CA84"/>
  <c r="CB84" s="1"/>
  <c r="BT84"/>
  <c r="BU84" s="1"/>
  <c r="BH84"/>
  <c r="BI84" s="1"/>
  <c r="BB84"/>
  <c r="AX84"/>
  <c r="AY84" s="1"/>
  <c r="AO84"/>
  <c r="AP84" s="1"/>
  <c r="AC84"/>
  <c r="AD84" s="1"/>
  <c r="R84"/>
  <c r="Q84"/>
  <c r="DC83"/>
  <c r="DG83" s="1"/>
  <c r="CY83"/>
  <c r="CZ83" s="1"/>
  <c r="CO83"/>
  <c r="CP83" s="1"/>
  <c r="CH83"/>
  <c r="CI83" s="1"/>
  <c r="CA83"/>
  <c r="CB83" s="1"/>
  <c r="BT83"/>
  <c r="BU83" s="1"/>
  <c r="BH83"/>
  <c r="BI83" s="1"/>
  <c r="BB83"/>
  <c r="AX83"/>
  <c r="AY83" s="1"/>
  <c r="AO83"/>
  <c r="AP83" s="1"/>
  <c r="AC83"/>
  <c r="AD83" s="1"/>
  <c r="Q83"/>
  <c r="R83" s="1"/>
  <c r="DC82"/>
  <c r="DG82" s="1"/>
  <c r="CY82"/>
  <c r="CZ82" s="1"/>
  <c r="CO82"/>
  <c r="CP82" s="1"/>
  <c r="CH82"/>
  <c r="CI82" s="1"/>
  <c r="CA82"/>
  <c r="CB82" s="1"/>
  <c r="BT82"/>
  <c r="BU82" s="1"/>
  <c r="BH82"/>
  <c r="BI82" s="1"/>
  <c r="BB82"/>
  <c r="AX82"/>
  <c r="AY82" s="1"/>
  <c r="AO82"/>
  <c r="AP82" s="1"/>
  <c r="AC82"/>
  <c r="AD82" s="1"/>
  <c r="Q82"/>
  <c r="R82" s="1"/>
  <c r="DC81"/>
  <c r="DG81" s="1"/>
  <c r="CY81"/>
  <c r="CZ81" s="1"/>
  <c r="CO81"/>
  <c r="CP81" s="1"/>
  <c r="CH81"/>
  <c r="CI81" s="1"/>
  <c r="CA81"/>
  <c r="CB81" s="1"/>
  <c r="BT81"/>
  <c r="BU81" s="1"/>
  <c r="BH81"/>
  <c r="BI81" s="1"/>
  <c r="BB81"/>
  <c r="AX81"/>
  <c r="AY81" s="1"/>
  <c r="AO81"/>
  <c r="AP81" s="1"/>
  <c r="AC81"/>
  <c r="AD81" s="1"/>
  <c r="Q81"/>
  <c r="R81" s="1"/>
  <c r="CY80"/>
  <c r="CO80"/>
  <c r="CH80"/>
  <c r="CA80"/>
  <c r="BT80"/>
  <c r="BH80"/>
  <c r="AX80"/>
  <c r="AO80"/>
  <c r="AC80"/>
  <c r="Q80"/>
  <c r="BC75"/>
  <c r="AE75"/>
  <c r="E75"/>
  <c r="E74"/>
  <c r="DC67"/>
  <c r="DG67" s="1"/>
  <c r="CY67"/>
  <c r="CZ67" s="1"/>
  <c r="CO67"/>
  <c r="CP67" s="1"/>
  <c r="CH67"/>
  <c r="CI67" s="1"/>
  <c r="CA67"/>
  <c r="CB67" s="1"/>
  <c r="BT67"/>
  <c r="BU67" s="1"/>
  <c r="BH67"/>
  <c r="BI67" s="1"/>
  <c r="BB67"/>
  <c r="AX67"/>
  <c r="AY67" s="1"/>
  <c r="AO67"/>
  <c r="AP67" s="1"/>
  <c r="AC67"/>
  <c r="AD67" s="1"/>
  <c r="Q67"/>
  <c r="R67" s="1"/>
  <c r="DC66"/>
  <c r="DG66" s="1"/>
  <c r="CY66"/>
  <c r="CZ66" s="1"/>
  <c r="CP66"/>
  <c r="CO66"/>
  <c r="CH66"/>
  <c r="CI66" s="1"/>
  <c r="CA66"/>
  <c r="CB66" s="1"/>
  <c r="BT66"/>
  <c r="BU66" s="1"/>
  <c r="BH66"/>
  <c r="BI66" s="1"/>
  <c r="BB66"/>
  <c r="AX66"/>
  <c r="AY66" s="1"/>
  <c r="AO66"/>
  <c r="AP66" s="1"/>
  <c r="AC66"/>
  <c r="AD66" s="1"/>
  <c r="Q66"/>
  <c r="R66" s="1"/>
  <c r="DC65"/>
  <c r="DG65" s="1"/>
  <c r="CY65"/>
  <c r="CZ65" s="1"/>
  <c r="CO65"/>
  <c r="CP65" s="1"/>
  <c r="CH65"/>
  <c r="CI65" s="1"/>
  <c r="CA65"/>
  <c r="CB65" s="1"/>
  <c r="BT65"/>
  <c r="BU65" s="1"/>
  <c r="BH65"/>
  <c r="BI65" s="1"/>
  <c r="BB65"/>
  <c r="AX65"/>
  <c r="AY65" s="1"/>
  <c r="AO65"/>
  <c r="AP65" s="1"/>
  <c r="AC65"/>
  <c r="AD65" s="1"/>
  <c r="R65"/>
  <c r="Q65"/>
  <c r="DC64"/>
  <c r="DG64" s="1"/>
  <c r="CY64"/>
  <c r="CZ64" s="1"/>
  <c r="CO64"/>
  <c r="CP64" s="1"/>
  <c r="CH64"/>
  <c r="CI64" s="1"/>
  <c r="CA64"/>
  <c r="CB64" s="1"/>
  <c r="BT64"/>
  <c r="BU64" s="1"/>
  <c r="BH64"/>
  <c r="BI64" s="1"/>
  <c r="BB64"/>
  <c r="AX64"/>
  <c r="AY64" s="1"/>
  <c r="AO64"/>
  <c r="AP64" s="1"/>
  <c r="AC64"/>
  <c r="AD64" s="1"/>
  <c r="Q64"/>
  <c r="R64" s="1"/>
  <c r="DC63"/>
  <c r="DG63" s="1"/>
  <c r="CY63"/>
  <c r="CZ63" s="1"/>
  <c r="CO63"/>
  <c r="CP63" s="1"/>
  <c r="CH63"/>
  <c r="CI63" s="1"/>
  <c r="CA63"/>
  <c r="CB63" s="1"/>
  <c r="BT63"/>
  <c r="BU63" s="1"/>
  <c r="BH63"/>
  <c r="BI63" s="1"/>
  <c r="BB63"/>
  <c r="AX63"/>
  <c r="AY63" s="1"/>
  <c r="AO63"/>
  <c r="AP63" s="1"/>
  <c r="AC63"/>
  <c r="AD63" s="1"/>
  <c r="Q63"/>
  <c r="R63" s="1"/>
  <c r="DC62"/>
  <c r="DG62" s="1"/>
  <c r="CY62"/>
  <c r="CZ62" s="1"/>
  <c r="CP62"/>
  <c r="CO62"/>
  <c r="CH62"/>
  <c r="CI62" s="1"/>
  <c r="CA62"/>
  <c r="CB62" s="1"/>
  <c r="BT62"/>
  <c r="BU62" s="1"/>
  <c r="BH62"/>
  <c r="BI62" s="1"/>
  <c r="BB62"/>
  <c r="AX62"/>
  <c r="AY62" s="1"/>
  <c r="AO62"/>
  <c r="AP62" s="1"/>
  <c r="AC62"/>
  <c r="AD62" s="1"/>
  <c r="Q62"/>
  <c r="R62" s="1"/>
  <c r="DC61"/>
  <c r="DG61" s="1"/>
  <c r="CY61"/>
  <c r="CZ61" s="1"/>
  <c r="CO61"/>
  <c r="CP61" s="1"/>
  <c r="CH61"/>
  <c r="CI61" s="1"/>
  <c r="CA61"/>
  <c r="CB61" s="1"/>
  <c r="BT61"/>
  <c r="BU61" s="1"/>
  <c r="BH61"/>
  <c r="BI61" s="1"/>
  <c r="BB61"/>
  <c r="AX61"/>
  <c r="AY61" s="1"/>
  <c r="AO61"/>
  <c r="AP61" s="1"/>
  <c r="AC61"/>
  <c r="AD61" s="1"/>
  <c r="R61"/>
  <c r="Q61"/>
  <c r="DC60"/>
  <c r="DG60" s="1"/>
  <c r="CY60"/>
  <c r="CZ60" s="1"/>
  <c r="CO60"/>
  <c r="CP60" s="1"/>
  <c r="CH60"/>
  <c r="CI60" s="1"/>
  <c r="CA60"/>
  <c r="CB60" s="1"/>
  <c r="BT60"/>
  <c r="BU60" s="1"/>
  <c r="BH60"/>
  <c r="BI60" s="1"/>
  <c r="BB60"/>
  <c r="AX60"/>
  <c r="AY60" s="1"/>
  <c r="AO60"/>
  <c r="AP60" s="1"/>
  <c r="AC60"/>
  <c r="AD60" s="1"/>
  <c r="Q60"/>
  <c r="R60" s="1"/>
  <c r="DC59"/>
  <c r="DG59" s="1"/>
  <c r="CY59"/>
  <c r="CZ59" s="1"/>
  <c r="CO59"/>
  <c r="CP59" s="1"/>
  <c r="CH59"/>
  <c r="CI59" s="1"/>
  <c r="CA59"/>
  <c r="CB59" s="1"/>
  <c r="BT59"/>
  <c r="BU59" s="1"/>
  <c r="BH59"/>
  <c r="BI59" s="1"/>
  <c r="BB59"/>
  <c r="AY59"/>
  <c r="AX59"/>
  <c r="AO59"/>
  <c r="AP59" s="1"/>
  <c r="AC59"/>
  <c r="AD59" s="1"/>
  <c r="Q59"/>
  <c r="R59" s="1"/>
  <c r="DC58"/>
  <c r="DG58" s="1"/>
  <c r="CY58"/>
  <c r="CZ58" s="1"/>
  <c r="CO58"/>
  <c r="CP58" s="1"/>
  <c r="CH58"/>
  <c r="CI58" s="1"/>
  <c r="CA58"/>
  <c r="CB58" s="1"/>
  <c r="BT58"/>
  <c r="BU58" s="1"/>
  <c r="BH58"/>
  <c r="BI58" s="1"/>
  <c r="BB58"/>
  <c r="AX58"/>
  <c r="AY58" s="1"/>
  <c r="AO58"/>
  <c r="AP58" s="1"/>
  <c r="AC58"/>
  <c r="AD58" s="1"/>
  <c r="R58"/>
  <c r="Q58"/>
  <c r="DC57"/>
  <c r="DG57" s="1"/>
  <c r="CY57"/>
  <c r="CZ57" s="1"/>
  <c r="CO57"/>
  <c r="CP57" s="1"/>
  <c r="CH57"/>
  <c r="CI57" s="1"/>
  <c r="CA57"/>
  <c r="CB57" s="1"/>
  <c r="BT57"/>
  <c r="BU57" s="1"/>
  <c r="BH57"/>
  <c r="BI57" s="1"/>
  <c r="BB57"/>
  <c r="AX57"/>
  <c r="AY57" s="1"/>
  <c r="AO57"/>
  <c r="AP57" s="1"/>
  <c r="AC57"/>
  <c r="AD57" s="1"/>
  <c r="Q57"/>
  <c r="R57" s="1"/>
  <c r="DC56"/>
  <c r="DG56" s="1"/>
  <c r="CY56"/>
  <c r="CZ56" s="1"/>
  <c r="CO56"/>
  <c r="CP56" s="1"/>
  <c r="CH56"/>
  <c r="CI56" s="1"/>
  <c r="CA56"/>
  <c r="CB56" s="1"/>
  <c r="BT56"/>
  <c r="BU56" s="1"/>
  <c r="BH56"/>
  <c r="BI56" s="1"/>
  <c r="BB56"/>
  <c r="AX56"/>
  <c r="AY56" s="1"/>
  <c r="AO56"/>
  <c r="AP56" s="1"/>
  <c r="AC56"/>
  <c r="AD56" s="1"/>
  <c r="Q56"/>
  <c r="R56" s="1"/>
  <c r="DC55"/>
  <c r="DG55" s="1"/>
  <c r="CY55"/>
  <c r="CZ55" s="1"/>
  <c r="CO55"/>
  <c r="CP55" s="1"/>
  <c r="CH55"/>
  <c r="CI55" s="1"/>
  <c r="CA55"/>
  <c r="CB55" s="1"/>
  <c r="BT55"/>
  <c r="BU55" s="1"/>
  <c r="BH55"/>
  <c r="BI55" s="1"/>
  <c r="BB55"/>
  <c r="AX55"/>
  <c r="AY55" s="1"/>
  <c r="AO55"/>
  <c r="AP55" s="1"/>
  <c r="AC55"/>
  <c r="AD55" s="1"/>
  <c r="Q55"/>
  <c r="R55" s="1"/>
  <c r="DC54"/>
  <c r="DG54" s="1"/>
  <c r="CY54"/>
  <c r="CZ54" s="1"/>
  <c r="CO54"/>
  <c r="CP54" s="1"/>
  <c r="CH54"/>
  <c r="CI54" s="1"/>
  <c r="CA54"/>
  <c r="CB54" s="1"/>
  <c r="BT54"/>
  <c r="BU54" s="1"/>
  <c r="BH54"/>
  <c r="BI54" s="1"/>
  <c r="BB54"/>
  <c r="AX54"/>
  <c r="AY54" s="1"/>
  <c r="AO54"/>
  <c r="AP54" s="1"/>
  <c r="AC54"/>
  <c r="AD54" s="1"/>
  <c r="R54"/>
  <c r="Q54"/>
  <c r="DC53"/>
  <c r="DG53" s="1"/>
  <c r="CY53"/>
  <c r="CZ53" s="1"/>
  <c r="CO53"/>
  <c r="CP53" s="1"/>
  <c r="CH53"/>
  <c r="CI53" s="1"/>
  <c r="CA53"/>
  <c r="CB53" s="1"/>
  <c r="BT53"/>
  <c r="BU53" s="1"/>
  <c r="BH53"/>
  <c r="BI53" s="1"/>
  <c r="BB53"/>
  <c r="AX53"/>
  <c r="AY53" s="1"/>
  <c r="AO53"/>
  <c r="AP53" s="1"/>
  <c r="AC53"/>
  <c r="AD53" s="1"/>
  <c r="Q53"/>
  <c r="R53" s="1"/>
  <c r="DC52"/>
  <c r="DG52" s="1"/>
  <c r="CY52"/>
  <c r="CZ52" s="1"/>
  <c r="CO52"/>
  <c r="CP52" s="1"/>
  <c r="CH52"/>
  <c r="CI52" s="1"/>
  <c r="CA52"/>
  <c r="CB52" s="1"/>
  <c r="BT52"/>
  <c r="BU52" s="1"/>
  <c r="BH52"/>
  <c r="BI52" s="1"/>
  <c r="BB52"/>
  <c r="AX52"/>
  <c r="AY52" s="1"/>
  <c r="AO52"/>
  <c r="AP52" s="1"/>
  <c r="AC52"/>
  <c r="AD52" s="1"/>
  <c r="Q52"/>
  <c r="R52" s="1"/>
  <c r="DC51"/>
  <c r="DG51" s="1"/>
  <c r="CY51"/>
  <c r="CZ51" s="1"/>
  <c r="CP51"/>
  <c r="CO51"/>
  <c r="CH51"/>
  <c r="CI51" s="1"/>
  <c r="CA51"/>
  <c r="CB51" s="1"/>
  <c r="BT51"/>
  <c r="BU51" s="1"/>
  <c r="BH51"/>
  <c r="BI51" s="1"/>
  <c r="BB51"/>
  <c r="AX51"/>
  <c r="AY51" s="1"/>
  <c r="AO51"/>
  <c r="AP51" s="1"/>
  <c r="AC51"/>
  <c r="AD51" s="1"/>
  <c r="Q51"/>
  <c r="R51" s="1"/>
  <c r="DC50"/>
  <c r="DG50" s="1"/>
  <c r="CY50"/>
  <c r="CZ50" s="1"/>
  <c r="CO50"/>
  <c r="CP50" s="1"/>
  <c r="CH50"/>
  <c r="CI50" s="1"/>
  <c r="CA50"/>
  <c r="CB50" s="1"/>
  <c r="BT50"/>
  <c r="BU50" s="1"/>
  <c r="BH50"/>
  <c r="BI50" s="1"/>
  <c r="BB50"/>
  <c r="AX50"/>
  <c r="AY50" s="1"/>
  <c r="AO50"/>
  <c r="AP50" s="1"/>
  <c r="AC50"/>
  <c r="AD50" s="1"/>
  <c r="Q50"/>
  <c r="R50" s="1"/>
  <c r="DC49"/>
  <c r="DG49" s="1"/>
  <c r="CY49"/>
  <c r="CZ49" s="1"/>
  <c r="CO49"/>
  <c r="CP49" s="1"/>
  <c r="CH49"/>
  <c r="CI49" s="1"/>
  <c r="CA49"/>
  <c r="CB49" s="1"/>
  <c r="BT49"/>
  <c r="BU49" s="1"/>
  <c r="BH49"/>
  <c r="BI49" s="1"/>
  <c r="BB49"/>
  <c r="AX49"/>
  <c r="AY49" s="1"/>
  <c r="AO49"/>
  <c r="AP49" s="1"/>
  <c r="AC49"/>
  <c r="AD49" s="1"/>
  <c r="R49"/>
  <c r="Q49"/>
  <c r="DC48"/>
  <c r="DG48" s="1"/>
  <c r="CY48"/>
  <c r="CZ48" s="1"/>
  <c r="CO48"/>
  <c r="CP48" s="1"/>
  <c r="CH48"/>
  <c r="CI48" s="1"/>
  <c r="CA48"/>
  <c r="CB48" s="1"/>
  <c r="BT48"/>
  <c r="BU48" s="1"/>
  <c r="BH48"/>
  <c r="BI48" s="1"/>
  <c r="BB48"/>
  <c r="AX48"/>
  <c r="AY48" s="1"/>
  <c r="AO48"/>
  <c r="AP48" s="1"/>
  <c r="AC48"/>
  <c r="AD48" s="1"/>
  <c r="Q48"/>
  <c r="R48" s="1"/>
  <c r="DC47"/>
  <c r="DG47" s="1"/>
  <c r="CY47"/>
  <c r="CZ47" s="1"/>
  <c r="CP47"/>
  <c r="CO47"/>
  <c r="CH47"/>
  <c r="CI47" s="1"/>
  <c r="CA47"/>
  <c r="CB47" s="1"/>
  <c r="BT47"/>
  <c r="BU47" s="1"/>
  <c r="BH47"/>
  <c r="BI47" s="1"/>
  <c r="BB47"/>
  <c r="AX47"/>
  <c r="AY47" s="1"/>
  <c r="AO47"/>
  <c r="AP47" s="1"/>
  <c r="AC47"/>
  <c r="AD47" s="1"/>
  <c r="Q47"/>
  <c r="R47" s="1"/>
  <c r="DC46"/>
  <c r="DG46" s="1"/>
  <c r="CY46"/>
  <c r="CZ46" s="1"/>
  <c r="CP46"/>
  <c r="CO46"/>
  <c r="CH46"/>
  <c r="CI46" s="1"/>
  <c r="CA46"/>
  <c r="CB46" s="1"/>
  <c r="BT46"/>
  <c r="BU46" s="1"/>
  <c r="BH46"/>
  <c r="BI46" s="1"/>
  <c r="BB46"/>
  <c r="AX46"/>
  <c r="AY46" s="1"/>
  <c r="AO46"/>
  <c r="AP46" s="1"/>
  <c r="AC46"/>
  <c r="AD46" s="1"/>
  <c r="Q46"/>
  <c r="R46" s="1"/>
  <c r="DC45"/>
  <c r="DG45" s="1"/>
  <c r="CY45"/>
  <c r="CZ45" s="1"/>
  <c r="CO45"/>
  <c r="CP45" s="1"/>
  <c r="CH45"/>
  <c r="CI45" s="1"/>
  <c r="CA45"/>
  <c r="CB45" s="1"/>
  <c r="BT45"/>
  <c r="BU45" s="1"/>
  <c r="BH45"/>
  <c r="BI45" s="1"/>
  <c r="BB45"/>
  <c r="AX45"/>
  <c r="AY45" s="1"/>
  <c r="AO45"/>
  <c r="AP45" s="1"/>
  <c r="AC45"/>
  <c r="AD45" s="1"/>
  <c r="Q45"/>
  <c r="R45" s="1"/>
  <c r="DC44"/>
  <c r="DG44" s="1"/>
  <c r="CY44"/>
  <c r="CZ44" s="1"/>
  <c r="CO44"/>
  <c r="CP44" s="1"/>
  <c r="CH44"/>
  <c r="CI44" s="1"/>
  <c r="CA44"/>
  <c r="CB44" s="1"/>
  <c r="BT44"/>
  <c r="BU44" s="1"/>
  <c r="BH44"/>
  <c r="BI44" s="1"/>
  <c r="BB44"/>
  <c r="AX44"/>
  <c r="AY44" s="1"/>
  <c r="AO44"/>
  <c r="AP44" s="1"/>
  <c r="AC44"/>
  <c r="AD44" s="1"/>
  <c r="Q44"/>
  <c r="R44" s="1"/>
  <c r="DC43"/>
  <c r="DG43" s="1"/>
  <c r="CY43"/>
  <c r="CZ43" s="1"/>
  <c r="CO43"/>
  <c r="CP43" s="1"/>
  <c r="CH43"/>
  <c r="CI43" s="1"/>
  <c r="CA43"/>
  <c r="CB43" s="1"/>
  <c r="BT43"/>
  <c r="BU43" s="1"/>
  <c r="BH43"/>
  <c r="BI43" s="1"/>
  <c r="BB43"/>
  <c r="AX43"/>
  <c r="AY43" s="1"/>
  <c r="AO43"/>
  <c r="AP43" s="1"/>
  <c r="AC43"/>
  <c r="AD43" s="1"/>
  <c r="Q43"/>
  <c r="R43" s="1"/>
  <c r="DC42"/>
  <c r="DG42" s="1"/>
  <c r="CY42"/>
  <c r="CZ42" s="1"/>
  <c r="CO42"/>
  <c r="CP42" s="1"/>
  <c r="CH42"/>
  <c r="CI42" s="1"/>
  <c r="CA42"/>
  <c r="CB42" s="1"/>
  <c r="BT42"/>
  <c r="BU42" s="1"/>
  <c r="BH42"/>
  <c r="BI42" s="1"/>
  <c r="BB42"/>
  <c r="AX42"/>
  <c r="AY42" s="1"/>
  <c r="AO42"/>
  <c r="AP42" s="1"/>
  <c r="AC42"/>
  <c r="AD42" s="1"/>
  <c r="R42"/>
  <c r="Q42"/>
  <c r="DC41"/>
  <c r="DG41" s="1"/>
  <c r="CY41"/>
  <c r="CZ41" s="1"/>
  <c r="CO41"/>
  <c r="CP41" s="1"/>
  <c r="CH41"/>
  <c r="CI41" s="1"/>
  <c r="CA41"/>
  <c r="CB41" s="1"/>
  <c r="BT41"/>
  <c r="BU41" s="1"/>
  <c r="BH41"/>
  <c r="BI41" s="1"/>
  <c r="BB41"/>
  <c r="AX41"/>
  <c r="AY41" s="1"/>
  <c r="AO41"/>
  <c r="AP41" s="1"/>
  <c r="AC41"/>
  <c r="AD41" s="1"/>
  <c r="Q41"/>
  <c r="R41" s="1"/>
  <c r="DC40"/>
  <c r="DG40" s="1"/>
  <c r="CY40"/>
  <c r="CZ40" s="1"/>
  <c r="CO40"/>
  <c r="CP40" s="1"/>
  <c r="CH40"/>
  <c r="CI40" s="1"/>
  <c r="CA40"/>
  <c r="CB40" s="1"/>
  <c r="BT40"/>
  <c r="BU40" s="1"/>
  <c r="BH40"/>
  <c r="BI40" s="1"/>
  <c r="BB40"/>
  <c r="AX40"/>
  <c r="AY40" s="1"/>
  <c r="AO40"/>
  <c r="AP40" s="1"/>
  <c r="AC40"/>
  <c r="AD40" s="1"/>
  <c r="Q40"/>
  <c r="R40" s="1"/>
  <c r="DC39"/>
  <c r="DG39" s="1"/>
  <c r="CY39"/>
  <c r="CZ39" s="1"/>
  <c r="CO39"/>
  <c r="CP39" s="1"/>
  <c r="CH39"/>
  <c r="CI39" s="1"/>
  <c r="CA39"/>
  <c r="CB39" s="1"/>
  <c r="BT39"/>
  <c r="BU39" s="1"/>
  <c r="BH39"/>
  <c r="BI39" s="1"/>
  <c r="BB39"/>
  <c r="AX39"/>
  <c r="AY39" s="1"/>
  <c r="AO39"/>
  <c r="AP39" s="1"/>
  <c r="AC39"/>
  <c r="AD39" s="1"/>
  <c r="Q39"/>
  <c r="R39" s="1"/>
  <c r="DC38"/>
  <c r="DG38" s="1"/>
  <c r="CY38"/>
  <c r="CZ38" s="1"/>
  <c r="CO38"/>
  <c r="CP38" s="1"/>
  <c r="CH38"/>
  <c r="CI38" s="1"/>
  <c r="CA38"/>
  <c r="CB38" s="1"/>
  <c r="BT38"/>
  <c r="BU38" s="1"/>
  <c r="BH38"/>
  <c r="BI38" s="1"/>
  <c r="BB38"/>
  <c r="AX38"/>
  <c r="AY38" s="1"/>
  <c r="AO38"/>
  <c r="AP38" s="1"/>
  <c r="AC38"/>
  <c r="AD38" s="1"/>
  <c r="R38"/>
  <c r="Q38"/>
  <c r="DC37"/>
  <c r="DG37" s="1"/>
  <c r="CY37"/>
  <c r="CZ37" s="1"/>
  <c r="CO37"/>
  <c r="CP37" s="1"/>
  <c r="CH37"/>
  <c r="CI37" s="1"/>
  <c r="CA37"/>
  <c r="CB37" s="1"/>
  <c r="BT37"/>
  <c r="BU37" s="1"/>
  <c r="BH37"/>
  <c r="BI37" s="1"/>
  <c r="BB37"/>
  <c r="AX37"/>
  <c r="AY37" s="1"/>
  <c r="AO37"/>
  <c r="AP37" s="1"/>
  <c r="AC37"/>
  <c r="AD37" s="1"/>
  <c r="Q37"/>
  <c r="R37" s="1"/>
  <c r="DC36"/>
  <c r="DG36" s="1"/>
  <c r="CY36"/>
  <c r="CZ36" s="1"/>
  <c r="CO36"/>
  <c r="CP36" s="1"/>
  <c r="CH36"/>
  <c r="CI36" s="1"/>
  <c r="CA36"/>
  <c r="CB36" s="1"/>
  <c r="BT36"/>
  <c r="BU36" s="1"/>
  <c r="BH36"/>
  <c r="BI36" s="1"/>
  <c r="BB36"/>
  <c r="AX36"/>
  <c r="AY36" s="1"/>
  <c r="AO36"/>
  <c r="AP36" s="1"/>
  <c r="AC36"/>
  <c r="AD36" s="1"/>
  <c r="Q36"/>
  <c r="R36" s="1"/>
  <c r="DC35"/>
  <c r="DG35" s="1"/>
  <c r="CY35"/>
  <c r="CZ35" s="1"/>
  <c r="CP35"/>
  <c r="CO35"/>
  <c r="CH35"/>
  <c r="CI35" s="1"/>
  <c r="CA35"/>
  <c r="CB35" s="1"/>
  <c r="BT35"/>
  <c r="BU35" s="1"/>
  <c r="BH35"/>
  <c r="BI35" s="1"/>
  <c r="BB35"/>
  <c r="AX35"/>
  <c r="AY35" s="1"/>
  <c r="AO35"/>
  <c r="AP35" s="1"/>
  <c r="AC35"/>
  <c r="AD35" s="1"/>
  <c r="Q35"/>
  <c r="R35" s="1"/>
  <c r="DC34"/>
  <c r="DG34" s="1"/>
  <c r="CY34"/>
  <c r="CZ34" s="1"/>
  <c r="CO34"/>
  <c r="CP34" s="1"/>
  <c r="CH34"/>
  <c r="CI34" s="1"/>
  <c r="CA34"/>
  <c r="CB34" s="1"/>
  <c r="BT34"/>
  <c r="BU34" s="1"/>
  <c r="BH34"/>
  <c r="BI34" s="1"/>
  <c r="BB34"/>
  <c r="AX34"/>
  <c r="AY34" s="1"/>
  <c r="AO34"/>
  <c r="AP34" s="1"/>
  <c r="AC34"/>
  <c r="AD34" s="1"/>
  <c r="Q34"/>
  <c r="R34" s="1"/>
  <c r="DC33"/>
  <c r="DG33" s="1"/>
  <c r="CY33"/>
  <c r="CZ33" s="1"/>
  <c r="CO33"/>
  <c r="CP33" s="1"/>
  <c r="CH33"/>
  <c r="CI33" s="1"/>
  <c r="CA33"/>
  <c r="CB33" s="1"/>
  <c r="BT33"/>
  <c r="BU33" s="1"/>
  <c r="BH33"/>
  <c r="BI33" s="1"/>
  <c r="BB33"/>
  <c r="AX33"/>
  <c r="AY33" s="1"/>
  <c r="AO33"/>
  <c r="AP33" s="1"/>
  <c r="AC33"/>
  <c r="AD33" s="1"/>
  <c r="R33"/>
  <c r="Q33"/>
  <c r="DC32"/>
  <c r="DG32" s="1"/>
  <c r="CY32"/>
  <c r="CZ32" s="1"/>
  <c r="CO32"/>
  <c r="CP32" s="1"/>
  <c r="CH32"/>
  <c r="CI32" s="1"/>
  <c r="CA32"/>
  <c r="CB32" s="1"/>
  <c r="BT32"/>
  <c r="BU32" s="1"/>
  <c r="BH32"/>
  <c r="BI32" s="1"/>
  <c r="BB32"/>
  <c r="AX32"/>
  <c r="AY32" s="1"/>
  <c r="AO32"/>
  <c r="AP32" s="1"/>
  <c r="AC32"/>
  <c r="AD32" s="1"/>
  <c r="Q32"/>
  <c r="R32" s="1"/>
  <c r="DC31"/>
  <c r="DG31" s="1"/>
  <c r="CY31"/>
  <c r="CZ31" s="1"/>
  <c r="CP31"/>
  <c r="CO31"/>
  <c r="CH31"/>
  <c r="CI31" s="1"/>
  <c r="CA31"/>
  <c r="CB31" s="1"/>
  <c r="BT31"/>
  <c r="BU31" s="1"/>
  <c r="BH31"/>
  <c r="BI31" s="1"/>
  <c r="BB31"/>
  <c r="AX31"/>
  <c r="AY31" s="1"/>
  <c r="AO31"/>
  <c r="AP31" s="1"/>
  <c r="AC31"/>
  <c r="AD31" s="1"/>
  <c r="Q31"/>
  <c r="R31" s="1"/>
  <c r="DC30"/>
  <c r="DG30" s="1"/>
  <c r="CY30"/>
  <c r="CZ30" s="1"/>
  <c r="CP30"/>
  <c r="CO30"/>
  <c r="CH30"/>
  <c r="CI30" s="1"/>
  <c r="CA30"/>
  <c r="CB30" s="1"/>
  <c r="BT30"/>
  <c r="BU30" s="1"/>
  <c r="BH30"/>
  <c r="BI30" s="1"/>
  <c r="BB30"/>
  <c r="AX30"/>
  <c r="AY30" s="1"/>
  <c r="AO30"/>
  <c r="AP30" s="1"/>
  <c r="AC30"/>
  <c r="AD30" s="1"/>
  <c r="R30"/>
  <c r="Q30"/>
  <c r="DC29"/>
  <c r="DG29" s="1"/>
  <c r="CY29"/>
  <c r="CZ29" s="1"/>
  <c r="CO29"/>
  <c r="CP29" s="1"/>
  <c r="CH29"/>
  <c r="CI29" s="1"/>
  <c r="CA29"/>
  <c r="CB29" s="1"/>
  <c r="BT29"/>
  <c r="BU29" s="1"/>
  <c r="BH29"/>
  <c r="BI29" s="1"/>
  <c r="BB29"/>
  <c r="AX29"/>
  <c r="AY29" s="1"/>
  <c r="AO29"/>
  <c r="AP29" s="1"/>
  <c r="AC29"/>
  <c r="AD29" s="1"/>
  <c r="Q29"/>
  <c r="R29" s="1"/>
  <c r="DC28"/>
  <c r="DG28" s="1"/>
  <c r="CY28"/>
  <c r="CZ28" s="1"/>
  <c r="CO28"/>
  <c r="CP28" s="1"/>
  <c r="CH28"/>
  <c r="CI28" s="1"/>
  <c r="CA28"/>
  <c r="CB28" s="1"/>
  <c r="BT28"/>
  <c r="BU28" s="1"/>
  <c r="BH28"/>
  <c r="BI28" s="1"/>
  <c r="BB28"/>
  <c r="AX28"/>
  <c r="AY28" s="1"/>
  <c r="AO28"/>
  <c r="AP28" s="1"/>
  <c r="AC28"/>
  <c r="AD28" s="1"/>
  <c r="Q28"/>
  <c r="R28" s="1"/>
  <c r="DC27"/>
  <c r="DG27" s="1"/>
  <c r="CY27"/>
  <c r="CZ27" s="1"/>
  <c r="CO27"/>
  <c r="CP27" s="1"/>
  <c r="CH27"/>
  <c r="CI27" s="1"/>
  <c r="CA27"/>
  <c r="CB27" s="1"/>
  <c r="BT27"/>
  <c r="BU27" s="1"/>
  <c r="BH27"/>
  <c r="BI27" s="1"/>
  <c r="BB27"/>
  <c r="AX27"/>
  <c r="AY27" s="1"/>
  <c r="AO27"/>
  <c r="AP27" s="1"/>
  <c r="AC27"/>
  <c r="AD27" s="1"/>
  <c r="Q27"/>
  <c r="R27" s="1"/>
  <c r="DC26"/>
  <c r="DG26" s="1"/>
  <c r="CY26"/>
  <c r="CZ26" s="1"/>
  <c r="CO26"/>
  <c r="CP26" s="1"/>
  <c r="CH26"/>
  <c r="CI26" s="1"/>
  <c r="CA26"/>
  <c r="CB26" s="1"/>
  <c r="BT26"/>
  <c r="BU26" s="1"/>
  <c r="BH26"/>
  <c r="BI26" s="1"/>
  <c r="BB26"/>
  <c r="AX26"/>
  <c r="AY26" s="1"/>
  <c r="AO26"/>
  <c r="AP26" s="1"/>
  <c r="AC26"/>
  <c r="AD26" s="1"/>
  <c r="R26"/>
  <c r="Q26"/>
  <c r="DC25"/>
  <c r="DG25" s="1"/>
  <c r="CY25"/>
  <c r="CZ25" s="1"/>
  <c r="CO25"/>
  <c r="CP25" s="1"/>
  <c r="CH25"/>
  <c r="CI25" s="1"/>
  <c r="CA25"/>
  <c r="CB25" s="1"/>
  <c r="BT25"/>
  <c r="BU25" s="1"/>
  <c r="BH25"/>
  <c r="BI25" s="1"/>
  <c r="BB25"/>
  <c r="AX25"/>
  <c r="AY25" s="1"/>
  <c r="AO25"/>
  <c r="AP25" s="1"/>
  <c r="AC25"/>
  <c r="AD25" s="1"/>
  <c r="Q25"/>
  <c r="R25" s="1"/>
  <c r="DC24"/>
  <c r="DG24" s="1"/>
  <c r="CY24"/>
  <c r="CZ24" s="1"/>
  <c r="CO24"/>
  <c r="CP24" s="1"/>
  <c r="CH24"/>
  <c r="CI24" s="1"/>
  <c r="CA24"/>
  <c r="CB24" s="1"/>
  <c r="BT24"/>
  <c r="BU24" s="1"/>
  <c r="BH24"/>
  <c r="BI24" s="1"/>
  <c r="BB24"/>
  <c r="AX24"/>
  <c r="AY24" s="1"/>
  <c r="AO24"/>
  <c r="AP24" s="1"/>
  <c r="AC24"/>
  <c r="AD24" s="1"/>
  <c r="Q24"/>
  <c r="R24" s="1"/>
  <c r="DC23"/>
  <c r="DG23" s="1"/>
  <c r="CY23"/>
  <c r="CZ23" s="1"/>
  <c r="CP23"/>
  <c r="CO23"/>
  <c r="CH23"/>
  <c r="CI23" s="1"/>
  <c r="CA23"/>
  <c r="CB23" s="1"/>
  <c r="BT23"/>
  <c r="BU23" s="1"/>
  <c r="BH23"/>
  <c r="BI23" s="1"/>
  <c r="BB23"/>
  <c r="AX23"/>
  <c r="AY23" s="1"/>
  <c r="AO23"/>
  <c r="AP23" s="1"/>
  <c r="AC23"/>
  <c r="AD23" s="1"/>
  <c r="Q23"/>
  <c r="R23" s="1"/>
  <c r="DC22"/>
  <c r="DG22" s="1"/>
  <c r="CY22"/>
  <c r="CZ22" s="1"/>
  <c r="CP22"/>
  <c r="CO22"/>
  <c r="CH22"/>
  <c r="CI22" s="1"/>
  <c r="CA22"/>
  <c r="CB22" s="1"/>
  <c r="BT22"/>
  <c r="BU22" s="1"/>
  <c r="BH22"/>
  <c r="BI22" s="1"/>
  <c r="BB22"/>
  <c r="AX22"/>
  <c r="AY22" s="1"/>
  <c r="AO22"/>
  <c r="AP22" s="1"/>
  <c r="AC22"/>
  <c r="AD22" s="1"/>
  <c r="Q22"/>
  <c r="R22" s="1"/>
  <c r="DC21"/>
  <c r="DG21" s="1"/>
  <c r="CY21"/>
  <c r="CZ21" s="1"/>
  <c r="CO21"/>
  <c r="CP21" s="1"/>
  <c r="CH21"/>
  <c r="CI21" s="1"/>
  <c r="CA21"/>
  <c r="CB21" s="1"/>
  <c r="BT21"/>
  <c r="BU21" s="1"/>
  <c r="BH21"/>
  <c r="BI21" s="1"/>
  <c r="BB21"/>
  <c r="AX21"/>
  <c r="AY21" s="1"/>
  <c r="AO21"/>
  <c r="AP21" s="1"/>
  <c r="AC21"/>
  <c r="AD21" s="1"/>
  <c r="Q21"/>
  <c r="R21" s="1"/>
  <c r="DC20"/>
  <c r="DG20" s="1"/>
  <c r="CY20"/>
  <c r="CZ20" s="1"/>
  <c r="CO20"/>
  <c r="CP20" s="1"/>
  <c r="CH20"/>
  <c r="CI20" s="1"/>
  <c r="CA20"/>
  <c r="CB20" s="1"/>
  <c r="BT20"/>
  <c r="BU20" s="1"/>
  <c r="BH20"/>
  <c r="BI20" s="1"/>
  <c r="BB20"/>
  <c r="AX20"/>
  <c r="AY20" s="1"/>
  <c r="AO20"/>
  <c r="AP20" s="1"/>
  <c r="AC20"/>
  <c r="AD20" s="1"/>
  <c r="Q20"/>
  <c r="R20" s="1"/>
  <c r="DC19"/>
  <c r="DG19" s="1"/>
  <c r="CY19"/>
  <c r="CZ19" s="1"/>
  <c r="CO19"/>
  <c r="CP19" s="1"/>
  <c r="CH19"/>
  <c r="CI19" s="1"/>
  <c r="CA19"/>
  <c r="CB19" s="1"/>
  <c r="BT19"/>
  <c r="BU19" s="1"/>
  <c r="BH19"/>
  <c r="BI19" s="1"/>
  <c r="BB19"/>
  <c r="AX19"/>
  <c r="AY19" s="1"/>
  <c r="AO19"/>
  <c r="AP19" s="1"/>
  <c r="AC19"/>
  <c r="AD19" s="1"/>
  <c r="Q19"/>
  <c r="R19" s="1"/>
  <c r="DC18"/>
  <c r="DG18" s="1"/>
  <c r="CY18"/>
  <c r="CZ18" s="1"/>
  <c r="CO18"/>
  <c r="CP18" s="1"/>
  <c r="CH18"/>
  <c r="CI18" s="1"/>
  <c r="CA18"/>
  <c r="CB18" s="1"/>
  <c r="BT18"/>
  <c r="BU18" s="1"/>
  <c r="BH18"/>
  <c r="BI18" s="1"/>
  <c r="BB18"/>
  <c r="AX18"/>
  <c r="AY18" s="1"/>
  <c r="AO18"/>
  <c r="AP18" s="1"/>
  <c r="AC18"/>
  <c r="AD18" s="1"/>
  <c r="Q18"/>
  <c r="R18" s="1"/>
  <c r="DC17"/>
  <c r="DG17" s="1"/>
  <c r="CY17"/>
  <c r="CZ17" s="1"/>
  <c r="CO17"/>
  <c r="CP17" s="1"/>
  <c r="CH17"/>
  <c r="CI17" s="1"/>
  <c r="CA17"/>
  <c r="CB17" s="1"/>
  <c r="BT17"/>
  <c r="BU17" s="1"/>
  <c r="BH17"/>
  <c r="BI17" s="1"/>
  <c r="BB17"/>
  <c r="AX17"/>
  <c r="AY17" s="1"/>
  <c r="AO17"/>
  <c r="AP17" s="1"/>
  <c r="AC17"/>
  <c r="AD17" s="1"/>
  <c r="Q17"/>
  <c r="R17" s="1"/>
  <c r="DC16"/>
  <c r="DG16" s="1"/>
  <c r="CY16"/>
  <c r="CZ16" s="1"/>
  <c r="CO16"/>
  <c r="CP16" s="1"/>
  <c r="CH16"/>
  <c r="CI16" s="1"/>
  <c r="CA16"/>
  <c r="CB16" s="1"/>
  <c r="BT16"/>
  <c r="BU16" s="1"/>
  <c r="BH16"/>
  <c r="BI16" s="1"/>
  <c r="BB16"/>
  <c r="AX16"/>
  <c r="AY16" s="1"/>
  <c r="AO16"/>
  <c r="AP16" s="1"/>
  <c r="AC16"/>
  <c r="AD16" s="1"/>
  <c r="Q16"/>
  <c r="R16" s="1"/>
  <c r="DC15"/>
  <c r="DG15" s="1"/>
  <c r="CY15"/>
  <c r="CZ15" s="1"/>
  <c r="CO15"/>
  <c r="CP15" s="1"/>
  <c r="CH15"/>
  <c r="CI15" s="1"/>
  <c r="CA15"/>
  <c r="CB15" s="1"/>
  <c r="BT15"/>
  <c r="BU15" s="1"/>
  <c r="BH15"/>
  <c r="BI15" s="1"/>
  <c r="BB15"/>
  <c r="AX15"/>
  <c r="AY15" s="1"/>
  <c r="AO15"/>
  <c r="AP15" s="1"/>
  <c r="AC15"/>
  <c r="AD15" s="1"/>
  <c r="Q15"/>
  <c r="R15" s="1"/>
  <c r="DC14"/>
  <c r="DG14" s="1"/>
  <c r="CY14"/>
  <c r="CZ14" s="1"/>
  <c r="CO14"/>
  <c r="CP14" s="1"/>
  <c r="CH14"/>
  <c r="CI14" s="1"/>
  <c r="CA14"/>
  <c r="CB14" s="1"/>
  <c r="BT14"/>
  <c r="BU14" s="1"/>
  <c r="BH14"/>
  <c r="BI14" s="1"/>
  <c r="BB14"/>
  <c r="AX14"/>
  <c r="AY14" s="1"/>
  <c r="AO14"/>
  <c r="AP14" s="1"/>
  <c r="AC14"/>
  <c r="AD14" s="1"/>
  <c r="Q14"/>
  <c r="R14" s="1"/>
  <c r="DC13"/>
  <c r="DG13" s="1"/>
  <c r="CY13"/>
  <c r="CZ13" s="1"/>
  <c r="CO13"/>
  <c r="CP13" s="1"/>
  <c r="CH13"/>
  <c r="CI13" s="1"/>
  <c r="CA13"/>
  <c r="CB13" s="1"/>
  <c r="BT13"/>
  <c r="BU13" s="1"/>
  <c r="BH13"/>
  <c r="BI13" s="1"/>
  <c r="BB13"/>
  <c r="AX13"/>
  <c r="AY13" s="1"/>
  <c r="AO13"/>
  <c r="AP13" s="1"/>
  <c r="AC13"/>
  <c r="AD13" s="1"/>
  <c r="Q13"/>
  <c r="R13" s="1"/>
  <c r="CY12"/>
  <c r="CO12"/>
  <c r="CH12"/>
  <c r="CA12"/>
  <c r="BT12"/>
  <c r="BH12"/>
  <c r="AX12"/>
  <c r="AO12"/>
  <c r="AC12"/>
  <c r="Q12"/>
  <c r="BC7"/>
  <c r="AE7"/>
  <c r="E7"/>
  <c r="E6"/>
  <c r="DC240" i="12"/>
  <c r="DG240" s="1"/>
  <c r="CY240"/>
  <c r="CZ240" s="1"/>
  <c r="CO240"/>
  <c r="CP240" s="1"/>
  <c r="CH240"/>
  <c r="CI240" s="1"/>
  <c r="CA240"/>
  <c r="CB240" s="1"/>
  <c r="BT240"/>
  <c r="BU240" s="1"/>
  <c r="BH240"/>
  <c r="BI240" s="1"/>
  <c r="BB240"/>
  <c r="AX240"/>
  <c r="AY240" s="1"/>
  <c r="AO240"/>
  <c r="AP240" s="1"/>
  <c r="AC240"/>
  <c r="AD240" s="1"/>
  <c r="Q240"/>
  <c r="R240" s="1"/>
  <c r="DC239"/>
  <c r="DG239" s="1"/>
  <c r="CY239"/>
  <c r="CZ239" s="1"/>
  <c r="CO239"/>
  <c r="CP239" s="1"/>
  <c r="CH239"/>
  <c r="CI239" s="1"/>
  <c r="CA239"/>
  <c r="CB239" s="1"/>
  <c r="BT239"/>
  <c r="BU239" s="1"/>
  <c r="BH239"/>
  <c r="BI239" s="1"/>
  <c r="BB239"/>
  <c r="AX239"/>
  <c r="AY239" s="1"/>
  <c r="AO239"/>
  <c r="AP239" s="1"/>
  <c r="AC239"/>
  <c r="AD239" s="1"/>
  <c r="Q239"/>
  <c r="R239" s="1"/>
  <c r="DC238"/>
  <c r="DG238" s="1"/>
  <c r="CY238"/>
  <c r="CZ238" s="1"/>
  <c r="CO238"/>
  <c r="CP238" s="1"/>
  <c r="CH238"/>
  <c r="CI238" s="1"/>
  <c r="CA238"/>
  <c r="CB238" s="1"/>
  <c r="BT238"/>
  <c r="BU238" s="1"/>
  <c r="BH238"/>
  <c r="BI238" s="1"/>
  <c r="BB238"/>
  <c r="AX238"/>
  <c r="AY238" s="1"/>
  <c r="AO238"/>
  <c r="AP238" s="1"/>
  <c r="AC238"/>
  <c r="AD238" s="1"/>
  <c r="Q238"/>
  <c r="R238" s="1"/>
  <c r="DC237"/>
  <c r="DG237" s="1"/>
  <c r="CY237"/>
  <c r="CZ237" s="1"/>
  <c r="CO237"/>
  <c r="CP237" s="1"/>
  <c r="CH237"/>
  <c r="CI237" s="1"/>
  <c r="CA237"/>
  <c r="CB237" s="1"/>
  <c r="BT237"/>
  <c r="BU237" s="1"/>
  <c r="BH237"/>
  <c r="BI237" s="1"/>
  <c r="BB237"/>
  <c r="AX237"/>
  <c r="AY237" s="1"/>
  <c r="AO237"/>
  <c r="AP237" s="1"/>
  <c r="AC237"/>
  <c r="AD237" s="1"/>
  <c r="Q237"/>
  <c r="R237" s="1"/>
  <c r="DC236"/>
  <c r="DG236" s="1"/>
  <c r="CY236"/>
  <c r="CZ236" s="1"/>
  <c r="CO236"/>
  <c r="CP236" s="1"/>
  <c r="CH236"/>
  <c r="CI236" s="1"/>
  <c r="CA236"/>
  <c r="CB236" s="1"/>
  <c r="BT236"/>
  <c r="BU236" s="1"/>
  <c r="BH236"/>
  <c r="BI236" s="1"/>
  <c r="BB236"/>
  <c r="AX236"/>
  <c r="AY236" s="1"/>
  <c r="AO236"/>
  <c r="AP236" s="1"/>
  <c r="AC236"/>
  <c r="AD236" s="1"/>
  <c r="Q236"/>
  <c r="R236" s="1"/>
  <c r="DC235"/>
  <c r="DG235" s="1"/>
  <c r="CY235"/>
  <c r="CZ235" s="1"/>
  <c r="CO235"/>
  <c r="CP235" s="1"/>
  <c r="CH235"/>
  <c r="CI235" s="1"/>
  <c r="CA235"/>
  <c r="CB235" s="1"/>
  <c r="BT235"/>
  <c r="BU235" s="1"/>
  <c r="BH235"/>
  <c r="BI235" s="1"/>
  <c r="BB235"/>
  <c r="AX235"/>
  <c r="AY235" s="1"/>
  <c r="AO235"/>
  <c r="AP235" s="1"/>
  <c r="AC235"/>
  <c r="AD235" s="1"/>
  <c r="Q235"/>
  <c r="R235" s="1"/>
  <c r="DC234"/>
  <c r="DG234" s="1"/>
  <c r="CY234"/>
  <c r="CZ234" s="1"/>
  <c r="CO234"/>
  <c r="CP234" s="1"/>
  <c r="CH234"/>
  <c r="CI234" s="1"/>
  <c r="CA234"/>
  <c r="CB234" s="1"/>
  <c r="BT234"/>
  <c r="BU234" s="1"/>
  <c r="BH234"/>
  <c r="BI234" s="1"/>
  <c r="BB234"/>
  <c r="AX234"/>
  <c r="AY234" s="1"/>
  <c r="AO234"/>
  <c r="AP234" s="1"/>
  <c r="AC234"/>
  <c r="AD234" s="1"/>
  <c r="Q234"/>
  <c r="R234" s="1"/>
  <c r="DC233"/>
  <c r="DG233" s="1"/>
  <c r="CY233"/>
  <c r="CZ233" s="1"/>
  <c r="CO233"/>
  <c r="CP233" s="1"/>
  <c r="CH233"/>
  <c r="CI233" s="1"/>
  <c r="CA233"/>
  <c r="CB233" s="1"/>
  <c r="BT233"/>
  <c r="BU233" s="1"/>
  <c r="BH233"/>
  <c r="BI233" s="1"/>
  <c r="BB233"/>
  <c r="AX233"/>
  <c r="AY233" s="1"/>
  <c r="AO233"/>
  <c r="AP233" s="1"/>
  <c r="AC233"/>
  <c r="AD233" s="1"/>
  <c r="Q233"/>
  <c r="R233" s="1"/>
  <c r="DC232"/>
  <c r="DG232" s="1"/>
  <c r="CY232"/>
  <c r="CZ232" s="1"/>
  <c r="CO232"/>
  <c r="CP232" s="1"/>
  <c r="CH232"/>
  <c r="CI232" s="1"/>
  <c r="CA232"/>
  <c r="CB232" s="1"/>
  <c r="BT232"/>
  <c r="BU232" s="1"/>
  <c r="BH232"/>
  <c r="BI232" s="1"/>
  <c r="BB232"/>
  <c r="AX232"/>
  <c r="AY232" s="1"/>
  <c r="AO232"/>
  <c r="AP232" s="1"/>
  <c r="AC232"/>
  <c r="AD232" s="1"/>
  <c r="Q232"/>
  <c r="R232" s="1"/>
  <c r="DC231"/>
  <c r="DG231" s="1"/>
  <c r="CY231"/>
  <c r="CZ231" s="1"/>
  <c r="CO231"/>
  <c r="CP231" s="1"/>
  <c r="CH231"/>
  <c r="CI231" s="1"/>
  <c r="CA231"/>
  <c r="CB231" s="1"/>
  <c r="BT231"/>
  <c r="BU231" s="1"/>
  <c r="BH231"/>
  <c r="BI231" s="1"/>
  <c r="BB231"/>
  <c r="AX231"/>
  <c r="AY231" s="1"/>
  <c r="AO231"/>
  <c r="AP231" s="1"/>
  <c r="AC231"/>
  <c r="AD231" s="1"/>
  <c r="Q231"/>
  <c r="R231" s="1"/>
  <c r="DC230"/>
  <c r="DG230" s="1"/>
  <c r="CY230"/>
  <c r="CZ230" s="1"/>
  <c r="CO230"/>
  <c r="CP230" s="1"/>
  <c r="CH230"/>
  <c r="CI230" s="1"/>
  <c r="CA230"/>
  <c r="CB230" s="1"/>
  <c r="BT230"/>
  <c r="BU230" s="1"/>
  <c r="BH230"/>
  <c r="BI230" s="1"/>
  <c r="BB230"/>
  <c r="AX230"/>
  <c r="AY230" s="1"/>
  <c r="AO230"/>
  <c r="AP230" s="1"/>
  <c r="AC230"/>
  <c r="AD230" s="1"/>
  <c r="Q230"/>
  <c r="R230" s="1"/>
  <c r="DC229"/>
  <c r="DG229" s="1"/>
  <c r="CY229"/>
  <c r="CZ229" s="1"/>
  <c r="CO229"/>
  <c r="CP229" s="1"/>
  <c r="CH229"/>
  <c r="CI229" s="1"/>
  <c r="CA229"/>
  <c r="CB229" s="1"/>
  <c r="BT229"/>
  <c r="BU229" s="1"/>
  <c r="BH229"/>
  <c r="BI229" s="1"/>
  <c r="BB229"/>
  <c r="AX229"/>
  <c r="AY229" s="1"/>
  <c r="AO229"/>
  <c r="AP229" s="1"/>
  <c r="AC229"/>
  <c r="AD229" s="1"/>
  <c r="Q229"/>
  <c r="R229" s="1"/>
  <c r="DC228"/>
  <c r="DG228" s="1"/>
  <c r="CY228"/>
  <c r="CZ228" s="1"/>
  <c r="CO228"/>
  <c r="CP228" s="1"/>
  <c r="CH228"/>
  <c r="CI228" s="1"/>
  <c r="CA228"/>
  <c r="CB228" s="1"/>
  <c r="BT228"/>
  <c r="BU228" s="1"/>
  <c r="BH228"/>
  <c r="BI228" s="1"/>
  <c r="BB228"/>
  <c r="AX228"/>
  <c r="AY228" s="1"/>
  <c r="AO228"/>
  <c r="AP228" s="1"/>
  <c r="AC228"/>
  <c r="AD228" s="1"/>
  <c r="Q228"/>
  <c r="R228" s="1"/>
  <c r="DC227"/>
  <c r="DG227" s="1"/>
  <c r="CY227"/>
  <c r="CZ227" s="1"/>
  <c r="CO227"/>
  <c r="CP227" s="1"/>
  <c r="CH227"/>
  <c r="CI227" s="1"/>
  <c r="CA227"/>
  <c r="CB227" s="1"/>
  <c r="BT227"/>
  <c r="BU227" s="1"/>
  <c r="BH227"/>
  <c r="BI227" s="1"/>
  <c r="BB227"/>
  <c r="AX227"/>
  <c r="AY227" s="1"/>
  <c r="AO227"/>
  <c r="AP227" s="1"/>
  <c r="AC227"/>
  <c r="AD227" s="1"/>
  <c r="Q227"/>
  <c r="R227" s="1"/>
  <c r="DC226"/>
  <c r="DG226" s="1"/>
  <c r="CY226"/>
  <c r="CZ226" s="1"/>
  <c r="CP226"/>
  <c r="CO226"/>
  <c r="CH226"/>
  <c r="CI226" s="1"/>
  <c r="CA226"/>
  <c r="CB226" s="1"/>
  <c r="BT226"/>
  <c r="BU226" s="1"/>
  <c r="BH226"/>
  <c r="BI226" s="1"/>
  <c r="BB226"/>
  <c r="AX226"/>
  <c r="AY226" s="1"/>
  <c r="AO226"/>
  <c r="AP226" s="1"/>
  <c r="AC226"/>
  <c r="AD226" s="1"/>
  <c r="Q226"/>
  <c r="R226" s="1"/>
  <c r="DC225"/>
  <c r="DG225" s="1"/>
  <c r="CY225"/>
  <c r="CZ225" s="1"/>
  <c r="CO225"/>
  <c r="CP225" s="1"/>
  <c r="CH225"/>
  <c r="CI225" s="1"/>
  <c r="CA225"/>
  <c r="CB225" s="1"/>
  <c r="BT225"/>
  <c r="BU225" s="1"/>
  <c r="BH225"/>
  <c r="BI225" s="1"/>
  <c r="BB225"/>
  <c r="AX225"/>
  <c r="AY225" s="1"/>
  <c r="AO225"/>
  <c r="AP225" s="1"/>
  <c r="AC225"/>
  <c r="AD225" s="1"/>
  <c r="Q225"/>
  <c r="R225" s="1"/>
  <c r="DC224"/>
  <c r="DG224" s="1"/>
  <c r="CY224"/>
  <c r="CZ224" s="1"/>
  <c r="CO224"/>
  <c r="CP224" s="1"/>
  <c r="CH224"/>
  <c r="CI224" s="1"/>
  <c r="CA224"/>
  <c r="CB224" s="1"/>
  <c r="BT224"/>
  <c r="BU224" s="1"/>
  <c r="BH224"/>
  <c r="BI224" s="1"/>
  <c r="BB224"/>
  <c r="AX224"/>
  <c r="AY224" s="1"/>
  <c r="AO224"/>
  <c r="AP224" s="1"/>
  <c r="AC224"/>
  <c r="AD224" s="1"/>
  <c r="Q224"/>
  <c r="R224" s="1"/>
  <c r="DC223"/>
  <c r="DG223" s="1"/>
  <c r="CY223"/>
  <c r="CZ223" s="1"/>
  <c r="CO223"/>
  <c r="CP223" s="1"/>
  <c r="CH223"/>
  <c r="CI223" s="1"/>
  <c r="CA223"/>
  <c r="CB223" s="1"/>
  <c r="BT223"/>
  <c r="BU223" s="1"/>
  <c r="BH223"/>
  <c r="BI223" s="1"/>
  <c r="BB223"/>
  <c r="AX223"/>
  <c r="AY223" s="1"/>
  <c r="AO223"/>
  <c r="AP223" s="1"/>
  <c r="AC223"/>
  <c r="AD223" s="1"/>
  <c r="Q223"/>
  <c r="R223" s="1"/>
  <c r="DC222"/>
  <c r="DG222" s="1"/>
  <c r="CY222"/>
  <c r="CZ222" s="1"/>
  <c r="CO222"/>
  <c r="CP222" s="1"/>
  <c r="CH222"/>
  <c r="CI222" s="1"/>
  <c r="CA222"/>
  <c r="CB222" s="1"/>
  <c r="BT222"/>
  <c r="BU222" s="1"/>
  <c r="BH222"/>
  <c r="BI222" s="1"/>
  <c r="BB222"/>
  <c r="AX222"/>
  <c r="AY222" s="1"/>
  <c r="AO222"/>
  <c r="AP222" s="1"/>
  <c r="AC222"/>
  <c r="AD222" s="1"/>
  <c r="Q222"/>
  <c r="R222" s="1"/>
  <c r="DC221"/>
  <c r="DG221" s="1"/>
  <c r="CY221"/>
  <c r="CZ221" s="1"/>
  <c r="CO221"/>
  <c r="CP221" s="1"/>
  <c r="CH221"/>
  <c r="CI221" s="1"/>
  <c r="CA221"/>
  <c r="CB221" s="1"/>
  <c r="BT221"/>
  <c r="BU221" s="1"/>
  <c r="BH221"/>
  <c r="BI221" s="1"/>
  <c r="BB221"/>
  <c r="AX221"/>
  <c r="AY221" s="1"/>
  <c r="AO221"/>
  <c r="AP221" s="1"/>
  <c r="AC221"/>
  <c r="AD221" s="1"/>
  <c r="Q221"/>
  <c r="R221" s="1"/>
  <c r="DC220"/>
  <c r="DG220" s="1"/>
  <c r="CY220"/>
  <c r="CZ220" s="1"/>
  <c r="CO220"/>
  <c r="CP220" s="1"/>
  <c r="CH220"/>
  <c r="CI220" s="1"/>
  <c r="CA220"/>
  <c r="CB220" s="1"/>
  <c r="BT220"/>
  <c r="BU220" s="1"/>
  <c r="BH220"/>
  <c r="BI220" s="1"/>
  <c r="BB220"/>
  <c r="AX220"/>
  <c r="AY220" s="1"/>
  <c r="AO220"/>
  <c r="AP220" s="1"/>
  <c r="AC220"/>
  <c r="AD220" s="1"/>
  <c r="Q220"/>
  <c r="R220" s="1"/>
  <c r="DC219"/>
  <c r="DG219" s="1"/>
  <c r="CY219"/>
  <c r="CZ219" s="1"/>
  <c r="CO219"/>
  <c r="CP219" s="1"/>
  <c r="CH219"/>
  <c r="CI219" s="1"/>
  <c r="CA219"/>
  <c r="CB219" s="1"/>
  <c r="BT219"/>
  <c r="BU219" s="1"/>
  <c r="BH219"/>
  <c r="BI219" s="1"/>
  <c r="BB219"/>
  <c r="AX219"/>
  <c r="AY219" s="1"/>
  <c r="AO219"/>
  <c r="AP219" s="1"/>
  <c r="AC219"/>
  <c r="AD219" s="1"/>
  <c r="Q219"/>
  <c r="R219" s="1"/>
  <c r="DC218"/>
  <c r="DG218" s="1"/>
  <c r="CY218"/>
  <c r="CZ218" s="1"/>
  <c r="CO218"/>
  <c r="CP218" s="1"/>
  <c r="CH218"/>
  <c r="CI218" s="1"/>
  <c r="CA218"/>
  <c r="CB218" s="1"/>
  <c r="BT218"/>
  <c r="BU218" s="1"/>
  <c r="BH218"/>
  <c r="BI218" s="1"/>
  <c r="BB218"/>
  <c r="AX218"/>
  <c r="AY218" s="1"/>
  <c r="AO218"/>
  <c r="AP218" s="1"/>
  <c r="AC218"/>
  <c r="AD218" s="1"/>
  <c r="Q218"/>
  <c r="R218" s="1"/>
  <c r="DC217"/>
  <c r="DG217" s="1"/>
  <c r="CY217"/>
  <c r="CZ217" s="1"/>
  <c r="CO217"/>
  <c r="CP217" s="1"/>
  <c r="CH217"/>
  <c r="CI217" s="1"/>
  <c r="CA217"/>
  <c r="CB217" s="1"/>
  <c r="BT217"/>
  <c r="BU217" s="1"/>
  <c r="BH217"/>
  <c r="BI217" s="1"/>
  <c r="BB217"/>
  <c r="AX217"/>
  <c r="AY217" s="1"/>
  <c r="AO217"/>
  <c r="AP217" s="1"/>
  <c r="AC217"/>
  <c r="AD217" s="1"/>
  <c r="Q217"/>
  <c r="R217" s="1"/>
  <c r="DC216"/>
  <c r="DG216" s="1"/>
  <c r="CY216"/>
  <c r="CZ216" s="1"/>
  <c r="CO216"/>
  <c r="CP216" s="1"/>
  <c r="CH216"/>
  <c r="CI216" s="1"/>
  <c r="CA216"/>
  <c r="CB216" s="1"/>
  <c r="BT216"/>
  <c r="BU216" s="1"/>
  <c r="BH216"/>
  <c r="BI216" s="1"/>
  <c r="BB216"/>
  <c r="AX216"/>
  <c r="AY216" s="1"/>
  <c r="AO216"/>
  <c r="AP216" s="1"/>
  <c r="AC216"/>
  <c r="AD216" s="1"/>
  <c r="Q216"/>
  <c r="R216" s="1"/>
  <c r="DC215"/>
  <c r="DG215" s="1"/>
  <c r="CY215"/>
  <c r="CZ215" s="1"/>
  <c r="CO215"/>
  <c r="CP215" s="1"/>
  <c r="CH215"/>
  <c r="CI215" s="1"/>
  <c r="CA215"/>
  <c r="CB215" s="1"/>
  <c r="BT215"/>
  <c r="BU215" s="1"/>
  <c r="BH215"/>
  <c r="BI215" s="1"/>
  <c r="BB215"/>
  <c r="AX215"/>
  <c r="AY215" s="1"/>
  <c r="AO215"/>
  <c r="AP215" s="1"/>
  <c r="AC215"/>
  <c r="AD215" s="1"/>
  <c r="Q215"/>
  <c r="R215" s="1"/>
  <c r="DC214"/>
  <c r="DG214" s="1"/>
  <c r="CY214"/>
  <c r="CZ214" s="1"/>
  <c r="CO214"/>
  <c r="CP214" s="1"/>
  <c r="CH214"/>
  <c r="CI214" s="1"/>
  <c r="CA214"/>
  <c r="CB214" s="1"/>
  <c r="BT214"/>
  <c r="BU214" s="1"/>
  <c r="BH214"/>
  <c r="BI214" s="1"/>
  <c r="BB214"/>
  <c r="AX214"/>
  <c r="AY214" s="1"/>
  <c r="AO214"/>
  <c r="AP214" s="1"/>
  <c r="AC214"/>
  <c r="AD214" s="1"/>
  <c r="Q214"/>
  <c r="R214" s="1"/>
  <c r="DC213"/>
  <c r="DG213" s="1"/>
  <c r="CY213"/>
  <c r="CZ213" s="1"/>
  <c r="CO213"/>
  <c r="CP213" s="1"/>
  <c r="CH213"/>
  <c r="CI213" s="1"/>
  <c r="CA213"/>
  <c r="CB213" s="1"/>
  <c r="BT213"/>
  <c r="BU213" s="1"/>
  <c r="BH213"/>
  <c r="BI213" s="1"/>
  <c r="BB213"/>
  <c r="AX213"/>
  <c r="AY213" s="1"/>
  <c r="AO213"/>
  <c r="AP213" s="1"/>
  <c r="AC213"/>
  <c r="AD213" s="1"/>
  <c r="Q213"/>
  <c r="R213" s="1"/>
  <c r="DC212"/>
  <c r="DG212" s="1"/>
  <c r="CY212"/>
  <c r="CZ212" s="1"/>
  <c r="CO212"/>
  <c r="CP212" s="1"/>
  <c r="CH212"/>
  <c r="CI212" s="1"/>
  <c r="CA212"/>
  <c r="CB212" s="1"/>
  <c r="BT212"/>
  <c r="BU212" s="1"/>
  <c r="BH212"/>
  <c r="BI212" s="1"/>
  <c r="BB212"/>
  <c r="AX212"/>
  <c r="AY212" s="1"/>
  <c r="AO212"/>
  <c r="AP212" s="1"/>
  <c r="AC212"/>
  <c r="AD212" s="1"/>
  <c r="Q212"/>
  <c r="R212" s="1"/>
  <c r="DC211"/>
  <c r="DG211" s="1"/>
  <c r="CY211"/>
  <c r="CZ211" s="1"/>
  <c r="CO211"/>
  <c r="CP211" s="1"/>
  <c r="CH211"/>
  <c r="CI211" s="1"/>
  <c r="CA211"/>
  <c r="CB211" s="1"/>
  <c r="BT211"/>
  <c r="BU211" s="1"/>
  <c r="BH211"/>
  <c r="BI211" s="1"/>
  <c r="BB211"/>
  <c r="AX211"/>
  <c r="AY211" s="1"/>
  <c r="AO211"/>
  <c r="AP211" s="1"/>
  <c r="AC211"/>
  <c r="AD211" s="1"/>
  <c r="Q211"/>
  <c r="R211" s="1"/>
  <c r="DC210"/>
  <c r="DG210" s="1"/>
  <c r="CY210"/>
  <c r="CZ210" s="1"/>
  <c r="CO210"/>
  <c r="CP210" s="1"/>
  <c r="CH210"/>
  <c r="CI210" s="1"/>
  <c r="CA210"/>
  <c r="CB210" s="1"/>
  <c r="BT210"/>
  <c r="BU210" s="1"/>
  <c r="BH210"/>
  <c r="BI210" s="1"/>
  <c r="BB210"/>
  <c r="AX210"/>
  <c r="AY210" s="1"/>
  <c r="AO210"/>
  <c r="AP210" s="1"/>
  <c r="AC210"/>
  <c r="AD210" s="1"/>
  <c r="Q210"/>
  <c r="R210" s="1"/>
  <c r="DC209"/>
  <c r="DG209" s="1"/>
  <c r="CY209"/>
  <c r="CZ209" s="1"/>
  <c r="CO209"/>
  <c r="CP209" s="1"/>
  <c r="CH209"/>
  <c r="CI209" s="1"/>
  <c r="CA209"/>
  <c r="CB209" s="1"/>
  <c r="BT209"/>
  <c r="BU209" s="1"/>
  <c r="BH209"/>
  <c r="BI209" s="1"/>
  <c r="BB209"/>
  <c r="AX209"/>
  <c r="AY209" s="1"/>
  <c r="AO209"/>
  <c r="AP209" s="1"/>
  <c r="AC209"/>
  <c r="AD209" s="1"/>
  <c r="Q209"/>
  <c r="R209" s="1"/>
  <c r="DC208"/>
  <c r="DG208" s="1"/>
  <c r="CY208"/>
  <c r="CZ208" s="1"/>
  <c r="CO208"/>
  <c r="CP208" s="1"/>
  <c r="CH208"/>
  <c r="CI208" s="1"/>
  <c r="CA208"/>
  <c r="CB208" s="1"/>
  <c r="BT208"/>
  <c r="BU208" s="1"/>
  <c r="BH208"/>
  <c r="BI208" s="1"/>
  <c r="BB208"/>
  <c r="AX208"/>
  <c r="AY208" s="1"/>
  <c r="AO208"/>
  <c r="AP208" s="1"/>
  <c r="AC208"/>
  <c r="AD208" s="1"/>
  <c r="Q208"/>
  <c r="R208" s="1"/>
  <c r="DC207"/>
  <c r="DG207" s="1"/>
  <c r="CY207"/>
  <c r="CZ207" s="1"/>
  <c r="CO207"/>
  <c r="CP207" s="1"/>
  <c r="CH207"/>
  <c r="CI207" s="1"/>
  <c r="CA207"/>
  <c r="CB207" s="1"/>
  <c r="BT207"/>
  <c r="BU207" s="1"/>
  <c r="BH207"/>
  <c r="BI207" s="1"/>
  <c r="BB207"/>
  <c r="AX207"/>
  <c r="AY207" s="1"/>
  <c r="AO207"/>
  <c r="AP207" s="1"/>
  <c r="AC207"/>
  <c r="AD207" s="1"/>
  <c r="Q207"/>
  <c r="R207" s="1"/>
  <c r="DC206"/>
  <c r="DG206" s="1"/>
  <c r="CY206"/>
  <c r="CZ206" s="1"/>
  <c r="CO206"/>
  <c r="CP206" s="1"/>
  <c r="CH206"/>
  <c r="CI206" s="1"/>
  <c r="CA206"/>
  <c r="CB206" s="1"/>
  <c r="BT206"/>
  <c r="BU206" s="1"/>
  <c r="BH206"/>
  <c r="BI206" s="1"/>
  <c r="BB206"/>
  <c r="AX206"/>
  <c r="AY206" s="1"/>
  <c r="AO206"/>
  <c r="AP206" s="1"/>
  <c r="AC206"/>
  <c r="AD206" s="1"/>
  <c r="Q206"/>
  <c r="R206" s="1"/>
  <c r="DC205"/>
  <c r="DG205" s="1"/>
  <c r="CY205"/>
  <c r="CZ205" s="1"/>
  <c r="CO205"/>
  <c r="CP205" s="1"/>
  <c r="CH205"/>
  <c r="CI205" s="1"/>
  <c r="CA205"/>
  <c r="CB205" s="1"/>
  <c r="BT205"/>
  <c r="BU205" s="1"/>
  <c r="BH205"/>
  <c r="BI205" s="1"/>
  <c r="BB205"/>
  <c r="AX205"/>
  <c r="AY205" s="1"/>
  <c r="AO205"/>
  <c r="AP205" s="1"/>
  <c r="AC205"/>
  <c r="AD205" s="1"/>
  <c r="Q205"/>
  <c r="R205" s="1"/>
  <c r="DC204"/>
  <c r="DG204" s="1"/>
  <c r="CY204"/>
  <c r="CZ204" s="1"/>
  <c r="CO204"/>
  <c r="CP204" s="1"/>
  <c r="CH204"/>
  <c r="CI204" s="1"/>
  <c r="CA204"/>
  <c r="CB204" s="1"/>
  <c r="BT204"/>
  <c r="BU204" s="1"/>
  <c r="BH204"/>
  <c r="BI204" s="1"/>
  <c r="BB204"/>
  <c r="AX204"/>
  <c r="AY204" s="1"/>
  <c r="AO204"/>
  <c r="AP204" s="1"/>
  <c r="AC204"/>
  <c r="AD204" s="1"/>
  <c r="Q204"/>
  <c r="R204" s="1"/>
  <c r="DC203"/>
  <c r="DG203" s="1"/>
  <c r="CY203"/>
  <c r="CZ203" s="1"/>
  <c r="CO203"/>
  <c r="CP203" s="1"/>
  <c r="CH203"/>
  <c r="CI203" s="1"/>
  <c r="CA203"/>
  <c r="CB203" s="1"/>
  <c r="BT203"/>
  <c r="BU203" s="1"/>
  <c r="BH203"/>
  <c r="BI203" s="1"/>
  <c r="BB203"/>
  <c r="AX203"/>
  <c r="AY203" s="1"/>
  <c r="AO203"/>
  <c r="AP203" s="1"/>
  <c r="AC203"/>
  <c r="AD203" s="1"/>
  <c r="Q203"/>
  <c r="R203" s="1"/>
  <c r="DC202"/>
  <c r="DG202" s="1"/>
  <c r="CY202"/>
  <c r="CZ202" s="1"/>
  <c r="CO202"/>
  <c r="CP202" s="1"/>
  <c r="CH202"/>
  <c r="CI202" s="1"/>
  <c r="CA202"/>
  <c r="CB202" s="1"/>
  <c r="BT202"/>
  <c r="BU202" s="1"/>
  <c r="BH202"/>
  <c r="BI202" s="1"/>
  <c r="BB202"/>
  <c r="AX202"/>
  <c r="AY202" s="1"/>
  <c r="AO202"/>
  <c r="AP202" s="1"/>
  <c r="AC202"/>
  <c r="AD202" s="1"/>
  <c r="Q202"/>
  <c r="R202" s="1"/>
  <c r="DC201"/>
  <c r="DG201" s="1"/>
  <c r="CY201"/>
  <c r="CZ201" s="1"/>
  <c r="CO201"/>
  <c r="CP201" s="1"/>
  <c r="CH201"/>
  <c r="CI201" s="1"/>
  <c r="CA201"/>
  <c r="CB201" s="1"/>
  <c r="BT201"/>
  <c r="BU201" s="1"/>
  <c r="BH201"/>
  <c r="BI201" s="1"/>
  <c r="BB201"/>
  <c r="AX201"/>
  <c r="AY201" s="1"/>
  <c r="AO201"/>
  <c r="AP201" s="1"/>
  <c r="AC201"/>
  <c r="AD201" s="1"/>
  <c r="Q201"/>
  <c r="R201" s="1"/>
  <c r="CY200"/>
  <c r="CO200"/>
  <c r="CH200"/>
  <c r="CA200"/>
  <c r="BT200"/>
  <c r="BH200"/>
  <c r="AX200"/>
  <c r="AO200"/>
  <c r="AC200"/>
  <c r="Q200"/>
  <c r="BC195"/>
  <c r="AE195"/>
  <c r="E195"/>
  <c r="E194"/>
  <c r="DC187"/>
  <c r="DG187" s="1"/>
  <c r="CY187"/>
  <c r="CZ187" s="1"/>
  <c r="CO187"/>
  <c r="CP187" s="1"/>
  <c r="CH187"/>
  <c r="CI187" s="1"/>
  <c r="CA187"/>
  <c r="CB187" s="1"/>
  <c r="BT187"/>
  <c r="BU187" s="1"/>
  <c r="BH187"/>
  <c r="BI187" s="1"/>
  <c r="BB187"/>
  <c r="AX187"/>
  <c r="AY187" s="1"/>
  <c r="AO187"/>
  <c r="AP187" s="1"/>
  <c r="AC187"/>
  <c r="AD187" s="1"/>
  <c r="Q187"/>
  <c r="R187" s="1"/>
  <c r="DC186"/>
  <c r="DG186" s="1"/>
  <c r="CY186"/>
  <c r="CZ186" s="1"/>
  <c r="CO186"/>
  <c r="CP186" s="1"/>
  <c r="CH186"/>
  <c r="CI186" s="1"/>
  <c r="CA186"/>
  <c r="CB186" s="1"/>
  <c r="BT186"/>
  <c r="BU186" s="1"/>
  <c r="BH186"/>
  <c r="BI186" s="1"/>
  <c r="BB186"/>
  <c r="AX186"/>
  <c r="AY186" s="1"/>
  <c r="AO186"/>
  <c r="AP186" s="1"/>
  <c r="AC186"/>
  <c r="AD186" s="1"/>
  <c r="Q186"/>
  <c r="R186" s="1"/>
  <c r="DC185"/>
  <c r="DG185" s="1"/>
  <c r="CY185"/>
  <c r="CZ185" s="1"/>
  <c r="CO185"/>
  <c r="CP185" s="1"/>
  <c r="CH185"/>
  <c r="CI185" s="1"/>
  <c r="CA185"/>
  <c r="CB185" s="1"/>
  <c r="BT185"/>
  <c r="BU185" s="1"/>
  <c r="BH185"/>
  <c r="BI185" s="1"/>
  <c r="BB185"/>
  <c r="AX185"/>
  <c r="AY185" s="1"/>
  <c r="AO185"/>
  <c r="AP185" s="1"/>
  <c r="AC185"/>
  <c r="AD185" s="1"/>
  <c r="Q185"/>
  <c r="R185" s="1"/>
  <c r="DC184"/>
  <c r="DG184" s="1"/>
  <c r="CY184"/>
  <c r="CZ184" s="1"/>
  <c r="CO184"/>
  <c r="CP184" s="1"/>
  <c r="CH184"/>
  <c r="CI184" s="1"/>
  <c r="CA184"/>
  <c r="CB184" s="1"/>
  <c r="BT184"/>
  <c r="BU184" s="1"/>
  <c r="BH184"/>
  <c r="BI184" s="1"/>
  <c r="BB184"/>
  <c r="AX184"/>
  <c r="AY184" s="1"/>
  <c r="AO184"/>
  <c r="AP184" s="1"/>
  <c r="AC184"/>
  <c r="AD184" s="1"/>
  <c r="Q184"/>
  <c r="R184" s="1"/>
  <c r="DC183"/>
  <c r="DG183" s="1"/>
  <c r="CY183"/>
  <c r="CZ183" s="1"/>
  <c r="CO183"/>
  <c r="CP183" s="1"/>
  <c r="CH183"/>
  <c r="CI183" s="1"/>
  <c r="CA183"/>
  <c r="CB183" s="1"/>
  <c r="BT183"/>
  <c r="BU183" s="1"/>
  <c r="BH183"/>
  <c r="BI183" s="1"/>
  <c r="BB183"/>
  <c r="AX183"/>
  <c r="AY183" s="1"/>
  <c r="AO183"/>
  <c r="AP183" s="1"/>
  <c r="AC183"/>
  <c r="AD183" s="1"/>
  <c r="Q183"/>
  <c r="R183" s="1"/>
  <c r="DC182"/>
  <c r="DG182" s="1"/>
  <c r="CY182"/>
  <c r="CZ182" s="1"/>
  <c r="CO182"/>
  <c r="CP182" s="1"/>
  <c r="CH182"/>
  <c r="CI182" s="1"/>
  <c r="CA182"/>
  <c r="CB182" s="1"/>
  <c r="BT182"/>
  <c r="BU182" s="1"/>
  <c r="BH182"/>
  <c r="BI182" s="1"/>
  <c r="BB182"/>
  <c r="AX182"/>
  <c r="AY182" s="1"/>
  <c r="AO182"/>
  <c r="AP182" s="1"/>
  <c r="AC182"/>
  <c r="AD182" s="1"/>
  <c r="Q182"/>
  <c r="R182" s="1"/>
  <c r="DC181"/>
  <c r="DG181" s="1"/>
  <c r="CY181"/>
  <c r="CZ181" s="1"/>
  <c r="CO181"/>
  <c r="CP181" s="1"/>
  <c r="CH181"/>
  <c r="CI181" s="1"/>
  <c r="CA181"/>
  <c r="CB181" s="1"/>
  <c r="BT181"/>
  <c r="BU181" s="1"/>
  <c r="BH181"/>
  <c r="BI181" s="1"/>
  <c r="BB181"/>
  <c r="AX181"/>
  <c r="AY181" s="1"/>
  <c r="AO181"/>
  <c r="AP181" s="1"/>
  <c r="AC181"/>
  <c r="AD181" s="1"/>
  <c r="Q181"/>
  <c r="R181" s="1"/>
  <c r="DC180"/>
  <c r="DG180" s="1"/>
  <c r="CY180"/>
  <c r="CZ180" s="1"/>
  <c r="CO180"/>
  <c r="CP180" s="1"/>
  <c r="CH180"/>
  <c r="CI180" s="1"/>
  <c r="CA180"/>
  <c r="CB180" s="1"/>
  <c r="BT180"/>
  <c r="BU180" s="1"/>
  <c r="BH180"/>
  <c r="BI180" s="1"/>
  <c r="BB180"/>
  <c r="AX180"/>
  <c r="AY180" s="1"/>
  <c r="AO180"/>
  <c r="AP180" s="1"/>
  <c r="AC180"/>
  <c r="AD180" s="1"/>
  <c r="Q180"/>
  <c r="R180" s="1"/>
  <c r="DC179"/>
  <c r="DG179" s="1"/>
  <c r="CY179"/>
  <c r="CZ179" s="1"/>
  <c r="CO179"/>
  <c r="CP179" s="1"/>
  <c r="CH179"/>
  <c r="CI179" s="1"/>
  <c r="CA179"/>
  <c r="CB179" s="1"/>
  <c r="BT179"/>
  <c r="BU179" s="1"/>
  <c r="BH179"/>
  <c r="BI179" s="1"/>
  <c r="BB179"/>
  <c r="AX179"/>
  <c r="AY179" s="1"/>
  <c r="AO179"/>
  <c r="AP179" s="1"/>
  <c r="AC179"/>
  <c r="AD179" s="1"/>
  <c r="Q179"/>
  <c r="R179" s="1"/>
  <c r="DC178"/>
  <c r="DG178" s="1"/>
  <c r="CY178"/>
  <c r="CZ178" s="1"/>
  <c r="CO178"/>
  <c r="CP178" s="1"/>
  <c r="CH178"/>
  <c r="CI178" s="1"/>
  <c r="CA178"/>
  <c r="CB178" s="1"/>
  <c r="BT178"/>
  <c r="BU178" s="1"/>
  <c r="BH178"/>
  <c r="BI178" s="1"/>
  <c r="BB178"/>
  <c r="AX178"/>
  <c r="AY178" s="1"/>
  <c r="AO178"/>
  <c r="AP178" s="1"/>
  <c r="AC178"/>
  <c r="AD178" s="1"/>
  <c r="Q178"/>
  <c r="R178" s="1"/>
  <c r="DC177"/>
  <c r="DG177" s="1"/>
  <c r="CY177"/>
  <c r="CZ177" s="1"/>
  <c r="CO177"/>
  <c r="CP177" s="1"/>
  <c r="CH177"/>
  <c r="CI177" s="1"/>
  <c r="CA177"/>
  <c r="CB177" s="1"/>
  <c r="BT177"/>
  <c r="BU177" s="1"/>
  <c r="BH177"/>
  <c r="BI177" s="1"/>
  <c r="BB177"/>
  <c r="AX177"/>
  <c r="AY177" s="1"/>
  <c r="AO177"/>
  <c r="AP177" s="1"/>
  <c r="AC177"/>
  <c r="AD177" s="1"/>
  <c r="Q177"/>
  <c r="R177" s="1"/>
  <c r="DC176"/>
  <c r="DG176" s="1"/>
  <c r="CY176"/>
  <c r="CZ176" s="1"/>
  <c r="CO176"/>
  <c r="CP176" s="1"/>
  <c r="CH176"/>
  <c r="CI176" s="1"/>
  <c r="CA176"/>
  <c r="CB176" s="1"/>
  <c r="BT176"/>
  <c r="BU176" s="1"/>
  <c r="BH176"/>
  <c r="BI176" s="1"/>
  <c r="BB176"/>
  <c r="AX176"/>
  <c r="AY176" s="1"/>
  <c r="AO176"/>
  <c r="AP176" s="1"/>
  <c r="AC176"/>
  <c r="AD176" s="1"/>
  <c r="Q176"/>
  <c r="R176" s="1"/>
  <c r="DC175"/>
  <c r="DG175" s="1"/>
  <c r="CY175"/>
  <c r="CZ175" s="1"/>
  <c r="CO175"/>
  <c r="CP175" s="1"/>
  <c r="CH175"/>
  <c r="CI175" s="1"/>
  <c r="CA175"/>
  <c r="CB175" s="1"/>
  <c r="BT175"/>
  <c r="BU175" s="1"/>
  <c r="BH175"/>
  <c r="BI175" s="1"/>
  <c r="BB175"/>
  <c r="AX175"/>
  <c r="AY175" s="1"/>
  <c r="AO175"/>
  <c r="AP175" s="1"/>
  <c r="AC175"/>
  <c r="AD175" s="1"/>
  <c r="Q175"/>
  <c r="R175" s="1"/>
  <c r="DC174"/>
  <c r="DG174" s="1"/>
  <c r="CY174"/>
  <c r="CZ174" s="1"/>
  <c r="CO174"/>
  <c r="CP174" s="1"/>
  <c r="CH174"/>
  <c r="CI174" s="1"/>
  <c r="CA174"/>
  <c r="CB174" s="1"/>
  <c r="BT174"/>
  <c r="BU174" s="1"/>
  <c r="BH174"/>
  <c r="BI174" s="1"/>
  <c r="BB174"/>
  <c r="AX174"/>
  <c r="AY174" s="1"/>
  <c r="AO174"/>
  <c r="AP174" s="1"/>
  <c r="AC174"/>
  <c r="AD174" s="1"/>
  <c r="Q174"/>
  <c r="R174" s="1"/>
  <c r="DC173"/>
  <c r="DG173" s="1"/>
  <c r="CY173"/>
  <c r="CZ173" s="1"/>
  <c r="CO173"/>
  <c r="CP173" s="1"/>
  <c r="CH173"/>
  <c r="CI173" s="1"/>
  <c r="CA173"/>
  <c r="CB173" s="1"/>
  <c r="BT173"/>
  <c r="BU173" s="1"/>
  <c r="BH173"/>
  <c r="BI173" s="1"/>
  <c r="BB173"/>
  <c r="AX173"/>
  <c r="AY173" s="1"/>
  <c r="AO173"/>
  <c r="AP173" s="1"/>
  <c r="AC173"/>
  <c r="AD173" s="1"/>
  <c r="Q173"/>
  <c r="R173" s="1"/>
  <c r="DC172"/>
  <c r="DG172" s="1"/>
  <c r="CY172"/>
  <c r="CZ172" s="1"/>
  <c r="CO172"/>
  <c r="CP172" s="1"/>
  <c r="CH172"/>
  <c r="CI172" s="1"/>
  <c r="CA172"/>
  <c r="CB172" s="1"/>
  <c r="BT172"/>
  <c r="BU172" s="1"/>
  <c r="BH172"/>
  <c r="BI172" s="1"/>
  <c r="BB172"/>
  <c r="AX172"/>
  <c r="AY172" s="1"/>
  <c r="AO172"/>
  <c r="AP172" s="1"/>
  <c r="AC172"/>
  <c r="AD172" s="1"/>
  <c r="Q172"/>
  <c r="R172" s="1"/>
  <c r="DC171"/>
  <c r="DG171" s="1"/>
  <c r="CY171"/>
  <c r="CZ171" s="1"/>
  <c r="CO171"/>
  <c r="CP171" s="1"/>
  <c r="CH171"/>
  <c r="CI171" s="1"/>
  <c r="CA171"/>
  <c r="CB171" s="1"/>
  <c r="BT171"/>
  <c r="BU171" s="1"/>
  <c r="BH171"/>
  <c r="BI171" s="1"/>
  <c r="BB171"/>
  <c r="AX171"/>
  <c r="AY171" s="1"/>
  <c r="AO171"/>
  <c r="AP171" s="1"/>
  <c r="AC171"/>
  <c r="AD171" s="1"/>
  <c r="Q171"/>
  <c r="R171" s="1"/>
  <c r="DC170"/>
  <c r="DG170" s="1"/>
  <c r="CY170"/>
  <c r="CZ170" s="1"/>
  <c r="CO170"/>
  <c r="CP170" s="1"/>
  <c r="CH170"/>
  <c r="CI170" s="1"/>
  <c r="CA170"/>
  <c r="CB170" s="1"/>
  <c r="BT170"/>
  <c r="BU170" s="1"/>
  <c r="BH170"/>
  <c r="BI170" s="1"/>
  <c r="BB170"/>
  <c r="AX170"/>
  <c r="AY170" s="1"/>
  <c r="AO170"/>
  <c r="AP170" s="1"/>
  <c r="AC170"/>
  <c r="AD170" s="1"/>
  <c r="Q170"/>
  <c r="R170" s="1"/>
  <c r="DC169"/>
  <c r="DG169" s="1"/>
  <c r="CY169"/>
  <c r="CZ169" s="1"/>
  <c r="CO169"/>
  <c r="CP169" s="1"/>
  <c r="CH169"/>
  <c r="CI169" s="1"/>
  <c r="CA169"/>
  <c r="CB169" s="1"/>
  <c r="BT169"/>
  <c r="BU169" s="1"/>
  <c r="BH169"/>
  <c r="BI169" s="1"/>
  <c r="BB169"/>
  <c r="AX169"/>
  <c r="AY169" s="1"/>
  <c r="AO169"/>
  <c r="AP169" s="1"/>
  <c r="AC169"/>
  <c r="AD169" s="1"/>
  <c r="Q169"/>
  <c r="R169" s="1"/>
  <c r="DC168"/>
  <c r="DG168" s="1"/>
  <c r="CY168"/>
  <c r="CZ168" s="1"/>
  <c r="CO168"/>
  <c r="CP168" s="1"/>
  <c r="CH168"/>
  <c r="CI168" s="1"/>
  <c r="CA168"/>
  <c r="CB168" s="1"/>
  <c r="BT168"/>
  <c r="BU168" s="1"/>
  <c r="BH168"/>
  <c r="BI168" s="1"/>
  <c r="BB168"/>
  <c r="AX168"/>
  <c r="AY168" s="1"/>
  <c r="AO168"/>
  <c r="AP168" s="1"/>
  <c r="AC168"/>
  <c r="AD168" s="1"/>
  <c r="Q168"/>
  <c r="R168" s="1"/>
  <c r="DC167"/>
  <c r="DG167" s="1"/>
  <c r="CY167"/>
  <c r="CZ167" s="1"/>
  <c r="CO167"/>
  <c r="CP167" s="1"/>
  <c r="CH167"/>
  <c r="CI167" s="1"/>
  <c r="CA167"/>
  <c r="CB167" s="1"/>
  <c r="BT167"/>
  <c r="BU167" s="1"/>
  <c r="BH167"/>
  <c r="BI167" s="1"/>
  <c r="BB167"/>
  <c r="AX167"/>
  <c r="AY167" s="1"/>
  <c r="AO167"/>
  <c r="AP167" s="1"/>
  <c r="AC167"/>
  <c r="AD167" s="1"/>
  <c r="Q167"/>
  <c r="R167" s="1"/>
  <c r="DC166"/>
  <c r="DG166" s="1"/>
  <c r="CY166"/>
  <c r="CZ166" s="1"/>
  <c r="CO166"/>
  <c r="CP166" s="1"/>
  <c r="CH166"/>
  <c r="CI166" s="1"/>
  <c r="CA166"/>
  <c r="CB166" s="1"/>
  <c r="BT166"/>
  <c r="BU166" s="1"/>
  <c r="BH166"/>
  <c r="BI166" s="1"/>
  <c r="BB166"/>
  <c r="AX166"/>
  <c r="AY166" s="1"/>
  <c r="AO166"/>
  <c r="AP166" s="1"/>
  <c r="AC166"/>
  <c r="AD166" s="1"/>
  <c r="Q166"/>
  <c r="R166" s="1"/>
  <c r="DC165"/>
  <c r="DG165" s="1"/>
  <c r="CY165"/>
  <c r="CZ165" s="1"/>
  <c r="CO165"/>
  <c r="CP165" s="1"/>
  <c r="CH165"/>
  <c r="CI165" s="1"/>
  <c r="CA165"/>
  <c r="CB165" s="1"/>
  <c r="BT165"/>
  <c r="BU165" s="1"/>
  <c r="BH165"/>
  <c r="BI165" s="1"/>
  <c r="BB165"/>
  <c r="AX165"/>
  <c r="AY165" s="1"/>
  <c r="AO165"/>
  <c r="AP165" s="1"/>
  <c r="AC165"/>
  <c r="AD165" s="1"/>
  <c r="Q165"/>
  <c r="R165" s="1"/>
  <c r="DC164"/>
  <c r="DG164" s="1"/>
  <c r="CY164"/>
  <c r="CZ164" s="1"/>
  <c r="CO164"/>
  <c r="CP164" s="1"/>
  <c r="CH164"/>
  <c r="CI164" s="1"/>
  <c r="CA164"/>
  <c r="CB164" s="1"/>
  <c r="BT164"/>
  <c r="BU164" s="1"/>
  <c r="BH164"/>
  <c r="BI164" s="1"/>
  <c r="BB164"/>
  <c r="AX164"/>
  <c r="AY164" s="1"/>
  <c r="AO164"/>
  <c r="AP164" s="1"/>
  <c r="AC164"/>
  <c r="AD164" s="1"/>
  <c r="Q164"/>
  <c r="R164" s="1"/>
  <c r="DC163"/>
  <c r="DG163" s="1"/>
  <c r="CY163"/>
  <c r="CZ163" s="1"/>
  <c r="CO163"/>
  <c r="CP163" s="1"/>
  <c r="CH163"/>
  <c r="CI163" s="1"/>
  <c r="CA163"/>
  <c r="CB163" s="1"/>
  <c r="BT163"/>
  <c r="BU163" s="1"/>
  <c r="BH163"/>
  <c r="BI163" s="1"/>
  <c r="BB163"/>
  <c r="AX163"/>
  <c r="AY163" s="1"/>
  <c r="AO163"/>
  <c r="AP163" s="1"/>
  <c r="AC163"/>
  <c r="AD163" s="1"/>
  <c r="Q163"/>
  <c r="R163" s="1"/>
  <c r="DC162"/>
  <c r="DG162" s="1"/>
  <c r="CY162"/>
  <c r="CZ162" s="1"/>
  <c r="CO162"/>
  <c r="CP162" s="1"/>
  <c r="CH162"/>
  <c r="CI162" s="1"/>
  <c r="CA162"/>
  <c r="CB162" s="1"/>
  <c r="BT162"/>
  <c r="BU162" s="1"/>
  <c r="BH162"/>
  <c r="BI162" s="1"/>
  <c r="BB162"/>
  <c r="AX162"/>
  <c r="AY162" s="1"/>
  <c r="AO162"/>
  <c r="AP162" s="1"/>
  <c r="AC162"/>
  <c r="AD162" s="1"/>
  <c r="Q162"/>
  <c r="R162" s="1"/>
  <c r="DC161"/>
  <c r="DG161" s="1"/>
  <c r="CY161"/>
  <c r="CZ161" s="1"/>
  <c r="CO161"/>
  <c r="CP161" s="1"/>
  <c r="CH161"/>
  <c r="CI161" s="1"/>
  <c r="CA161"/>
  <c r="CB161" s="1"/>
  <c r="BT161"/>
  <c r="BU161" s="1"/>
  <c r="BH161"/>
  <c r="BI161" s="1"/>
  <c r="BB161"/>
  <c r="AX161"/>
  <c r="AY161" s="1"/>
  <c r="AO161"/>
  <c r="AP161" s="1"/>
  <c r="AC161"/>
  <c r="AD161" s="1"/>
  <c r="Q161"/>
  <c r="R161" s="1"/>
  <c r="DC160"/>
  <c r="DG160" s="1"/>
  <c r="CY160"/>
  <c r="CZ160" s="1"/>
  <c r="CO160"/>
  <c r="CP160" s="1"/>
  <c r="CH160"/>
  <c r="CI160" s="1"/>
  <c r="CA160"/>
  <c r="CB160" s="1"/>
  <c r="BT160"/>
  <c r="BU160" s="1"/>
  <c r="BH160"/>
  <c r="BI160" s="1"/>
  <c r="BB160"/>
  <c r="AX160"/>
  <c r="AY160" s="1"/>
  <c r="AO160"/>
  <c r="AP160" s="1"/>
  <c r="AC160"/>
  <c r="AD160" s="1"/>
  <c r="Q160"/>
  <c r="R160" s="1"/>
  <c r="DC159"/>
  <c r="DG159" s="1"/>
  <c r="CY159"/>
  <c r="CZ159" s="1"/>
  <c r="CO159"/>
  <c r="CP159" s="1"/>
  <c r="CH159"/>
  <c r="CI159" s="1"/>
  <c r="CA159"/>
  <c r="CB159" s="1"/>
  <c r="BT159"/>
  <c r="BU159" s="1"/>
  <c r="BH159"/>
  <c r="BI159" s="1"/>
  <c r="BB159"/>
  <c r="AX159"/>
  <c r="AY159" s="1"/>
  <c r="AO159"/>
  <c r="AP159" s="1"/>
  <c r="AC159"/>
  <c r="AD159" s="1"/>
  <c r="Q159"/>
  <c r="R159" s="1"/>
  <c r="DC158"/>
  <c r="DG158" s="1"/>
  <c r="CY158"/>
  <c r="CZ158" s="1"/>
  <c r="CO158"/>
  <c r="CP158" s="1"/>
  <c r="CH158"/>
  <c r="CI158" s="1"/>
  <c r="CA158"/>
  <c r="CB158" s="1"/>
  <c r="BT158"/>
  <c r="BU158" s="1"/>
  <c r="BH158"/>
  <c r="BI158" s="1"/>
  <c r="BB158"/>
  <c r="AX158"/>
  <c r="AY158" s="1"/>
  <c r="AO158"/>
  <c r="AP158" s="1"/>
  <c r="AC158"/>
  <c r="AD158" s="1"/>
  <c r="Q158"/>
  <c r="R158" s="1"/>
  <c r="DC157"/>
  <c r="DG157" s="1"/>
  <c r="CY157"/>
  <c r="CZ157" s="1"/>
  <c r="CO157"/>
  <c r="CP157" s="1"/>
  <c r="CH157"/>
  <c r="CI157" s="1"/>
  <c r="CA157"/>
  <c r="CB157" s="1"/>
  <c r="BT157"/>
  <c r="BU157" s="1"/>
  <c r="BH157"/>
  <c r="BI157" s="1"/>
  <c r="BB157"/>
  <c r="AX157"/>
  <c r="AY157" s="1"/>
  <c r="AO157"/>
  <c r="AP157" s="1"/>
  <c r="AC157"/>
  <c r="AD157" s="1"/>
  <c r="Q157"/>
  <c r="R157" s="1"/>
  <c r="DC156"/>
  <c r="DG156" s="1"/>
  <c r="CY156"/>
  <c r="CZ156" s="1"/>
  <c r="CO156"/>
  <c r="CP156" s="1"/>
  <c r="CH156"/>
  <c r="CI156" s="1"/>
  <c r="CA156"/>
  <c r="CB156" s="1"/>
  <c r="BT156"/>
  <c r="BU156" s="1"/>
  <c r="BH156"/>
  <c r="BI156" s="1"/>
  <c r="BB156"/>
  <c r="AX156"/>
  <c r="AY156" s="1"/>
  <c r="AO156"/>
  <c r="AP156" s="1"/>
  <c r="AC156"/>
  <c r="AD156" s="1"/>
  <c r="Q156"/>
  <c r="R156" s="1"/>
  <c r="DC155"/>
  <c r="DG155" s="1"/>
  <c r="CY155"/>
  <c r="CZ155" s="1"/>
  <c r="CO155"/>
  <c r="CP155" s="1"/>
  <c r="CH155"/>
  <c r="CI155" s="1"/>
  <c r="CA155"/>
  <c r="CB155" s="1"/>
  <c r="BT155"/>
  <c r="BU155" s="1"/>
  <c r="BH155"/>
  <c r="BI155" s="1"/>
  <c r="BB155"/>
  <c r="AX155"/>
  <c r="AY155" s="1"/>
  <c r="AO155"/>
  <c r="AP155" s="1"/>
  <c r="AC155"/>
  <c r="AD155" s="1"/>
  <c r="Q155"/>
  <c r="R155" s="1"/>
  <c r="DC154"/>
  <c r="DG154" s="1"/>
  <c r="CY154"/>
  <c r="CZ154" s="1"/>
  <c r="CO154"/>
  <c r="CP154" s="1"/>
  <c r="CH154"/>
  <c r="CI154" s="1"/>
  <c r="CA154"/>
  <c r="CB154" s="1"/>
  <c r="BT154"/>
  <c r="BU154" s="1"/>
  <c r="BH154"/>
  <c r="BI154" s="1"/>
  <c r="BB154"/>
  <c r="AX154"/>
  <c r="AY154" s="1"/>
  <c r="AO154"/>
  <c r="AP154" s="1"/>
  <c r="AC154"/>
  <c r="AD154" s="1"/>
  <c r="Q154"/>
  <c r="R154" s="1"/>
  <c r="DC153"/>
  <c r="DG153" s="1"/>
  <c r="CY153"/>
  <c r="CZ153" s="1"/>
  <c r="CO153"/>
  <c r="CP153" s="1"/>
  <c r="CH153"/>
  <c r="CI153" s="1"/>
  <c r="CA153"/>
  <c r="CB153" s="1"/>
  <c r="BT153"/>
  <c r="BU153" s="1"/>
  <c r="BH153"/>
  <c r="BI153" s="1"/>
  <c r="BB153"/>
  <c r="AX153"/>
  <c r="AY153" s="1"/>
  <c r="AO153"/>
  <c r="AP153" s="1"/>
  <c r="AC153"/>
  <c r="AD153" s="1"/>
  <c r="Q153"/>
  <c r="R153" s="1"/>
  <c r="DC152"/>
  <c r="DG152" s="1"/>
  <c r="CY152"/>
  <c r="CZ152" s="1"/>
  <c r="CO152"/>
  <c r="CP152" s="1"/>
  <c r="CH152"/>
  <c r="CI152" s="1"/>
  <c r="CA152"/>
  <c r="CB152" s="1"/>
  <c r="BT152"/>
  <c r="BU152" s="1"/>
  <c r="BH152"/>
  <c r="BI152" s="1"/>
  <c r="BB152"/>
  <c r="AX152"/>
  <c r="AY152" s="1"/>
  <c r="AO152"/>
  <c r="AP152" s="1"/>
  <c r="AC152"/>
  <c r="AD152" s="1"/>
  <c r="Q152"/>
  <c r="R152" s="1"/>
  <c r="DC151"/>
  <c r="DG151" s="1"/>
  <c r="CY151"/>
  <c r="CZ151" s="1"/>
  <c r="CO151"/>
  <c r="CP151" s="1"/>
  <c r="CH151"/>
  <c r="CI151" s="1"/>
  <c r="CA151"/>
  <c r="CB151" s="1"/>
  <c r="BT151"/>
  <c r="BU151" s="1"/>
  <c r="BH151"/>
  <c r="BI151" s="1"/>
  <c r="BB151"/>
  <c r="AX151"/>
  <c r="AY151" s="1"/>
  <c r="AO151"/>
  <c r="AP151" s="1"/>
  <c r="AC151"/>
  <c r="AD151" s="1"/>
  <c r="Q151"/>
  <c r="R151" s="1"/>
  <c r="DC150"/>
  <c r="DG150" s="1"/>
  <c r="CY150"/>
  <c r="CZ150" s="1"/>
  <c r="CO150"/>
  <c r="CP150" s="1"/>
  <c r="CH150"/>
  <c r="CI150" s="1"/>
  <c r="CA150"/>
  <c r="CB150" s="1"/>
  <c r="BT150"/>
  <c r="BU150" s="1"/>
  <c r="BH150"/>
  <c r="BI150" s="1"/>
  <c r="BB150"/>
  <c r="AX150"/>
  <c r="AY150" s="1"/>
  <c r="AO150"/>
  <c r="AP150" s="1"/>
  <c r="AC150"/>
  <c r="AD150" s="1"/>
  <c r="Q150"/>
  <c r="R150" s="1"/>
  <c r="DC149"/>
  <c r="DG149" s="1"/>
  <c r="CY149"/>
  <c r="CZ149" s="1"/>
  <c r="CO149"/>
  <c r="CP149" s="1"/>
  <c r="CH149"/>
  <c r="CI149" s="1"/>
  <c r="CA149"/>
  <c r="CB149" s="1"/>
  <c r="BT149"/>
  <c r="BU149" s="1"/>
  <c r="BH149"/>
  <c r="BI149" s="1"/>
  <c r="BB149"/>
  <c r="AX149"/>
  <c r="AY149" s="1"/>
  <c r="AO149"/>
  <c r="AP149" s="1"/>
  <c r="AC149"/>
  <c r="AD149" s="1"/>
  <c r="Q149"/>
  <c r="R149" s="1"/>
  <c r="DC148"/>
  <c r="DG148" s="1"/>
  <c r="CY148"/>
  <c r="CZ148" s="1"/>
  <c r="CO148"/>
  <c r="CP148" s="1"/>
  <c r="CH148"/>
  <c r="CI148" s="1"/>
  <c r="CA148"/>
  <c r="CB148" s="1"/>
  <c r="BT148"/>
  <c r="BU148" s="1"/>
  <c r="BH148"/>
  <c r="BI148" s="1"/>
  <c r="BB148"/>
  <c r="AX148"/>
  <c r="AY148" s="1"/>
  <c r="AO148"/>
  <c r="AP148" s="1"/>
  <c r="AC148"/>
  <c r="AD148" s="1"/>
  <c r="Q148"/>
  <c r="R148" s="1"/>
  <c r="CY147"/>
  <c r="CO147"/>
  <c r="CH147"/>
  <c r="CA147"/>
  <c r="BT147"/>
  <c r="BH147"/>
  <c r="AX147"/>
  <c r="AO147"/>
  <c r="AC147"/>
  <c r="Q147"/>
  <c r="BC142"/>
  <c r="AE142"/>
  <c r="E142"/>
  <c r="E141"/>
  <c r="DC135"/>
  <c r="DG135" s="1"/>
  <c r="CY135"/>
  <c r="CZ135" s="1"/>
  <c r="CO135"/>
  <c r="CP135" s="1"/>
  <c r="CH135"/>
  <c r="CI135" s="1"/>
  <c r="CA135"/>
  <c r="CB135" s="1"/>
  <c r="BT135"/>
  <c r="BU135" s="1"/>
  <c r="BH135"/>
  <c r="BI135" s="1"/>
  <c r="BB135"/>
  <c r="AX135"/>
  <c r="AY135" s="1"/>
  <c r="AO135"/>
  <c r="AP135" s="1"/>
  <c r="AC135"/>
  <c r="AD135" s="1"/>
  <c r="Q135"/>
  <c r="R135" s="1"/>
  <c r="DC134"/>
  <c r="DG134" s="1"/>
  <c r="CY134"/>
  <c r="CZ134" s="1"/>
  <c r="CO134"/>
  <c r="CP134" s="1"/>
  <c r="CH134"/>
  <c r="CI134" s="1"/>
  <c r="CA134"/>
  <c r="CB134" s="1"/>
  <c r="BT134"/>
  <c r="BU134" s="1"/>
  <c r="BH134"/>
  <c r="BI134" s="1"/>
  <c r="BB134"/>
  <c r="AX134"/>
  <c r="AY134" s="1"/>
  <c r="AO134"/>
  <c r="AP134" s="1"/>
  <c r="AC134"/>
  <c r="AD134" s="1"/>
  <c r="Q134"/>
  <c r="R134" s="1"/>
  <c r="DC133"/>
  <c r="DG133" s="1"/>
  <c r="CY133"/>
  <c r="CZ133" s="1"/>
  <c r="CO133"/>
  <c r="CP133" s="1"/>
  <c r="CH133"/>
  <c r="CI133" s="1"/>
  <c r="CA133"/>
  <c r="CB133" s="1"/>
  <c r="BT133"/>
  <c r="BU133" s="1"/>
  <c r="BH133"/>
  <c r="BI133" s="1"/>
  <c r="BB133"/>
  <c r="AX133"/>
  <c r="AY133" s="1"/>
  <c r="AO133"/>
  <c r="AP133" s="1"/>
  <c r="AC133"/>
  <c r="AD133" s="1"/>
  <c r="Q133"/>
  <c r="R133" s="1"/>
  <c r="DC132"/>
  <c r="DG132" s="1"/>
  <c r="CY132"/>
  <c r="CZ132" s="1"/>
  <c r="CO132"/>
  <c r="CP132" s="1"/>
  <c r="CH132"/>
  <c r="CI132" s="1"/>
  <c r="CA132"/>
  <c r="CB132" s="1"/>
  <c r="BT132"/>
  <c r="BU132" s="1"/>
  <c r="BH132"/>
  <c r="BI132" s="1"/>
  <c r="BB132"/>
  <c r="AX132"/>
  <c r="AY132" s="1"/>
  <c r="AO132"/>
  <c r="AP132" s="1"/>
  <c r="AC132"/>
  <c r="AD132" s="1"/>
  <c r="Q132"/>
  <c r="R132" s="1"/>
  <c r="DC131"/>
  <c r="DG131" s="1"/>
  <c r="CY131"/>
  <c r="CZ131" s="1"/>
  <c r="CO131"/>
  <c r="CP131" s="1"/>
  <c r="CH131"/>
  <c r="CI131" s="1"/>
  <c r="CA131"/>
  <c r="CB131" s="1"/>
  <c r="BT131"/>
  <c r="BU131" s="1"/>
  <c r="BH131"/>
  <c r="BI131" s="1"/>
  <c r="BB131"/>
  <c r="AX131"/>
  <c r="AY131" s="1"/>
  <c r="AO131"/>
  <c r="AP131" s="1"/>
  <c r="AC131"/>
  <c r="AD131" s="1"/>
  <c r="Q131"/>
  <c r="R131" s="1"/>
  <c r="DC130"/>
  <c r="DG130" s="1"/>
  <c r="CY130"/>
  <c r="CZ130" s="1"/>
  <c r="CO130"/>
  <c r="CP130" s="1"/>
  <c r="CH130"/>
  <c r="CI130" s="1"/>
  <c r="CA130"/>
  <c r="CB130" s="1"/>
  <c r="BT130"/>
  <c r="BU130" s="1"/>
  <c r="BH130"/>
  <c r="BI130" s="1"/>
  <c r="BB130"/>
  <c r="AX130"/>
  <c r="AY130" s="1"/>
  <c r="AO130"/>
  <c r="AP130" s="1"/>
  <c r="AC130"/>
  <c r="AD130" s="1"/>
  <c r="Q130"/>
  <c r="R130" s="1"/>
  <c r="DC129"/>
  <c r="DG129" s="1"/>
  <c r="CY129"/>
  <c r="CZ129" s="1"/>
  <c r="CO129"/>
  <c r="CP129" s="1"/>
  <c r="CH129"/>
  <c r="CI129" s="1"/>
  <c r="CA129"/>
  <c r="CB129" s="1"/>
  <c r="BT129"/>
  <c r="BU129" s="1"/>
  <c r="BH129"/>
  <c r="BI129" s="1"/>
  <c r="BB129"/>
  <c r="AX129"/>
  <c r="AY129" s="1"/>
  <c r="AO129"/>
  <c r="AP129" s="1"/>
  <c r="AC129"/>
  <c r="AD129" s="1"/>
  <c r="Q129"/>
  <c r="R129" s="1"/>
  <c r="DC128"/>
  <c r="DG128" s="1"/>
  <c r="CY128"/>
  <c r="CZ128" s="1"/>
  <c r="CO128"/>
  <c r="CP128" s="1"/>
  <c r="CH128"/>
  <c r="CI128" s="1"/>
  <c r="CA128"/>
  <c r="CB128" s="1"/>
  <c r="BT128"/>
  <c r="BU128" s="1"/>
  <c r="BH128"/>
  <c r="BI128" s="1"/>
  <c r="BB128"/>
  <c r="AX128"/>
  <c r="AY128" s="1"/>
  <c r="AO128"/>
  <c r="AP128" s="1"/>
  <c r="AC128"/>
  <c r="AD128" s="1"/>
  <c r="Q128"/>
  <c r="R128" s="1"/>
  <c r="DC127"/>
  <c r="DG127" s="1"/>
  <c r="CY127"/>
  <c r="CZ127" s="1"/>
  <c r="CO127"/>
  <c r="CP127" s="1"/>
  <c r="CH127"/>
  <c r="CI127" s="1"/>
  <c r="CA127"/>
  <c r="CB127" s="1"/>
  <c r="BT127"/>
  <c r="BU127" s="1"/>
  <c r="BH127"/>
  <c r="BI127" s="1"/>
  <c r="BB127"/>
  <c r="AX127"/>
  <c r="AY127" s="1"/>
  <c r="AO127"/>
  <c r="AP127" s="1"/>
  <c r="AC127"/>
  <c r="AD127" s="1"/>
  <c r="Q127"/>
  <c r="R127" s="1"/>
  <c r="DC126"/>
  <c r="DG126" s="1"/>
  <c r="CY126"/>
  <c r="CZ126" s="1"/>
  <c r="CO126"/>
  <c r="CP126" s="1"/>
  <c r="CH126"/>
  <c r="CI126" s="1"/>
  <c r="CA126"/>
  <c r="CB126" s="1"/>
  <c r="BT126"/>
  <c r="BU126" s="1"/>
  <c r="BH126"/>
  <c r="BI126" s="1"/>
  <c r="BB126"/>
  <c r="AX126"/>
  <c r="AY126" s="1"/>
  <c r="AO126"/>
  <c r="AP126" s="1"/>
  <c r="AC126"/>
  <c r="AD126" s="1"/>
  <c r="Q126"/>
  <c r="R126" s="1"/>
  <c r="DC125"/>
  <c r="DG125" s="1"/>
  <c r="CY125"/>
  <c r="CZ125" s="1"/>
  <c r="CO125"/>
  <c r="CP125" s="1"/>
  <c r="CH125"/>
  <c r="CI125" s="1"/>
  <c r="CA125"/>
  <c r="CB125" s="1"/>
  <c r="BT125"/>
  <c r="BU125" s="1"/>
  <c r="BH125"/>
  <c r="BI125" s="1"/>
  <c r="BB125"/>
  <c r="AX125"/>
  <c r="AY125" s="1"/>
  <c r="AO125"/>
  <c r="AP125" s="1"/>
  <c r="AC125"/>
  <c r="AD125" s="1"/>
  <c r="Q125"/>
  <c r="R125" s="1"/>
  <c r="DC124"/>
  <c r="DG124" s="1"/>
  <c r="CY124"/>
  <c r="CZ124" s="1"/>
  <c r="CO124"/>
  <c r="CP124" s="1"/>
  <c r="CH124"/>
  <c r="CI124" s="1"/>
  <c r="CA124"/>
  <c r="CB124" s="1"/>
  <c r="BT124"/>
  <c r="BU124" s="1"/>
  <c r="BH124"/>
  <c r="BI124" s="1"/>
  <c r="BB124"/>
  <c r="AX124"/>
  <c r="AY124" s="1"/>
  <c r="AO124"/>
  <c r="AP124" s="1"/>
  <c r="AC124"/>
  <c r="AD124" s="1"/>
  <c r="Q124"/>
  <c r="R124" s="1"/>
  <c r="DC123"/>
  <c r="DG123" s="1"/>
  <c r="CY123"/>
  <c r="CZ123" s="1"/>
  <c r="CO123"/>
  <c r="CP123" s="1"/>
  <c r="CH123"/>
  <c r="CI123" s="1"/>
  <c r="CA123"/>
  <c r="CB123" s="1"/>
  <c r="BT123"/>
  <c r="BU123" s="1"/>
  <c r="BH123"/>
  <c r="BI123" s="1"/>
  <c r="BB123"/>
  <c r="AX123"/>
  <c r="AY123" s="1"/>
  <c r="AO123"/>
  <c r="AP123" s="1"/>
  <c r="AC123"/>
  <c r="AD123" s="1"/>
  <c r="Q123"/>
  <c r="R123" s="1"/>
  <c r="DC122"/>
  <c r="DG122" s="1"/>
  <c r="CY122"/>
  <c r="CZ122" s="1"/>
  <c r="CO122"/>
  <c r="CP122" s="1"/>
  <c r="CH122"/>
  <c r="CI122" s="1"/>
  <c r="CA122"/>
  <c r="CB122" s="1"/>
  <c r="BT122"/>
  <c r="BU122" s="1"/>
  <c r="BH122"/>
  <c r="BI122" s="1"/>
  <c r="BB122"/>
  <c r="AX122"/>
  <c r="AY122" s="1"/>
  <c r="AO122"/>
  <c r="AP122" s="1"/>
  <c r="AC122"/>
  <c r="AD122" s="1"/>
  <c r="Q122"/>
  <c r="R122" s="1"/>
  <c r="DC121"/>
  <c r="DG121" s="1"/>
  <c r="CY121"/>
  <c r="CZ121" s="1"/>
  <c r="CO121"/>
  <c r="CP121" s="1"/>
  <c r="CH121"/>
  <c r="CI121" s="1"/>
  <c r="CA121"/>
  <c r="CB121" s="1"/>
  <c r="BT121"/>
  <c r="BU121" s="1"/>
  <c r="BH121"/>
  <c r="BI121" s="1"/>
  <c r="BB121"/>
  <c r="AX121"/>
  <c r="AY121" s="1"/>
  <c r="AO121"/>
  <c r="AP121" s="1"/>
  <c r="AC121"/>
  <c r="AD121" s="1"/>
  <c r="Q121"/>
  <c r="R121" s="1"/>
  <c r="DC120"/>
  <c r="DG120" s="1"/>
  <c r="CY120"/>
  <c r="CZ120" s="1"/>
  <c r="CO120"/>
  <c r="CP120" s="1"/>
  <c r="CH120"/>
  <c r="CI120" s="1"/>
  <c r="CA120"/>
  <c r="CB120" s="1"/>
  <c r="BT120"/>
  <c r="BU120" s="1"/>
  <c r="BH120"/>
  <c r="BI120" s="1"/>
  <c r="BB120"/>
  <c r="AX120"/>
  <c r="AY120" s="1"/>
  <c r="AO120"/>
  <c r="AP120" s="1"/>
  <c r="AC120"/>
  <c r="AD120" s="1"/>
  <c r="Q120"/>
  <c r="R120" s="1"/>
  <c r="DC119"/>
  <c r="DG119" s="1"/>
  <c r="CY119"/>
  <c r="CZ119" s="1"/>
  <c r="CO119"/>
  <c r="CP119" s="1"/>
  <c r="CH119"/>
  <c r="CI119" s="1"/>
  <c r="CA119"/>
  <c r="CB119" s="1"/>
  <c r="BT119"/>
  <c r="BU119" s="1"/>
  <c r="BH119"/>
  <c r="BI119" s="1"/>
  <c r="BB119"/>
  <c r="AX119"/>
  <c r="AY119" s="1"/>
  <c r="AO119"/>
  <c r="AP119" s="1"/>
  <c r="AC119"/>
  <c r="AD119" s="1"/>
  <c r="Q119"/>
  <c r="R119" s="1"/>
  <c r="DC118"/>
  <c r="DG118" s="1"/>
  <c r="CY118"/>
  <c r="CZ118" s="1"/>
  <c r="CO118"/>
  <c r="CP118" s="1"/>
  <c r="CH118"/>
  <c r="CI118" s="1"/>
  <c r="CA118"/>
  <c r="CB118" s="1"/>
  <c r="BT118"/>
  <c r="BU118" s="1"/>
  <c r="BH118"/>
  <c r="BI118" s="1"/>
  <c r="BB118"/>
  <c r="AX118"/>
  <c r="AY118" s="1"/>
  <c r="AO118"/>
  <c r="AP118" s="1"/>
  <c r="AC118"/>
  <c r="AD118" s="1"/>
  <c r="Q118"/>
  <c r="R118" s="1"/>
  <c r="DC117"/>
  <c r="DG117" s="1"/>
  <c r="CY117"/>
  <c r="CZ117" s="1"/>
  <c r="CO117"/>
  <c r="CP117" s="1"/>
  <c r="CH117"/>
  <c r="CI117" s="1"/>
  <c r="CA117"/>
  <c r="CB117" s="1"/>
  <c r="BT117"/>
  <c r="BU117" s="1"/>
  <c r="BH117"/>
  <c r="BI117" s="1"/>
  <c r="BB117"/>
  <c r="AX117"/>
  <c r="AY117" s="1"/>
  <c r="AO117"/>
  <c r="AP117" s="1"/>
  <c r="AC117"/>
  <c r="AD117" s="1"/>
  <c r="Q117"/>
  <c r="R117" s="1"/>
  <c r="DC116"/>
  <c r="DG116" s="1"/>
  <c r="CY116"/>
  <c r="CZ116" s="1"/>
  <c r="CO116"/>
  <c r="CP116" s="1"/>
  <c r="CH116"/>
  <c r="CI116" s="1"/>
  <c r="CA116"/>
  <c r="CB116" s="1"/>
  <c r="BT116"/>
  <c r="BU116" s="1"/>
  <c r="BH116"/>
  <c r="BI116" s="1"/>
  <c r="BB116"/>
  <c r="AX116"/>
  <c r="AY116" s="1"/>
  <c r="AO116"/>
  <c r="AP116" s="1"/>
  <c r="AC116"/>
  <c r="AD116" s="1"/>
  <c r="Q116"/>
  <c r="R116" s="1"/>
  <c r="DC115"/>
  <c r="DG115" s="1"/>
  <c r="CY115"/>
  <c r="CZ115" s="1"/>
  <c r="CO115"/>
  <c r="CP115" s="1"/>
  <c r="CH115"/>
  <c r="CI115" s="1"/>
  <c r="CA115"/>
  <c r="CB115" s="1"/>
  <c r="BT115"/>
  <c r="BU115" s="1"/>
  <c r="BH115"/>
  <c r="BI115" s="1"/>
  <c r="BB115"/>
  <c r="AX115"/>
  <c r="AY115" s="1"/>
  <c r="AO115"/>
  <c r="AP115" s="1"/>
  <c r="AC115"/>
  <c r="AD115" s="1"/>
  <c r="Q115"/>
  <c r="R115" s="1"/>
  <c r="DC114"/>
  <c r="DG114" s="1"/>
  <c r="CY114"/>
  <c r="CZ114" s="1"/>
  <c r="CO114"/>
  <c r="CP114" s="1"/>
  <c r="CH114"/>
  <c r="CI114" s="1"/>
  <c r="CA114"/>
  <c r="CB114" s="1"/>
  <c r="BT114"/>
  <c r="BU114" s="1"/>
  <c r="BH114"/>
  <c r="BI114" s="1"/>
  <c r="BB114"/>
  <c r="AX114"/>
  <c r="AY114" s="1"/>
  <c r="AO114"/>
  <c r="AP114" s="1"/>
  <c r="AC114"/>
  <c r="AD114" s="1"/>
  <c r="Q114"/>
  <c r="R114" s="1"/>
  <c r="DC113"/>
  <c r="DG113" s="1"/>
  <c r="CY113"/>
  <c r="CZ113" s="1"/>
  <c r="CO113"/>
  <c r="CP113" s="1"/>
  <c r="CH113"/>
  <c r="CI113" s="1"/>
  <c r="CA113"/>
  <c r="CB113" s="1"/>
  <c r="BT113"/>
  <c r="BU113" s="1"/>
  <c r="BH113"/>
  <c r="BI113" s="1"/>
  <c r="BB113"/>
  <c r="AX113"/>
  <c r="AY113" s="1"/>
  <c r="AO113"/>
  <c r="AP113" s="1"/>
  <c r="AC113"/>
  <c r="AD113" s="1"/>
  <c r="Q113"/>
  <c r="R113" s="1"/>
  <c r="DC112"/>
  <c r="DG112" s="1"/>
  <c r="CY112"/>
  <c r="CZ112" s="1"/>
  <c r="CO112"/>
  <c r="CP112" s="1"/>
  <c r="CH112"/>
  <c r="CI112" s="1"/>
  <c r="CA112"/>
  <c r="CB112" s="1"/>
  <c r="BT112"/>
  <c r="BU112" s="1"/>
  <c r="BH112"/>
  <c r="BI112" s="1"/>
  <c r="BB112"/>
  <c r="AX112"/>
  <c r="AY112" s="1"/>
  <c r="AO112"/>
  <c r="AP112" s="1"/>
  <c r="AC112"/>
  <c r="AD112" s="1"/>
  <c r="Q112"/>
  <c r="R112" s="1"/>
  <c r="DC111"/>
  <c r="DG111" s="1"/>
  <c r="CY111"/>
  <c r="CZ111" s="1"/>
  <c r="CO111"/>
  <c r="CP111" s="1"/>
  <c r="CH111"/>
  <c r="CI111" s="1"/>
  <c r="CA111"/>
  <c r="CB111" s="1"/>
  <c r="BT111"/>
  <c r="BU111" s="1"/>
  <c r="BH111"/>
  <c r="BI111" s="1"/>
  <c r="BB111"/>
  <c r="AX111"/>
  <c r="AY111" s="1"/>
  <c r="AO111"/>
  <c r="AP111" s="1"/>
  <c r="AC111"/>
  <c r="AD111" s="1"/>
  <c r="Q111"/>
  <c r="R111" s="1"/>
  <c r="DC110"/>
  <c r="DG110" s="1"/>
  <c r="CY110"/>
  <c r="CZ110" s="1"/>
  <c r="CO110"/>
  <c r="CP110" s="1"/>
  <c r="CH110"/>
  <c r="CI110" s="1"/>
  <c r="CA110"/>
  <c r="CB110" s="1"/>
  <c r="BT110"/>
  <c r="BU110" s="1"/>
  <c r="BH110"/>
  <c r="BI110" s="1"/>
  <c r="BB110"/>
  <c r="AX110"/>
  <c r="AY110" s="1"/>
  <c r="AO110"/>
  <c r="AP110" s="1"/>
  <c r="AC110"/>
  <c r="AD110" s="1"/>
  <c r="Q110"/>
  <c r="R110" s="1"/>
  <c r="DC109"/>
  <c r="DG109" s="1"/>
  <c r="CY109"/>
  <c r="CZ109" s="1"/>
  <c r="CO109"/>
  <c r="CP109" s="1"/>
  <c r="CH109"/>
  <c r="CI109" s="1"/>
  <c r="CA109"/>
  <c r="CB109" s="1"/>
  <c r="BT109"/>
  <c r="BU109" s="1"/>
  <c r="BH109"/>
  <c r="BI109" s="1"/>
  <c r="BB109"/>
  <c r="AX109"/>
  <c r="AY109" s="1"/>
  <c r="AO109"/>
  <c r="AP109" s="1"/>
  <c r="AC109"/>
  <c r="AD109" s="1"/>
  <c r="Q109"/>
  <c r="R109" s="1"/>
  <c r="DC108"/>
  <c r="DG108" s="1"/>
  <c r="CY108"/>
  <c r="CZ108" s="1"/>
  <c r="CO108"/>
  <c r="CP108" s="1"/>
  <c r="CH108"/>
  <c r="CI108" s="1"/>
  <c r="CA108"/>
  <c r="CB108" s="1"/>
  <c r="BT108"/>
  <c r="BU108" s="1"/>
  <c r="BH108"/>
  <c r="BI108" s="1"/>
  <c r="BB108"/>
  <c r="AX108"/>
  <c r="AY108" s="1"/>
  <c r="AO108"/>
  <c r="AP108" s="1"/>
  <c r="AC108"/>
  <c r="AD108" s="1"/>
  <c r="Q108"/>
  <c r="R108" s="1"/>
  <c r="DC107"/>
  <c r="DG107" s="1"/>
  <c r="CY107"/>
  <c r="CZ107" s="1"/>
  <c r="CO107"/>
  <c r="CP107" s="1"/>
  <c r="CH107"/>
  <c r="CI107" s="1"/>
  <c r="CA107"/>
  <c r="CB107" s="1"/>
  <c r="BT107"/>
  <c r="BU107" s="1"/>
  <c r="BH107"/>
  <c r="BI107" s="1"/>
  <c r="BB107"/>
  <c r="AX107"/>
  <c r="AY107" s="1"/>
  <c r="AO107"/>
  <c r="AP107" s="1"/>
  <c r="AC107"/>
  <c r="AD107" s="1"/>
  <c r="Q107"/>
  <c r="R107" s="1"/>
  <c r="DC106"/>
  <c r="DG106" s="1"/>
  <c r="CY106"/>
  <c r="CZ106" s="1"/>
  <c r="CO106"/>
  <c r="CP106" s="1"/>
  <c r="CH106"/>
  <c r="CI106" s="1"/>
  <c r="CA106"/>
  <c r="CB106" s="1"/>
  <c r="BT106"/>
  <c r="BU106" s="1"/>
  <c r="BH106"/>
  <c r="BI106" s="1"/>
  <c r="BB106"/>
  <c r="AX106"/>
  <c r="AY106" s="1"/>
  <c r="AO106"/>
  <c r="AP106" s="1"/>
  <c r="AC106"/>
  <c r="AD106" s="1"/>
  <c r="Q106"/>
  <c r="R106" s="1"/>
  <c r="DC105"/>
  <c r="DG105" s="1"/>
  <c r="CY105"/>
  <c r="CZ105" s="1"/>
  <c r="CO105"/>
  <c r="CP105" s="1"/>
  <c r="CH105"/>
  <c r="CI105" s="1"/>
  <c r="CA105"/>
  <c r="CB105" s="1"/>
  <c r="BT105"/>
  <c r="BU105" s="1"/>
  <c r="BH105"/>
  <c r="BI105" s="1"/>
  <c r="BB105"/>
  <c r="AX105"/>
  <c r="AY105" s="1"/>
  <c r="AO105"/>
  <c r="AP105" s="1"/>
  <c r="AC105"/>
  <c r="AD105" s="1"/>
  <c r="Q105"/>
  <c r="R105" s="1"/>
  <c r="DC104"/>
  <c r="DG104" s="1"/>
  <c r="CY104"/>
  <c r="CZ104" s="1"/>
  <c r="CO104"/>
  <c r="CP104" s="1"/>
  <c r="CH104"/>
  <c r="CI104" s="1"/>
  <c r="CA104"/>
  <c r="CB104" s="1"/>
  <c r="BT104"/>
  <c r="BU104" s="1"/>
  <c r="BH104"/>
  <c r="BI104" s="1"/>
  <c r="BB104"/>
  <c r="AX104"/>
  <c r="AY104" s="1"/>
  <c r="AO104"/>
  <c r="AP104" s="1"/>
  <c r="AC104"/>
  <c r="AD104" s="1"/>
  <c r="Q104"/>
  <c r="R104" s="1"/>
  <c r="DC103"/>
  <c r="DG103" s="1"/>
  <c r="CY103"/>
  <c r="CZ103" s="1"/>
  <c r="CO103"/>
  <c r="CP103" s="1"/>
  <c r="CH103"/>
  <c r="CI103" s="1"/>
  <c r="CA103"/>
  <c r="CB103" s="1"/>
  <c r="BT103"/>
  <c r="BU103" s="1"/>
  <c r="BH103"/>
  <c r="BI103" s="1"/>
  <c r="BB103"/>
  <c r="AX103"/>
  <c r="AY103" s="1"/>
  <c r="AO103"/>
  <c r="AP103" s="1"/>
  <c r="AC103"/>
  <c r="AD103" s="1"/>
  <c r="Q103"/>
  <c r="R103" s="1"/>
  <c r="DC102"/>
  <c r="DG102" s="1"/>
  <c r="CY102"/>
  <c r="CZ102" s="1"/>
  <c r="CO102"/>
  <c r="CP102" s="1"/>
  <c r="CH102"/>
  <c r="CI102" s="1"/>
  <c r="CA102"/>
  <c r="CB102" s="1"/>
  <c r="BT102"/>
  <c r="BU102" s="1"/>
  <c r="BH102"/>
  <c r="BI102" s="1"/>
  <c r="BB102"/>
  <c r="AX102"/>
  <c r="AY102" s="1"/>
  <c r="AO102"/>
  <c r="AP102" s="1"/>
  <c r="AC102"/>
  <c r="AD102" s="1"/>
  <c r="Q102"/>
  <c r="R102" s="1"/>
  <c r="DC101"/>
  <c r="DG101" s="1"/>
  <c r="CY101"/>
  <c r="CZ101" s="1"/>
  <c r="CO101"/>
  <c r="CP101" s="1"/>
  <c r="CH101"/>
  <c r="CI101" s="1"/>
  <c r="CA101"/>
  <c r="CB101" s="1"/>
  <c r="BT101"/>
  <c r="BU101" s="1"/>
  <c r="BH101"/>
  <c r="BI101" s="1"/>
  <c r="BB101"/>
  <c r="AX101"/>
  <c r="AY101" s="1"/>
  <c r="AO101"/>
  <c r="AP101" s="1"/>
  <c r="AD101"/>
  <c r="AC101"/>
  <c r="Q101"/>
  <c r="R101" s="1"/>
  <c r="DD101" s="1"/>
  <c r="DC100"/>
  <c r="DG100" s="1"/>
  <c r="CY100"/>
  <c r="CZ100" s="1"/>
  <c r="CO100"/>
  <c r="CP100" s="1"/>
  <c r="CH100"/>
  <c r="CI100" s="1"/>
  <c r="CA100"/>
  <c r="CB100" s="1"/>
  <c r="BT100"/>
  <c r="BU100" s="1"/>
  <c r="BH100"/>
  <c r="BI100" s="1"/>
  <c r="BB100"/>
  <c r="AX100"/>
  <c r="AY100" s="1"/>
  <c r="AO100"/>
  <c r="AP100" s="1"/>
  <c r="AC100"/>
  <c r="AD100" s="1"/>
  <c r="Q100"/>
  <c r="R100" s="1"/>
  <c r="DC99"/>
  <c r="DG99" s="1"/>
  <c r="CY99"/>
  <c r="CZ99" s="1"/>
  <c r="CO99"/>
  <c r="CP99" s="1"/>
  <c r="CH99"/>
  <c r="CI99" s="1"/>
  <c r="CA99"/>
  <c r="CB99" s="1"/>
  <c r="BT99"/>
  <c r="BU99" s="1"/>
  <c r="BH99"/>
  <c r="BI99" s="1"/>
  <c r="BB99"/>
  <c r="AX99"/>
  <c r="AY99" s="1"/>
  <c r="AO99"/>
  <c r="AP99" s="1"/>
  <c r="AC99"/>
  <c r="AD99" s="1"/>
  <c r="Q99"/>
  <c r="R99" s="1"/>
  <c r="DC98"/>
  <c r="DG98" s="1"/>
  <c r="CY98"/>
  <c r="CZ98" s="1"/>
  <c r="CO98"/>
  <c r="CP98" s="1"/>
  <c r="CH98"/>
  <c r="CI98" s="1"/>
  <c r="CA98"/>
  <c r="CB98" s="1"/>
  <c r="BT98"/>
  <c r="BU98" s="1"/>
  <c r="BH98"/>
  <c r="BI98" s="1"/>
  <c r="BB98"/>
  <c r="AX98"/>
  <c r="AY98" s="1"/>
  <c r="AO98"/>
  <c r="AP98" s="1"/>
  <c r="AC98"/>
  <c r="AD98" s="1"/>
  <c r="Q98"/>
  <c r="R98" s="1"/>
  <c r="DC97"/>
  <c r="DG97" s="1"/>
  <c r="CY97"/>
  <c r="CZ97" s="1"/>
  <c r="CO97"/>
  <c r="CP97" s="1"/>
  <c r="CH97"/>
  <c r="CI97" s="1"/>
  <c r="CA97"/>
  <c r="CB97" s="1"/>
  <c r="BT97"/>
  <c r="BU97" s="1"/>
  <c r="BH97"/>
  <c r="BI97" s="1"/>
  <c r="BB97"/>
  <c r="AX97"/>
  <c r="AY97" s="1"/>
  <c r="AO97"/>
  <c r="AP97" s="1"/>
  <c r="AC97"/>
  <c r="AD97" s="1"/>
  <c r="Q97"/>
  <c r="R97" s="1"/>
  <c r="DC96"/>
  <c r="DG96" s="1"/>
  <c r="CY96"/>
  <c r="CZ96" s="1"/>
  <c r="CO96"/>
  <c r="CP96" s="1"/>
  <c r="CH96"/>
  <c r="CI96" s="1"/>
  <c r="CA96"/>
  <c r="CB96" s="1"/>
  <c r="BT96"/>
  <c r="BU96" s="1"/>
  <c r="BH96"/>
  <c r="BI96" s="1"/>
  <c r="BB96"/>
  <c r="AX96"/>
  <c r="AY96" s="1"/>
  <c r="AO96"/>
  <c r="AP96" s="1"/>
  <c r="AC96"/>
  <c r="AD96" s="1"/>
  <c r="Q96"/>
  <c r="R96" s="1"/>
  <c r="DC95"/>
  <c r="DG95" s="1"/>
  <c r="CY95"/>
  <c r="CZ95" s="1"/>
  <c r="CO95"/>
  <c r="CP95" s="1"/>
  <c r="CH95"/>
  <c r="CI95" s="1"/>
  <c r="CA95"/>
  <c r="CB95" s="1"/>
  <c r="BT95"/>
  <c r="BU95" s="1"/>
  <c r="BH95"/>
  <c r="BI95" s="1"/>
  <c r="BB95"/>
  <c r="AX95"/>
  <c r="AY95" s="1"/>
  <c r="AO95"/>
  <c r="AP95" s="1"/>
  <c r="AC95"/>
  <c r="AD95" s="1"/>
  <c r="Q95"/>
  <c r="R95" s="1"/>
  <c r="DC94"/>
  <c r="DG94" s="1"/>
  <c r="CY94"/>
  <c r="CZ94" s="1"/>
  <c r="CO94"/>
  <c r="CP94" s="1"/>
  <c r="CH94"/>
  <c r="CI94" s="1"/>
  <c r="CA94"/>
  <c r="CB94" s="1"/>
  <c r="BT94"/>
  <c r="BU94" s="1"/>
  <c r="BH94"/>
  <c r="BI94" s="1"/>
  <c r="BB94"/>
  <c r="AX94"/>
  <c r="AY94" s="1"/>
  <c r="AO94"/>
  <c r="AP94" s="1"/>
  <c r="AC94"/>
  <c r="AD94" s="1"/>
  <c r="Q94"/>
  <c r="R94" s="1"/>
  <c r="DC93"/>
  <c r="DG93" s="1"/>
  <c r="CY93"/>
  <c r="CZ93" s="1"/>
  <c r="CO93"/>
  <c r="CP93" s="1"/>
  <c r="CH93"/>
  <c r="CI93" s="1"/>
  <c r="CA93"/>
  <c r="CB93" s="1"/>
  <c r="BT93"/>
  <c r="BU93" s="1"/>
  <c r="BH93"/>
  <c r="BI93" s="1"/>
  <c r="BB93"/>
  <c r="AX93"/>
  <c r="AY93" s="1"/>
  <c r="AO93"/>
  <c r="AP93" s="1"/>
  <c r="AC93"/>
  <c r="AD93" s="1"/>
  <c r="Q93"/>
  <c r="R93" s="1"/>
  <c r="DC92"/>
  <c r="DG92" s="1"/>
  <c r="CY92"/>
  <c r="CZ92" s="1"/>
  <c r="CO92"/>
  <c r="CP92" s="1"/>
  <c r="CH92"/>
  <c r="CI92" s="1"/>
  <c r="CA92"/>
  <c r="CB92" s="1"/>
  <c r="BT92"/>
  <c r="BU92" s="1"/>
  <c r="BH92"/>
  <c r="BI92" s="1"/>
  <c r="BB92"/>
  <c r="AX92"/>
  <c r="AY92" s="1"/>
  <c r="AO92"/>
  <c r="AP92" s="1"/>
  <c r="AC92"/>
  <c r="AD92" s="1"/>
  <c r="Q92"/>
  <c r="R92" s="1"/>
  <c r="DC91"/>
  <c r="DG91" s="1"/>
  <c r="CY91"/>
  <c r="CZ91" s="1"/>
  <c r="CO91"/>
  <c r="CP91" s="1"/>
  <c r="CH91"/>
  <c r="CI91" s="1"/>
  <c r="CA91"/>
  <c r="CB91" s="1"/>
  <c r="BT91"/>
  <c r="BU91" s="1"/>
  <c r="BH91"/>
  <c r="BI91" s="1"/>
  <c r="BB91"/>
  <c r="AX91"/>
  <c r="AY91" s="1"/>
  <c r="AO91"/>
  <c r="AP91" s="1"/>
  <c r="AC91"/>
  <c r="AD91" s="1"/>
  <c r="Q91"/>
  <c r="R91" s="1"/>
  <c r="DC90"/>
  <c r="DG90" s="1"/>
  <c r="CY90"/>
  <c r="CZ90" s="1"/>
  <c r="CO90"/>
  <c r="CP90" s="1"/>
  <c r="CH90"/>
  <c r="CI90" s="1"/>
  <c r="CA90"/>
  <c r="CB90" s="1"/>
  <c r="BT90"/>
  <c r="BU90" s="1"/>
  <c r="BH90"/>
  <c r="BI90" s="1"/>
  <c r="BB90"/>
  <c r="AX90"/>
  <c r="AY90" s="1"/>
  <c r="AO90"/>
  <c r="AP90" s="1"/>
  <c r="AC90"/>
  <c r="AD90" s="1"/>
  <c r="Q90"/>
  <c r="R90" s="1"/>
  <c r="DC89"/>
  <c r="DG89" s="1"/>
  <c r="CY89"/>
  <c r="CZ89" s="1"/>
  <c r="CO89"/>
  <c r="CP89" s="1"/>
  <c r="CH89"/>
  <c r="CI89" s="1"/>
  <c r="CA89"/>
  <c r="CB89" s="1"/>
  <c r="BT89"/>
  <c r="BU89" s="1"/>
  <c r="BH89"/>
  <c r="BI89" s="1"/>
  <c r="BB89"/>
  <c r="AX89"/>
  <c r="AY89" s="1"/>
  <c r="AO89"/>
  <c r="AP89" s="1"/>
  <c r="AC89"/>
  <c r="AD89" s="1"/>
  <c r="Q89"/>
  <c r="R89" s="1"/>
  <c r="DC88"/>
  <c r="DG88" s="1"/>
  <c r="CY88"/>
  <c r="CZ88" s="1"/>
  <c r="CO88"/>
  <c r="CP88" s="1"/>
  <c r="CH88"/>
  <c r="CI88" s="1"/>
  <c r="CA88"/>
  <c r="CB88" s="1"/>
  <c r="BT88"/>
  <c r="BU88" s="1"/>
  <c r="BH88"/>
  <c r="BI88" s="1"/>
  <c r="BB88"/>
  <c r="AX88"/>
  <c r="AY88" s="1"/>
  <c r="AO88"/>
  <c r="AP88" s="1"/>
  <c r="AC88"/>
  <c r="AD88" s="1"/>
  <c r="Q88"/>
  <c r="R88" s="1"/>
  <c r="DC87"/>
  <c r="DG87" s="1"/>
  <c r="CY87"/>
  <c r="CZ87" s="1"/>
  <c r="CO87"/>
  <c r="CP87" s="1"/>
  <c r="CH87"/>
  <c r="CI87" s="1"/>
  <c r="CA87"/>
  <c r="CB87" s="1"/>
  <c r="BT87"/>
  <c r="BU87" s="1"/>
  <c r="BH87"/>
  <c r="BI87" s="1"/>
  <c r="BB87"/>
  <c r="AX87"/>
  <c r="AY87" s="1"/>
  <c r="AO87"/>
  <c r="AP87" s="1"/>
  <c r="AC87"/>
  <c r="AD87" s="1"/>
  <c r="Q87"/>
  <c r="R87" s="1"/>
  <c r="DC86"/>
  <c r="DG86" s="1"/>
  <c r="CY86"/>
  <c r="CZ86" s="1"/>
  <c r="CO86"/>
  <c r="CP86" s="1"/>
  <c r="CH86"/>
  <c r="CI86" s="1"/>
  <c r="CA86"/>
  <c r="CB86" s="1"/>
  <c r="BT86"/>
  <c r="BU86" s="1"/>
  <c r="BH86"/>
  <c r="BI86" s="1"/>
  <c r="BB86"/>
  <c r="AX86"/>
  <c r="AY86" s="1"/>
  <c r="AO86"/>
  <c r="AP86" s="1"/>
  <c r="AC86"/>
  <c r="AD86" s="1"/>
  <c r="Q86"/>
  <c r="R86" s="1"/>
  <c r="DC85"/>
  <c r="DG85" s="1"/>
  <c r="CY85"/>
  <c r="CZ85" s="1"/>
  <c r="CO85"/>
  <c r="CP85" s="1"/>
  <c r="CH85"/>
  <c r="CI85" s="1"/>
  <c r="CA85"/>
  <c r="CB85" s="1"/>
  <c r="BT85"/>
  <c r="BU85" s="1"/>
  <c r="BH85"/>
  <c r="BI85" s="1"/>
  <c r="BB85"/>
  <c r="AX85"/>
  <c r="AY85" s="1"/>
  <c r="AO85"/>
  <c r="AP85" s="1"/>
  <c r="AC85"/>
  <c r="AD85" s="1"/>
  <c r="Q85"/>
  <c r="R85" s="1"/>
  <c r="DC84"/>
  <c r="DG84" s="1"/>
  <c r="CY84"/>
  <c r="CZ84" s="1"/>
  <c r="CO84"/>
  <c r="CP84" s="1"/>
  <c r="CH84"/>
  <c r="CI84" s="1"/>
  <c r="CA84"/>
  <c r="CB84" s="1"/>
  <c r="BT84"/>
  <c r="BU84" s="1"/>
  <c r="BH84"/>
  <c r="BI84" s="1"/>
  <c r="BB84"/>
  <c r="AX84"/>
  <c r="AY84" s="1"/>
  <c r="AO84"/>
  <c r="AP84" s="1"/>
  <c r="AC84"/>
  <c r="AD84" s="1"/>
  <c r="Q84"/>
  <c r="R84" s="1"/>
  <c r="DC83"/>
  <c r="DG83" s="1"/>
  <c r="CY83"/>
  <c r="CZ83" s="1"/>
  <c r="CO83"/>
  <c r="CP83" s="1"/>
  <c r="CH83"/>
  <c r="CI83" s="1"/>
  <c r="CA83"/>
  <c r="CB83" s="1"/>
  <c r="BT83"/>
  <c r="BU83" s="1"/>
  <c r="BH83"/>
  <c r="BI83" s="1"/>
  <c r="BB83"/>
  <c r="AX83"/>
  <c r="AY83" s="1"/>
  <c r="AO83"/>
  <c r="AP83" s="1"/>
  <c r="AC83"/>
  <c r="AD83" s="1"/>
  <c r="Q83"/>
  <c r="R83" s="1"/>
  <c r="DC82"/>
  <c r="DG82" s="1"/>
  <c r="CY82"/>
  <c r="CZ82" s="1"/>
  <c r="CO82"/>
  <c r="CP82" s="1"/>
  <c r="CH82"/>
  <c r="CI82" s="1"/>
  <c r="CA82"/>
  <c r="CB82" s="1"/>
  <c r="BT82"/>
  <c r="BU82" s="1"/>
  <c r="BH82"/>
  <c r="BI82" s="1"/>
  <c r="BB82"/>
  <c r="AX82"/>
  <c r="AY82" s="1"/>
  <c r="AO82"/>
  <c r="AP82" s="1"/>
  <c r="AC82"/>
  <c r="AD82" s="1"/>
  <c r="Q82"/>
  <c r="R82" s="1"/>
  <c r="DC81"/>
  <c r="DG81" s="1"/>
  <c r="CY81"/>
  <c r="CZ81" s="1"/>
  <c r="CO81"/>
  <c r="CP81" s="1"/>
  <c r="CH81"/>
  <c r="CI81" s="1"/>
  <c r="CA81"/>
  <c r="CB81" s="1"/>
  <c r="BT81"/>
  <c r="BU81" s="1"/>
  <c r="BH81"/>
  <c r="BI81" s="1"/>
  <c r="BB81"/>
  <c r="AX81"/>
  <c r="AY81" s="1"/>
  <c r="AO81"/>
  <c r="AP81" s="1"/>
  <c r="AC81"/>
  <c r="AD81" s="1"/>
  <c r="Q81"/>
  <c r="R81" s="1"/>
  <c r="CY80"/>
  <c r="CO80"/>
  <c r="CH80"/>
  <c r="CA80"/>
  <c r="BT80"/>
  <c r="BH80"/>
  <c r="AX80"/>
  <c r="AO80"/>
  <c r="AC80"/>
  <c r="Q80"/>
  <c r="BC75"/>
  <c r="AE75"/>
  <c r="E75"/>
  <c r="E74"/>
  <c r="DC67"/>
  <c r="DG67" s="1"/>
  <c r="CY67"/>
  <c r="CZ67" s="1"/>
  <c r="CO67"/>
  <c r="CP67" s="1"/>
  <c r="CH67"/>
  <c r="CI67" s="1"/>
  <c r="CA67"/>
  <c r="CB67" s="1"/>
  <c r="BT67"/>
  <c r="BU67" s="1"/>
  <c r="BH67"/>
  <c r="BI67" s="1"/>
  <c r="BB67"/>
  <c r="AX67"/>
  <c r="AY67" s="1"/>
  <c r="AO67"/>
  <c r="AP67" s="1"/>
  <c r="AC67"/>
  <c r="AD67" s="1"/>
  <c r="Q67"/>
  <c r="R67" s="1"/>
  <c r="DC66"/>
  <c r="DG66" s="1"/>
  <c r="CY66"/>
  <c r="CZ66" s="1"/>
  <c r="CP66"/>
  <c r="CO66"/>
  <c r="CH66"/>
  <c r="CI66" s="1"/>
  <c r="CA66"/>
  <c r="CB66" s="1"/>
  <c r="BT66"/>
  <c r="BU66" s="1"/>
  <c r="BH66"/>
  <c r="BI66" s="1"/>
  <c r="BB66"/>
  <c r="AX66"/>
  <c r="AY66" s="1"/>
  <c r="AO66"/>
  <c r="AP66" s="1"/>
  <c r="AC66"/>
  <c r="AD66" s="1"/>
  <c r="Q66"/>
  <c r="R66" s="1"/>
  <c r="DC65"/>
  <c r="DG65" s="1"/>
  <c r="CY65"/>
  <c r="CZ65" s="1"/>
  <c r="CO65"/>
  <c r="CP65" s="1"/>
  <c r="CH65"/>
  <c r="CI65" s="1"/>
  <c r="CA65"/>
  <c r="CB65" s="1"/>
  <c r="BT65"/>
  <c r="BU65" s="1"/>
  <c r="BH65"/>
  <c r="BI65" s="1"/>
  <c r="BB65"/>
  <c r="AX65"/>
  <c r="AY65" s="1"/>
  <c r="AO65"/>
  <c r="AP65" s="1"/>
  <c r="AC65"/>
  <c r="AD65" s="1"/>
  <c r="Q65"/>
  <c r="R65" s="1"/>
  <c r="DC64"/>
  <c r="DG64" s="1"/>
  <c r="CY64"/>
  <c r="CZ64" s="1"/>
  <c r="CO64"/>
  <c r="CP64" s="1"/>
  <c r="CH64"/>
  <c r="CI64" s="1"/>
  <c r="CA64"/>
  <c r="CB64" s="1"/>
  <c r="BT64"/>
  <c r="BU64" s="1"/>
  <c r="BH64"/>
  <c r="BI64" s="1"/>
  <c r="BB64"/>
  <c r="AX64"/>
  <c r="AY64" s="1"/>
  <c r="AO64"/>
  <c r="AP64" s="1"/>
  <c r="AC64"/>
  <c r="AD64" s="1"/>
  <c r="Q64"/>
  <c r="R64" s="1"/>
  <c r="DC63"/>
  <c r="DG63" s="1"/>
  <c r="CY63"/>
  <c r="CZ63" s="1"/>
  <c r="CO63"/>
  <c r="CP63" s="1"/>
  <c r="CH63"/>
  <c r="CI63" s="1"/>
  <c r="CA63"/>
  <c r="CB63" s="1"/>
  <c r="BT63"/>
  <c r="BU63" s="1"/>
  <c r="BH63"/>
  <c r="BI63" s="1"/>
  <c r="BB63"/>
  <c r="AX63"/>
  <c r="AY63" s="1"/>
  <c r="AO63"/>
  <c r="AP63" s="1"/>
  <c r="AC63"/>
  <c r="AD63" s="1"/>
  <c r="Q63"/>
  <c r="R63" s="1"/>
  <c r="DC62"/>
  <c r="DG62" s="1"/>
  <c r="CY62"/>
  <c r="CZ62" s="1"/>
  <c r="CP62"/>
  <c r="CO62"/>
  <c r="CH62"/>
  <c r="CI62" s="1"/>
  <c r="CA62"/>
  <c r="CB62" s="1"/>
  <c r="BT62"/>
  <c r="BU62" s="1"/>
  <c r="BH62"/>
  <c r="BI62" s="1"/>
  <c r="BB62"/>
  <c r="AX62"/>
  <c r="AY62" s="1"/>
  <c r="AO62"/>
  <c r="AP62" s="1"/>
  <c r="AC62"/>
  <c r="AD62" s="1"/>
  <c r="Q62"/>
  <c r="R62" s="1"/>
  <c r="DC61"/>
  <c r="DG61" s="1"/>
  <c r="CY61"/>
  <c r="CZ61" s="1"/>
  <c r="CO61"/>
  <c r="CP61" s="1"/>
  <c r="CH61"/>
  <c r="CI61" s="1"/>
  <c r="CA61"/>
  <c r="CB61" s="1"/>
  <c r="BT61"/>
  <c r="BU61" s="1"/>
  <c r="BH61"/>
  <c r="BI61" s="1"/>
  <c r="BB61"/>
  <c r="AX61"/>
  <c r="AY61" s="1"/>
  <c r="AO61"/>
  <c r="AP61" s="1"/>
  <c r="AC61"/>
  <c r="AD61" s="1"/>
  <c r="Q61"/>
  <c r="R61" s="1"/>
  <c r="DC60"/>
  <c r="DG60" s="1"/>
  <c r="CY60"/>
  <c r="CZ60" s="1"/>
  <c r="CO60"/>
  <c r="CP60" s="1"/>
  <c r="CH60"/>
  <c r="CI60" s="1"/>
  <c r="CA60"/>
  <c r="CB60" s="1"/>
  <c r="BT60"/>
  <c r="BU60" s="1"/>
  <c r="BH60"/>
  <c r="BI60" s="1"/>
  <c r="BB60"/>
  <c r="AX60"/>
  <c r="AY60" s="1"/>
  <c r="AO60"/>
  <c r="AP60" s="1"/>
  <c r="AC60"/>
  <c r="AD60" s="1"/>
  <c r="Q60"/>
  <c r="R60" s="1"/>
  <c r="DC59"/>
  <c r="DG59" s="1"/>
  <c r="CY59"/>
  <c r="CZ59" s="1"/>
  <c r="CO59"/>
  <c r="CP59" s="1"/>
  <c r="CH59"/>
  <c r="CI59" s="1"/>
  <c r="CA59"/>
  <c r="CB59" s="1"/>
  <c r="BT59"/>
  <c r="BU59" s="1"/>
  <c r="BH59"/>
  <c r="BI59" s="1"/>
  <c r="BB59"/>
  <c r="AX59"/>
  <c r="AY59" s="1"/>
  <c r="AO59"/>
  <c r="AP59" s="1"/>
  <c r="AC59"/>
  <c r="AD59" s="1"/>
  <c r="Q59"/>
  <c r="R59" s="1"/>
  <c r="DC58"/>
  <c r="DG58" s="1"/>
  <c r="CY58"/>
  <c r="CZ58" s="1"/>
  <c r="CO58"/>
  <c r="CP58" s="1"/>
  <c r="CH58"/>
  <c r="CI58" s="1"/>
  <c r="CA58"/>
  <c r="CB58" s="1"/>
  <c r="BT58"/>
  <c r="BU58" s="1"/>
  <c r="BH58"/>
  <c r="BI58" s="1"/>
  <c r="BB58"/>
  <c r="AX58"/>
  <c r="AY58" s="1"/>
  <c r="AO58"/>
  <c r="AP58" s="1"/>
  <c r="AC58"/>
  <c r="AD58" s="1"/>
  <c r="Q58"/>
  <c r="R58" s="1"/>
  <c r="DC57"/>
  <c r="DG57" s="1"/>
  <c r="CY57"/>
  <c r="CZ57" s="1"/>
  <c r="CP57"/>
  <c r="CO57"/>
  <c r="CH57"/>
  <c r="CI57" s="1"/>
  <c r="CA57"/>
  <c r="CB57" s="1"/>
  <c r="BT57"/>
  <c r="BU57" s="1"/>
  <c r="BH57"/>
  <c r="BI57" s="1"/>
  <c r="BB57"/>
  <c r="AX57"/>
  <c r="AY57" s="1"/>
  <c r="AO57"/>
  <c r="AP57" s="1"/>
  <c r="AC57"/>
  <c r="AD57" s="1"/>
  <c r="R57"/>
  <c r="Q57"/>
  <c r="DC56"/>
  <c r="DG56" s="1"/>
  <c r="CY56"/>
  <c r="CZ56" s="1"/>
  <c r="CO56"/>
  <c r="CP56" s="1"/>
  <c r="CH56"/>
  <c r="CI56" s="1"/>
  <c r="CA56"/>
  <c r="CB56" s="1"/>
  <c r="BT56"/>
  <c r="BU56" s="1"/>
  <c r="BH56"/>
  <c r="BI56" s="1"/>
  <c r="BB56"/>
  <c r="AX56"/>
  <c r="AY56" s="1"/>
  <c r="AO56"/>
  <c r="AP56" s="1"/>
  <c r="AC56"/>
  <c r="AD56" s="1"/>
  <c r="Q56"/>
  <c r="R56" s="1"/>
  <c r="DC55"/>
  <c r="DG55" s="1"/>
  <c r="CY55"/>
  <c r="CZ55" s="1"/>
  <c r="CO55"/>
  <c r="CP55" s="1"/>
  <c r="CH55"/>
  <c r="CI55" s="1"/>
  <c r="CA55"/>
  <c r="CB55" s="1"/>
  <c r="BT55"/>
  <c r="BU55" s="1"/>
  <c r="BH55"/>
  <c r="BI55" s="1"/>
  <c r="BB55"/>
  <c r="AX55"/>
  <c r="AY55" s="1"/>
  <c r="AO55"/>
  <c r="AP55" s="1"/>
  <c r="AC55"/>
  <c r="AD55" s="1"/>
  <c r="Q55"/>
  <c r="R55" s="1"/>
  <c r="DC54"/>
  <c r="DG54" s="1"/>
  <c r="CY54"/>
  <c r="CZ54" s="1"/>
  <c r="CP54"/>
  <c r="CO54"/>
  <c r="CH54"/>
  <c r="CI54" s="1"/>
  <c r="CA54"/>
  <c r="CB54" s="1"/>
  <c r="BT54"/>
  <c r="BU54" s="1"/>
  <c r="BH54"/>
  <c r="BI54" s="1"/>
  <c r="BB54"/>
  <c r="AX54"/>
  <c r="AY54" s="1"/>
  <c r="AO54"/>
  <c r="AP54" s="1"/>
  <c r="AC54"/>
  <c r="AD54" s="1"/>
  <c r="Q54"/>
  <c r="R54" s="1"/>
  <c r="DC53"/>
  <c r="DG53" s="1"/>
  <c r="CY53"/>
  <c r="CZ53" s="1"/>
  <c r="CO53"/>
  <c r="CP53" s="1"/>
  <c r="CH53"/>
  <c r="CI53" s="1"/>
  <c r="CA53"/>
  <c r="CB53" s="1"/>
  <c r="BT53"/>
  <c r="BU53" s="1"/>
  <c r="BH53"/>
  <c r="BI53" s="1"/>
  <c r="BB53"/>
  <c r="AX53"/>
  <c r="AY53" s="1"/>
  <c r="AO53"/>
  <c r="AP53" s="1"/>
  <c r="AC53"/>
  <c r="AD53" s="1"/>
  <c r="Q53"/>
  <c r="R53" s="1"/>
  <c r="DC52"/>
  <c r="DG52" s="1"/>
  <c r="CY52"/>
  <c r="CZ52" s="1"/>
  <c r="CO52"/>
  <c r="CP52" s="1"/>
  <c r="CH52"/>
  <c r="CI52" s="1"/>
  <c r="CA52"/>
  <c r="CB52" s="1"/>
  <c r="BT52"/>
  <c r="BU52" s="1"/>
  <c r="BH52"/>
  <c r="BI52" s="1"/>
  <c r="BB52"/>
  <c r="AX52"/>
  <c r="AY52" s="1"/>
  <c r="AO52"/>
  <c r="AP52" s="1"/>
  <c r="AC52"/>
  <c r="AD52" s="1"/>
  <c r="R52"/>
  <c r="Q52"/>
  <c r="DC51"/>
  <c r="DG51" s="1"/>
  <c r="CY51"/>
  <c r="CZ51" s="1"/>
  <c r="CO51"/>
  <c r="CP51" s="1"/>
  <c r="CH51"/>
  <c r="CI51" s="1"/>
  <c r="CA51"/>
  <c r="CB51" s="1"/>
  <c r="BT51"/>
  <c r="BU51" s="1"/>
  <c r="BH51"/>
  <c r="BI51" s="1"/>
  <c r="BB51"/>
  <c r="AX51"/>
  <c r="AY51" s="1"/>
  <c r="AO51"/>
  <c r="AP51" s="1"/>
  <c r="AC51"/>
  <c r="AD51" s="1"/>
  <c r="Q51"/>
  <c r="R51" s="1"/>
  <c r="DC50"/>
  <c r="DG50" s="1"/>
  <c r="CY50"/>
  <c r="CZ50" s="1"/>
  <c r="CO50"/>
  <c r="CP50" s="1"/>
  <c r="CH50"/>
  <c r="CI50" s="1"/>
  <c r="CA50"/>
  <c r="CB50" s="1"/>
  <c r="BT50"/>
  <c r="BU50" s="1"/>
  <c r="BH50"/>
  <c r="BI50" s="1"/>
  <c r="BB50"/>
  <c r="AX50"/>
  <c r="AY50" s="1"/>
  <c r="AO50"/>
  <c r="AP50" s="1"/>
  <c r="AC50"/>
  <c r="AD50" s="1"/>
  <c r="Q50"/>
  <c r="R50" s="1"/>
  <c r="DC49"/>
  <c r="DG49" s="1"/>
  <c r="CY49"/>
  <c r="CZ49" s="1"/>
  <c r="CO49"/>
  <c r="CP49" s="1"/>
  <c r="CH49"/>
  <c r="CI49" s="1"/>
  <c r="CA49"/>
  <c r="CB49" s="1"/>
  <c r="BT49"/>
  <c r="BU49" s="1"/>
  <c r="BH49"/>
  <c r="BI49" s="1"/>
  <c r="BB49"/>
  <c r="AX49"/>
  <c r="AY49" s="1"/>
  <c r="AO49"/>
  <c r="AP49" s="1"/>
  <c r="AC49"/>
  <c r="AD49" s="1"/>
  <c r="R49"/>
  <c r="Q49"/>
  <c r="DC48"/>
  <c r="DG48" s="1"/>
  <c r="CY48"/>
  <c r="CZ48" s="1"/>
  <c r="CO48"/>
  <c r="CP48" s="1"/>
  <c r="CH48"/>
  <c r="CI48" s="1"/>
  <c r="CA48"/>
  <c r="CB48" s="1"/>
  <c r="BT48"/>
  <c r="BU48" s="1"/>
  <c r="BH48"/>
  <c r="BI48" s="1"/>
  <c r="BB48"/>
  <c r="AX48"/>
  <c r="AY48" s="1"/>
  <c r="AO48"/>
  <c r="AP48" s="1"/>
  <c r="AC48"/>
  <c r="AD48" s="1"/>
  <c r="Q48"/>
  <c r="R48" s="1"/>
  <c r="DC47"/>
  <c r="DG47" s="1"/>
  <c r="CY47"/>
  <c r="CZ47" s="1"/>
  <c r="CO47"/>
  <c r="CP47" s="1"/>
  <c r="CH47"/>
  <c r="CI47" s="1"/>
  <c r="CA47"/>
  <c r="CB47" s="1"/>
  <c r="BT47"/>
  <c r="BU47" s="1"/>
  <c r="BH47"/>
  <c r="BI47" s="1"/>
  <c r="BB47"/>
  <c r="AX47"/>
  <c r="AY47" s="1"/>
  <c r="AO47"/>
  <c r="AP47" s="1"/>
  <c r="AC47"/>
  <c r="AD47" s="1"/>
  <c r="Q47"/>
  <c r="R47" s="1"/>
  <c r="DC46"/>
  <c r="DG46" s="1"/>
  <c r="CY46"/>
  <c r="CZ46" s="1"/>
  <c r="CP46"/>
  <c r="CO46"/>
  <c r="CH46"/>
  <c r="CI46" s="1"/>
  <c r="CA46"/>
  <c r="CB46" s="1"/>
  <c r="BT46"/>
  <c r="BU46" s="1"/>
  <c r="BH46"/>
  <c r="BI46" s="1"/>
  <c r="BB46"/>
  <c r="AX46"/>
  <c r="AY46" s="1"/>
  <c r="AO46"/>
  <c r="AP46" s="1"/>
  <c r="AC46"/>
  <c r="AD46" s="1"/>
  <c r="Q46"/>
  <c r="R46" s="1"/>
  <c r="DC45"/>
  <c r="DG45" s="1"/>
  <c r="CY45"/>
  <c r="CZ45" s="1"/>
  <c r="CO45"/>
  <c r="CP45" s="1"/>
  <c r="CH45"/>
  <c r="CI45" s="1"/>
  <c r="CA45"/>
  <c r="CB45" s="1"/>
  <c r="BT45"/>
  <c r="BU45" s="1"/>
  <c r="BH45"/>
  <c r="BI45" s="1"/>
  <c r="BB45"/>
  <c r="AX45"/>
  <c r="AY45" s="1"/>
  <c r="AO45"/>
  <c r="AP45" s="1"/>
  <c r="AC45"/>
  <c r="AD45" s="1"/>
  <c r="R45"/>
  <c r="Q45"/>
  <c r="DC44"/>
  <c r="DG44" s="1"/>
  <c r="CY44"/>
  <c r="CZ44" s="1"/>
  <c r="CO44"/>
  <c r="CP44" s="1"/>
  <c r="CH44"/>
  <c r="CI44" s="1"/>
  <c r="CA44"/>
  <c r="CB44" s="1"/>
  <c r="BT44"/>
  <c r="BU44" s="1"/>
  <c r="BH44"/>
  <c r="BI44" s="1"/>
  <c r="BB44"/>
  <c r="AX44"/>
  <c r="AY44" s="1"/>
  <c r="AO44"/>
  <c r="AP44" s="1"/>
  <c r="AC44"/>
  <c r="AD44" s="1"/>
  <c r="Q44"/>
  <c r="R44" s="1"/>
  <c r="DC43"/>
  <c r="DG43" s="1"/>
  <c r="CY43"/>
  <c r="CZ43" s="1"/>
  <c r="CO43"/>
  <c r="CP43" s="1"/>
  <c r="CH43"/>
  <c r="CI43" s="1"/>
  <c r="CA43"/>
  <c r="CB43" s="1"/>
  <c r="BT43"/>
  <c r="BU43" s="1"/>
  <c r="BH43"/>
  <c r="BI43" s="1"/>
  <c r="BB43"/>
  <c r="AX43"/>
  <c r="AY43" s="1"/>
  <c r="AO43"/>
  <c r="AP43" s="1"/>
  <c r="AC43"/>
  <c r="AD43" s="1"/>
  <c r="Q43"/>
  <c r="R43" s="1"/>
  <c r="DC42"/>
  <c r="DG42" s="1"/>
  <c r="CY42"/>
  <c r="CZ42" s="1"/>
  <c r="CP42"/>
  <c r="CO42"/>
  <c r="CH42"/>
  <c r="CI42" s="1"/>
  <c r="CA42"/>
  <c r="CB42" s="1"/>
  <c r="BT42"/>
  <c r="BU42" s="1"/>
  <c r="BH42"/>
  <c r="BI42" s="1"/>
  <c r="BB42"/>
  <c r="AX42"/>
  <c r="AY42" s="1"/>
  <c r="AO42"/>
  <c r="AP42" s="1"/>
  <c r="AC42"/>
  <c r="AD42" s="1"/>
  <c r="Q42"/>
  <c r="R42" s="1"/>
  <c r="DC41"/>
  <c r="DG41" s="1"/>
  <c r="CY41"/>
  <c r="CZ41" s="1"/>
  <c r="CO41"/>
  <c r="CP41" s="1"/>
  <c r="CH41"/>
  <c r="CI41" s="1"/>
  <c r="CA41"/>
  <c r="CB41" s="1"/>
  <c r="BT41"/>
  <c r="BU41" s="1"/>
  <c r="BH41"/>
  <c r="BI41" s="1"/>
  <c r="BB41"/>
  <c r="AX41"/>
  <c r="AY41" s="1"/>
  <c r="AO41"/>
  <c r="AP41" s="1"/>
  <c r="AC41"/>
  <c r="AD41" s="1"/>
  <c r="R41"/>
  <c r="Q41"/>
  <c r="DC40"/>
  <c r="DG40" s="1"/>
  <c r="CY40"/>
  <c r="CZ40" s="1"/>
  <c r="CO40"/>
  <c r="CP40" s="1"/>
  <c r="CH40"/>
  <c r="CI40" s="1"/>
  <c r="CA40"/>
  <c r="CB40" s="1"/>
  <c r="BT40"/>
  <c r="BU40" s="1"/>
  <c r="BH40"/>
  <c r="BI40" s="1"/>
  <c r="BB40"/>
  <c r="AX40"/>
  <c r="AY40" s="1"/>
  <c r="AO40"/>
  <c r="AP40" s="1"/>
  <c r="AC40"/>
  <c r="AD40" s="1"/>
  <c r="Q40"/>
  <c r="R40" s="1"/>
  <c r="DC39"/>
  <c r="DG39" s="1"/>
  <c r="CY39"/>
  <c r="CZ39" s="1"/>
  <c r="CO39"/>
  <c r="CP39" s="1"/>
  <c r="CH39"/>
  <c r="CI39" s="1"/>
  <c r="CA39"/>
  <c r="CB39" s="1"/>
  <c r="BT39"/>
  <c r="BU39" s="1"/>
  <c r="BH39"/>
  <c r="BI39" s="1"/>
  <c r="BB39"/>
  <c r="AX39"/>
  <c r="AY39" s="1"/>
  <c r="AO39"/>
  <c r="AP39" s="1"/>
  <c r="AC39"/>
  <c r="AD39" s="1"/>
  <c r="Q39"/>
  <c r="R39" s="1"/>
  <c r="DC38"/>
  <c r="DG38" s="1"/>
  <c r="CY38"/>
  <c r="CZ38" s="1"/>
  <c r="CP38"/>
  <c r="CO38"/>
  <c r="CH38"/>
  <c r="CI38" s="1"/>
  <c r="CA38"/>
  <c r="CB38" s="1"/>
  <c r="BT38"/>
  <c r="BU38" s="1"/>
  <c r="BH38"/>
  <c r="BI38" s="1"/>
  <c r="BB38"/>
  <c r="AX38"/>
  <c r="AY38" s="1"/>
  <c r="AO38"/>
  <c r="AP38" s="1"/>
  <c r="AC38"/>
  <c r="AD38" s="1"/>
  <c r="Q38"/>
  <c r="R38" s="1"/>
  <c r="DC37"/>
  <c r="DG37" s="1"/>
  <c r="CY37"/>
  <c r="CZ37" s="1"/>
  <c r="CO37"/>
  <c r="CP37" s="1"/>
  <c r="CH37"/>
  <c r="CI37" s="1"/>
  <c r="CA37"/>
  <c r="CB37" s="1"/>
  <c r="BT37"/>
  <c r="BU37" s="1"/>
  <c r="BH37"/>
  <c r="BI37" s="1"/>
  <c r="BB37"/>
  <c r="AX37"/>
  <c r="AY37" s="1"/>
  <c r="AO37"/>
  <c r="AP37" s="1"/>
  <c r="AC37"/>
  <c r="AD37" s="1"/>
  <c r="R37"/>
  <c r="Q37"/>
  <c r="DC36"/>
  <c r="DG36" s="1"/>
  <c r="CY36"/>
  <c r="CZ36" s="1"/>
  <c r="CO36"/>
  <c r="CP36" s="1"/>
  <c r="CH36"/>
  <c r="CI36" s="1"/>
  <c r="CA36"/>
  <c r="CB36" s="1"/>
  <c r="BT36"/>
  <c r="BU36" s="1"/>
  <c r="BH36"/>
  <c r="BI36" s="1"/>
  <c r="BB36"/>
  <c r="AX36"/>
  <c r="AY36" s="1"/>
  <c r="AO36"/>
  <c r="AP36" s="1"/>
  <c r="AC36"/>
  <c r="AD36" s="1"/>
  <c r="Q36"/>
  <c r="R36" s="1"/>
  <c r="DC35"/>
  <c r="DG35" s="1"/>
  <c r="CY35"/>
  <c r="CZ35" s="1"/>
  <c r="CO35"/>
  <c r="CP35" s="1"/>
  <c r="CH35"/>
  <c r="CI35" s="1"/>
  <c r="CA35"/>
  <c r="CB35" s="1"/>
  <c r="BT35"/>
  <c r="BU35" s="1"/>
  <c r="BH35"/>
  <c r="BI35" s="1"/>
  <c r="BB35"/>
  <c r="AX35"/>
  <c r="AY35" s="1"/>
  <c r="AO35"/>
  <c r="AP35" s="1"/>
  <c r="AC35"/>
  <c r="AD35" s="1"/>
  <c r="Q35"/>
  <c r="R35" s="1"/>
  <c r="DC34"/>
  <c r="DG34" s="1"/>
  <c r="CY34"/>
  <c r="CZ34" s="1"/>
  <c r="CP34"/>
  <c r="CO34"/>
  <c r="CH34"/>
  <c r="CI34" s="1"/>
  <c r="CA34"/>
  <c r="CB34" s="1"/>
  <c r="BT34"/>
  <c r="BU34" s="1"/>
  <c r="BH34"/>
  <c r="BI34" s="1"/>
  <c r="BB34"/>
  <c r="AX34"/>
  <c r="AY34" s="1"/>
  <c r="AO34"/>
  <c r="AP34" s="1"/>
  <c r="AC34"/>
  <c r="AD34" s="1"/>
  <c r="Q34"/>
  <c r="R34" s="1"/>
  <c r="DC33"/>
  <c r="DG33" s="1"/>
  <c r="CY33"/>
  <c r="CZ33" s="1"/>
  <c r="CO33"/>
  <c r="CP33" s="1"/>
  <c r="CH33"/>
  <c r="CI33" s="1"/>
  <c r="CA33"/>
  <c r="CB33" s="1"/>
  <c r="BT33"/>
  <c r="BU33" s="1"/>
  <c r="BH33"/>
  <c r="BI33" s="1"/>
  <c r="BB33"/>
  <c r="AX33"/>
  <c r="AY33" s="1"/>
  <c r="AO33"/>
  <c r="AP33" s="1"/>
  <c r="AC33"/>
  <c r="AD33" s="1"/>
  <c r="R33"/>
  <c r="Q33"/>
  <c r="DC32"/>
  <c r="DG32" s="1"/>
  <c r="CY32"/>
  <c r="CZ32" s="1"/>
  <c r="CO32"/>
  <c r="CP32" s="1"/>
  <c r="CH32"/>
  <c r="CI32" s="1"/>
  <c r="CA32"/>
  <c r="CB32" s="1"/>
  <c r="BT32"/>
  <c r="BU32" s="1"/>
  <c r="BH32"/>
  <c r="BI32" s="1"/>
  <c r="BB32"/>
  <c r="AX32"/>
  <c r="AY32" s="1"/>
  <c r="AO32"/>
  <c r="AP32" s="1"/>
  <c r="AC32"/>
  <c r="AD32" s="1"/>
  <c r="Q32"/>
  <c r="R32" s="1"/>
  <c r="DC31"/>
  <c r="DG31" s="1"/>
  <c r="CY31"/>
  <c r="CZ31" s="1"/>
  <c r="CO31"/>
  <c r="CP31" s="1"/>
  <c r="CH31"/>
  <c r="CI31" s="1"/>
  <c r="CA31"/>
  <c r="CB31" s="1"/>
  <c r="BT31"/>
  <c r="BU31" s="1"/>
  <c r="BH31"/>
  <c r="BI31" s="1"/>
  <c r="BB31"/>
  <c r="AX31"/>
  <c r="AY31" s="1"/>
  <c r="AO31"/>
  <c r="AP31" s="1"/>
  <c r="AC31"/>
  <c r="AD31" s="1"/>
  <c r="Q31"/>
  <c r="R31" s="1"/>
  <c r="DC30"/>
  <c r="DG30" s="1"/>
  <c r="CY30"/>
  <c r="CZ30" s="1"/>
  <c r="CP30"/>
  <c r="CO30"/>
  <c r="CH30"/>
  <c r="CI30" s="1"/>
  <c r="CA30"/>
  <c r="CB30" s="1"/>
  <c r="BT30"/>
  <c r="BU30" s="1"/>
  <c r="BH30"/>
  <c r="BI30" s="1"/>
  <c r="BB30"/>
  <c r="AX30"/>
  <c r="AY30" s="1"/>
  <c r="AO30"/>
  <c r="AP30" s="1"/>
  <c r="AC30"/>
  <c r="AD30" s="1"/>
  <c r="Q30"/>
  <c r="R30" s="1"/>
  <c r="DC29"/>
  <c r="DG29" s="1"/>
  <c r="CY29"/>
  <c r="CZ29" s="1"/>
  <c r="CO29"/>
  <c r="CP29" s="1"/>
  <c r="CH29"/>
  <c r="CI29" s="1"/>
  <c r="CA29"/>
  <c r="CB29" s="1"/>
  <c r="BT29"/>
  <c r="BU29" s="1"/>
  <c r="BH29"/>
  <c r="BI29" s="1"/>
  <c r="BB29"/>
  <c r="AX29"/>
  <c r="AY29" s="1"/>
  <c r="AO29"/>
  <c r="AP29" s="1"/>
  <c r="AC29"/>
  <c r="AD29" s="1"/>
  <c r="R29"/>
  <c r="Q29"/>
  <c r="DC28"/>
  <c r="DG28" s="1"/>
  <c r="CY28"/>
  <c r="CZ28" s="1"/>
  <c r="CO28"/>
  <c r="CP28" s="1"/>
  <c r="CH28"/>
  <c r="CI28" s="1"/>
  <c r="CA28"/>
  <c r="CB28" s="1"/>
  <c r="BT28"/>
  <c r="BU28" s="1"/>
  <c r="BH28"/>
  <c r="BI28" s="1"/>
  <c r="BB28"/>
  <c r="AX28"/>
  <c r="AY28" s="1"/>
  <c r="AO28"/>
  <c r="AP28" s="1"/>
  <c r="AC28"/>
  <c r="AD28" s="1"/>
  <c r="Q28"/>
  <c r="R28" s="1"/>
  <c r="DC27"/>
  <c r="DG27" s="1"/>
  <c r="CY27"/>
  <c r="CZ27" s="1"/>
  <c r="CO27"/>
  <c r="CP27" s="1"/>
  <c r="CH27"/>
  <c r="CI27" s="1"/>
  <c r="CA27"/>
  <c r="CB27" s="1"/>
  <c r="BT27"/>
  <c r="BU27" s="1"/>
  <c r="BH27"/>
  <c r="BI27" s="1"/>
  <c r="BB27"/>
  <c r="AX27"/>
  <c r="AY27" s="1"/>
  <c r="AO27"/>
  <c r="AP27" s="1"/>
  <c r="AC27"/>
  <c r="AD27" s="1"/>
  <c r="Q27"/>
  <c r="R27" s="1"/>
  <c r="DC26"/>
  <c r="DG26" s="1"/>
  <c r="CY26"/>
  <c r="CZ26" s="1"/>
  <c r="CP26"/>
  <c r="CO26"/>
  <c r="CH26"/>
  <c r="CI26" s="1"/>
  <c r="CA26"/>
  <c r="CB26" s="1"/>
  <c r="BT26"/>
  <c r="BU26" s="1"/>
  <c r="BH26"/>
  <c r="BI26" s="1"/>
  <c r="BB26"/>
  <c r="AX26"/>
  <c r="AY26" s="1"/>
  <c r="AO26"/>
  <c r="AP26" s="1"/>
  <c r="AC26"/>
  <c r="AD26" s="1"/>
  <c r="Q26"/>
  <c r="R26" s="1"/>
  <c r="DC25"/>
  <c r="DG25" s="1"/>
  <c r="CY25"/>
  <c r="CZ25" s="1"/>
  <c r="CO25"/>
  <c r="CP25" s="1"/>
  <c r="CH25"/>
  <c r="CI25" s="1"/>
  <c r="CA25"/>
  <c r="CB25" s="1"/>
  <c r="BT25"/>
  <c r="BU25" s="1"/>
  <c r="BH25"/>
  <c r="BI25" s="1"/>
  <c r="BB25"/>
  <c r="AX25"/>
  <c r="AY25" s="1"/>
  <c r="AO25"/>
  <c r="AP25" s="1"/>
  <c r="AC25"/>
  <c r="AD25" s="1"/>
  <c r="R25"/>
  <c r="Q25"/>
  <c r="DC24"/>
  <c r="DG24" s="1"/>
  <c r="CY24"/>
  <c r="CZ24" s="1"/>
  <c r="CO24"/>
  <c r="CP24" s="1"/>
  <c r="CH24"/>
  <c r="CI24" s="1"/>
  <c r="CA24"/>
  <c r="CB24" s="1"/>
  <c r="BT24"/>
  <c r="BU24" s="1"/>
  <c r="BH24"/>
  <c r="BI24" s="1"/>
  <c r="BB24"/>
  <c r="AX24"/>
  <c r="AY24" s="1"/>
  <c r="AO24"/>
  <c r="AP24" s="1"/>
  <c r="AC24"/>
  <c r="AD24" s="1"/>
  <c r="Q24"/>
  <c r="R24" s="1"/>
  <c r="DC23"/>
  <c r="DG23" s="1"/>
  <c r="CY23"/>
  <c r="CZ23" s="1"/>
  <c r="CO23"/>
  <c r="CP23" s="1"/>
  <c r="CH23"/>
  <c r="CI23" s="1"/>
  <c r="CA23"/>
  <c r="CB23" s="1"/>
  <c r="BT23"/>
  <c r="BU23" s="1"/>
  <c r="BH23"/>
  <c r="BI23" s="1"/>
  <c r="BB23"/>
  <c r="AX23"/>
  <c r="AY23" s="1"/>
  <c r="AO23"/>
  <c r="AP23" s="1"/>
  <c r="AC23"/>
  <c r="AD23" s="1"/>
  <c r="Q23"/>
  <c r="R23" s="1"/>
  <c r="DC22"/>
  <c r="DG22" s="1"/>
  <c r="CY22"/>
  <c r="CZ22" s="1"/>
  <c r="CP22"/>
  <c r="CO22"/>
  <c r="CH22"/>
  <c r="CI22" s="1"/>
  <c r="CA22"/>
  <c r="CB22" s="1"/>
  <c r="BT22"/>
  <c r="BU22" s="1"/>
  <c r="BH22"/>
  <c r="BI22" s="1"/>
  <c r="BB22"/>
  <c r="AX22"/>
  <c r="AY22" s="1"/>
  <c r="AO22"/>
  <c r="AP22" s="1"/>
  <c r="AC22"/>
  <c r="AD22" s="1"/>
  <c r="Q22"/>
  <c r="R22" s="1"/>
  <c r="DC21"/>
  <c r="DG21" s="1"/>
  <c r="CY21"/>
  <c r="CZ21" s="1"/>
  <c r="CO21"/>
  <c r="CP21" s="1"/>
  <c r="CH21"/>
  <c r="CI21" s="1"/>
  <c r="CA21"/>
  <c r="CB21" s="1"/>
  <c r="BT21"/>
  <c r="BU21" s="1"/>
  <c r="BH21"/>
  <c r="BI21" s="1"/>
  <c r="BB21"/>
  <c r="AX21"/>
  <c r="AY21" s="1"/>
  <c r="AO21"/>
  <c r="AP21" s="1"/>
  <c r="AC21"/>
  <c r="AD21" s="1"/>
  <c r="R21"/>
  <c r="Q21"/>
  <c r="DC20"/>
  <c r="DG20" s="1"/>
  <c r="CY20"/>
  <c r="CZ20" s="1"/>
  <c r="CO20"/>
  <c r="CP20" s="1"/>
  <c r="CH20"/>
  <c r="CI20" s="1"/>
  <c r="CA20"/>
  <c r="CB20" s="1"/>
  <c r="BT20"/>
  <c r="BU20" s="1"/>
  <c r="BH20"/>
  <c r="BI20" s="1"/>
  <c r="BB20"/>
  <c r="AX20"/>
  <c r="AY20" s="1"/>
  <c r="AO20"/>
  <c r="AP20" s="1"/>
  <c r="AC20"/>
  <c r="AD20" s="1"/>
  <c r="Q20"/>
  <c r="R20" s="1"/>
  <c r="DC19"/>
  <c r="DG19" s="1"/>
  <c r="CY19"/>
  <c r="CZ19" s="1"/>
  <c r="CO19"/>
  <c r="CP19" s="1"/>
  <c r="CH19"/>
  <c r="CI19" s="1"/>
  <c r="CA19"/>
  <c r="CB19" s="1"/>
  <c r="BT19"/>
  <c r="BU19" s="1"/>
  <c r="BH19"/>
  <c r="BI19" s="1"/>
  <c r="BB19"/>
  <c r="AX19"/>
  <c r="AY19" s="1"/>
  <c r="AO19"/>
  <c r="AP19" s="1"/>
  <c r="AC19"/>
  <c r="AD19" s="1"/>
  <c r="R19"/>
  <c r="Q19"/>
  <c r="DC18"/>
  <c r="DG18" s="1"/>
  <c r="CY18"/>
  <c r="CZ18" s="1"/>
  <c r="CO18"/>
  <c r="CP18" s="1"/>
  <c r="CH18"/>
  <c r="CI18" s="1"/>
  <c r="CA18"/>
  <c r="CB18" s="1"/>
  <c r="BT18"/>
  <c r="BU18" s="1"/>
  <c r="BH18"/>
  <c r="BI18" s="1"/>
  <c r="BB18"/>
  <c r="AX18"/>
  <c r="AY18" s="1"/>
  <c r="AO18"/>
  <c r="AP18" s="1"/>
  <c r="AC18"/>
  <c r="AD18" s="1"/>
  <c r="Q18"/>
  <c r="R18" s="1"/>
  <c r="DC17"/>
  <c r="DG17" s="1"/>
  <c r="CY17"/>
  <c r="CZ17" s="1"/>
  <c r="CO17"/>
  <c r="CP17" s="1"/>
  <c r="CH17"/>
  <c r="CI17" s="1"/>
  <c r="CA17"/>
  <c r="CB17" s="1"/>
  <c r="BT17"/>
  <c r="BU17" s="1"/>
  <c r="BH17"/>
  <c r="BI17" s="1"/>
  <c r="BB17"/>
  <c r="AX17"/>
  <c r="AY17" s="1"/>
  <c r="AO17"/>
  <c r="AP17" s="1"/>
  <c r="AC17"/>
  <c r="AD17" s="1"/>
  <c r="R17"/>
  <c r="Q17"/>
  <c r="DC16"/>
  <c r="DG16" s="1"/>
  <c r="CY16"/>
  <c r="CZ16" s="1"/>
  <c r="CO16"/>
  <c r="CP16" s="1"/>
  <c r="CH16"/>
  <c r="CI16" s="1"/>
  <c r="CA16"/>
  <c r="CB16" s="1"/>
  <c r="BT16"/>
  <c r="BU16" s="1"/>
  <c r="BH16"/>
  <c r="BI16" s="1"/>
  <c r="BB16"/>
  <c r="AX16"/>
  <c r="AY16" s="1"/>
  <c r="AO16"/>
  <c r="AP16" s="1"/>
  <c r="AC16"/>
  <c r="AD16" s="1"/>
  <c r="Q16"/>
  <c r="R16" s="1"/>
  <c r="DC15"/>
  <c r="DG15" s="1"/>
  <c r="CY15"/>
  <c r="CZ15" s="1"/>
  <c r="CO15"/>
  <c r="CP15" s="1"/>
  <c r="CH15"/>
  <c r="CI15" s="1"/>
  <c r="CA15"/>
  <c r="CB15" s="1"/>
  <c r="BT15"/>
  <c r="BU15" s="1"/>
  <c r="BH15"/>
  <c r="BI15" s="1"/>
  <c r="BB15"/>
  <c r="AX15"/>
  <c r="AY15" s="1"/>
  <c r="AO15"/>
  <c r="AP15" s="1"/>
  <c r="AC15"/>
  <c r="AD15" s="1"/>
  <c r="R15"/>
  <c r="Q15"/>
  <c r="DC14"/>
  <c r="DG14" s="1"/>
  <c r="CY14"/>
  <c r="CZ14" s="1"/>
  <c r="CO14"/>
  <c r="CP14" s="1"/>
  <c r="CH14"/>
  <c r="CI14" s="1"/>
  <c r="CA14"/>
  <c r="CB14" s="1"/>
  <c r="BT14"/>
  <c r="BU14" s="1"/>
  <c r="BH14"/>
  <c r="BI14" s="1"/>
  <c r="BB14"/>
  <c r="AX14"/>
  <c r="AY14" s="1"/>
  <c r="AO14"/>
  <c r="AP14" s="1"/>
  <c r="AC14"/>
  <c r="AD14" s="1"/>
  <c r="Q14"/>
  <c r="R14" s="1"/>
  <c r="DC13"/>
  <c r="DG13" s="1"/>
  <c r="CY13"/>
  <c r="CZ13" s="1"/>
  <c r="CO13"/>
  <c r="CP13" s="1"/>
  <c r="CH13"/>
  <c r="CI13" s="1"/>
  <c r="CA13"/>
  <c r="CB13" s="1"/>
  <c r="BT13"/>
  <c r="BU13" s="1"/>
  <c r="BH13"/>
  <c r="BI13" s="1"/>
  <c r="BB13"/>
  <c r="AX13"/>
  <c r="AY13" s="1"/>
  <c r="AO13"/>
  <c r="AP13" s="1"/>
  <c r="AC13"/>
  <c r="AD13" s="1"/>
  <c r="R13"/>
  <c r="Q13"/>
  <c r="CY12"/>
  <c r="CO12"/>
  <c r="CH12"/>
  <c r="CA12"/>
  <c r="BT12"/>
  <c r="BH12"/>
  <c r="AX12"/>
  <c r="AO12"/>
  <c r="AC12"/>
  <c r="Q12"/>
  <c r="BC7"/>
  <c r="AE7"/>
  <c r="E7"/>
  <c r="E6"/>
  <c r="DE67" l="1"/>
  <c r="DD109"/>
  <c r="DD151"/>
  <c r="DE151"/>
  <c r="DE156"/>
  <c r="DD157"/>
  <c r="DD159"/>
  <c r="DD161"/>
  <c r="DD169"/>
  <c r="DE203"/>
  <c r="DE49" i="13"/>
  <c r="DE62"/>
  <c r="DE232"/>
  <c r="DD85" i="12"/>
  <c r="DD97"/>
  <c r="DD105"/>
  <c r="DD216"/>
  <c r="DE232"/>
  <c r="DD88" i="13"/>
  <c r="DD89"/>
  <c r="DD120"/>
  <c r="DD121"/>
  <c r="DE238"/>
  <c r="DD14" i="14"/>
  <c r="DE111"/>
  <c r="DD155"/>
  <c r="DE157"/>
  <c r="DD177"/>
  <c r="DD185"/>
  <c r="DD206"/>
  <c r="DD235"/>
  <c r="DD28" i="12"/>
  <c r="DD89"/>
  <c r="DD93"/>
  <c r="DE204"/>
  <c r="DE205"/>
  <c r="DD208"/>
  <c r="DD209"/>
  <c r="DD210"/>
  <c r="DE224"/>
  <c r="DD238"/>
  <c r="DE238"/>
  <c r="DD239"/>
  <c r="DD31" i="13"/>
  <c r="DD33"/>
  <c r="DD41"/>
  <c r="DE63"/>
  <c r="DD96"/>
  <c r="DD97"/>
  <c r="DD112"/>
  <c r="DD113"/>
  <c r="DE154"/>
  <c r="DD159"/>
  <c r="DD161"/>
  <c r="DE162"/>
  <c r="DD163"/>
  <c r="DE163"/>
  <c r="DD164"/>
  <c r="DE164"/>
  <c r="DD165"/>
  <c r="DE167"/>
  <c r="DE168"/>
  <c r="DE178"/>
  <c r="DD204"/>
  <c r="DE240"/>
  <c r="DD13" i="14"/>
  <c r="DD93"/>
  <c r="DE181"/>
  <c r="DD183"/>
  <c r="DD187"/>
  <c r="DE201"/>
  <c r="DE203"/>
  <c r="DE172"/>
  <c r="DD34" i="12"/>
  <c r="DD36"/>
  <c r="DD164" i="14"/>
  <c r="DE164"/>
  <c r="DD113" i="12"/>
  <c r="DD117"/>
  <c r="DD121"/>
  <c r="DD125"/>
  <c r="DD129"/>
  <c r="DD133"/>
  <c r="DD135"/>
  <c r="DE135"/>
  <c r="DD150"/>
  <c r="DD154"/>
  <c r="DD158"/>
  <c r="DE158"/>
  <c r="DD168"/>
  <c r="DE172"/>
  <c r="DE179"/>
  <c r="DE181"/>
  <c r="DE183"/>
  <c r="DE206"/>
  <c r="DE209"/>
  <c r="DE228"/>
  <c r="DE20" i="13"/>
  <c r="DD26"/>
  <c r="DD42"/>
  <c r="DD92"/>
  <c r="DD93"/>
  <c r="DD100"/>
  <c r="DD101"/>
  <c r="DD108"/>
  <c r="DD109"/>
  <c r="DD116"/>
  <c r="DD117"/>
  <c r="DD124"/>
  <c r="DD125"/>
  <c r="DE133"/>
  <c r="DD134"/>
  <c r="DD152"/>
  <c r="DE152"/>
  <c r="DE205"/>
  <c r="DF225"/>
  <c r="DE230"/>
  <c r="DD18" i="14"/>
  <c r="DD19"/>
  <c r="DD53"/>
  <c r="DD58"/>
  <c r="DD61"/>
  <c r="DD97"/>
  <c r="DD107"/>
  <c r="DD159"/>
  <c r="DD160"/>
  <c r="DE160"/>
  <c r="DD180"/>
  <c r="DD181"/>
  <c r="DD207"/>
  <c r="DE207"/>
  <c r="DD239"/>
  <c r="DF88" i="12"/>
  <c r="DF160"/>
  <c r="DF90"/>
  <c r="DF92"/>
  <c r="DF96"/>
  <c r="DF100"/>
  <c r="DF104"/>
  <c r="DF106"/>
  <c r="DF108"/>
  <c r="DF110"/>
  <c r="DF112"/>
  <c r="DF114"/>
  <c r="DF116"/>
  <c r="DF118"/>
  <c r="DF120"/>
  <c r="DF122"/>
  <c r="DF124"/>
  <c r="DF126"/>
  <c r="DF128"/>
  <c r="DF130"/>
  <c r="DF132"/>
  <c r="DE177" i="13"/>
  <c r="DD179"/>
  <c r="DD180"/>
  <c r="DF182"/>
  <c r="DD183"/>
  <c r="DD187"/>
  <c r="DE201"/>
  <c r="DF205"/>
  <c r="DF209"/>
  <c r="DF213"/>
  <c r="DF217"/>
  <c r="DF221"/>
  <c r="DE227"/>
  <c r="DF235"/>
  <c r="DD27" i="14"/>
  <c r="DD44"/>
  <c r="DE150"/>
  <c r="DD168"/>
  <c r="DE168"/>
  <c r="DD169"/>
  <c r="DF94" i="12"/>
  <c r="DF98"/>
  <c r="DF102"/>
  <c r="DD24"/>
  <c r="DD30"/>
  <c r="DD32"/>
  <c r="DD38"/>
  <c r="DD43"/>
  <c r="DD61"/>
  <c r="DD64"/>
  <c r="DD65"/>
  <c r="DD83"/>
  <c r="DD84"/>
  <c r="DE86"/>
  <c r="DE88"/>
  <c r="DE90"/>
  <c r="DE92"/>
  <c r="DE94"/>
  <c r="DE96"/>
  <c r="DE98"/>
  <c r="DE100"/>
  <c r="DE102"/>
  <c r="DE104"/>
  <c r="DE106"/>
  <c r="DE108"/>
  <c r="DE110"/>
  <c r="DE112"/>
  <c r="DE114"/>
  <c r="DF115"/>
  <c r="DE116"/>
  <c r="DF117"/>
  <c r="DE118"/>
  <c r="DF119"/>
  <c r="DE120"/>
  <c r="DF121"/>
  <c r="DF123"/>
  <c r="DF125"/>
  <c r="DF127"/>
  <c r="DF129"/>
  <c r="DF131"/>
  <c r="DD153"/>
  <c r="DD162"/>
  <c r="DD164"/>
  <c r="DD165"/>
  <c r="DE168"/>
  <c r="DD172"/>
  <c r="DD173"/>
  <c r="DD176"/>
  <c r="DE176"/>
  <c r="DE201"/>
  <c r="DD204"/>
  <c r="DE211"/>
  <c r="DD212"/>
  <c r="DD214"/>
  <c r="DE217"/>
  <c r="DF217"/>
  <c r="DD220"/>
  <c r="DE221"/>
  <c r="DF221"/>
  <c r="DD222"/>
  <c r="DF225"/>
  <c r="DD226"/>
  <c r="DD230"/>
  <c r="DD234"/>
  <c r="DF236"/>
  <c r="DE239"/>
  <c r="DD240"/>
  <c r="DD38" i="13"/>
  <c r="DD54"/>
  <c r="DD84"/>
  <c r="DD128"/>
  <c r="DD129"/>
  <c r="DD131"/>
  <c r="DD150"/>
  <c r="DE150"/>
  <c r="DD151"/>
  <c r="DD155"/>
  <c r="DD157"/>
  <c r="DE159"/>
  <c r="DD171"/>
  <c r="DE172"/>
  <c r="DE235"/>
  <c r="DF151" i="14"/>
  <c r="DF170"/>
  <c r="DD171"/>
  <c r="DE171"/>
  <c r="DE229" i="13"/>
  <c r="DD230"/>
  <c r="DD231"/>
  <c r="DE231"/>
  <c r="DD232"/>
  <c r="DD233"/>
  <c r="DE237"/>
  <c r="DD238"/>
  <c r="DD239"/>
  <c r="DE239"/>
  <c r="DD16" i="14"/>
  <c r="DD31"/>
  <c r="DD42"/>
  <c r="DD43"/>
  <c r="DD45"/>
  <c r="DE47"/>
  <c r="DE48"/>
  <c r="DD50"/>
  <c r="DD51"/>
  <c r="DD52"/>
  <c r="DE55"/>
  <c r="DE56"/>
  <c r="DD59"/>
  <c r="DD60"/>
  <c r="DE64"/>
  <c r="DD66"/>
  <c r="DD108"/>
  <c r="DD120"/>
  <c r="DE151"/>
  <c r="DE152"/>
  <c r="DD172"/>
  <c r="DE173"/>
  <c r="DD175"/>
  <c r="DE177"/>
  <c r="DF186"/>
  <c r="DF239"/>
  <c r="DD174"/>
  <c r="DE175"/>
  <c r="DD184"/>
  <c r="DE208"/>
  <c r="DD209"/>
  <c r="DD213"/>
  <c r="DE214"/>
  <c r="DF214"/>
  <c r="DD217"/>
  <c r="DE218"/>
  <c r="DD221"/>
  <c r="DE222"/>
  <c r="DF222"/>
  <c r="DD225"/>
  <c r="DE226"/>
  <c r="DD229"/>
  <c r="DE230"/>
  <c r="DF230"/>
  <c r="DD233"/>
  <c r="DD237"/>
  <c r="DF237"/>
  <c r="DE134" i="13"/>
  <c r="DE59"/>
  <c r="DE36"/>
  <c r="DE39"/>
  <c r="DE37"/>
  <c r="DE27"/>
  <c r="DF33"/>
  <c r="DF55"/>
  <c r="DF62"/>
  <c r="DE67"/>
  <c r="DE58"/>
  <c r="DE18"/>
  <c r="DE33"/>
  <c r="DE42"/>
  <c r="DE54"/>
  <c r="DE17"/>
  <c r="DE22"/>
  <c r="DE26"/>
  <c r="DE66"/>
  <c r="DE44"/>
  <c r="DE16"/>
  <c r="DE43"/>
  <c r="DE55"/>
  <c r="DD30"/>
  <c r="DD44"/>
  <c r="DD53"/>
  <c r="DD58"/>
  <c r="DD65"/>
  <c r="DD22"/>
  <c r="DD50"/>
  <c r="DD61"/>
  <c r="DD37"/>
  <c r="DD49"/>
  <c r="DF64" i="14"/>
  <c r="DE13"/>
  <c r="DE27"/>
  <c r="DE35"/>
  <c r="DE63"/>
  <c r="DE15"/>
  <c r="DE17"/>
  <c r="DE24"/>
  <c r="DE40"/>
  <c r="DE51"/>
  <c r="DE59"/>
  <c r="DF56"/>
  <c r="DF48"/>
  <c r="DF14"/>
  <c r="DF27"/>
  <c r="DF32"/>
  <c r="DF17"/>
  <c r="DF18"/>
  <c r="DF34"/>
  <c r="DF40"/>
  <c r="DF38"/>
  <c r="DF23"/>
  <c r="DF30"/>
  <c r="DE28"/>
  <c r="DE32"/>
  <c r="DE29"/>
  <c r="DE26"/>
  <c r="DE45"/>
  <c r="DE53"/>
  <c r="DE61"/>
  <c r="DF83"/>
  <c r="DF117"/>
  <c r="DF87"/>
  <c r="DE109"/>
  <c r="DE98"/>
  <c r="DE102"/>
  <c r="DE90"/>
  <c r="DE123"/>
  <c r="DE107"/>
  <c r="DE108"/>
  <c r="DE120"/>
  <c r="DE89"/>
  <c r="DE93"/>
  <c r="DE97"/>
  <c r="DE117"/>
  <c r="DE124"/>
  <c r="DE110"/>
  <c r="DE101"/>
  <c r="DE81"/>
  <c r="DE82"/>
  <c r="DE83"/>
  <c r="DE85"/>
  <c r="DE105"/>
  <c r="DE122"/>
  <c r="DD89"/>
  <c r="DD116"/>
  <c r="DD101"/>
  <c r="DD105"/>
  <c r="DD109"/>
  <c r="DD82"/>
  <c r="DD113"/>
  <c r="DD83"/>
  <c r="DD98"/>
  <c r="DD102"/>
  <c r="DF130" i="13"/>
  <c r="DE86"/>
  <c r="DE82"/>
  <c r="DE81"/>
  <c r="DE90"/>
  <c r="DE94"/>
  <c r="DE98"/>
  <c r="DE102"/>
  <c r="DE106"/>
  <c r="DE110"/>
  <c r="DE114"/>
  <c r="DE118"/>
  <c r="DE122"/>
  <c r="DE126"/>
  <c r="DE130"/>
  <c r="DE135"/>
  <c r="DE85"/>
  <c r="DD132"/>
  <c r="DE25" i="12"/>
  <c r="DF25"/>
  <c r="DF37"/>
  <c r="DF33"/>
  <c r="DF29"/>
  <c r="DF47"/>
  <c r="DF46"/>
  <c r="DE37"/>
  <c r="DE35"/>
  <c r="DE31"/>
  <c r="DE23"/>
  <c r="DE19"/>
  <c r="DE18"/>
  <c r="DE27"/>
  <c r="DE39"/>
  <c r="DE45"/>
  <c r="DE14"/>
  <c r="DE15"/>
  <c r="DE29"/>
  <c r="DE33"/>
  <c r="DE41"/>
  <c r="DE64"/>
  <c r="DE46"/>
  <c r="DE50"/>
  <c r="DE63"/>
  <c r="DE55"/>
  <c r="DD22"/>
  <c r="DD26"/>
  <c r="DD13"/>
  <c r="DD14"/>
  <c r="DD17"/>
  <c r="DD18"/>
  <c r="DD57"/>
  <c r="DD40"/>
  <c r="DD44"/>
  <c r="DD48"/>
  <c r="DD53"/>
  <c r="DD62"/>
  <c r="DD66"/>
  <c r="DF175"/>
  <c r="DF52"/>
  <c r="DF60"/>
  <c r="DF134"/>
  <c r="DF15"/>
  <c r="DF22"/>
  <c r="DF67"/>
  <c r="DF82"/>
  <c r="DF85"/>
  <c r="DE124"/>
  <c r="DF19"/>
  <c r="DF45"/>
  <c r="DF86"/>
  <c r="DE132"/>
  <c r="DD21"/>
  <c r="DD23"/>
  <c r="DD25"/>
  <c r="DD27"/>
  <c r="DD29"/>
  <c r="DD31"/>
  <c r="DD33"/>
  <c r="DD35"/>
  <c r="DD37"/>
  <c r="DD39"/>
  <c r="DD42"/>
  <c r="DE47"/>
  <c r="DE48"/>
  <c r="DD50"/>
  <c r="DF56"/>
  <c r="DD58"/>
  <c r="DE62"/>
  <c r="DD86"/>
  <c r="DF87"/>
  <c r="DD88"/>
  <c r="DE91"/>
  <c r="DF91"/>
  <c r="DD92"/>
  <c r="DE95"/>
  <c r="DF95"/>
  <c r="DD96"/>
  <c r="DE99"/>
  <c r="DF99"/>
  <c r="DD100"/>
  <c r="DE103"/>
  <c r="DF103"/>
  <c r="DD104"/>
  <c r="DF107"/>
  <c r="DD108"/>
  <c r="DF111"/>
  <c r="DD112"/>
  <c r="DD116"/>
  <c r="DH116" s="1"/>
  <c r="DD120"/>
  <c r="DD124"/>
  <c r="DD128"/>
  <c r="DD132"/>
  <c r="DF133"/>
  <c r="DE134"/>
  <c r="DE148"/>
  <c r="DF153"/>
  <c r="DF161"/>
  <c r="DE163"/>
  <c r="DE164"/>
  <c r="DE177"/>
  <c r="DE178"/>
  <c r="DE182"/>
  <c r="DF204"/>
  <c r="DD205"/>
  <c r="DF206"/>
  <c r="DE208"/>
  <c r="DE128"/>
  <c r="DE44"/>
  <c r="DD46"/>
  <c r="DD49"/>
  <c r="DE52"/>
  <c r="DE56"/>
  <c r="DF64"/>
  <c r="DE82"/>
  <c r="DE87"/>
  <c r="DD91"/>
  <c r="DD99"/>
  <c r="DD103"/>
  <c r="DD107"/>
  <c r="DD111"/>
  <c r="DD115"/>
  <c r="DD119"/>
  <c r="DE122"/>
  <c r="DD123"/>
  <c r="DE126"/>
  <c r="DD127"/>
  <c r="DE130"/>
  <c r="DD131"/>
  <c r="DF148"/>
  <c r="DE149"/>
  <c r="DE154"/>
  <c r="DE155"/>
  <c r="DE159"/>
  <c r="DE161"/>
  <c r="DF162"/>
  <c r="DE167"/>
  <c r="DE171"/>
  <c r="DE175"/>
  <c r="DE184"/>
  <c r="DE185"/>
  <c r="DE187"/>
  <c r="DD202"/>
  <c r="DF209"/>
  <c r="DF213"/>
  <c r="DF152"/>
  <c r="DF157"/>
  <c r="DF15" i="13"/>
  <c r="DF42" i="12"/>
  <c r="DD45"/>
  <c r="DD47"/>
  <c r="DE49"/>
  <c r="DF57"/>
  <c r="DE58"/>
  <c r="DF63"/>
  <c r="DF81"/>
  <c r="DD95"/>
  <c r="DF14"/>
  <c r="DF18"/>
  <c r="DE22"/>
  <c r="DE26"/>
  <c r="DE30"/>
  <c r="DE34"/>
  <c r="DE38"/>
  <c r="DE43"/>
  <c r="DE51"/>
  <c r="DF51"/>
  <c r="DD54"/>
  <c r="DD55"/>
  <c r="DD56"/>
  <c r="DE59"/>
  <c r="DF59"/>
  <c r="DD63"/>
  <c r="DF65"/>
  <c r="DE66"/>
  <c r="DD81"/>
  <c r="DD82"/>
  <c r="DE85"/>
  <c r="DE89"/>
  <c r="DF89"/>
  <c r="DD90"/>
  <c r="DH90" s="1"/>
  <c r="DE93"/>
  <c r="DF93"/>
  <c r="DD94"/>
  <c r="DE97"/>
  <c r="DF97"/>
  <c r="DD98"/>
  <c r="DE101"/>
  <c r="DF101"/>
  <c r="DD102"/>
  <c r="DE105"/>
  <c r="DF105"/>
  <c r="DD106"/>
  <c r="DF109"/>
  <c r="DD110"/>
  <c r="DF113"/>
  <c r="DD114"/>
  <c r="DD118"/>
  <c r="DH118" s="1"/>
  <c r="DD122"/>
  <c r="DD126"/>
  <c r="DH126" s="1"/>
  <c r="DD130"/>
  <c r="DD134"/>
  <c r="DF135"/>
  <c r="DH135" s="1"/>
  <c r="DD148"/>
  <c r="DE162"/>
  <c r="DD163"/>
  <c r="DD167"/>
  <c r="DD171"/>
  <c r="DD175"/>
  <c r="DD177"/>
  <c r="DE180"/>
  <c r="DE186"/>
  <c r="DE210"/>
  <c r="DD213"/>
  <c r="DF232"/>
  <c r="DF202"/>
  <c r="DF205"/>
  <c r="DD211"/>
  <c r="DE212"/>
  <c r="DE214"/>
  <c r="DD219"/>
  <c r="DE220"/>
  <c r="DD223"/>
  <c r="DE225"/>
  <c r="DD227"/>
  <c r="DE235"/>
  <c r="DD237"/>
  <c r="DF13" i="13"/>
  <c r="DE15"/>
  <c r="DD18"/>
  <c r="DD21"/>
  <c r="DD25"/>
  <c r="DD28"/>
  <c r="DE28"/>
  <c r="DE30"/>
  <c r="DE38"/>
  <c r="DF39"/>
  <c r="DF41"/>
  <c r="DE48"/>
  <c r="DE50"/>
  <c r="DD20"/>
  <c r="DF20"/>
  <c r="DF21"/>
  <c r="DF23"/>
  <c r="DE24"/>
  <c r="DD27"/>
  <c r="DF31"/>
  <c r="DE32"/>
  <c r="DE34"/>
  <c r="DD43"/>
  <c r="DF45"/>
  <c r="DE46"/>
  <c r="DE52"/>
  <c r="DE53"/>
  <c r="DF66"/>
  <c r="DD206" i="12"/>
  <c r="DE207"/>
  <c r="DE213"/>
  <c r="DE215"/>
  <c r="DD217"/>
  <c r="DE218"/>
  <c r="DD221"/>
  <c r="DE223"/>
  <c r="DD225"/>
  <c r="DE227"/>
  <c r="DD229"/>
  <c r="DE231"/>
  <c r="DD233"/>
  <c r="DD14" i="13"/>
  <c r="DF14"/>
  <c r="DF17"/>
  <c r="DE19"/>
  <c r="DE21"/>
  <c r="DE23"/>
  <c r="DE25"/>
  <c r="DD29"/>
  <c r="DD34"/>
  <c r="DF44"/>
  <c r="DD46"/>
  <c r="DF47"/>
  <c r="DF49"/>
  <c r="DF60"/>
  <c r="DD215" i="12"/>
  <c r="DE216"/>
  <c r="DD218"/>
  <c r="DE219"/>
  <c r="DE236"/>
  <c r="DE240"/>
  <c r="DE13" i="13"/>
  <c r="DE14"/>
  <c r="DD16"/>
  <c r="DF25"/>
  <c r="DF29"/>
  <c r="DF81"/>
  <c r="DF85"/>
  <c r="DF89"/>
  <c r="DF90"/>
  <c r="DF93"/>
  <c r="DF94"/>
  <c r="DF97"/>
  <c r="DF98"/>
  <c r="DF101"/>
  <c r="DF102"/>
  <c r="DF105"/>
  <c r="DF106"/>
  <c r="DF109"/>
  <c r="DF110"/>
  <c r="DF113"/>
  <c r="DF114"/>
  <c r="DF117"/>
  <c r="DF118"/>
  <c r="DF121"/>
  <c r="DF122"/>
  <c r="DF125"/>
  <c r="DF126"/>
  <c r="DF129"/>
  <c r="DF132"/>
  <c r="DF135"/>
  <c r="DF150"/>
  <c r="DF158"/>
  <c r="DF159"/>
  <c r="DF160"/>
  <c r="DD35"/>
  <c r="DE35"/>
  <c r="DD36"/>
  <c r="DF37"/>
  <c r="DH37" s="1"/>
  <c r="DE40"/>
  <c r="DE45"/>
  <c r="DE47"/>
  <c r="DD59"/>
  <c r="DD63"/>
  <c r="DE64"/>
  <c r="DD67"/>
  <c r="DD82"/>
  <c r="DE83"/>
  <c r="DD86"/>
  <c r="DE87"/>
  <c r="DE91"/>
  <c r="DE95"/>
  <c r="DE99"/>
  <c r="DE103"/>
  <c r="DE107"/>
  <c r="DE111"/>
  <c r="DE115"/>
  <c r="DE119"/>
  <c r="DE123"/>
  <c r="DE127"/>
  <c r="DD130"/>
  <c r="DD153"/>
  <c r="DF155"/>
  <c r="DE156"/>
  <c r="DF156"/>
  <c r="DE158"/>
  <c r="DD160"/>
  <c r="DE182"/>
  <c r="DF232"/>
  <c r="DE57"/>
  <c r="DD60"/>
  <c r="DD62"/>
  <c r="DD64"/>
  <c r="DD66"/>
  <c r="DD81"/>
  <c r="DD83"/>
  <c r="DD85"/>
  <c r="DD87"/>
  <c r="DD91"/>
  <c r="DD95"/>
  <c r="DD99"/>
  <c r="DD103"/>
  <c r="DD107"/>
  <c r="DD111"/>
  <c r="DD115"/>
  <c r="DD119"/>
  <c r="DD123"/>
  <c r="DD127"/>
  <c r="DD133"/>
  <c r="DE149"/>
  <c r="DE153"/>
  <c r="DE155"/>
  <c r="DD156"/>
  <c r="DE160"/>
  <c r="DF167"/>
  <c r="DE170"/>
  <c r="DE171"/>
  <c r="DD172"/>
  <c r="DF174"/>
  <c r="DE175"/>
  <c r="DF178"/>
  <c r="DF186"/>
  <c r="DF227"/>
  <c r="DE29"/>
  <c r="DF30"/>
  <c r="DE31"/>
  <c r="DF32"/>
  <c r="DD39"/>
  <c r="DE41"/>
  <c r="DD45"/>
  <c r="DD51"/>
  <c r="DE51"/>
  <c r="DD52"/>
  <c r="DF52"/>
  <c r="DF53"/>
  <c r="DE56"/>
  <c r="DE89"/>
  <c r="DH89" s="1"/>
  <c r="DE93"/>
  <c r="DE97"/>
  <c r="DE101"/>
  <c r="DE105"/>
  <c r="DH105" s="1"/>
  <c r="DE109"/>
  <c r="DE113"/>
  <c r="DE117"/>
  <c r="DH117" s="1"/>
  <c r="DE121"/>
  <c r="DE125"/>
  <c r="DE129"/>
  <c r="DH129" s="1"/>
  <c r="DF134"/>
  <c r="DH134" s="1"/>
  <c r="DD148"/>
  <c r="DF154"/>
  <c r="DF163"/>
  <c r="DE166"/>
  <c r="DD168"/>
  <c r="DF177"/>
  <c r="DE186"/>
  <c r="DF201"/>
  <c r="DF13" i="14"/>
  <c r="DH13" s="1"/>
  <c r="DD184" i="13"/>
  <c r="DD201"/>
  <c r="DD203"/>
  <c r="DE204"/>
  <c r="DD205"/>
  <c r="DD207"/>
  <c r="DE208"/>
  <c r="DD211"/>
  <c r="DE212"/>
  <c r="DD215"/>
  <c r="DE216"/>
  <c r="DD219"/>
  <c r="DE220"/>
  <c r="DD223"/>
  <c r="DE224"/>
  <c r="DD227"/>
  <c r="DD228"/>
  <c r="DF231"/>
  <c r="DE234"/>
  <c r="DD235"/>
  <c r="DH235" s="1"/>
  <c r="DD236"/>
  <c r="DF239"/>
  <c r="DD240"/>
  <c r="DF240"/>
  <c r="DD15" i="14"/>
  <c r="DE21"/>
  <c r="DE22"/>
  <c r="DE25"/>
  <c r="DF26"/>
  <c r="DE39"/>
  <c r="DD208" i="13"/>
  <c r="DE209"/>
  <c r="DD212"/>
  <c r="DE213"/>
  <c r="DD216"/>
  <c r="DE217"/>
  <c r="DD220"/>
  <c r="DE221"/>
  <c r="DD224"/>
  <c r="DE225"/>
  <c r="DF228"/>
  <c r="DF229"/>
  <c r="DF230"/>
  <c r="DH230" s="1"/>
  <c r="DF236"/>
  <c r="DF237"/>
  <c r="DF238"/>
  <c r="DF175"/>
  <c r="DH175" s="1"/>
  <c r="DD182"/>
  <c r="DD186"/>
  <c r="DF202"/>
  <c r="DF206"/>
  <c r="DD209"/>
  <c r="DE210"/>
  <c r="DD213"/>
  <c r="DE214"/>
  <c r="DD217"/>
  <c r="DE218"/>
  <c r="DD221"/>
  <c r="DE222"/>
  <c r="DD225"/>
  <c r="DE226"/>
  <c r="DD25" i="14"/>
  <c r="DF29"/>
  <c r="DF35"/>
  <c r="DH35" s="1"/>
  <c r="DF171" i="13"/>
  <c r="DF172"/>
  <c r="DE174"/>
  <c r="DD176"/>
  <c r="DF176"/>
  <c r="DE180"/>
  <c r="DD181"/>
  <c r="DE184"/>
  <c r="DD185"/>
  <c r="DE203"/>
  <c r="DE207"/>
  <c r="DD210"/>
  <c r="DE211"/>
  <c r="DD214"/>
  <c r="DE215"/>
  <c r="DD218"/>
  <c r="DE219"/>
  <c r="DD222"/>
  <c r="DE223"/>
  <c r="DD226"/>
  <c r="DE16" i="14"/>
  <c r="DD21"/>
  <c r="DF22"/>
  <c r="DE23"/>
  <c r="DD28"/>
  <c r="DE31"/>
  <c r="DF31"/>
  <c r="DD36"/>
  <c r="DD20"/>
  <c r="DF21"/>
  <c r="DD26"/>
  <c r="DE30"/>
  <c r="DE34"/>
  <c r="DE38"/>
  <c r="DD41"/>
  <c r="DE41"/>
  <c r="DE46"/>
  <c r="DD47"/>
  <c r="DD49"/>
  <c r="DE49"/>
  <c r="DE54"/>
  <c r="DD55"/>
  <c r="DD57"/>
  <c r="DE57"/>
  <c r="DE62"/>
  <c r="DD63"/>
  <c r="DD65"/>
  <c r="DE65"/>
  <c r="DF66"/>
  <c r="DE67"/>
  <c r="DF81"/>
  <c r="DD84"/>
  <c r="DF85"/>
  <c r="DD88"/>
  <c r="DD90"/>
  <c r="DD92"/>
  <c r="DD94"/>
  <c r="DD96"/>
  <c r="DD33"/>
  <c r="DE33"/>
  <c r="DD34"/>
  <c r="DE36"/>
  <c r="DF36"/>
  <c r="DD37"/>
  <c r="DE37"/>
  <c r="DD38"/>
  <c r="DF42"/>
  <c r="DF44"/>
  <c r="DD46"/>
  <c r="DF50"/>
  <c r="DF52"/>
  <c r="DD54"/>
  <c r="DF58"/>
  <c r="DF60"/>
  <c r="DD62"/>
  <c r="DD17"/>
  <c r="DE19"/>
  <c r="DE20"/>
  <c r="DD22"/>
  <c r="DH22" s="1"/>
  <c r="DD23"/>
  <c r="DD29"/>
  <c r="DF46"/>
  <c r="DF54"/>
  <c r="DF62"/>
  <c r="DD67"/>
  <c r="DE84"/>
  <c r="DE88"/>
  <c r="DE92"/>
  <c r="DE94"/>
  <c r="DE96"/>
  <c r="DF168"/>
  <c r="DH168" s="1"/>
  <c r="DD40"/>
  <c r="DE42"/>
  <c r="DF47"/>
  <c r="DH47" s="1"/>
  <c r="DD48"/>
  <c r="DE50"/>
  <c r="DH50" s="1"/>
  <c r="DD56"/>
  <c r="DE58"/>
  <c r="DF63"/>
  <c r="DD64"/>
  <c r="DE66"/>
  <c r="DD85"/>
  <c r="DF106"/>
  <c r="DF114"/>
  <c r="DD117"/>
  <c r="DE121"/>
  <c r="DF121"/>
  <c r="DD152"/>
  <c r="DF172"/>
  <c r="DD173"/>
  <c r="DD176"/>
  <c r="DD179"/>
  <c r="DF182"/>
  <c r="DE185"/>
  <c r="DF218"/>
  <c r="DF226"/>
  <c r="DF238"/>
  <c r="DD86"/>
  <c r="DE86"/>
  <c r="DF86"/>
  <c r="DD87"/>
  <c r="DF88"/>
  <c r="DD91"/>
  <c r="DE91"/>
  <c r="DF91"/>
  <c r="DF92"/>
  <c r="DD95"/>
  <c r="DE95"/>
  <c r="DF95"/>
  <c r="DF96"/>
  <c r="DH96" s="1"/>
  <c r="DD99"/>
  <c r="DE99"/>
  <c r="DF99"/>
  <c r="DF100"/>
  <c r="DD103"/>
  <c r="DE103"/>
  <c r="DF103"/>
  <c r="DF104"/>
  <c r="DE106"/>
  <c r="DE114"/>
  <c r="DE115"/>
  <c r="DD121"/>
  <c r="DD124"/>
  <c r="DE125"/>
  <c r="DF125"/>
  <c r="DD126"/>
  <c r="DE127"/>
  <c r="DF127"/>
  <c r="DD128"/>
  <c r="DE129"/>
  <c r="DF129"/>
  <c r="DD130"/>
  <c r="DE131"/>
  <c r="DF131"/>
  <c r="DD132"/>
  <c r="DE133"/>
  <c r="DE135"/>
  <c r="DE148"/>
  <c r="DD158"/>
  <c r="DE158"/>
  <c r="DD162"/>
  <c r="DE162"/>
  <c r="DD166"/>
  <c r="DE166"/>
  <c r="DE170"/>
  <c r="DF176"/>
  <c r="DF178"/>
  <c r="DF184"/>
  <c r="DD202"/>
  <c r="DE206"/>
  <c r="DF235"/>
  <c r="DD81"/>
  <c r="DD100"/>
  <c r="DE100"/>
  <c r="DE104"/>
  <c r="DD106"/>
  <c r="DF110"/>
  <c r="DD112"/>
  <c r="DE113"/>
  <c r="DE116"/>
  <c r="DE118"/>
  <c r="DE119"/>
  <c r="DD125"/>
  <c r="DD127"/>
  <c r="DD129"/>
  <c r="DD131"/>
  <c r="DD133"/>
  <c r="DD135"/>
  <c r="DD148"/>
  <c r="DD153"/>
  <c r="DD154"/>
  <c r="DD156"/>
  <c r="DE159"/>
  <c r="DE163"/>
  <c r="DE167"/>
  <c r="DE169"/>
  <c r="DD170"/>
  <c r="DE174"/>
  <c r="DF174"/>
  <c r="DF180"/>
  <c r="DF233"/>
  <c r="DF234"/>
  <c r="DE179"/>
  <c r="DD182"/>
  <c r="DE187"/>
  <c r="DD201"/>
  <c r="DD203"/>
  <c r="DE204"/>
  <c r="DD208"/>
  <c r="DE211"/>
  <c r="DF211"/>
  <c r="DD214"/>
  <c r="DE215"/>
  <c r="DF215"/>
  <c r="DD218"/>
  <c r="DE219"/>
  <c r="DF219"/>
  <c r="DD222"/>
  <c r="DE223"/>
  <c r="DF223"/>
  <c r="DD226"/>
  <c r="DE227"/>
  <c r="DF227"/>
  <c r="DD230"/>
  <c r="DE231"/>
  <c r="DF231"/>
  <c r="DE234"/>
  <c r="DE238"/>
  <c r="DD204"/>
  <c r="DF204"/>
  <c r="DE205"/>
  <c r="DF205"/>
  <c r="DF206"/>
  <c r="DE210"/>
  <c r="DD211"/>
  <c r="DE212"/>
  <c r="DF212"/>
  <c r="DD215"/>
  <c r="DE216"/>
  <c r="DF216"/>
  <c r="DD219"/>
  <c r="DE220"/>
  <c r="DF220"/>
  <c r="DD223"/>
  <c r="DE224"/>
  <c r="DF224"/>
  <c r="DD227"/>
  <c r="DE228"/>
  <c r="DF228"/>
  <c r="DD231"/>
  <c r="DE232"/>
  <c r="DF232"/>
  <c r="DF236"/>
  <c r="DF240"/>
  <c r="DD178"/>
  <c r="DE183"/>
  <c r="DD186"/>
  <c r="DF207"/>
  <c r="DE209"/>
  <c r="DD210"/>
  <c r="DD212"/>
  <c r="DE213"/>
  <c r="DF213"/>
  <c r="DD216"/>
  <c r="DE217"/>
  <c r="DF217"/>
  <c r="DD220"/>
  <c r="DE221"/>
  <c r="DF221"/>
  <c r="DD224"/>
  <c r="DE225"/>
  <c r="DF225"/>
  <c r="DD228"/>
  <c r="DE229"/>
  <c r="DF229"/>
  <c r="DD232"/>
  <c r="DE236"/>
  <c r="DE240"/>
  <c r="DE21" i="12"/>
  <c r="DF21"/>
  <c r="DF16"/>
  <c r="DF20"/>
  <c r="DF24"/>
  <c r="DF28"/>
  <c r="DF32"/>
  <c r="DF36"/>
  <c r="DF40"/>
  <c r="DF44"/>
  <c r="DF23"/>
  <c r="DH23" s="1"/>
  <c r="DF26"/>
  <c r="DF27"/>
  <c r="DH27" s="1"/>
  <c r="DF30"/>
  <c r="DF31"/>
  <c r="DH31" s="1"/>
  <c r="DF34"/>
  <c r="DF35"/>
  <c r="DH35" s="1"/>
  <c r="DF38"/>
  <c r="DF39"/>
  <c r="DH39" s="1"/>
  <c r="DD41"/>
  <c r="DE42"/>
  <c r="DF48"/>
  <c r="DF55"/>
  <c r="DD20"/>
  <c r="DE13"/>
  <c r="DD16"/>
  <c r="DE17"/>
  <c r="DF13"/>
  <c r="DD15"/>
  <c r="DE16"/>
  <c r="DF17"/>
  <c r="DD19"/>
  <c r="DE20"/>
  <c r="DE24"/>
  <c r="DE28"/>
  <c r="DE32"/>
  <c r="DE36"/>
  <c r="DE40"/>
  <c r="DF43"/>
  <c r="DE54"/>
  <c r="DE81"/>
  <c r="DH81" s="1"/>
  <c r="DH64"/>
  <c r="DF41"/>
  <c r="DH45"/>
  <c r="DE60"/>
  <c r="DF83"/>
  <c r="DH88"/>
  <c r="DH92"/>
  <c r="DH96"/>
  <c r="DH122"/>
  <c r="DH128"/>
  <c r="DE133"/>
  <c r="DH133" s="1"/>
  <c r="DF154"/>
  <c r="DF155"/>
  <c r="DF159"/>
  <c r="DH159" s="1"/>
  <c r="DD160"/>
  <c r="DE165"/>
  <c r="DE169"/>
  <c r="DE173"/>
  <c r="DH14"/>
  <c r="DH15"/>
  <c r="DH46"/>
  <c r="DD51"/>
  <c r="DF54"/>
  <c r="DE57"/>
  <c r="DD59"/>
  <c r="DF62"/>
  <c r="DE65"/>
  <c r="DD67"/>
  <c r="DD87"/>
  <c r="DD149"/>
  <c r="DD152"/>
  <c r="DD156"/>
  <c r="DF158"/>
  <c r="DE160"/>
  <c r="DF163"/>
  <c r="DF165"/>
  <c r="DD166"/>
  <c r="DF167"/>
  <c r="DF169"/>
  <c r="DH169" s="1"/>
  <c r="DD170"/>
  <c r="DF171"/>
  <c r="DF173"/>
  <c r="DD174"/>
  <c r="DH154"/>
  <c r="DH99"/>
  <c r="DH93"/>
  <c r="DH89"/>
  <c r="DF49"/>
  <c r="DH49" s="1"/>
  <c r="DF50"/>
  <c r="DD52"/>
  <c r="DE53"/>
  <c r="DF53"/>
  <c r="DF58"/>
  <c r="DH58" s="1"/>
  <c r="DD60"/>
  <c r="DH60" s="1"/>
  <c r="DE61"/>
  <c r="DF61"/>
  <c r="DF66"/>
  <c r="DE83"/>
  <c r="DE84"/>
  <c r="DF84"/>
  <c r="DE107"/>
  <c r="DE109"/>
  <c r="DE111"/>
  <c r="DE113"/>
  <c r="DE115"/>
  <c r="DH115" s="1"/>
  <c r="DE117"/>
  <c r="DH117" s="1"/>
  <c r="DE119"/>
  <c r="DH119" s="1"/>
  <c r="DE121"/>
  <c r="DH121" s="1"/>
  <c r="DE123"/>
  <c r="DE125"/>
  <c r="DH125" s="1"/>
  <c r="DE127"/>
  <c r="DE129"/>
  <c r="DH129" s="1"/>
  <c r="DE131"/>
  <c r="DF149"/>
  <c r="DE150"/>
  <c r="DF150"/>
  <c r="DF151"/>
  <c r="DH151" s="1"/>
  <c r="DE152"/>
  <c r="DE153"/>
  <c r="DH153" s="1"/>
  <c r="DD155"/>
  <c r="DF156"/>
  <c r="DE157"/>
  <c r="DH157" s="1"/>
  <c r="DH163"/>
  <c r="DE166"/>
  <c r="DE170"/>
  <c r="DE174"/>
  <c r="DH175"/>
  <c r="DH165"/>
  <c r="DH225"/>
  <c r="DH221"/>
  <c r="DH217"/>
  <c r="DH158"/>
  <c r="DF168"/>
  <c r="DH168" s="1"/>
  <c r="DF172"/>
  <c r="DF176"/>
  <c r="DH176" s="1"/>
  <c r="DD179"/>
  <c r="DD181"/>
  <c r="DD183"/>
  <c r="DD185"/>
  <c r="DD187"/>
  <c r="DD201"/>
  <c r="DD203"/>
  <c r="DF203"/>
  <c r="DF207"/>
  <c r="DF208"/>
  <c r="DH208" s="1"/>
  <c r="DF212"/>
  <c r="DF216"/>
  <c r="DF220"/>
  <c r="DH220" s="1"/>
  <c r="DE222"/>
  <c r="DF222"/>
  <c r="DD224"/>
  <c r="DE226"/>
  <c r="DF226"/>
  <c r="DD228"/>
  <c r="DE230"/>
  <c r="DF230"/>
  <c r="DD232"/>
  <c r="DH232" s="1"/>
  <c r="DE234"/>
  <c r="DF234"/>
  <c r="DD236"/>
  <c r="DF16" i="13"/>
  <c r="DH16" s="1"/>
  <c r="DF19"/>
  <c r="DD23"/>
  <c r="DF36"/>
  <c r="DF46"/>
  <c r="DH46" s="1"/>
  <c r="DF48"/>
  <c r="DD55"/>
  <c r="DH148" i="12"/>
  <c r="DH161"/>
  <c r="DF164"/>
  <c r="DH164" s="1"/>
  <c r="DH172"/>
  <c r="DD178"/>
  <c r="DF178"/>
  <c r="DD180"/>
  <c r="DF180"/>
  <c r="DD182"/>
  <c r="DF182"/>
  <c r="DD184"/>
  <c r="DF184"/>
  <c r="DD186"/>
  <c r="DF186"/>
  <c r="DH204"/>
  <c r="DD207"/>
  <c r="DH209"/>
  <c r="DF211"/>
  <c r="DH211" s="1"/>
  <c r="DF215"/>
  <c r="DH215" s="1"/>
  <c r="DF219"/>
  <c r="DF223"/>
  <c r="DH223" s="1"/>
  <c r="DF227"/>
  <c r="DF231"/>
  <c r="DF22" i="13"/>
  <c r="DF24"/>
  <c r="DF54"/>
  <c r="DF56"/>
  <c r="DH160" i="12"/>
  <c r="DF166"/>
  <c r="DF170"/>
  <c r="DF174"/>
  <c r="DF177"/>
  <c r="DH177" s="1"/>
  <c r="DF179"/>
  <c r="DF181"/>
  <c r="DF183"/>
  <c r="DF185"/>
  <c r="DF187"/>
  <c r="DH236"/>
  <c r="DF201"/>
  <c r="DE202"/>
  <c r="DH202" s="1"/>
  <c r="DF210"/>
  <c r="DH212"/>
  <c r="DF214"/>
  <c r="DH214" s="1"/>
  <c r="DH216"/>
  <c r="DF218"/>
  <c r="DF224"/>
  <c r="DF228"/>
  <c r="DE229"/>
  <c r="DF229"/>
  <c r="DD231"/>
  <c r="DH231" s="1"/>
  <c r="DE233"/>
  <c r="DF233"/>
  <c r="DD235"/>
  <c r="DF18" i="13"/>
  <c r="DH18" s="1"/>
  <c r="DF28"/>
  <c r="DF38"/>
  <c r="DH38" s="1"/>
  <c r="DF40"/>
  <c r="DD47"/>
  <c r="DH62"/>
  <c r="DF57"/>
  <c r="DF58"/>
  <c r="DH58" s="1"/>
  <c r="DF59"/>
  <c r="DH59" s="1"/>
  <c r="DF63"/>
  <c r="DH63" s="1"/>
  <c r="DF64"/>
  <c r="DH64" s="1"/>
  <c r="DF67"/>
  <c r="DF82"/>
  <c r="DH82" s="1"/>
  <c r="DF83"/>
  <c r="DH83" s="1"/>
  <c r="DF86"/>
  <c r="DF87"/>
  <c r="DH87" s="1"/>
  <c r="DF170"/>
  <c r="DF235" i="12"/>
  <c r="DH235" s="1"/>
  <c r="DF237"/>
  <c r="DF238"/>
  <c r="DH238" s="1"/>
  <c r="DF239"/>
  <c r="DH239" s="1"/>
  <c r="DF240"/>
  <c r="DH240" s="1"/>
  <c r="DF26" i="13"/>
  <c r="DF34"/>
  <c r="DF42"/>
  <c r="DF50"/>
  <c r="DH50" s="1"/>
  <c r="DE237" i="12"/>
  <c r="DH237" s="1"/>
  <c r="DD57" i="13"/>
  <c r="DE60"/>
  <c r="DE61"/>
  <c r="DE65"/>
  <c r="DE84"/>
  <c r="DE88"/>
  <c r="DE92"/>
  <c r="DE96"/>
  <c r="DE100"/>
  <c r="DE104"/>
  <c r="DE108"/>
  <c r="DE112"/>
  <c r="DE116"/>
  <c r="DE120"/>
  <c r="DE124"/>
  <c r="DE128"/>
  <c r="DE131"/>
  <c r="DF162"/>
  <c r="DF164"/>
  <c r="DH164" s="1"/>
  <c r="DH206" i="12"/>
  <c r="DD13" i="13"/>
  <c r="DD15"/>
  <c r="DD17"/>
  <c r="DD19"/>
  <c r="DD24"/>
  <c r="DF27"/>
  <c r="DH27" s="1"/>
  <c r="DD32"/>
  <c r="DH32" s="1"/>
  <c r="DF35"/>
  <c r="DH35" s="1"/>
  <c r="DD40"/>
  <c r="DF43"/>
  <c r="DH43" s="1"/>
  <c r="DD48"/>
  <c r="DF51"/>
  <c r="DH51" s="1"/>
  <c r="DD56"/>
  <c r="DF61"/>
  <c r="DF65"/>
  <c r="DF84"/>
  <c r="DF88"/>
  <c r="DD90"/>
  <c r="DF91"/>
  <c r="DF92"/>
  <c r="DD94"/>
  <c r="DF95"/>
  <c r="DF96"/>
  <c r="DD98"/>
  <c r="DF99"/>
  <c r="DF100"/>
  <c r="DD102"/>
  <c r="DF103"/>
  <c r="DF104"/>
  <c r="DD106"/>
  <c r="DF107"/>
  <c r="DF108"/>
  <c r="DD110"/>
  <c r="DF111"/>
  <c r="DH111" s="1"/>
  <c r="DF112"/>
  <c r="DD114"/>
  <c r="DF115"/>
  <c r="DF116"/>
  <c r="DD118"/>
  <c r="DF119"/>
  <c r="DF120"/>
  <c r="DD122"/>
  <c r="DF123"/>
  <c r="DF124"/>
  <c r="DD126"/>
  <c r="DF127"/>
  <c r="DH127" s="1"/>
  <c r="DF128"/>
  <c r="DD135"/>
  <c r="DH135" s="1"/>
  <c r="DE148"/>
  <c r="DF149"/>
  <c r="DF153"/>
  <c r="DF166"/>
  <c r="DF168"/>
  <c r="DF133"/>
  <c r="DH133" s="1"/>
  <c r="DD158"/>
  <c r="DD162"/>
  <c r="DH162" s="1"/>
  <c r="DD166"/>
  <c r="DD170"/>
  <c r="DD174"/>
  <c r="DH177"/>
  <c r="DF180"/>
  <c r="DH180" s="1"/>
  <c r="DE183"/>
  <c r="DF183"/>
  <c r="DF184"/>
  <c r="DH184" s="1"/>
  <c r="DE187"/>
  <c r="DF187"/>
  <c r="DE202"/>
  <c r="DF203"/>
  <c r="DE206"/>
  <c r="DF207"/>
  <c r="DF210"/>
  <c r="DF214"/>
  <c r="DF218"/>
  <c r="DF222"/>
  <c r="DH222" s="1"/>
  <c r="DF226"/>
  <c r="DE228"/>
  <c r="DH228" s="1"/>
  <c r="DD229"/>
  <c r="DH229" s="1"/>
  <c r="DE233"/>
  <c r="DF233"/>
  <c r="DF234"/>
  <c r="DE236"/>
  <c r="DH236" s="1"/>
  <c r="DD237"/>
  <c r="DF19" i="14"/>
  <c r="DH19" s="1"/>
  <c r="DF20"/>
  <c r="DF131" i="13"/>
  <c r="DF148"/>
  <c r="DD149"/>
  <c r="DF15" i="14"/>
  <c r="DF16"/>
  <c r="DH16" s="1"/>
  <c r="DF24"/>
  <c r="DH24" s="1"/>
  <c r="DH183" i="13"/>
  <c r="DH150"/>
  <c r="DH182"/>
  <c r="DH178"/>
  <c r="DH156"/>
  <c r="DH155"/>
  <c r="DH163"/>
  <c r="DH167"/>
  <c r="DH171"/>
  <c r="DE179"/>
  <c r="DF179"/>
  <c r="DE181"/>
  <c r="DF181"/>
  <c r="DE185"/>
  <c r="DF185"/>
  <c r="DH237"/>
  <c r="DF204"/>
  <c r="DF208"/>
  <c r="DF212"/>
  <c r="DH212" s="1"/>
  <c r="DF216"/>
  <c r="DF220"/>
  <c r="DH220" s="1"/>
  <c r="DF224"/>
  <c r="DE132"/>
  <c r="DE151"/>
  <c r="DF151"/>
  <c r="DF152"/>
  <c r="DH152" s="1"/>
  <c r="DD154"/>
  <c r="DH154" s="1"/>
  <c r="DE157"/>
  <c r="DF157"/>
  <c r="DE161"/>
  <c r="DF161"/>
  <c r="DE165"/>
  <c r="DF165"/>
  <c r="DE169"/>
  <c r="DF169"/>
  <c r="DE173"/>
  <c r="DF173"/>
  <c r="DE176"/>
  <c r="DH176" s="1"/>
  <c r="DH201"/>
  <c r="DD202"/>
  <c r="DD206"/>
  <c r="DF211"/>
  <c r="DF215"/>
  <c r="DF219"/>
  <c r="DF223"/>
  <c r="DD234"/>
  <c r="DH234" s="1"/>
  <c r="DF28" i="14"/>
  <c r="DH203" i="13"/>
  <c r="DH238"/>
  <c r="DH21" i="14"/>
  <c r="DD30"/>
  <c r="DH32"/>
  <c r="DF33"/>
  <c r="DF82"/>
  <c r="DH82" s="1"/>
  <c r="DF84"/>
  <c r="DH84" s="1"/>
  <c r="DE87"/>
  <c r="DH87" s="1"/>
  <c r="DF89"/>
  <c r="DF90"/>
  <c r="DH90" s="1"/>
  <c r="DF93"/>
  <c r="DH93" s="1"/>
  <c r="DF94"/>
  <c r="DH94" s="1"/>
  <c r="DF97"/>
  <c r="DF98"/>
  <c r="DH98" s="1"/>
  <c r="DF101"/>
  <c r="DF102"/>
  <c r="DD104"/>
  <c r="DF107"/>
  <c r="DH107" s="1"/>
  <c r="DH227" i="13"/>
  <c r="DH231"/>
  <c r="DH239"/>
  <c r="DH15" i="14"/>
  <c r="DF37"/>
  <c r="DF43"/>
  <c r="DH43" s="1"/>
  <c r="DF45"/>
  <c r="DH45" s="1"/>
  <c r="DF51"/>
  <c r="DH51" s="1"/>
  <c r="DF53"/>
  <c r="DH53" s="1"/>
  <c r="DF59"/>
  <c r="DF61"/>
  <c r="DH61" s="1"/>
  <c r="DF67"/>
  <c r="DF109"/>
  <c r="DH109" s="1"/>
  <c r="DH40"/>
  <c r="DH205" i="13"/>
  <c r="DH232"/>
  <c r="DH240"/>
  <c r="DH208"/>
  <c r="DH209"/>
  <c r="DH210"/>
  <c r="DH213"/>
  <c r="DH217"/>
  <c r="DH218"/>
  <c r="DH221"/>
  <c r="DH225"/>
  <c r="DH226"/>
  <c r="DH66" i="14"/>
  <c r="DE14"/>
  <c r="DH14" s="1"/>
  <c r="DE18"/>
  <c r="DF25"/>
  <c r="DH25" s="1"/>
  <c r="DH28"/>
  <c r="DF39"/>
  <c r="DH39" s="1"/>
  <c r="DF41"/>
  <c r="DE44"/>
  <c r="DF49"/>
  <c r="DE52"/>
  <c r="DF55"/>
  <c r="DH55" s="1"/>
  <c r="DF57"/>
  <c r="DE60"/>
  <c r="DH60" s="1"/>
  <c r="DF65"/>
  <c r="DF105"/>
  <c r="DH105" s="1"/>
  <c r="DH23"/>
  <c r="DH27"/>
  <c r="DH63"/>
  <c r="DF111"/>
  <c r="DF115"/>
  <c r="DF119"/>
  <c r="DF123"/>
  <c r="DF126"/>
  <c r="DF128"/>
  <c r="DF130"/>
  <c r="DF132"/>
  <c r="DF134"/>
  <c r="DF152"/>
  <c r="DF153"/>
  <c r="DF156"/>
  <c r="DF157"/>
  <c r="DF160"/>
  <c r="DD163"/>
  <c r="DF164"/>
  <c r="DD167"/>
  <c r="DH56"/>
  <c r="DH64"/>
  <c r="DF108"/>
  <c r="DF118"/>
  <c r="DF122"/>
  <c r="DE149"/>
  <c r="DF150"/>
  <c r="DH131"/>
  <c r="DH127"/>
  <c r="DH103"/>
  <c r="DH92"/>
  <c r="DH100"/>
  <c r="DE112"/>
  <c r="DF113"/>
  <c r="DF133"/>
  <c r="DD134"/>
  <c r="DF135"/>
  <c r="DH135" s="1"/>
  <c r="DF148"/>
  <c r="DH148" s="1"/>
  <c r="DF149"/>
  <c r="DD151"/>
  <c r="DE154"/>
  <c r="DE155"/>
  <c r="DF155"/>
  <c r="DD157"/>
  <c r="DF158"/>
  <c r="DD161"/>
  <c r="DF162"/>
  <c r="DH162" s="1"/>
  <c r="DD165"/>
  <c r="DF166"/>
  <c r="DH46"/>
  <c r="DH58"/>
  <c r="DD110"/>
  <c r="DH110" s="1"/>
  <c r="DD111"/>
  <c r="DF112"/>
  <c r="DD114"/>
  <c r="DH114" s="1"/>
  <c r="DD115"/>
  <c r="DF116"/>
  <c r="DH116" s="1"/>
  <c r="DD118"/>
  <c r="DD119"/>
  <c r="DF120"/>
  <c r="DH120" s="1"/>
  <c r="DD122"/>
  <c r="DD123"/>
  <c r="DH123" s="1"/>
  <c r="DF124"/>
  <c r="DE126"/>
  <c r="DE128"/>
  <c r="DE130"/>
  <c r="DE132"/>
  <c r="DE134"/>
  <c r="DD149"/>
  <c r="DH149" s="1"/>
  <c r="DD150"/>
  <c r="DH150" s="1"/>
  <c r="DE153"/>
  <c r="DF154"/>
  <c r="DE156"/>
  <c r="DH156" s="1"/>
  <c r="DE161"/>
  <c r="DE165"/>
  <c r="DH152"/>
  <c r="DE176"/>
  <c r="DE178"/>
  <c r="DE180"/>
  <c r="DH180" s="1"/>
  <c r="DE182"/>
  <c r="DH182" s="1"/>
  <c r="DE184"/>
  <c r="DH184" s="1"/>
  <c r="DE186"/>
  <c r="DH186" s="1"/>
  <c r="DF201"/>
  <c r="DH201" s="1"/>
  <c r="DF202"/>
  <c r="DF209"/>
  <c r="DF169"/>
  <c r="DH169" s="1"/>
  <c r="DF173"/>
  <c r="DH173" s="1"/>
  <c r="DF210"/>
  <c r="DF159"/>
  <c r="DH159" s="1"/>
  <c r="DF161"/>
  <c r="DF163"/>
  <c r="DF165"/>
  <c r="DF167"/>
  <c r="DH172"/>
  <c r="DH170"/>
  <c r="DH164"/>
  <c r="DH160"/>
  <c r="DH151"/>
  <c r="DF171"/>
  <c r="DH171" s="1"/>
  <c r="DF175"/>
  <c r="DH175" s="1"/>
  <c r="DF177"/>
  <c r="DH177" s="1"/>
  <c r="DF179"/>
  <c r="DH179" s="1"/>
  <c r="DF181"/>
  <c r="DH181" s="1"/>
  <c r="DF183"/>
  <c r="DH183" s="1"/>
  <c r="DF185"/>
  <c r="DH185" s="1"/>
  <c r="DF187"/>
  <c r="DH187" s="1"/>
  <c r="DE202"/>
  <c r="DH202" s="1"/>
  <c r="DF203"/>
  <c r="DH203" s="1"/>
  <c r="DD205"/>
  <c r="DF208"/>
  <c r="DH207"/>
  <c r="DH231"/>
  <c r="DH230"/>
  <c r="DH228"/>
  <c r="DH226"/>
  <c r="DH224"/>
  <c r="DH222"/>
  <c r="DH221"/>
  <c r="DH219"/>
  <c r="DH218"/>
  <c r="DH217"/>
  <c r="DH215"/>
  <c r="DH214"/>
  <c r="DH212"/>
  <c r="DH210"/>
  <c r="DH208"/>
  <c r="DH204"/>
  <c r="DH206"/>
  <c r="DE233"/>
  <c r="DH233" s="1"/>
  <c r="DD234"/>
  <c r="DE235"/>
  <c r="DH235" s="1"/>
  <c r="DD236"/>
  <c r="DH236" s="1"/>
  <c r="DE237"/>
  <c r="DH237" s="1"/>
  <c r="DD238"/>
  <c r="DH238" s="1"/>
  <c r="DE239"/>
  <c r="DH239" s="1"/>
  <c r="DD240"/>
  <c r="DH240" s="1"/>
  <c r="AZ54" i="4"/>
  <c r="DA56"/>
  <c r="AZ54" i="3"/>
  <c r="DA55"/>
  <c r="AZ54" i="1"/>
  <c r="AZ54" i="2"/>
  <c r="DA55"/>
  <c r="CT56"/>
  <c r="CZ55"/>
  <c r="BU54"/>
  <c r="CB54"/>
  <c r="DA55" i="1"/>
  <c r="DC211" i="4"/>
  <c r="DG211" s="1"/>
  <c r="CY211"/>
  <c r="CZ211" s="1"/>
  <c r="CO211"/>
  <c r="CP211" s="1"/>
  <c r="CH211"/>
  <c r="CI211" s="1"/>
  <c r="CA211"/>
  <c r="CB211" s="1"/>
  <c r="BT211"/>
  <c r="BU211" s="1"/>
  <c r="BH211"/>
  <c r="BI211" s="1"/>
  <c r="BB211"/>
  <c r="AX211"/>
  <c r="AY211" s="1"/>
  <c r="AO211"/>
  <c r="AP211" s="1"/>
  <c r="AC211"/>
  <c r="AD211" s="1"/>
  <c r="Q211"/>
  <c r="R211" s="1"/>
  <c r="DC210"/>
  <c r="DG210" s="1"/>
  <c r="CY210"/>
  <c r="CZ210" s="1"/>
  <c r="CO210"/>
  <c r="CP210" s="1"/>
  <c r="CH210"/>
  <c r="CI210" s="1"/>
  <c r="CA210"/>
  <c r="CB210" s="1"/>
  <c r="BT210"/>
  <c r="BU210" s="1"/>
  <c r="BH210"/>
  <c r="BI210" s="1"/>
  <c r="BB210"/>
  <c r="AX210"/>
  <c r="AY210" s="1"/>
  <c r="AO210"/>
  <c r="AP210" s="1"/>
  <c r="AC210"/>
  <c r="AD210" s="1"/>
  <c r="Q210"/>
  <c r="R210" s="1"/>
  <c r="DC209"/>
  <c r="DG209" s="1"/>
  <c r="CY209"/>
  <c r="CZ209" s="1"/>
  <c r="CO209"/>
  <c r="CP209" s="1"/>
  <c r="CH209"/>
  <c r="CI209" s="1"/>
  <c r="CA209"/>
  <c r="CB209" s="1"/>
  <c r="BT209"/>
  <c r="BU209" s="1"/>
  <c r="BH209"/>
  <c r="BI209" s="1"/>
  <c r="BB209"/>
  <c r="AX209"/>
  <c r="AY209" s="1"/>
  <c r="AO209"/>
  <c r="AP209" s="1"/>
  <c r="AC209"/>
  <c r="AD209" s="1"/>
  <c r="Q209"/>
  <c r="R209" s="1"/>
  <c r="DC208"/>
  <c r="DG208" s="1"/>
  <c r="CY208"/>
  <c r="CZ208" s="1"/>
  <c r="CO208"/>
  <c r="CP208" s="1"/>
  <c r="CH208"/>
  <c r="CI208" s="1"/>
  <c r="CA208"/>
  <c r="CB208" s="1"/>
  <c r="BT208"/>
  <c r="BU208" s="1"/>
  <c r="BH208"/>
  <c r="BI208" s="1"/>
  <c r="BB208"/>
  <c r="AX208"/>
  <c r="AY208" s="1"/>
  <c r="AO208"/>
  <c r="AP208" s="1"/>
  <c r="AC208"/>
  <c r="AD208" s="1"/>
  <c r="Q208"/>
  <c r="R208" s="1"/>
  <c r="DC207"/>
  <c r="DG207" s="1"/>
  <c r="CY207"/>
  <c r="CZ207" s="1"/>
  <c r="CO207"/>
  <c r="CP207" s="1"/>
  <c r="CH207"/>
  <c r="CI207" s="1"/>
  <c r="CA207"/>
  <c r="CB207" s="1"/>
  <c r="BT207"/>
  <c r="BU207" s="1"/>
  <c r="BH207"/>
  <c r="BI207" s="1"/>
  <c r="BB207"/>
  <c r="AX207"/>
  <c r="AY207" s="1"/>
  <c r="AO207"/>
  <c r="AP207" s="1"/>
  <c r="AC207"/>
  <c r="AD207" s="1"/>
  <c r="Q207"/>
  <c r="R207" s="1"/>
  <c r="DC206"/>
  <c r="DG206" s="1"/>
  <c r="CY206"/>
  <c r="CZ206" s="1"/>
  <c r="CO206"/>
  <c r="CP206" s="1"/>
  <c r="CH206"/>
  <c r="CI206" s="1"/>
  <c r="CA206"/>
  <c r="CB206" s="1"/>
  <c r="BT206"/>
  <c r="BU206" s="1"/>
  <c r="BH206"/>
  <c r="BI206" s="1"/>
  <c r="BB206"/>
  <c r="AX206"/>
  <c r="AY206" s="1"/>
  <c r="AO206"/>
  <c r="AP206" s="1"/>
  <c r="AC206"/>
  <c r="AD206" s="1"/>
  <c r="Q206"/>
  <c r="R206" s="1"/>
  <c r="DC205"/>
  <c r="DG205" s="1"/>
  <c r="CY205"/>
  <c r="CZ205" s="1"/>
  <c r="CO205"/>
  <c r="CP205" s="1"/>
  <c r="CH205"/>
  <c r="CI205" s="1"/>
  <c r="CA205"/>
  <c r="CB205" s="1"/>
  <c r="BT205"/>
  <c r="BU205" s="1"/>
  <c r="BH205"/>
  <c r="BI205" s="1"/>
  <c r="BB205"/>
  <c r="AX205"/>
  <c r="AY205" s="1"/>
  <c r="AO205"/>
  <c r="AP205" s="1"/>
  <c r="AC205"/>
  <c r="AD205" s="1"/>
  <c r="Q205"/>
  <c r="R205" s="1"/>
  <c r="DC204"/>
  <c r="DG204" s="1"/>
  <c r="CY204"/>
  <c r="CZ204" s="1"/>
  <c r="CO204"/>
  <c r="CP204" s="1"/>
  <c r="CH204"/>
  <c r="CI204" s="1"/>
  <c r="CA204"/>
  <c r="CB204" s="1"/>
  <c r="BT204"/>
  <c r="BU204" s="1"/>
  <c r="BH204"/>
  <c r="BI204" s="1"/>
  <c r="BB204"/>
  <c r="AX204"/>
  <c r="AY204" s="1"/>
  <c r="AO204"/>
  <c r="AP204" s="1"/>
  <c r="AC204"/>
  <c r="AD204" s="1"/>
  <c r="Q204"/>
  <c r="R204" s="1"/>
  <c r="DC203"/>
  <c r="DG203" s="1"/>
  <c r="CY203"/>
  <c r="CZ203" s="1"/>
  <c r="CO203"/>
  <c r="CP203" s="1"/>
  <c r="CH203"/>
  <c r="CI203" s="1"/>
  <c r="CA203"/>
  <c r="CB203" s="1"/>
  <c r="BT203"/>
  <c r="BU203" s="1"/>
  <c r="BH203"/>
  <c r="BI203" s="1"/>
  <c r="BB203"/>
  <c r="AX203"/>
  <c r="AY203" s="1"/>
  <c r="AO203"/>
  <c r="AP203" s="1"/>
  <c r="AC203"/>
  <c r="AD203" s="1"/>
  <c r="Q203"/>
  <c r="R203" s="1"/>
  <c r="DC202"/>
  <c r="DG202" s="1"/>
  <c r="CY202"/>
  <c r="CZ202" s="1"/>
  <c r="CO202"/>
  <c r="CP202" s="1"/>
  <c r="CH202"/>
  <c r="CI202" s="1"/>
  <c r="CA202"/>
  <c r="CB202" s="1"/>
  <c r="BT202"/>
  <c r="BU202" s="1"/>
  <c r="BH202"/>
  <c r="BI202" s="1"/>
  <c r="BB202"/>
  <c r="AX202"/>
  <c r="AY202" s="1"/>
  <c r="AO202"/>
  <c r="AP202" s="1"/>
  <c r="AC202"/>
  <c r="AD202" s="1"/>
  <c r="Q202"/>
  <c r="R202" s="1"/>
  <c r="DC201"/>
  <c r="DG201" s="1"/>
  <c r="CY201"/>
  <c r="CZ201" s="1"/>
  <c r="CO201"/>
  <c r="CP201" s="1"/>
  <c r="CH201"/>
  <c r="CI201" s="1"/>
  <c r="CA201"/>
  <c r="CB201" s="1"/>
  <c r="BT201"/>
  <c r="BU201" s="1"/>
  <c r="BH201"/>
  <c r="BI201" s="1"/>
  <c r="BB201"/>
  <c r="AX201"/>
  <c r="AY201" s="1"/>
  <c r="AO201"/>
  <c r="AP201" s="1"/>
  <c r="AC201"/>
  <c r="AD201" s="1"/>
  <c r="Q201"/>
  <c r="R201" s="1"/>
  <c r="DC200"/>
  <c r="DG200" s="1"/>
  <c r="CY200"/>
  <c r="CZ200" s="1"/>
  <c r="CO200"/>
  <c r="CP200" s="1"/>
  <c r="CH200"/>
  <c r="CI200" s="1"/>
  <c r="CA200"/>
  <c r="CB200" s="1"/>
  <c r="BT200"/>
  <c r="BU200" s="1"/>
  <c r="BH200"/>
  <c r="BI200" s="1"/>
  <c r="BB200"/>
  <c r="AX200"/>
  <c r="AY200" s="1"/>
  <c r="AO200"/>
  <c r="AP200" s="1"/>
  <c r="AC200"/>
  <c r="AD200" s="1"/>
  <c r="Q200"/>
  <c r="R200" s="1"/>
  <c r="DC199"/>
  <c r="DG199" s="1"/>
  <c r="CY199"/>
  <c r="CZ199" s="1"/>
  <c r="CO199"/>
  <c r="CP199" s="1"/>
  <c r="CH199"/>
  <c r="CI199" s="1"/>
  <c r="CA199"/>
  <c r="CB199" s="1"/>
  <c r="BT199"/>
  <c r="BU199" s="1"/>
  <c r="BH199"/>
  <c r="BI199" s="1"/>
  <c r="BB199"/>
  <c r="AX199"/>
  <c r="AY199" s="1"/>
  <c r="AO199"/>
  <c r="AP199" s="1"/>
  <c r="AC199"/>
  <c r="AD199" s="1"/>
  <c r="Q199"/>
  <c r="R199" s="1"/>
  <c r="DC198"/>
  <c r="DG198" s="1"/>
  <c r="CY198"/>
  <c r="CZ198" s="1"/>
  <c r="CO198"/>
  <c r="CP198" s="1"/>
  <c r="CH198"/>
  <c r="CI198" s="1"/>
  <c r="CA198"/>
  <c r="CB198" s="1"/>
  <c r="BT198"/>
  <c r="BU198" s="1"/>
  <c r="BH198"/>
  <c r="BI198" s="1"/>
  <c r="BB198"/>
  <c r="AX198"/>
  <c r="AY198" s="1"/>
  <c r="AO198"/>
  <c r="AP198" s="1"/>
  <c r="AC198"/>
  <c r="AD198" s="1"/>
  <c r="Q198"/>
  <c r="R198" s="1"/>
  <c r="DC197"/>
  <c r="DG197" s="1"/>
  <c r="CY197"/>
  <c r="CZ197" s="1"/>
  <c r="CO197"/>
  <c r="CP197" s="1"/>
  <c r="CH197"/>
  <c r="CI197" s="1"/>
  <c r="CA197"/>
  <c r="CB197" s="1"/>
  <c r="BT197"/>
  <c r="BU197" s="1"/>
  <c r="BH197"/>
  <c r="BI197" s="1"/>
  <c r="BB197"/>
  <c r="AX197"/>
  <c r="AY197" s="1"/>
  <c r="AO197"/>
  <c r="AP197" s="1"/>
  <c r="AC197"/>
  <c r="AD197" s="1"/>
  <c r="Q197"/>
  <c r="R197" s="1"/>
  <c r="DC196"/>
  <c r="DG196" s="1"/>
  <c r="CY196"/>
  <c r="CZ196" s="1"/>
  <c r="CO196"/>
  <c r="CP196" s="1"/>
  <c r="CH196"/>
  <c r="CI196" s="1"/>
  <c r="CA196"/>
  <c r="CB196" s="1"/>
  <c r="BT196"/>
  <c r="BU196" s="1"/>
  <c r="BH196"/>
  <c r="BI196" s="1"/>
  <c r="BB196"/>
  <c r="AX196"/>
  <c r="AY196" s="1"/>
  <c r="AO196"/>
  <c r="AP196" s="1"/>
  <c r="AC196"/>
  <c r="AD196" s="1"/>
  <c r="Q196"/>
  <c r="R196" s="1"/>
  <c r="DC195"/>
  <c r="DG195" s="1"/>
  <c r="CY195"/>
  <c r="CZ195" s="1"/>
  <c r="CO195"/>
  <c r="CP195" s="1"/>
  <c r="CH195"/>
  <c r="CI195" s="1"/>
  <c r="CA195"/>
  <c r="CB195" s="1"/>
  <c r="BT195"/>
  <c r="BU195" s="1"/>
  <c r="BH195"/>
  <c r="BI195" s="1"/>
  <c r="BB195"/>
  <c r="AX195"/>
  <c r="AY195" s="1"/>
  <c r="AO195"/>
  <c r="AP195" s="1"/>
  <c r="AC195"/>
  <c r="AD195" s="1"/>
  <c r="Q195"/>
  <c r="R195" s="1"/>
  <c r="DC194"/>
  <c r="DG194" s="1"/>
  <c r="CY194"/>
  <c r="CZ194" s="1"/>
  <c r="CO194"/>
  <c r="CP194" s="1"/>
  <c r="CH194"/>
  <c r="CI194" s="1"/>
  <c r="CA194"/>
  <c r="CB194" s="1"/>
  <c r="BT194"/>
  <c r="BU194" s="1"/>
  <c r="BH194"/>
  <c r="BI194" s="1"/>
  <c r="BB194"/>
  <c r="AX194"/>
  <c r="AY194" s="1"/>
  <c r="AO194"/>
  <c r="AP194" s="1"/>
  <c r="AC194"/>
  <c r="AD194" s="1"/>
  <c r="Q194"/>
  <c r="R194" s="1"/>
  <c r="DC193"/>
  <c r="DG193" s="1"/>
  <c r="CY193"/>
  <c r="CZ193" s="1"/>
  <c r="CO193"/>
  <c r="CP193" s="1"/>
  <c r="CH193"/>
  <c r="CI193" s="1"/>
  <c r="CA193"/>
  <c r="CB193" s="1"/>
  <c r="BT193"/>
  <c r="BU193" s="1"/>
  <c r="BH193"/>
  <c r="BI193" s="1"/>
  <c r="BB193"/>
  <c r="AX193"/>
  <c r="AY193" s="1"/>
  <c r="AO193"/>
  <c r="AP193" s="1"/>
  <c r="AC193"/>
  <c r="AD193" s="1"/>
  <c r="Q193"/>
  <c r="R193" s="1"/>
  <c r="DC192"/>
  <c r="DG192" s="1"/>
  <c r="CY192"/>
  <c r="CZ192" s="1"/>
  <c r="CO192"/>
  <c r="CP192" s="1"/>
  <c r="CH192"/>
  <c r="CI192" s="1"/>
  <c r="CA192"/>
  <c r="CB192" s="1"/>
  <c r="BT192"/>
  <c r="BU192" s="1"/>
  <c r="BH192"/>
  <c r="BI192" s="1"/>
  <c r="BB192"/>
  <c r="AX192"/>
  <c r="AY192" s="1"/>
  <c r="AO192"/>
  <c r="AP192" s="1"/>
  <c r="AC192"/>
  <c r="AD192" s="1"/>
  <c r="Q192"/>
  <c r="R192" s="1"/>
  <c r="DC191"/>
  <c r="DG191" s="1"/>
  <c r="CY191"/>
  <c r="CZ191" s="1"/>
  <c r="CO191"/>
  <c r="CP191" s="1"/>
  <c r="CH191"/>
  <c r="CI191" s="1"/>
  <c r="CA191"/>
  <c r="CB191" s="1"/>
  <c r="BT191"/>
  <c r="BU191" s="1"/>
  <c r="BH191"/>
  <c r="BI191" s="1"/>
  <c r="BB191"/>
  <c r="AX191"/>
  <c r="AY191" s="1"/>
  <c r="AO191"/>
  <c r="AP191" s="1"/>
  <c r="AC191"/>
  <c r="AD191" s="1"/>
  <c r="Q191"/>
  <c r="R191" s="1"/>
  <c r="DC190"/>
  <c r="DG190" s="1"/>
  <c r="CY190"/>
  <c r="CZ190" s="1"/>
  <c r="CO190"/>
  <c r="CP190" s="1"/>
  <c r="CH190"/>
  <c r="CI190" s="1"/>
  <c r="CA190"/>
  <c r="CB190" s="1"/>
  <c r="BT190"/>
  <c r="BU190" s="1"/>
  <c r="BH190"/>
  <c r="BI190" s="1"/>
  <c r="BB190"/>
  <c r="AX190"/>
  <c r="AY190" s="1"/>
  <c r="AO190"/>
  <c r="AP190" s="1"/>
  <c r="AC190"/>
  <c r="AD190" s="1"/>
  <c r="Q190"/>
  <c r="R190" s="1"/>
  <c r="DC189"/>
  <c r="DG189" s="1"/>
  <c r="CY189"/>
  <c r="CZ189" s="1"/>
  <c r="CO189"/>
  <c r="CP189" s="1"/>
  <c r="CH189"/>
  <c r="CI189" s="1"/>
  <c r="CA189"/>
  <c r="CB189" s="1"/>
  <c r="BT189"/>
  <c r="BU189" s="1"/>
  <c r="BH189"/>
  <c r="BI189" s="1"/>
  <c r="BB189"/>
  <c r="AX189"/>
  <c r="AY189" s="1"/>
  <c r="AO189"/>
  <c r="AP189" s="1"/>
  <c r="AC189"/>
  <c r="AD189" s="1"/>
  <c r="Q189"/>
  <c r="R189" s="1"/>
  <c r="DC188"/>
  <c r="DG188" s="1"/>
  <c r="CY188"/>
  <c r="CZ188" s="1"/>
  <c r="CO188"/>
  <c r="CP188" s="1"/>
  <c r="CH188"/>
  <c r="CI188" s="1"/>
  <c r="CA188"/>
  <c r="CB188" s="1"/>
  <c r="BT188"/>
  <c r="BU188" s="1"/>
  <c r="BH188"/>
  <c r="BI188" s="1"/>
  <c r="BB188"/>
  <c r="AX188"/>
  <c r="AY188" s="1"/>
  <c r="AO188"/>
  <c r="AP188" s="1"/>
  <c r="AC188"/>
  <c r="AD188" s="1"/>
  <c r="Q188"/>
  <c r="R188" s="1"/>
  <c r="DC187"/>
  <c r="DG187" s="1"/>
  <c r="CY187"/>
  <c r="CZ187" s="1"/>
  <c r="CO187"/>
  <c r="CP187" s="1"/>
  <c r="CH187"/>
  <c r="CI187" s="1"/>
  <c r="CA187"/>
  <c r="CB187" s="1"/>
  <c r="BT187"/>
  <c r="BU187" s="1"/>
  <c r="BH187"/>
  <c r="BI187" s="1"/>
  <c r="BB187"/>
  <c r="AX187"/>
  <c r="AY187" s="1"/>
  <c r="AO187"/>
  <c r="AP187" s="1"/>
  <c r="AC187"/>
  <c r="AD187" s="1"/>
  <c r="Q187"/>
  <c r="R187" s="1"/>
  <c r="DC186"/>
  <c r="DG186" s="1"/>
  <c r="CY186"/>
  <c r="CZ186" s="1"/>
  <c r="CO186"/>
  <c r="CP186" s="1"/>
  <c r="CH186"/>
  <c r="CI186" s="1"/>
  <c r="CA186"/>
  <c r="CB186" s="1"/>
  <c r="BT186"/>
  <c r="BU186" s="1"/>
  <c r="BH186"/>
  <c r="BI186" s="1"/>
  <c r="BB186"/>
  <c r="AX186"/>
  <c r="AY186" s="1"/>
  <c r="AO186"/>
  <c r="AP186" s="1"/>
  <c r="AC186"/>
  <c r="AD186" s="1"/>
  <c r="Q186"/>
  <c r="R186" s="1"/>
  <c r="DC185"/>
  <c r="DG185" s="1"/>
  <c r="CY185"/>
  <c r="CZ185" s="1"/>
  <c r="CO185"/>
  <c r="CP185" s="1"/>
  <c r="CH185"/>
  <c r="CI185" s="1"/>
  <c r="CA185"/>
  <c r="CB185" s="1"/>
  <c r="BT185"/>
  <c r="BU185" s="1"/>
  <c r="BH185"/>
  <c r="BI185" s="1"/>
  <c r="BB185"/>
  <c r="AX185"/>
  <c r="AY185" s="1"/>
  <c r="AO185"/>
  <c r="AP185" s="1"/>
  <c r="AC185"/>
  <c r="AD185" s="1"/>
  <c r="Q185"/>
  <c r="R185" s="1"/>
  <c r="DC184"/>
  <c r="DG184" s="1"/>
  <c r="CY184"/>
  <c r="CZ184" s="1"/>
  <c r="CO184"/>
  <c r="CP184" s="1"/>
  <c r="CH184"/>
  <c r="CI184" s="1"/>
  <c r="CA184"/>
  <c r="CB184" s="1"/>
  <c r="BT184"/>
  <c r="BU184" s="1"/>
  <c r="BH184"/>
  <c r="BI184" s="1"/>
  <c r="BB184"/>
  <c r="AX184"/>
  <c r="AY184" s="1"/>
  <c r="AO184"/>
  <c r="AP184" s="1"/>
  <c r="AC184"/>
  <c r="AD184" s="1"/>
  <c r="Q184"/>
  <c r="R184" s="1"/>
  <c r="DC183"/>
  <c r="DG183" s="1"/>
  <c r="CY183"/>
  <c r="CZ183" s="1"/>
  <c r="CO183"/>
  <c r="CP183" s="1"/>
  <c r="CH183"/>
  <c r="CI183" s="1"/>
  <c r="CA183"/>
  <c r="CB183" s="1"/>
  <c r="BT183"/>
  <c r="BU183" s="1"/>
  <c r="BH183"/>
  <c r="BI183" s="1"/>
  <c r="BB183"/>
  <c r="AX183"/>
  <c r="AY183" s="1"/>
  <c r="AO183"/>
  <c r="AP183" s="1"/>
  <c r="AC183"/>
  <c r="AD183" s="1"/>
  <c r="Q183"/>
  <c r="R183" s="1"/>
  <c r="DC182"/>
  <c r="DG182" s="1"/>
  <c r="CY182"/>
  <c r="CZ182" s="1"/>
  <c r="CO182"/>
  <c r="CP182" s="1"/>
  <c r="CH182"/>
  <c r="CI182" s="1"/>
  <c r="CA182"/>
  <c r="CB182" s="1"/>
  <c r="BT182"/>
  <c r="BU182" s="1"/>
  <c r="BH182"/>
  <c r="BI182" s="1"/>
  <c r="BB182"/>
  <c r="AX182"/>
  <c r="AY182" s="1"/>
  <c r="AO182"/>
  <c r="AP182" s="1"/>
  <c r="AC182"/>
  <c r="AD182" s="1"/>
  <c r="Q182"/>
  <c r="R182" s="1"/>
  <c r="DC181"/>
  <c r="DG181" s="1"/>
  <c r="CY181"/>
  <c r="CZ181" s="1"/>
  <c r="CO181"/>
  <c r="CP181" s="1"/>
  <c r="CH181"/>
  <c r="CI181" s="1"/>
  <c r="CA181"/>
  <c r="CB181" s="1"/>
  <c r="BT181"/>
  <c r="BU181" s="1"/>
  <c r="BH181"/>
  <c r="BI181" s="1"/>
  <c r="BB181"/>
  <c r="AX181"/>
  <c r="AY181" s="1"/>
  <c r="AO181"/>
  <c r="AP181" s="1"/>
  <c r="AC181"/>
  <c r="AD181" s="1"/>
  <c r="Q181"/>
  <c r="R181" s="1"/>
  <c r="DC180"/>
  <c r="DG180" s="1"/>
  <c r="CY180"/>
  <c r="CZ180" s="1"/>
  <c r="CO180"/>
  <c r="CP180" s="1"/>
  <c r="CH180"/>
  <c r="CI180" s="1"/>
  <c r="CA180"/>
  <c r="CB180" s="1"/>
  <c r="BT180"/>
  <c r="BU180" s="1"/>
  <c r="BH180"/>
  <c r="BI180" s="1"/>
  <c r="BB180"/>
  <c r="AX180"/>
  <c r="AY180" s="1"/>
  <c r="AO180"/>
  <c r="AP180" s="1"/>
  <c r="AC180"/>
  <c r="AD180" s="1"/>
  <c r="Q180"/>
  <c r="R180" s="1"/>
  <c r="DC179"/>
  <c r="DG179" s="1"/>
  <c r="CY179"/>
  <c r="CZ179" s="1"/>
  <c r="CO179"/>
  <c r="CP179" s="1"/>
  <c r="CH179"/>
  <c r="CI179" s="1"/>
  <c r="CA179"/>
  <c r="CB179" s="1"/>
  <c r="BT179"/>
  <c r="BU179" s="1"/>
  <c r="BH179"/>
  <c r="BI179" s="1"/>
  <c r="BB179"/>
  <c r="AX179"/>
  <c r="AY179" s="1"/>
  <c r="AO179"/>
  <c r="AP179" s="1"/>
  <c r="AC179"/>
  <c r="AD179" s="1"/>
  <c r="Q179"/>
  <c r="R179" s="1"/>
  <c r="DC178"/>
  <c r="DG178" s="1"/>
  <c r="CY178"/>
  <c r="CZ178" s="1"/>
  <c r="CO178"/>
  <c r="CP178" s="1"/>
  <c r="CH178"/>
  <c r="CI178" s="1"/>
  <c r="CA178"/>
  <c r="CB178" s="1"/>
  <c r="BT178"/>
  <c r="BU178" s="1"/>
  <c r="BH178"/>
  <c r="BI178" s="1"/>
  <c r="BB178"/>
  <c r="AX178"/>
  <c r="AY178" s="1"/>
  <c r="AO178"/>
  <c r="AP178" s="1"/>
  <c r="AC178"/>
  <c r="AD178" s="1"/>
  <c r="Q178"/>
  <c r="R178" s="1"/>
  <c r="DC177"/>
  <c r="DG177" s="1"/>
  <c r="CY177"/>
  <c r="CZ177" s="1"/>
  <c r="CO177"/>
  <c r="CP177" s="1"/>
  <c r="CH177"/>
  <c r="CI177" s="1"/>
  <c r="CA177"/>
  <c r="CB177" s="1"/>
  <c r="BT177"/>
  <c r="BU177" s="1"/>
  <c r="BH177"/>
  <c r="BI177" s="1"/>
  <c r="BB177"/>
  <c r="AX177"/>
  <c r="AY177" s="1"/>
  <c r="AO177"/>
  <c r="AP177" s="1"/>
  <c r="AC177"/>
  <c r="AD177" s="1"/>
  <c r="Q177"/>
  <c r="R177" s="1"/>
  <c r="DC176"/>
  <c r="DG176" s="1"/>
  <c r="CY176"/>
  <c r="CZ176" s="1"/>
  <c r="CO176"/>
  <c r="CP176" s="1"/>
  <c r="CH176"/>
  <c r="CI176" s="1"/>
  <c r="CA176"/>
  <c r="CB176" s="1"/>
  <c r="BT176"/>
  <c r="BU176" s="1"/>
  <c r="BH176"/>
  <c r="BI176" s="1"/>
  <c r="BB176"/>
  <c r="AX176"/>
  <c r="AY176" s="1"/>
  <c r="AO176"/>
  <c r="AP176" s="1"/>
  <c r="AC176"/>
  <c r="AD176" s="1"/>
  <c r="Q176"/>
  <c r="R176" s="1"/>
  <c r="DC175"/>
  <c r="DG175" s="1"/>
  <c r="CY175"/>
  <c r="CZ175" s="1"/>
  <c r="CO175"/>
  <c r="CP175" s="1"/>
  <c r="CH175"/>
  <c r="CI175" s="1"/>
  <c r="CA175"/>
  <c r="CB175" s="1"/>
  <c r="BT175"/>
  <c r="BU175" s="1"/>
  <c r="BH175"/>
  <c r="BI175" s="1"/>
  <c r="BB175"/>
  <c r="AX175"/>
  <c r="AY175" s="1"/>
  <c r="AO175"/>
  <c r="AP175" s="1"/>
  <c r="AC175"/>
  <c r="AD175" s="1"/>
  <c r="Q175"/>
  <c r="R175" s="1"/>
  <c r="DC174"/>
  <c r="DG174" s="1"/>
  <c r="CY174"/>
  <c r="CZ174" s="1"/>
  <c r="CO174"/>
  <c r="CP174" s="1"/>
  <c r="CH174"/>
  <c r="CI174" s="1"/>
  <c r="CA174"/>
  <c r="CB174" s="1"/>
  <c r="BT174"/>
  <c r="BU174" s="1"/>
  <c r="BH174"/>
  <c r="BI174" s="1"/>
  <c r="BB174"/>
  <c r="AX174"/>
  <c r="AY174" s="1"/>
  <c r="AO174"/>
  <c r="AP174" s="1"/>
  <c r="AC174"/>
  <c r="AD174" s="1"/>
  <c r="Q174"/>
  <c r="R174" s="1"/>
  <c r="DC173"/>
  <c r="DG173" s="1"/>
  <c r="CY173"/>
  <c r="CZ173" s="1"/>
  <c r="CO173"/>
  <c r="CP173" s="1"/>
  <c r="CH173"/>
  <c r="CI173" s="1"/>
  <c r="CA173"/>
  <c r="CB173" s="1"/>
  <c r="BT173"/>
  <c r="BU173" s="1"/>
  <c r="BH173"/>
  <c r="BI173" s="1"/>
  <c r="BB173"/>
  <c r="AX173"/>
  <c r="AY173" s="1"/>
  <c r="AO173"/>
  <c r="AP173" s="1"/>
  <c r="AC173"/>
  <c r="AD173" s="1"/>
  <c r="Q173"/>
  <c r="R173" s="1"/>
  <c r="DC172"/>
  <c r="DG172" s="1"/>
  <c r="CY172"/>
  <c r="CZ172" s="1"/>
  <c r="CO172"/>
  <c r="CP172" s="1"/>
  <c r="CH172"/>
  <c r="CI172" s="1"/>
  <c r="CA172"/>
  <c r="CB172" s="1"/>
  <c r="BT172"/>
  <c r="BU172" s="1"/>
  <c r="BH172"/>
  <c r="BI172" s="1"/>
  <c r="BB172"/>
  <c r="AX172"/>
  <c r="AY172" s="1"/>
  <c r="AO172"/>
  <c r="AP172" s="1"/>
  <c r="AC172"/>
  <c r="AD172" s="1"/>
  <c r="Q172"/>
  <c r="R172" s="1"/>
  <c r="CY171"/>
  <c r="CO171"/>
  <c r="CH171"/>
  <c r="CA171"/>
  <c r="BT171"/>
  <c r="BH171"/>
  <c r="AX171"/>
  <c r="AO171"/>
  <c r="AC171"/>
  <c r="Q171"/>
  <c r="C167"/>
  <c r="BC166"/>
  <c r="AE166"/>
  <c r="E166"/>
  <c r="E165"/>
  <c r="DC158"/>
  <c r="DG158" s="1"/>
  <c r="CY158"/>
  <c r="CZ158" s="1"/>
  <c r="CO158"/>
  <c r="CP158" s="1"/>
  <c r="CH158"/>
  <c r="CI158" s="1"/>
  <c r="CA158"/>
  <c r="CB158" s="1"/>
  <c r="BT158"/>
  <c r="BU158" s="1"/>
  <c r="BH158"/>
  <c r="BI158" s="1"/>
  <c r="BB158"/>
  <c r="AX158"/>
  <c r="AY158" s="1"/>
  <c r="AO158"/>
  <c r="AP158" s="1"/>
  <c r="AC158"/>
  <c r="AD158" s="1"/>
  <c r="Q158"/>
  <c r="R158" s="1"/>
  <c r="DC157"/>
  <c r="DG157" s="1"/>
  <c r="CY157"/>
  <c r="CZ157" s="1"/>
  <c r="CO157"/>
  <c r="CP157" s="1"/>
  <c r="CH157"/>
  <c r="CI157" s="1"/>
  <c r="CA157"/>
  <c r="CB157" s="1"/>
  <c r="BT157"/>
  <c r="BU157" s="1"/>
  <c r="BH157"/>
  <c r="BI157" s="1"/>
  <c r="BB157"/>
  <c r="AX157"/>
  <c r="AY157" s="1"/>
  <c r="AO157"/>
  <c r="AP157" s="1"/>
  <c r="AC157"/>
  <c r="AD157" s="1"/>
  <c r="Q157"/>
  <c r="R157" s="1"/>
  <c r="DC156"/>
  <c r="DG156" s="1"/>
  <c r="CY156"/>
  <c r="CZ156" s="1"/>
  <c r="CO156"/>
  <c r="CP156" s="1"/>
  <c r="CH156"/>
  <c r="CI156" s="1"/>
  <c r="CA156"/>
  <c r="CB156" s="1"/>
  <c r="BT156"/>
  <c r="BU156" s="1"/>
  <c r="BH156"/>
  <c r="BI156" s="1"/>
  <c r="BB156"/>
  <c r="AX156"/>
  <c r="AY156" s="1"/>
  <c r="AO156"/>
  <c r="AP156" s="1"/>
  <c r="AC156"/>
  <c r="AD156" s="1"/>
  <c r="Q156"/>
  <c r="R156" s="1"/>
  <c r="DC155"/>
  <c r="DG155" s="1"/>
  <c r="CY155"/>
  <c r="CZ155" s="1"/>
  <c r="CO155"/>
  <c r="CP155" s="1"/>
  <c r="CH155"/>
  <c r="CI155" s="1"/>
  <c r="CA155"/>
  <c r="CB155" s="1"/>
  <c r="BT155"/>
  <c r="BU155" s="1"/>
  <c r="BH155"/>
  <c r="BI155" s="1"/>
  <c r="BB155"/>
  <c r="AX155"/>
  <c r="AY155" s="1"/>
  <c r="AO155"/>
  <c r="AP155" s="1"/>
  <c r="AC155"/>
  <c r="AD155" s="1"/>
  <c r="Q155"/>
  <c r="R155" s="1"/>
  <c r="DC154"/>
  <c r="DG154" s="1"/>
  <c r="CY154"/>
  <c r="CZ154" s="1"/>
  <c r="CO154"/>
  <c r="CP154" s="1"/>
  <c r="CH154"/>
  <c r="CI154" s="1"/>
  <c r="CA154"/>
  <c r="CB154" s="1"/>
  <c r="BT154"/>
  <c r="BU154" s="1"/>
  <c r="BH154"/>
  <c r="BI154" s="1"/>
  <c r="BB154"/>
  <c r="AX154"/>
  <c r="AY154" s="1"/>
  <c r="AO154"/>
  <c r="AP154" s="1"/>
  <c r="AC154"/>
  <c r="AD154" s="1"/>
  <c r="Q154"/>
  <c r="R154" s="1"/>
  <c r="DC153"/>
  <c r="DG153" s="1"/>
  <c r="CY153"/>
  <c r="CZ153" s="1"/>
  <c r="CO153"/>
  <c r="CP153" s="1"/>
  <c r="CH153"/>
  <c r="CI153" s="1"/>
  <c r="CA153"/>
  <c r="CB153" s="1"/>
  <c r="BT153"/>
  <c r="BU153" s="1"/>
  <c r="BH153"/>
  <c r="BI153" s="1"/>
  <c r="BB153"/>
  <c r="AX153"/>
  <c r="AY153" s="1"/>
  <c r="AO153"/>
  <c r="AP153" s="1"/>
  <c r="AC153"/>
  <c r="AD153" s="1"/>
  <c r="Q153"/>
  <c r="R153" s="1"/>
  <c r="DC152"/>
  <c r="DG152" s="1"/>
  <c r="CY152"/>
  <c r="CZ152" s="1"/>
  <c r="CO152"/>
  <c r="CP152" s="1"/>
  <c r="CH152"/>
  <c r="CI152" s="1"/>
  <c r="CA152"/>
  <c r="CB152" s="1"/>
  <c r="BT152"/>
  <c r="BU152" s="1"/>
  <c r="BH152"/>
  <c r="BI152" s="1"/>
  <c r="BB152"/>
  <c r="AX152"/>
  <c r="AY152" s="1"/>
  <c r="AO152"/>
  <c r="AP152" s="1"/>
  <c r="AC152"/>
  <c r="AD152" s="1"/>
  <c r="Q152"/>
  <c r="R152" s="1"/>
  <c r="DC151"/>
  <c r="DG151" s="1"/>
  <c r="CY151"/>
  <c r="CZ151" s="1"/>
  <c r="CO151"/>
  <c r="CP151" s="1"/>
  <c r="CH151"/>
  <c r="CI151" s="1"/>
  <c r="CA151"/>
  <c r="CB151" s="1"/>
  <c r="BT151"/>
  <c r="BU151" s="1"/>
  <c r="BH151"/>
  <c r="BI151" s="1"/>
  <c r="BB151"/>
  <c r="AX151"/>
  <c r="AY151" s="1"/>
  <c r="AO151"/>
  <c r="AP151" s="1"/>
  <c r="AC151"/>
  <c r="AD151" s="1"/>
  <c r="Q151"/>
  <c r="R151" s="1"/>
  <c r="DC150"/>
  <c r="DG150" s="1"/>
  <c r="CY150"/>
  <c r="CZ150" s="1"/>
  <c r="CO150"/>
  <c r="CP150" s="1"/>
  <c r="CH150"/>
  <c r="CI150" s="1"/>
  <c r="CA150"/>
  <c r="CB150" s="1"/>
  <c r="BT150"/>
  <c r="BU150" s="1"/>
  <c r="BH150"/>
  <c r="BI150" s="1"/>
  <c r="BB150"/>
  <c r="AX150"/>
  <c r="AY150" s="1"/>
  <c r="AO150"/>
  <c r="AP150" s="1"/>
  <c r="AC150"/>
  <c r="AD150" s="1"/>
  <c r="Q150"/>
  <c r="R150" s="1"/>
  <c r="DC149"/>
  <c r="DG149" s="1"/>
  <c r="CY149"/>
  <c r="CZ149" s="1"/>
  <c r="CO149"/>
  <c r="CP149" s="1"/>
  <c r="CH149"/>
  <c r="CI149" s="1"/>
  <c r="CA149"/>
  <c r="CB149" s="1"/>
  <c r="BT149"/>
  <c r="BU149" s="1"/>
  <c r="BH149"/>
  <c r="BI149" s="1"/>
  <c r="BB149"/>
  <c r="AX149"/>
  <c r="AY149" s="1"/>
  <c r="AO149"/>
  <c r="AP149" s="1"/>
  <c r="AC149"/>
  <c r="AD149" s="1"/>
  <c r="Q149"/>
  <c r="R149" s="1"/>
  <c r="DC148"/>
  <c r="DG148" s="1"/>
  <c r="CY148"/>
  <c r="CZ148" s="1"/>
  <c r="CO148"/>
  <c r="CP148" s="1"/>
  <c r="CH148"/>
  <c r="CI148" s="1"/>
  <c r="CA148"/>
  <c r="CB148" s="1"/>
  <c r="BT148"/>
  <c r="BU148" s="1"/>
  <c r="BH148"/>
  <c r="BI148" s="1"/>
  <c r="BB148"/>
  <c r="AX148"/>
  <c r="AY148" s="1"/>
  <c r="AO148"/>
  <c r="AP148" s="1"/>
  <c r="AC148"/>
  <c r="AD148" s="1"/>
  <c r="Q148"/>
  <c r="R148" s="1"/>
  <c r="DC147"/>
  <c r="DG147" s="1"/>
  <c r="CY147"/>
  <c r="CZ147" s="1"/>
  <c r="CO147"/>
  <c r="CP147" s="1"/>
  <c r="CH147"/>
  <c r="CI147" s="1"/>
  <c r="CA147"/>
  <c r="CB147" s="1"/>
  <c r="BT147"/>
  <c r="BU147" s="1"/>
  <c r="BH147"/>
  <c r="BI147" s="1"/>
  <c r="BB147"/>
  <c r="AX147"/>
  <c r="AY147" s="1"/>
  <c r="AO147"/>
  <c r="AP147" s="1"/>
  <c r="AC147"/>
  <c r="AD147" s="1"/>
  <c r="Q147"/>
  <c r="R147" s="1"/>
  <c r="DC146"/>
  <c r="DG146" s="1"/>
  <c r="CY146"/>
  <c r="CZ146" s="1"/>
  <c r="CO146"/>
  <c r="CP146" s="1"/>
  <c r="CH146"/>
  <c r="CI146" s="1"/>
  <c r="CA146"/>
  <c r="CB146" s="1"/>
  <c r="BT146"/>
  <c r="BU146" s="1"/>
  <c r="BH146"/>
  <c r="BI146" s="1"/>
  <c r="BB146"/>
  <c r="AX146"/>
  <c r="AY146" s="1"/>
  <c r="AO146"/>
  <c r="AP146" s="1"/>
  <c r="AC146"/>
  <c r="AD146" s="1"/>
  <c r="Q146"/>
  <c r="R146" s="1"/>
  <c r="DC145"/>
  <c r="DG145" s="1"/>
  <c r="CY145"/>
  <c r="CZ145" s="1"/>
  <c r="CO145"/>
  <c r="CP145" s="1"/>
  <c r="CH145"/>
  <c r="CI145" s="1"/>
  <c r="CA145"/>
  <c r="CB145" s="1"/>
  <c r="BT145"/>
  <c r="BU145" s="1"/>
  <c r="BH145"/>
  <c r="BI145" s="1"/>
  <c r="BB145"/>
  <c r="AX145"/>
  <c r="AY145" s="1"/>
  <c r="AO145"/>
  <c r="AP145" s="1"/>
  <c r="AC145"/>
  <c r="AD145" s="1"/>
  <c r="Q145"/>
  <c r="R145" s="1"/>
  <c r="DC144"/>
  <c r="DG144" s="1"/>
  <c r="CY144"/>
  <c r="CZ144" s="1"/>
  <c r="CO144"/>
  <c r="CP144" s="1"/>
  <c r="CH144"/>
  <c r="CI144" s="1"/>
  <c r="CA144"/>
  <c r="CB144" s="1"/>
  <c r="BT144"/>
  <c r="BU144" s="1"/>
  <c r="BH144"/>
  <c r="BI144" s="1"/>
  <c r="BB144"/>
  <c r="AX144"/>
  <c r="AY144" s="1"/>
  <c r="AO144"/>
  <c r="AP144" s="1"/>
  <c r="AC144"/>
  <c r="AD144" s="1"/>
  <c r="Q144"/>
  <c r="R144" s="1"/>
  <c r="DC143"/>
  <c r="DG143" s="1"/>
  <c r="CY143"/>
  <c r="CZ143" s="1"/>
  <c r="CO143"/>
  <c r="CP143" s="1"/>
  <c r="CH143"/>
  <c r="CI143" s="1"/>
  <c r="CA143"/>
  <c r="CB143" s="1"/>
  <c r="BT143"/>
  <c r="BU143" s="1"/>
  <c r="BH143"/>
  <c r="BI143" s="1"/>
  <c r="BB143"/>
  <c r="AX143"/>
  <c r="AY143" s="1"/>
  <c r="AO143"/>
  <c r="AP143" s="1"/>
  <c r="AC143"/>
  <c r="AD143" s="1"/>
  <c r="Q143"/>
  <c r="R143" s="1"/>
  <c r="DC142"/>
  <c r="DG142" s="1"/>
  <c r="CY142"/>
  <c r="CZ142" s="1"/>
  <c r="CO142"/>
  <c r="CP142" s="1"/>
  <c r="CH142"/>
  <c r="CI142" s="1"/>
  <c r="CA142"/>
  <c r="CB142" s="1"/>
  <c r="BT142"/>
  <c r="BU142" s="1"/>
  <c r="BH142"/>
  <c r="BI142" s="1"/>
  <c r="BB142"/>
  <c r="AX142"/>
  <c r="AY142" s="1"/>
  <c r="AO142"/>
  <c r="AP142" s="1"/>
  <c r="AC142"/>
  <c r="AD142" s="1"/>
  <c r="Q142"/>
  <c r="R142" s="1"/>
  <c r="DC141"/>
  <c r="DG141" s="1"/>
  <c r="CY141"/>
  <c r="CZ141" s="1"/>
  <c r="CO141"/>
  <c r="CP141" s="1"/>
  <c r="CH141"/>
  <c r="CI141" s="1"/>
  <c r="CA141"/>
  <c r="CB141" s="1"/>
  <c r="BT141"/>
  <c r="BU141" s="1"/>
  <c r="BH141"/>
  <c r="BI141" s="1"/>
  <c r="BB141"/>
  <c r="AX141"/>
  <c r="AY141" s="1"/>
  <c r="AO141"/>
  <c r="AP141" s="1"/>
  <c r="AC141"/>
  <c r="AD141" s="1"/>
  <c r="Q141"/>
  <c r="R141" s="1"/>
  <c r="DC140"/>
  <c r="DG140" s="1"/>
  <c r="CY140"/>
  <c r="CZ140" s="1"/>
  <c r="CO140"/>
  <c r="CP140" s="1"/>
  <c r="CH140"/>
  <c r="CI140" s="1"/>
  <c r="CA140"/>
  <c r="CB140" s="1"/>
  <c r="BT140"/>
  <c r="BU140" s="1"/>
  <c r="BH140"/>
  <c r="BI140" s="1"/>
  <c r="BB140"/>
  <c r="AX140"/>
  <c r="AY140" s="1"/>
  <c r="AO140"/>
  <c r="AP140" s="1"/>
  <c r="AC140"/>
  <c r="AD140" s="1"/>
  <c r="Q140"/>
  <c r="R140" s="1"/>
  <c r="DC139"/>
  <c r="DG139" s="1"/>
  <c r="CY139"/>
  <c r="CZ139" s="1"/>
  <c r="CO139"/>
  <c r="CP139" s="1"/>
  <c r="CH139"/>
  <c r="CI139" s="1"/>
  <c r="CA139"/>
  <c r="CB139" s="1"/>
  <c r="BT139"/>
  <c r="BU139" s="1"/>
  <c r="BH139"/>
  <c r="BI139" s="1"/>
  <c r="BB139"/>
  <c r="AX139"/>
  <c r="AY139" s="1"/>
  <c r="AO139"/>
  <c r="AP139" s="1"/>
  <c r="AC139"/>
  <c r="AD139" s="1"/>
  <c r="Q139"/>
  <c r="R139" s="1"/>
  <c r="DC138"/>
  <c r="DG138" s="1"/>
  <c r="CY138"/>
  <c r="CZ138" s="1"/>
  <c r="CO138"/>
  <c r="CP138" s="1"/>
  <c r="CH138"/>
  <c r="CI138" s="1"/>
  <c r="CA138"/>
  <c r="CB138" s="1"/>
  <c r="BT138"/>
  <c r="BU138" s="1"/>
  <c r="BH138"/>
  <c r="BI138" s="1"/>
  <c r="BB138"/>
  <c r="AX138"/>
  <c r="AY138" s="1"/>
  <c r="AO138"/>
  <c r="AP138" s="1"/>
  <c r="AC138"/>
  <c r="AD138" s="1"/>
  <c r="Q138"/>
  <c r="R138" s="1"/>
  <c r="DC137"/>
  <c r="DG137" s="1"/>
  <c r="CY137"/>
  <c r="CZ137" s="1"/>
  <c r="CO137"/>
  <c r="CP137" s="1"/>
  <c r="CH137"/>
  <c r="CI137" s="1"/>
  <c r="CA137"/>
  <c r="CB137" s="1"/>
  <c r="BT137"/>
  <c r="BU137" s="1"/>
  <c r="BH137"/>
  <c r="BI137" s="1"/>
  <c r="BB137"/>
  <c r="AX137"/>
  <c r="AY137" s="1"/>
  <c r="AO137"/>
  <c r="AP137" s="1"/>
  <c r="AC137"/>
  <c r="AD137" s="1"/>
  <c r="Q137"/>
  <c r="R137" s="1"/>
  <c r="DC136"/>
  <c r="DG136" s="1"/>
  <c r="CY136"/>
  <c r="CZ136" s="1"/>
  <c r="CO136"/>
  <c r="CP136" s="1"/>
  <c r="CH136"/>
  <c r="CI136" s="1"/>
  <c r="CA136"/>
  <c r="CB136" s="1"/>
  <c r="BT136"/>
  <c r="BU136" s="1"/>
  <c r="BH136"/>
  <c r="BI136" s="1"/>
  <c r="BB136"/>
  <c r="AX136"/>
  <c r="AY136" s="1"/>
  <c r="AO136"/>
  <c r="AP136" s="1"/>
  <c r="AC136"/>
  <c r="AD136" s="1"/>
  <c r="Q136"/>
  <c r="R136" s="1"/>
  <c r="DC135"/>
  <c r="DG135" s="1"/>
  <c r="CY135"/>
  <c r="CZ135" s="1"/>
  <c r="CO135"/>
  <c r="CP135" s="1"/>
  <c r="CH135"/>
  <c r="CI135" s="1"/>
  <c r="CA135"/>
  <c r="CB135" s="1"/>
  <c r="BT135"/>
  <c r="BU135" s="1"/>
  <c r="BH135"/>
  <c r="BI135" s="1"/>
  <c r="BB135"/>
  <c r="AX135"/>
  <c r="AY135" s="1"/>
  <c r="AO135"/>
  <c r="AP135" s="1"/>
  <c r="AC135"/>
  <c r="AD135" s="1"/>
  <c r="Q135"/>
  <c r="R135" s="1"/>
  <c r="DC134"/>
  <c r="DG134" s="1"/>
  <c r="CY134"/>
  <c r="CZ134" s="1"/>
  <c r="CO134"/>
  <c r="CP134" s="1"/>
  <c r="CH134"/>
  <c r="CI134" s="1"/>
  <c r="CA134"/>
  <c r="CB134" s="1"/>
  <c r="BT134"/>
  <c r="BU134" s="1"/>
  <c r="BH134"/>
  <c r="BI134" s="1"/>
  <c r="BB134"/>
  <c r="AX134"/>
  <c r="AY134" s="1"/>
  <c r="AO134"/>
  <c r="AP134" s="1"/>
  <c r="AC134"/>
  <c r="AD134" s="1"/>
  <c r="Q134"/>
  <c r="R134" s="1"/>
  <c r="DC133"/>
  <c r="DG133" s="1"/>
  <c r="CY133"/>
  <c r="CZ133" s="1"/>
  <c r="CO133"/>
  <c r="CP133" s="1"/>
  <c r="CH133"/>
  <c r="CI133" s="1"/>
  <c r="CA133"/>
  <c r="CB133" s="1"/>
  <c r="BT133"/>
  <c r="BU133" s="1"/>
  <c r="BH133"/>
  <c r="BI133" s="1"/>
  <c r="BB133"/>
  <c r="AX133"/>
  <c r="AY133" s="1"/>
  <c r="AO133"/>
  <c r="AP133" s="1"/>
  <c r="AC133"/>
  <c r="AD133" s="1"/>
  <c r="Q133"/>
  <c r="R133" s="1"/>
  <c r="DC132"/>
  <c r="DG132" s="1"/>
  <c r="CY132"/>
  <c r="CZ132" s="1"/>
  <c r="CO132"/>
  <c r="CP132" s="1"/>
  <c r="CH132"/>
  <c r="CI132" s="1"/>
  <c r="CA132"/>
  <c r="CB132" s="1"/>
  <c r="BT132"/>
  <c r="BU132" s="1"/>
  <c r="BH132"/>
  <c r="BI132" s="1"/>
  <c r="BB132"/>
  <c r="AX132"/>
  <c r="AY132" s="1"/>
  <c r="AO132"/>
  <c r="AP132" s="1"/>
  <c r="AC132"/>
  <c r="AD132" s="1"/>
  <c r="Q132"/>
  <c r="R132" s="1"/>
  <c r="DC131"/>
  <c r="DG131" s="1"/>
  <c r="CY131"/>
  <c r="CZ131" s="1"/>
  <c r="CO131"/>
  <c r="CP131" s="1"/>
  <c r="CH131"/>
  <c r="CI131" s="1"/>
  <c r="CA131"/>
  <c r="CB131" s="1"/>
  <c r="BT131"/>
  <c r="BU131" s="1"/>
  <c r="BH131"/>
  <c r="BI131" s="1"/>
  <c r="BB131"/>
  <c r="AX131"/>
  <c r="AY131" s="1"/>
  <c r="AO131"/>
  <c r="AP131" s="1"/>
  <c r="AC131"/>
  <c r="AD131" s="1"/>
  <c r="Q131"/>
  <c r="R131" s="1"/>
  <c r="DC130"/>
  <c r="DG130" s="1"/>
  <c r="CY130"/>
  <c r="CZ130" s="1"/>
  <c r="CO130"/>
  <c r="CP130" s="1"/>
  <c r="CH130"/>
  <c r="CI130" s="1"/>
  <c r="CA130"/>
  <c r="CB130" s="1"/>
  <c r="BT130"/>
  <c r="BU130" s="1"/>
  <c r="BH130"/>
  <c r="BI130" s="1"/>
  <c r="BB130"/>
  <c r="AX130"/>
  <c r="AY130" s="1"/>
  <c r="AO130"/>
  <c r="AP130" s="1"/>
  <c r="AC130"/>
  <c r="AD130" s="1"/>
  <c r="Q130"/>
  <c r="R130" s="1"/>
  <c r="DC129"/>
  <c r="DG129" s="1"/>
  <c r="CY129"/>
  <c r="CZ129" s="1"/>
  <c r="CO129"/>
  <c r="CP129" s="1"/>
  <c r="CH129"/>
  <c r="CI129" s="1"/>
  <c r="CA129"/>
  <c r="CB129" s="1"/>
  <c r="BT129"/>
  <c r="BU129" s="1"/>
  <c r="BH129"/>
  <c r="BI129" s="1"/>
  <c r="BB129"/>
  <c r="AX129"/>
  <c r="AY129" s="1"/>
  <c r="AO129"/>
  <c r="AP129" s="1"/>
  <c r="AC129"/>
  <c r="AD129" s="1"/>
  <c r="Q129"/>
  <c r="R129" s="1"/>
  <c r="DC128"/>
  <c r="DG128" s="1"/>
  <c r="CY128"/>
  <c r="CZ128" s="1"/>
  <c r="CO128"/>
  <c r="CP128" s="1"/>
  <c r="CH128"/>
  <c r="CI128" s="1"/>
  <c r="CA128"/>
  <c r="CB128" s="1"/>
  <c r="BT128"/>
  <c r="BU128" s="1"/>
  <c r="BH128"/>
  <c r="BI128" s="1"/>
  <c r="BB128"/>
  <c r="AX128"/>
  <c r="AY128" s="1"/>
  <c r="AO128"/>
  <c r="AP128" s="1"/>
  <c r="AC128"/>
  <c r="AD128" s="1"/>
  <c r="Q128"/>
  <c r="R128" s="1"/>
  <c r="DC127"/>
  <c r="DG127" s="1"/>
  <c r="CY127"/>
  <c r="CZ127" s="1"/>
  <c r="CO127"/>
  <c r="CP127" s="1"/>
  <c r="CH127"/>
  <c r="CI127" s="1"/>
  <c r="CA127"/>
  <c r="CB127" s="1"/>
  <c r="BT127"/>
  <c r="BU127" s="1"/>
  <c r="BH127"/>
  <c r="BI127" s="1"/>
  <c r="BB127"/>
  <c r="AX127"/>
  <c r="AY127" s="1"/>
  <c r="AO127"/>
  <c r="AP127" s="1"/>
  <c r="AC127"/>
  <c r="AD127" s="1"/>
  <c r="Q127"/>
  <c r="R127" s="1"/>
  <c r="DC126"/>
  <c r="DG126" s="1"/>
  <c r="CY126"/>
  <c r="CZ126" s="1"/>
  <c r="CO126"/>
  <c r="CP126" s="1"/>
  <c r="CH126"/>
  <c r="CI126" s="1"/>
  <c r="CA126"/>
  <c r="CB126" s="1"/>
  <c r="BT126"/>
  <c r="BU126" s="1"/>
  <c r="BH126"/>
  <c r="BI126" s="1"/>
  <c r="BB126"/>
  <c r="AX126"/>
  <c r="AY126" s="1"/>
  <c r="AO126"/>
  <c r="AP126" s="1"/>
  <c r="AC126"/>
  <c r="AD126" s="1"/>
  <c r="Q126"/>
  <c r="R126" s="1"/>
  <c r="DC125"/>
  <c r="DG125" s="1"/>
  <c r="CY125"/>
  <c r="CZ125" s="1"/>
  <c r="CO125"/>
  <c r="CP125" s="1"/>
  <c r="CH125"/>
  <c r="CI125" s="1"/>
  <c r="CA125"/>
  <c r="CB125" s="1"/>
  <c r="BT125"/>
  <c r="BU125" s="1"/>
  <c r="BH125"/>
  <c r="BI125" s="1"/>
  <c r="BB125"/>
  <c r="AX125"/>
  <c r="AY125" s="1"/>
  <c r="AO125"/>
  <c r="AP125" s="1"/>
  <c r="AC125"/>
  <c r="AD125" s="1"/>
  <c r="Q125"/>
  <c r="R125" s="1"/>
  <c r="DC124"/>
  <c r="DG124" s="1"/>
  <c r="CY124"/>
  <c r="CZ124" s="1"/>
  <c r="CO124"/>
  <c r="CP124" s="1"/>
  <c r="CH124"/>
  <c r="CI124" s="1"/>
  <c r="CA124"/>
  <c r="CB124" s="1"/>
  <c r="BT124"/>
  <c r="BU124" s="1"/>
  <c r="BH124"/>
  <c r="BI124" s="1"/>
  <c r="BB124"/>
  <c r="AX124"/>
  <c r="AY124" s="1"/>
  <c r="AO124"/>
  <c r="AP124" s="1"/>
  <c r="AC124"/>
  <c r="AD124" s="1"/>
  <c r="Q124"/>
  <c r="R124" s="1"/>
  <c r="DC123"/>
  <c r="DG123" s="1"/>
  <c r="CY123"/>
  <c r="CZ123" s="1"/>
  <c r="CO123"/>
  <c r="CP123" s="1"/>
  <c r="CH123"/>
  <c r="CI123" s="1"/>
  <c r="CA123"/>
  <c r="CB123" s="1"/>
  <c r="BT123"/>
  <c r="BU123" s="1"/>
  <c r="BH123"/>
  <c r="BI123" s="1"/>
  <c r="BB123"/>
  <c r="AX123"/>
  <c r="AY123" s="1"/>
  <c r="AO123"/>
  <c r="AP123" s="1"/>
  <c r="AC123"/>
  <c r="AD123" s="1"/>
  <c r="Q123"/>
  <c r="R123" s="1"/>
  <c r="DC122"/>
  <c r="DG122" s="1"/>
  <c r="CY122"/>
  <c r="CZ122" s="1"/>
  <c r="CO122"/>
  <c r="CP122" s="1"/>
  <c r="CH122"/>
  <c r="CI122" s="1"/>
  <c r="CA122"/>
  <c r="CB122" s="1"/>
  <c r="BT122"/>
  <c r="BU122" s="1"/>
  <c r="BH122"/>
  <c r="BI122" s="1"/>
  <c r="BB122"/>
  <c r="AX122"/>
  <c r="AY122" s="1"/>
  <c r="AO122"/>
  <c r="AP122" s="1"/>
  <c r="AC122"/>
  <c r="AD122" s="1"/>
  <c r="Q122"/>
  <c r="R122" s="1"/>
  <c r="DC121"/>
  <c r="DG121" s="1"/>
  <c r="CY121"/>
  <c r="CZ121" s="1"/>
  <c r="CO121"/>
  <c r="CP121" s="1"/>
  <c r="CH121"/>
  <c r="CI121" s="1"/>
  <c r="CA121"/>
  <c r="CB121" s="1"/>
  <c r="BT121"/>
  <c r="BU121" s="1"/>
  <c r="BH121"/>
  <c r="BI121" s="1"/>
  <c r="BB121"/>
  <c r="AX121"/>
  <c r="AY121" s="1"/>
  <c r="AO121"/>
  <c r="AP121" s="1"/>
  <c r="AC121"/>
  <c r="AD121" s="1"/>
  <c r="Q121"/>
  <c r="R121" s="1"/>
  <c r="DC120"/>
  <c r="DG120" s="1"/>
  <c r="CY120"/>
  <c r="CZ120" s="1"/>
  <c r="CO120"/>
  <c r="CP120" s="1"/>
  <c r="CH120"/>
  <c r="CI120" s="1"/>
  <c r="CA120"/>
  <c r="CB120" s="1"/>
  <c r="BT120"/>
  <c r="BU120" s="1"/>
  <c r="BH120"/>
  <c r="BI120" s="1"/>
  <c r="BB120"/>
  <c r="AX120"/>
  <c r="AY120" s="1"/>
  <c r="AO120"/>
  <c r="AP120" s="1"/>
  <c r="AC120"/>
  <c r="AD120" s="1"/>
  <c r="Q120"/>
  <c r="R120" s="1"/>
  <c r="DC119"/>
  <c r="DG119" s="1"/>
  <c r="CY119"/>
  <c r="CZ119" s="1"/>
  <c r="CO119"/>
  <c r="CP119" s="1"/>
  <c r="CH119"/>
  <c r="CI119" s="1"/>
  <c r="CA119"/>
  <c r="CB119" s="1"/>
  <c r="BT119"/>
  <c r="BU119" s="1"/>
  <c r="BH119"/>
  <c r="BI119" s="1"/>
  <c r="BB119"/>
  <c r="AX119"/>
  <c r="AY119" s="1"/>
  <c r="AO119"/>
  <c r="AP119" s="1"/>
  <c r="AC119"/>
  <c r="AD119" s="1"/>
  <c r="Q119"/>
  <c r="R119" s="1"/>
  <c r="CY118"/>
  <c r="CO118"/>
  <c r="CH118"/>
  <c r="CA118"/>
  <c r="BT118"/>
  <c r="BH118"/>
  <c r="AX118"/>
  <c r="AO118"/>
  <c r="AC118"/>
  <c r="Q118"/>
  <c r="C114"/>
  <c r="BC113"/>
  <c r="AE113"/>
  <c r="E113"/>
  <c r="E112"/>
  <c r="DC105"/>
  <c r="DG105" s="1"/>
  <c r="CY105"/>
  <c r="CZ105" s="1"/>
  <c r="CO105"/>
  <c r="CP105" s="1"/>
  <c r="CH105"/>
  <c r="CI105" s="1"/>
  <c r="CA105"/>
  <c r="CB105" s="1"/>
  <c r="BT105"/>
  <c r="BU105" s="1"/>
  <c r="BH105"/>
  <c r="BI105" s="1"/>
  <c r="BB105"/>
  <c r="AX105"/>
  <c r="AY105" s="1"/>
  <c r="AO105"/>
  <c r="AP105" s="1"/>
  <c r="AC105"/>
  <c r="AD105" s="1"/>
  <c r="Q105"/>
  <c r="R105" s="1"/>
  <c r="DC104"/>
  <c r="DG104" s="1"/>
  <c r="CY104"/>
  <c r="CZ104" s="1"/>
  <c r="CO104"/>
  <c r="CP104" s="1"/>
  <c r="CH104"/>
  <c r="CI104" s="1"/>
  <c r="CA104"/>
  <c r="CB104" s="1"/>
  <c r="BT104"/>
  <c r="BU104" s="1"/>
  <c r="BH104"/>
  <c r="BI104" s="1"/>
  <c r="BB104"/>
  <c r="AX104"/>
  <c r="AY104" s="1"/>
  <c r="AO104"/>
  <c r="AP104" s="1"/>
  <c r="AC104"/>
  <c r="AD104" s="1"/>
  <c r="Q104"/>
  <c r="R104" s="1"/>
  <c r="DC103"/>
  <c r="DG103" s="1"/>
  <c r="CY103"/>
  <c r="CZ103" s="1"/>
  <c r="CO103"/>
  <c r="CP103" s="1"/>
  <c r="CH103"/>
  <c r="CI103" s="1"/>
  <c r="CA103"/>
  <c r="CB103" s="1"/>
  <c r="BT103"/>
  <c r="BU103" s="1"/>
  <c r="BH103"/>
  <c r="BI103" s="1"/>
  <c r="BB103"/>
  <c r="AX103"/>
  <c r="AY103" s="1"/>
  <c r="AO103"/>
  <c r="AP103" s="1"/>
  <c r="AC103"/>
  <c r="AD103" s="1"/>
  <c r="Q103"/>
  <c r="R103" s="1"/>
  <c r="DC102"/>
  <c r="DG102" s="1"/>
  <c r="CY102"/>
  <c r="CZ102" s="1"/>
  <c r="CO102"/>
  <c r="CP102" s="1"/>
  <c r="CH102"/>
  <c r="CI102" s="1"/>
  <c r="CA102"/>
  <c r="CB102" s="1"/>
  <c r="BT102"/>
  <c r="BU102" s="1"/>
  <c r="BH102"/>
  <c r="BI102" s="1"/>
  <c r="BB102"/>
  <c r="AX102"/>
  <c r="AY102" s="1"/>
  <c r="AO102"/>
  <c r="AP102" s="1"/>
  <c r="AC102"/>
  <c r="AD102" s="1"/>
  <c r="Q102"/>
  <c r="R102" s="1"/>
  <c r="DC101"/>
  <c r="DG101" s="1"/>
  <c r="CY101"/>
  <c r="CZ101" s="1"/>
  <c r="CO101"/>
  <c r="CP101" s="1"/>
  <c r="CH101"/>
  <c r="CI101" s="1"/>
  <c r="CA101"/>
  <c r="CB101" s="1"/>
  <c r="BT101"/>
  <c r="BU101" s="1"/>
  <c r="BH101"/>
  <c r="BI101" s="1"/>
  <c r="BB101"/>
  <c r="AX101"/>
  <c r="AY101" s="1"/>
  <c r="AO101"/>
  <c r="AP101" s="1"/>
  <c r="AC101"/>
  <c r="AD101" s="1"/>
  <c r="Q101"/>
  <c r="R101" s="1"/>
  <c r="DC100"/>
  <c r="DG100" s="1"/>
  <c r="CY100"/>
  <c r="CZ100" s="1"/>
  <c r="CO100"/>
  <c r="CP100" s="1"/>
  <c r="CH100"/>
  <c r="CI100" s="1"/>
  <c r="CA100"/>
  <c r="CB100" s="1"/>
  <c r="BT100"/>
  <c r="BU100" s="1"/>
  <c r="BH100"/>
  <c r="BI100" s="1"/>
  <c r="BB100"/>
  <c r="AX100"/>
  <c r="AY100" s="1"/>
  <c r="AO100"/>
  <c r="AP100" s="1"/>
  <c r="AC100"/>
  <c r="AD100" s="1"/>
  <c r="Q100"/>
  <c r="R100" s="1"/>
  <c r="DC99"/>
  <c r="DG99" s="1"/>
  <c r="CY99"/>
  <c r="CZ99" s="1"/>
  <c r="CO99"/>
  <c r="CP99" s="1"/>
  <c r="CH99"/>
  <c r="CI99" s="1"/>
  <c r="CA99"/>
  <c r="CB99" s="1"/>
  <c r="BT99"/>
  <c r="BU99" s="1"/>
  <c r="BH99"/>
  <c r="BI99" s="1"/>
  <c r="BB99"/>
  <c r="AX99"/>
  <c r="AY99" s="1"/>
  <c r="AO99"/>
  <c r="AP99" s="1"/>
  <c r="AC99"/>
  <c r="AD99" s="1"/>
  <c r="Q99"/>
  <c r="R99" s="1"/>
  <c r="DC98"/>
  <c r="DG98" s="1"/>
  <c r="CY98"/>
  <c r="CZ98" s="1"/>
  <c r="CO98"/>
  <c r="CP98" s="1"/>
  <c r="CH98"/>
  <c r="CI98" s="1"/>
  <c r="CA98"/>
  <c r="CB98" s="1"/>
  <c r="BT98"/>
  <c r="BU98" s="1"/>
  <c r="BH98"/>
  <c r="BI98" s="1"/>
  <c r="BB98"/>
  <c r="AX98"/>
  <c r="AY98" s="1"/>
  <c r="AO98"/>
  <c r="AP98" s="1"/>
  <c r="AC98"/>
  <c r="AD98" s="1"/>
  <c r="Q98"/>
  <c r="R98" s="1"/>
  <c r="DC97"/>
  <c r="DG97" s="1"/>
  <c r="CY97"/>
  <c r="CZ97" s="1"/>
  <c r="CO97"/>
  <c r="CP97" s="1"/>
  <c r="CH97"/>
  <c r="CI97" s="1"/>
  <c r="CA97"/>
  <c r="CB97" s="1"/>
  <c r="BT97"/>
  <c r="BU97" s="1"/>
  <c r="BH97"/>
  <c r="BI97" s="1"/>
  <c r="BB97"/>
  <c r="AX97"/>
  <c r="AY97" s="1"/>
  <c r="AO97"/>
  <c r="AP97" s="1"/>
  <c r="AC97"/>
  <c r="AD97" s="1"/>
  <c r="Q97"/>
  <c r="R97" s="1"/>
  <c r="DC96"/>
  <c r="DG96" s="1"/>
  <c r="CY96"/>
  <c r="CZ96" s="1"/>
  <c r="CO96"/>
  <c r="CP96" s="1"/>
  <c r="CH96"/>
  <c r="CI96" s="1"/>
  <c r="CA96"/>
  <c r="CB96" s="1"/>
  <c r="BT96"/>
  <c r="BU96" s="1"/>
  <c r="BH96"/>
  <c r="BI96" s="1"/>
  <c r="BB96"/>
  <c r="AX96"/>
  <c r="AY96" s="1"/>
  <c r="AO96"/>
  <c r="AP96" s="1"/>
  <c r="AC96"/>
  <c r="AD96" s="1"/>
  <c r="Q96"/>
  <c r="R96" s="1"/>
  <c r="DC95"/>
  <c r="DG95" s="1"/>
  <c r="CY95"/>
  <c r="CZ95" s="1"/>
  <c r="CO95"/>
  <c r="CP95" s="1"/>
  <c r="CH95"/>
  <c r="CI95" s="1"/>
  <c r="CA95"/>
  <c r="CB95" s="1"/>
  <c r="BT95"/>
  <c r="BU95" s="1"/>
  <c r="BH95"/>
  <c r="BI95" s="1"/>
  <c r="BB95"/>
  <c r="AX95"/>
  <c r="AY95" s="1"/>
  <c r="AO95"/>
  <c r="AP95" s="1"/>
  <c r="AC95"/>
  <c r="AD95" s="1"/>
  <c r="Q95"/>
  <c r="R95" s="1"/>
  <c r="DC94"/>
  <c r="DG94" s="1"/>
  <c r="CY94"/>
  <c r="CZ94" s="1"/>
  <c r="CO94"/>
  <c r="CP94" s="1"/>
  <c r="CH94"/>
  <c r="CI94" s="1"/>
  <c r="CA94"/>
  <c r="CB94" s="1"/>
  <c r="BT94"/>
  <c r="BU94" s="1"/>
  <c r="BH94"/>
  <c r="BI94" s="1"/>
  <c r="BB94"/>
  <c r="AX94"/>
  <c r="AY94" s="1"/>
  <c r="AO94"/>
  <c r="AP94" s="1"/>
  <c r="AC94"/>
  <c r="AD94" s="1"/>
  <c r="Q94"/>
  <c r="R94" s="1"/>
  <c r="DC93"/>
  <c r="DG93" s="1"/>
  <c r="CY93"/>
  <c r="CZ93" s="1"/>
  <c r="CO93"/>
  <c r="CP93" s="1"/>
  <c r="CH93"/>
  <c r="CI93" s="1"/>
  <c r="CA93"/>
  <c r="CB93" s="1"/>
  <c r="BT93"/>
  <c r="BU93" s="1"/>
  <c r="BH93"/>
  <c r="BI93" s="1"/>
  <c r="BB93"/>
  <c r="AX93"/>
  <c r="AY93" s="1"/>
  <c r="AO93"/>
  <c r="AP93" s="1"/>
  <c r="AC93"/>
  <c r="AD93" s="1"/>
  <c r="Q93"/>
  <c r="R93" s="1"/>
  <c r="DC92"/>
  <c r="DG92" s="1"/>
  <c r="CY92"/>
  <c r="CZ92" s="1"/>
  <c r="CO92"/>
  <c r="CP92" s="1"/>
  <c r="CH92"/>
  <c r="CI92" s="1"/>
  <c r="CA92"/>
  <c r="CB92" s="1"/>
  <c r="BT92"/>
  <c r="BU92" s="1"/>
  <c r="BH92"/>
  <c r="BI92" s="1"/>
  <c r="BB92"/>
  <c r="AX92"/>
  <c r="AY92" s="1"/>
  <c r="AO92"/>
  <c r="AP92" s="1"/>
  <c r="AC92"/>
  <c r="AD92" s="1"/>
  <c r="Q92"/>
  <c r="R92" s="1"/>
  <c r="DC91"/>
  <c r="DG91" s="1"/>
  <c r="CY91"/>
  <c r="CZ91" s="1"/>
  <c r="CO91"/>
  <c r="CP91" s="1"/>
  <c r="CH91"/>
  <c r="CI91" s="1"/>
  <c r="CA91"/>
  <c r="CB91" s="1"/>
  <c r="BT91"/>
  <c r="BU91" s="1"/>
  <c r="BH91"/>
  <c r="BI91" s="1"/>
  <c r="BB91"/>
  <c r="AX91"/>
  <c r="AY91" s="1"/>
  <c r="AO91"/>
  <c r="AP91" s="1"/>
  <c r="AC91"/>
  <c r="AD91" s="1"/>
  <c r="Q91"/>
  <c r="R91" s="1"/>
  <c r="DC90"/>
  <c r="DG90" s="1"/>
  <c r="CY90"/>
  <c r="CZ90" s="1"/>
  <c r="CO90"/>
  <c r="CP90" s="1"/>
  <c r="CH90"/>
  <c r="CI90" s="1"/>
  <c r="CA90"/>
  <c r="CB90" s="1"/>
  <c r="BT90"/>
  <c r="BU90" s="1"/>
  <c r="BH90"/>
  <c r="BI90" s="1"/>
  <c r="BB90"/>
  <c r="AX90"/>
  <c r="AY90" s="1"/>
  <c r="AO90"/>
  <c r="AP90" s="1"/>
  <c r="AC90"/>
  <c r="AD90" s="1"/>
  <c r="Q90"/>
  <c r="R90" s="1"/>
  <c r="DC89"/>
  <c r="DG89" s="1"/>
  <c r="CY89"/>
  <c r="CZ89" s="1"/>
  <c r="CO89"/>
  <c r="CP89" s="1"/>
  <c r="CH89"/>
  <c r="CI89" s="1"/>
  <c r="CA89"/>
  <c r="CB89" s="1"/>
  <c r="BT89"/>
  <c r="BU89" s="1"/>
  <c r="BH89"/>
  <c r="BI89" s="1"/>
  <c r="BB89"/>
  <c r="AX89"/>
  <c r="AY89" s="1"/>
  <c r="AO89"/>
  <c r="AP89" s="1"/>
  <c r="AC89"/>
  <c r="AD89" s="1"/>
  <c r="Q89"/>
  <c r="R89" s="1"/>
  <c r="DC88"/>
  <c r="DG88" s="1"/>
  <c r="CY88"/>
  <c r="CZ88" s="1"/>
  <c r="CO88"/>
  <c r="CP88" s="1"/>
  <c r="CH88"/>
  <c r="CI88" s="1"/>
  <c r="CA88"/>
  <c r="CB88" s="1"/>
  <c r="BT88"/>
  <c r="BU88" s="1"/>
  <c r="BH88"/>
  <c r="BI88" s="1"/>
  <c r="BB88"/>
  <c r="AX88"/>
  <c r="AY88" s="1"/>
  <c r="AO88"/>
  <c r="AP88" s="1"/>
  <c r="AC88"/>
  <c r="AD88" s="1"/>
  <c r="Q88"/>
  <c r="R88" s="1"/>
  <c r="DC87"/>
  <c r="DG87" s="1"/>
  <c r="CY87"/>
  <c r="CZ87" s="1"/>
  <c r="CO87"/>
  <c r="CP87" s="1"/>
  <c r="CH87"/>
  <c r="CI87" s="1"/>
  <c r="CA87"/>
  <c r="CB87" s="1"/>
  <c r="BT87"/>
  <c r="BU87" s="1"/>
  <c r="BH87"/>
  <c r="BI87" s="1"/>
  <c r="BB87"/>
  <c r="AX87"/>
  <c r="AY87" s="1"/>
  <c r="AO87"/>
  <c r="AP87" s="1"/>
  <c r="AC87"/>
  <c r="AD87" s="1"/>
  <c r="Q87"/>
  <c r="R87" s="1"/>
  <c r="DC86"/>
  <c r="DG86" s="1"/>
  <c r="CY86"/>
  <c r="CZ86" s="1"/>
  <c r="CO86"/>
  <c r="CP86" s="1"/>
  <c r="CH86"/>
  <c r="CI86" s="1"/>
  <c r="CA86"/>
  <c r="CB86" s="1"/>
  <c r="BT86"/>
  <c r="BU86" s="1"/>
  <c r="BH86"/>
  <c r="BI86" s="1"/>
  <c r="BB86"/>
  <c r="AX86"/>
  <c r="AY86" s="1"/>
  <c r="AO86"/>
  <c r="AP86" s="1"/>
  <c r="AC86"/>
  <c r="AD86" s="1"/>
  <c r="Q86"/>
  <c r="R86" s="1"/>
  <c r="DC85"/>
  <c r="DG85" s="1"/>
  <c r="CY85"/>
  <c r="CZ85" s="1"/>
  <c r="CO85"/>
  <c r="CP85" s="1"/>
  <c r="CH85"/>
  <c r="CI85" s="1"/>
  <c r="CA85"/>
  <c r="CB85" s="1"/>
  <c r="BT85"/>
  <c r="BU85" s="1"/>
  <c r="BH85"/>
  <c r="BI85" s="1"/>
  <c r="BB85"/>
  <c r="AX85"/>
  <c r="AY85" s="1"/>
  <c r="AO85"/>
  <c r="AP85" s="1"/>
  <c r="AC85"/>
  <c r="AD85" s="1"/>
  <c r="Q85"/>
  <c r="R85" s="1"/>
  <c r="DC84"/>
  <c r="DG84" s="1"/>
  <c r="CY84"/>
  <c r="CZ84" s="1"/>
  <c r="CO84"/>
  <c r="CP84" s="1"/>
  <c r="CH84"/>
  <c r="CI84" s="1"/>
  <c r="CA84"/>
  <c r="CB84" s="1"/>
  <c r="BT84"/>
  <c r="BU84" s="1"/>
  <c r="BH84"/>
  <c r="BI84" s="1"/>
  <c r="BB84"/>
  <c r="AX84"/>
  <c r="AY84" s="1"/>
  <c r="AO84"/>
  <c r="AP84" s="1"/>
  <c r="AC84"/>
  <c r="AD84" s="1"/>
  <c r="Q84"/>
  <c r="R84" s="1"/>
  <c r="DC83"/>
  <c r="DG83" s="1"/>
  <c r="CY83"/>
  <c r="CZ83" s="1"/>
  <c r="CO83"/>
  <c r="CP83" s="1"/>
  <c r="CH83"/>
  <c r="CI83" s="1"/>
  <c r="CA83"/>
  <c r="CB83" s="1"/>
  <c r="BT83"/>
  <c r="BU83" s="1"/>
  <c r="BH83"/>
  <c r="BI83" s="1"/>
  <c r="BB83"/>
  <c r="AX83"/>
  <c r="AY83" s="1"/>
  <c r="AO83"/>
  <c r="AP83" s="1"/>
  <c r="AC83"/>
  <c r="AD83" s="1"/>
  <c r="Q83"/>
  <c r="R83" s="1"/>
  <c r="DC82"/>
  <c r="DG82" s="1"/>
  <c r="CY82"/>
  <c r="CZ82" s="1"/>
  <c r="CO82"/>
  <c r="CP82" s="1"/>
  <c r="CH82"/>
  <c r="CI82" s="1"/>
  <c r="CA82"/>
  <c r="CB82" s="1"/>
  <c r="BT82"/>
  <c r="BU82" s="1"/>
  <c r="BH82"/>
  <c r="BI82" s="1"/>
  <c r="BB82"/>
  <c r="AX82"/>
  <c r="AY82" s="1"/>
  <c r="AO82"/>
  <c r="AP82" s="1"/>
  <c r="AC82"/>
  <c r="AD82" s="1"/>
  <c r="Q82"/>
  <c r="R82" s="1"/>
  <c r="DC81"/>
  <c r="DG81" s="1"/>
  <c r="CY81"/>
  <c r="CZ81" s="1"/>
  <c r="CO81"/>
  <c r="CP81" s="1"/>
  <c r="CH81"/>
  <c r="CI81" s="1"/>
  <c r="CA81"/>
  <c r="CB81" s="1"/>
  <c r="BT81"/>
  <c r="BU81" s="1"/>
  <c r="BH81"/>
  <c r="BI81" s="1"/>
  <c r="BB81"/>
  <c r="AX81"/>
  <c r="AY81" s="1"/>
  <c r="AO81"/>
  <c r="AP81" s="1"/>
  <c r="AC81"/>
  <c r="AD81" s="1"/>
  <c r="Q81"/>
  <c r="R81" s="1"/>
  <c r="DC80"/>
  <c r="DG80" s="1"/>
  <c r="CY80"/>
  <c r="CZ80" s="1"/>
  <c r="CO80"/>
  <c r="CP80" s="1"/>
  <c r="CH80"/>
  <c r="CI80" s="1"/>
  <c r="CA80"/>
  <c r="CB80" s="1"/>
  <c r="BT80"/>
  <c r="BU80" s="1"/>
  <c r="BH80"/>
  <c r="BI80" s="1"/>
  <c r="BB80"/>
  <c r="AX80"/>
  <c r="AY80" s="1"/>
  <c r="AO80"/>
  <c r="AP80" s="1"/>
  <c r="AC80"/>
  <c r="AD80" s="1"/>
  <c r="Q80"/>
  <c r="R80" s="1"/>
  <c r="DC79"/>
  <c r="DG79" s="1"/>
  <c r="CY79"/>
  <c r="CZ79" s="1"/>
  <c r="CO79"/>
  <c r="CP79" s="1"/>
  <c r="CH79"/>
  <c r="CI79" s="1"/>
  <c r="CA79"/>
  <c r="CB79" s="1"/>
  <c r="BT79"/>
  <c r="BU79" s="1"/>
  <c r="BH79"/>
  <c r="BI79" s="1"/>
  <c r="BB79"/>
  <c r="AX79"/>
  <c r="AY79" s="1"/>
  <c r="AO79"/>
  <c r="AP79" s="1"/>
  <c r="AC79"/>
  <c r="AD79" s="1"/>
  <c r="Q79"/>
  <c r="R79" s="1"/>
  <c r="DC78"/>
  <c r="DG78" s="1"/>
  <c r="CY78"/>
  <c r="CZ78" s="1"/>
  <c r="CO78"/>
  <c r="CP78" s="1"/>
  <c r="CH78"/>
  <c r="CI78" s="1"/>
  <c r="CA78"/>
  <c r="CB78" s="1"/>
  <c r="BT78"/>
  <c r="BU78" s="1"/>
  <c r="BH78"/>
  <c r="BI78" s="1"/>
  <c r="BB78"/>
  <c r="AX78"/>
  <c r="AY78" s="1"/>
  <c r="AO78"/>
  <c r="AP78" s="1"/>
  <c r="AC78"/>
  <c r="AD78" s="1"/>
  <c r="Q78"/>
  <c r="R78" s="1"/>
  <c r="DC77"/>
  <c r="DG77" s="1"/>
  <c r="CY77"/>
  <c r="CZ77" s="1"/>
  <c r="CO77"/>
  <c r="CP77" s="1"/>
  <c r="CH77"/>
  <c r="CI77" s="1"/>
  <c r="CA77"/>
  <c r="CB77" s="1"/>
  <c r="BT77"/>
  <c r="BU77" s="1"/>
  <c r="BH77"/>
  <c r="BI77" s="1"/>
  <c r="BB77"/>
  <c r="AX77"/>
  <c r="AY77" s="1"/>
  <c r="AO77"/>
  <c r="AP77" s="1"/>
  <c r="AC77"/>
  <c r="AD77" s="1"/>
  <c r="Q77"/>
  <c r="R77" s="1"/>
  <c r="DC76"/>
  <c r="DG76" s="1"/>
  <c r="CY76"/>
  <c r="CZ76" s="1"/>
  <c r="CO76"/>
  <c r="CP76" s="1"/>
  <c r="CH76"/>
  <c r="CI76" s="1"/>
  <c r="CA76"/>
  <c r="CB76" s="1"/>
  <c r="BT76"/>
  <c r="BU76" s="1"/>
  <c r="BH76"/>
  <c r="BI76" s="1"/>
  <c r="BB76"/>
  <c r="AX76"/>
  <c r="AY76" s="1"/>
  <c r="AO76"/>
  <c r="AP76" s="1"/>
  <c r="AC76"/>
  <c r="AD76" s="1"/>
  <c r="Q76"/>
  <c r="R76" s="1"/>
  <c r="DC75"/>
  <c r="DG75" s="1"/>
  <c r="CY75"/>
  <c r="CZ75" s="1"/>
  <c r="CO75"/>
  <c r="CP75" s="1"/>
  <c r="CH75"/>
  <c r="CI75" s="1"/>
  <c r="CA75"/>
  <c r="CB75" s="1"/>
  <c r="BT75"/>
  <c r="BU75" s="1"/>
  <c r="BH75"/>
  <c r="BI75" s="1"/>
  <c r="BB75"/>
  <c r="AX75"/>
  <c r="AY75" s="1"/>
  <c r="AO75"/>
  <c r="AP75" s="1"/>
  <c r="AC75"/>
  <c r="AD75" s="1"/>
  <c r="Q75"/>
  <c r="R75" s="1"/>
  <c r="DC74"/>
  <c r="DG74" s="1"/>
  <c r="CY74"/>
  <c r="CZ74" s="1"/>
  <c r="CO74"/>
  <c r="CP74" s="1"/>
  <c r="CH74"/>
  <c r="CI74" s="1"/>
  <c r="CA74"/>
  <c r="CB74" s="1"/>
  <c r="BT74"/>
  <c r="BU74" s="1"/>
  <c r="BH74"/>
  <c r="BI74" s="1"/>
  <c r="BB74"/>
  <c r="AX74"/>
  <c r="AY74" s="1"/>
  <c r="AO74"/>
  <c r="AP74" s="1"/>
  <c r="AC74"/>
  <c r="AD74" s="1"/>
  <c r="Q74"/>
  <c r="R74" s="1"/>
  <c r="DC73"/>
  <c r="DG73" s="1"/>
  <c r="CY73"/>
  <c r="CZ73" s="1"/>
  <c r="CO73"/>
  <c r="CP73" s="1"/>
  <c r="CH73"/>
  <c r="CI73" s="1"/>
  <c r="CA73"/>
  <c r="CB73" s="1"/>
  <c r="BT73"/>
  <c r="BU73" s="1"/>
  <c r="BH73"/>
  <c r="BI73" s="1"/>
  <c r="BB73"/>
  <c r="AX73"/>
  <c r="AY73" s="1"/>
  <c r="AO73"/>
  <c r="AP73" s="1"/>
  <c r="AC73"/>
  <c r="AD73" s="1"/>
  <c r="Q73"/>
  <c r="R73" s="1"/>
  <c r="DC72"/>
  <c r="DG72" s="1"/>
  <c r="CY72"/>
  <c r="CZ72" s="1"/>
  <c r="CO72"/>
  <c r="CP72" s="1"/>
  <c r="CH72"/>
  <c r="CI72" s="1"/>
  <c r="CA72"/>
  <c r="CB72" s="1"/>
  <c r="BT72"/>
  <c r="BU72" s="1"/>
  <c r="BH72"/>
  <c r="BI72" s="1"/>
  <c r="BB72"/>
  <c r="AX72"/>
  <c r="AY72" s="1"/>
  <c r="AO72"/>
  <c r="AP72" s="1"/>
  <c r="AC72"/>
  <c r="AD72" s="1"/>
  <c r="Q72"/>
  <c r="R72" s="1"/>
  <c r="DC71"/>
  <c r="DG71" s="1"/>
  <c r="CY71"/>
  <c r="CZ71" s="1"/>
  <c r="CO71"/>
  <c r="CP71" s="1"/>
  <c r="CH71"/>
  <c r="CI71" s="1"/>
  <c r="CA71"/>
  <c r="CB71" s="1"/>
  <c r="BT71"/>
  <c r="BU71" s="1"/>
  <c r="BH71"/>
  <c r="BI71" s="1"/>
  <c r="BB71"/>
  <c r="AX71"/>
  <c r="AY71" s="1"/>
  <c r="AO71"/>
  <c r="AP71" s="1"/>
  <c r="AC71"/>
  <c r="AD71" s="1"/>
  <c r="Q71"/>
  <c r="R71" s="1"/>
  <c r="DC70"/>
  <c r="DG70" s="1"/>
  <c r="CY70"/>
  <c r="CZ70" s="1"/>
  <c r="CO70"/>
  <c r="CP70" s="1"/>
  <c r="CH70"/>
  <c r="CI70" s="1"/>
  <c r="CA70"/>
  <c r="CB70" s="1"/>
  <c r="BT70"/>
  <c r="BU70" s="1"/>
  <c r="BH70"/>
  <c r="BI70" s="1"/>
  <c r="BB70"/>
  <c r="AX70"/>
  <c r="AY70" s="1"/>
  <c r="AO70"/>
  <c r="AP70" s="1"/>
  <c r="AC70"/>
  <c r="AD70" s="1"/>
  <c r="Q70"/>
  <c r="R70" s="1"/>
  <c r="DC69"/>
  <c r="DG69" s="1"/>
  <c r="CY69"/>
  <c r="CZ69" s="1"/>
  <c r="CO69"/>
  <c r="CP69" s="1"/>
  <c r="CH69"/>
  <c r="CI69" s="1"/>
  <c r="CA69"/>
  <c r="CB69" s="1"/>
  <c r="BT69"/>
  <c r="BU69" s="1"/>
  <c r="BH69"/>
  <c r="BI69" s="1"/>
  <c r="BB69"/>
  <c r="AX69"/>
  <c r="AY69" s="1"/>
  <c r="AO69"/>
  <c r="AP69" s="1"/>
  <c r="AC69"/>
  <c r="AD69" s="1"/>
  <c r="Q69"/>
  <c r="R69" s="1"/>
  <c r="DC68"/>
  <c r="DG68" s="1"/>
  <c r="CY68"/>
  <c r="CZ68" s="1"/>
  <c r="CO68"/>
  <c r="CP68" s="1"/>
  <c r="CH68"/>
  <c r="CI68" s="1"/>
  <c r="CA68"/>
  <c r="CB68" s="1"/>
  <c r="BT68"/>
  <c r="BU68" s="1"/>
  <c r="BH68"/>
  <c r="BI68" s="1"/>
  <c r="BB68"/>
  <c r="AX68"/>
  <c r="AY68" s="1"/>
  <c r="AO68"/>
  <c r="AP68" s="1"/>
  <c r="AC68"/>
  <c r="AD68" s="1"/>
  <c r="Q68"/>
  <c r="R68" s="1"/>
  <c r="DC67"/>
  <c r="DG67" s="1"/>
  <c r="CY67"/>
  <c r="CZ67" s="1"/>
  <c r="CO67"/>
  <c r="CP67" s="1"/>
  <c r="CH67"/>
  <c r="CI67" s="1"/>
  <c r="CA67"/>
  <c r="CB67" s="1"/>
  <c r="BT67"/>
  <c r="BU67" s="1"/>
  <c r="BH67"/>
  <c r="BI67" s="1"/>
  <c r="BB67"/>
  <c r="AX67"/>
  <c r="AY67" s="1"/>
  <c r="AO67"/>
  <c r="AP67" s="1"/>
  <c r="AC67"/>
  <c r="AD67" s="1"/>
  <c r="Q67"/>
  <c r="R67" s="1"/>
  <c r="DC66"/>
  <c r="DG66" s="1"/>
  <c r="CY66"/>
  <c r="CZ66" s="1"/>
  <c r="CO66"/>
  <c r="CP66" s="1"/>
  <c r="CH66"/>
  <c r="CI66" s="1"/>
  <c r="CA66"/>
  <c r="CB66" s="1"/>
  <c r="BT66"/>
  <c r="BU66" s="1"/>
  <c r="BH66"/>
  <c r="BI66" s="1"/>
  <c r="BB66"/>
  <c r="AX66"/>
  <c r="AY66" s="1"/>
  <c r="AO66"/>
  <c r="AP66" s="1"/>
  <c r="AC66"/>
  <c r="AD66" s="1"/>
  <c r="Q66"/>
  <c r="R66" s="1"/>
  <c r="CY65"/>
  <c r="CO65"/>
  <c r="CH65"/>
  <c r="CA65"/>
  <c r="BT65"/>
  <c r="BH65"/>
  <c r="AX65"/>
  <c r="AO65"/>
  <c r="AC65"/>
  <c r="Q65"/>
  <c r="C61"/>
  <c r="BC60"/>
  <c r="AE60"/>
  <c r="E60"/>
  <c r="E59"/>
  <c r="DC52"/>
  <c r="DG52" s="1"/>
  <c r="CY52"/>
  <c r="CZ52" s="1"/>
  <c r="CO52"/>
  <c r="CP52" s="1"/>
  <c r="CH52"/>
  <c r="CI52" s="1"/>
  <c r="CA52"/>
  <c r="CB52" s="1"/>
  <c r="BT52"/>
  <c r="BU52" s="1"/>
  <c r="BH52"/>
  <c r="BI52" s="1"/>
  <c r="BB52"/>
  <c r="AX52"/>
  <c r="AY52" s="1"/>
  <c r="AO52"/>
  <c r="AP52" s="1"/>
  <c r="AC52"/>
  <c r="AD52" s="1"/>
  <c r="Q52"/>
  <c r="R52" s="1"/>
  <c r="DC51"/>
  <c r="DG51" s="1"/>
  <c r="CY51"/>
  <c r="CZ51" s="1"/>
  <c r="CP51"/>
  <c r="CO51"/>
  <c r="CH51"/>
  <c r="CI51" s="1"/>
  <c r="CA51"/>
  <c r="CB51" s="1"/>
  <c r="BT51"/>
  <c r="BU51" s="1"/>
  <c r="BH51"/>
  <c r="BI51" s="1"/>
  <c r="BB51"/>
  <c r="AX51"/>
  <c r="AY51" s="1"/>
  <c r="AO51"/>
  <c r="AP51" s="1"/>
  <c r="AC51"/>
  <c r="AD51" s="1"/>
  <c r="Q51"/>
  <c r="R51" s="1"/>
  <c r="DC50"/>
  <c r="DG50" s="1"/>
  <c r="CY50"/>
  <c r="CZ50" s="1"/>
  <c r="CO50"/>
  <c r="CP50" s="1"/>
  <c r="CH50"/>
  <c r="CI50" s="1"/>
  <c r="CA50"/>
  <c r="CB50" s="1"/>
  <c r="BT50"/>
  <c r="BU50" s="1"/>
  <c r="BH50"/>
  <c r="BI50" s="1"/>
  <c r="BB50"/>
  <c r="AX50"/>
  <c r="AY50" s="1"/>
  <c r="AO50"/>
  <c r="AP50" s="1"/>
  <c r="AC50"/>
  <c r="AD50" s="1"/>
  <c r="R50"/>
  <c r="Q50"/>
  <c r="DC49"/>
  <c r="DG49" s="1"/>
  <c r="CY49"/>
  <c r="CZ49" s="1"/>
  <c r="CO49"/>
  <c r="CP49" s="1"/>
  <c r="CH49"/>
  <c r="CI49" s="1"/>
  <c r="CA49"/>
  <c r="CB49" s="1"/>
  <c r="BT49"/>
  <c r="BU49" s="1"/>
  <c r="BH49"/>
  <c r="BI49" s="1"/>
  <c r="BB49"/>
  <c r="AX49"/>
  <c r="AY49" s="1"/>
  <c r="AO49"/>
  <c r="AP49" s="1"/>
  <c r="AC49"/>
  <c r="AD49" s="1"/>
  <c r="Q49"/>
  <c r="R49" s="1"/>
  <c r="DC48"/>
  <c r="DG48" s="1"/>
  <c r="CY48"/>
  <c r="CZ48" s="1"/>
  <c r="CO48"/>
  <c r="CP48" s="1"/>
  <c r="CH48"/>
  <c r="CI48" s="1"/>
  <c r="CA48"/>
  <c r="CB48" s="1"/>
  <c r="BT48"/>
  <c r="BU48" s="1"/>
  <c r="BH48"/>
  <c r="BI48" s="1"/>
  <c r="BB48"/>
  <c r="AX48"/>
  <c r="AY48" s="1"/>
  <c r="AO48"/>
  <c r="AP48" s="1"/>
  <c r="AC48"/>
  <c r="AD48" s="1"/>
  <c r="Q48"/>
  <c r="R48" s="1"/>
  <c r="DC47"/>
  <c r="DG47" s="1"/>
  <c r="CY47"/>
  <c r="CZ47" s="1"/>
  <c r="CP47"/>
  <c r="CO47"/>
  <c r="CH47"/>
  <c r="CI47" s="1"/>
  <c r="CA47"/>
  <c r="CB47" s="1"/>
  <c r="BT47"/>
  <c r="BU47" s="1"/>
  <c r="BH47"/>
  <c r="BI47" s="1"/>
  <c r="BB47"/>
  <c r="AX47"/>
  <c r="AY47" s="1"/>
  <c r="AO47"/>
  <c r="AP47" s="1"/>
  <c r="AC47"/>
  <c r="AD47" s="1"/>
  <c r="Q47"/>
  <c r="R47" s="1"/>
  <c r="DC46"/>
  <c r="DG46" s="1"/>
  <c r="CY46"/>
  <c r="CZ46" s="1"/>
  <c r="CO46"/>
  <c r="CP46" s="1"/>
  <c r="CH46"/>
  <c r="CI46" s="1"/>
  <c r="CA46"/>
  <c r="CB46" s="1"/>
  <c r="BT46"/>
  <c r="BU46" s="1"/>
  <c r="BH46"/>
  <c r="BI46" s="1"/>
  <c r="BB46"/>
  <c r="AX46"/>
  <c r="AY46" s="1"/>
  <c r="AO46"/>
  <c r="AP46" s="1"/>
  <c r="AC46"/>
  <c r="AD46" s="1"/>
  <c r="R46"/>
  <c r="Q46"/>
  <c r="DC45"/>
  <c r="DG45" s="1"/>
  <c r="CY45"/>
  <c r="CZ45" s="1"/>
  <c r="CO45"/>
  <c r="CP45" s="1"/>
  <c r="CH45"/>
  <c r="CI45" s="1"/>
  <c r="CA45"/>
  <c r="CB45" s="1"/>
  <c r="BT45"/>
  <c r="BU45" s="1"/>
  <c r="BH45"/>
  <c r="BI45" s="1"/>
  <c r="BB45"/>
  <c r="AX45"/>
  <c r="AY45" s="1"/>
  <c r="AO45"/>
  <c r="AP45" s="1"/>
  <c r="AC45"/>
  <c r="AD45" s="1"/>
  <c r="Q45"/>
  <c r="R45" s="1"/>
  <c r="DC44"/>
  <c r="DG44" s="1"/>
  <c r="CY44"/>
  <c r="CZ44" s="1"/>
  <c r="CO44"/>
  <c r="CP44" s="1"/>
  <c r="CH44"/>
  <c r="CI44" s="1"/>
  <c r="CA44"/>
  <c r="CB44" s="1"/>
  <c r="BT44"/>
  <c r="BU44" s="1"/>
  <c r="BH44"/>
  <c r="BI44" s="1"/>
  <c r="BB44"/>
  <c r="AX44"/>
  <c r="AY44" s="1"/>
  <c r="AO44"/>
  <c r="AP44" s="1"/>
  <c r="AC44"/>
  <c r="AD44" s="1"/>
  <c r="Q44"/>
  <c r="R44" s="1"/>
  <c r="DC43"/>
  <c r="DG43" s="1"/>
  <c r="CY43"/>
  <c r="CZ43" s="1"/>
  <c r="CP43"/>
  <c r="CO43"/>
  <c r="CH43"/>
  <c r="CI43" s="1"/>
  <c r="CA43"/>
  <c r="CB43" s="1"/>
  <c r="BT43"/>
  <c r="BU43" s="1"/>
  <c r="BH43"/>
  <c r="BI43" s="1"/>
  <c r="BB43"/>
  <c r="AX43"/>
  <c r="AY43" s="1"/>
  <c r="AO43"/>
  <c r="AP43" s="1"/>
  <c r="AC43"/>
  <c r="AD43" s="1"/>
  <c r="Q43"/>
  <c r="R43" s="1"/>
  <c r="DC42"/>
  <c r="DG42" s="1"/>
  <c r="CY42"/>
  <c r="CZ42" s="1"/>
  <c r="CO42"/>
  <c r="CP42" s="1"/>
  <c r="CH42"/>
  <c r="CI42" s="1"/>
  <c r="CA42"/>
  <c r="CB42" s="1"/>
  <c r="BT42"/>
  <c r="BU42" s="1"/>
  <c r="BH42"/>
  <c r="BI42" s="1"/>
  <c r="BB42"/>
  <c r="AX42"/>
  <c r="AY42" s="1"/>
  <c r="AO42"/>
  <c r="AP42" s="1"/>
  <c r="AC42"/>
  <c r="AD42" s="1"/>
  <c r="R42"/>
  <c r="Q42"/>
  <c r="DC41"/>
  <c r="DG41" s="1"/>
  <c r="CY41"/>
  <c r="CZ41" s="1"/>
  <c r="CO41"/>
  <c r="CP41" s="1"/>
  <c r="CH41"/>
  <c r="CI41" s="1"/>
  <c r="CA41"/>
  <c r="CB41" s="1"/>
  <c r="BT41"/>
  <c r="BU41" s="1"/>
  <c r="BH41"/>
  <c r="BI41" s="1"/>
  <c r="BB41"/>
  <c r="AX41"/>
  <c r="AY41" s="1"/>
  <c r="AO41"/>
  <c r="AP41" s="1"/>
  <c r="AC41"/>
  <c r="AD41" s="1"/>
  <c r="Q41"/>
  <c r="R41" s="1"/>
  <c r="DC40"/>
  <c r="DG40" s="1"/>
  <c r="CY40"/>
  <c r="CZ40" s="1"/>
  <c r="CO40"/>
  <c r="CP40" s="1"/>
  <c r="CH40"/>
  <c r="CI40" s="1"/>
  <c r="CA40"/>
  <c r="CB40" s="1"/>
  <c r="BT40"/>
  <c r="BU40" s="1"/>
  <c r="BH40"/>
  <c r="BI40" s="1"/>
  <c r="BB40"/>
  <c r="AX40"/>
  <c r="AY40" s="1"/>
  <c r="AO40"/>
  <c r="AP40" s="1"/>
  <c r="AC40"/>
  <c r="AD40" s="1"/>
  <c r="Q40"/>
  <c r="R40" s="1"/>
  <c r="DC39"/>
  <c r="DG39" s="1"/>
  <c r="CY39"/>
  <c r="CZ39" s="1"/>
  <c r="CP39"/>
  <c r="CO39"/>
  <c r="CH39"/>
  <c r="CI39" s="1"/>
  <c r="CA39"/>
  <c r="CB39" s="1"/>
  <c r="BT39"/>
  <c r="BU39" s="1"/>
  <c r="BH39"/>
  <c r="BI39" s="1"/>
  <c r="BB39"/>
  <c r="AX39"/>
  <c r="AY39" s="1"/>
  <c r="AO39"/>
  <c r="AP39" s="1"/>
  <c r="AC39"/>
  <c r="AD39" s="1"/>
  <c r="Q39"/>
  <c r="R39" s="1"/>
  <c r="DC38"/>
  <c r="DG38" s="1"/>
  <c r="CY38"/>
  <c r="CZ38" s="1"/>
  <c r="CO38"/>
  <c r="CP38" s="1"/>
  <c r="CH38"/>
  <c r="CI38" s="1"/>
  <c r="CA38"/>
  <c r="CB38" s="1"/>
  <c r="BT38"/>
  <c r="BU38" s="1"/>
  <c r="BH38"/>
  <c r="BI38" s="1"/>
  <c r="BB38"/>
  <c r="AX38"/>
  <c r="AY38" s="1"/>
  <c r="AO38"/>
  <c r="AP38" s="1"/>
  <c r="AC38"/>
  <c r="AD38" s="1"/>
  <c r="R38"/>
  <c r="Q38"/>
  <c r="DC37"/>
  <c r="DG37" s="1"/>
  <c r="CY37"/>
  <c r="CZ37" s="1"/>
  <c r="CO37"/>
  <c r="CP37" s="1"/>
  <c r="CH37"/>
  <c r="CI37" s="1"/>
  <c r="CA37"/>
  <c r="CB37" s="1"/>
  <c r="BT37"/>
  <c r="BU37" s="1"/>
  <c r="BH37"/>
  <c r="BI37" s="1"/>
  <c r="BB37"/>
  <c r="AX37"/>
  <c r="AY37" s="1"/>
  <c r="AO37"/>
  <c r="AP37" s="1"/>
  <c r="AC37"/>
  <c r="AD37" s="1"/>
  <c r="Q37"/>
  <c r="R37" s="1"/>
  <c r="DC36"/>
  <c r="DG36" s="1"/>
  <c r="CY36"/>
  <c r="CZ36" s="1"/>
  <c r="CO36"/>
  <c r="CP36" s="1"/>
  <c r="CH36"/>
  <c r="CI36" s="1"/>
  <c r="CA36"/>
  <c r="CB36" s="1"/>
  <c r="BT36"/>
  <c r="BU36" s="1"/>
  <c r="BH36"/>
  <c r="BI36" s="1"/>
  <c r="BB36"/>
  <c r="AX36"/>
  <c r="AY36" s="1"/>
  <c r="AO36"/>
  <c r="AP36" s="1"/>
  <c r="AC36"/>
  <c r="AD36" s="1"/>
  <c r="Q36"/>
  <c r="R36" s="1"/>
  <c r="DC35"/>
  <c r="DG35" s="1"/>
  <c r="CY35"/>
  <c r="CZ35" s="1"/>
  <c r="CP35"/>
  <c r="CO35"/>
  <c r="CH35"/>
  <c r="CI35" s="1"/>
  <c r="CA35"/>
  <c r="CB35" s="1"/>
  <c r="BT35"/>
  <c r="BU35" s="1"/>
  <c r="BH35"/>
  <c r="BI35" s="1"/>
  <c r="BB35"/>
  <c r="AX35"/>
  <c r="AY35" s="1"/>
  <c r="AO35"/>
  <c r="AP35" s="1"/>
  <c r="AC35"/>
  <c r="AD35" s="1"/>
  <c r="Q35"/>
  <c r="R35" s="1"/>
  <c r="DC34"/>
  <c r="DG34" s="1"/>
  <c r="CY34"/>
  <c r="CZ34" s="1"/>
  <c r="CO34"/>
  <c r="CP34" s="1"/>
  <c r="CH34"/>
  <c r="CI34" s="1"/>
  <c r="CA34"/>
  <c r="CB34" s="1"/>
  <c r="BT34"/>
  <c r="BU34" s="1"/>
  <c r="BH34"/>
  <c r="BI34" s="1"/>
  <c r="BB34"/>
  <c r="AX34"/>
  <c r="AY34" s="1"/>
  <c r="AO34"/>
  <c r="AP34" s="1"/>
  <c r="AC34"/>
  <c r="AD34" s="1"/>
  <c r="R34"/>
  <c r="Q34"/>
  <c r="DC33"/>
  <c r="DG33" s="1"/>
  <c r="CY33"/>
  <c r="CZ33" s="1"/>
  <c r="CO33"/>
  <c r="CP33" s="1"/>
  <c r="CH33"/>
  <c r="CI33" s="1"/>
  <c r="CA33"/>
  <c r="CB33" s="1"/>
  <c r="BT33"/>
  <c r="BU33" s="1"/>
  <c r="BH33"/>
  <c r="BI33" s="1"/>
  <c r="BB33"/>
  <c r="AX33"/>
  <c r="AY33" s="1"/>
  <c r="AO33"/>
  <c r="AP33" s="1"/>
  <c r="AD33"/>
  <c r="Q33"/>
  <c r="R33" s="1"/>
  <c r="DC32"/>
  <c r="DG32" s="1"/>
  <c r="CY32"/>
  <c r="CZ32" s="1"/>
  <c r="CO32"/>
  <c r="CP32" s="1"/>
  <c r="CH32"/>
  <c r="CI32" s="1"/>
  <c r="CA32"/>
  <c r="CB32" s="1"/>
  <c r="BT32"/>
  <c r="BU32" s="1"/>
  <c r="BH32"/>
  <c r="BI32" s="1"/>
  <c r="BB32"/>
  <c r="AX32"/>
  <c r="AY32" s="1"/>
  <c r="AO32"/>
  <c r="AP32" s="1"/>
  <c r="AC32"/>
  <c r="AD32" s="1"/>
  <c r="Q32"/>
  <c r="R32" s="1"/>
  <c r="DC31"/>
  <c r="DG31" s="1"/>
  <c r="CY31"/>
  <c r="CZ31" s="1"/>
  <c r="CP31"/>
  <c r="CO31"/>
  <c r="CH31"/>
  <c r="CI31" s="1"/>
  <c r="CA31"/>
  <c r="CB31" s="1"/>
  <c r="BT31"/>
  <c r="BU31" s="1"/>
  <c r="BH31"/>
  <c r="BI31" s="1"/>
  <c r="BB31"/>
  <c r="AX31"/>
  <c r="AY31" s="1"/>
  <c r="AO31"/>
  <c r="AP31" s="1"/>
  <c r="AC31"/>
  <c r="AD31" s="1"/>
  <c r="Q31"/>
  <c r="R31" s="1"/>
  <c r="DC30"/>
  <c r="DG30" s="1"/>
  <c r="CY30"/>
  <c r="CZ30" s="1"/>
  <c r="CO30"/>
  <c r="CP30" s="1"/>
  <c r="CH30"/>
  <c r="CI30" s="1"/>
  <c r="CA30"/>
  <c r="CB30" s="1"/>
  <c r="BT30"/>
  <c r="BU30" s="1"/>
  <c r="BH30"/>
  <c r="BI30" s="1"/>
  <c r="BB30"/>
  <c r="AX30"/>
  <c r="AY30" s="1"/>
  <c r="AO30"/>
  <c r="AP30" s="1"/>
  <c r="AC30"/>
  <c r="AD30" s="1"/>
  <c r="R30"/>
  <c r="Q30"/>
  <c r="DC29"/>
  <c r="DG29" s="1"/>
  <c r="CY29"/>
  <c r="CZ29" s="1"/>
  <c r="CO29"/>
  <c r="CP29" s="1"/>
  <c r="CH29"/>
  <c r="CI29" s="1"/>
  <c r="CA29"/>
  <c r="CB29" s="1"/>
  <c r="BT29"/>
  <c r="BU29" s="1"/>
  <c r="BH29"/>
  <c r="BI29" s="1"/>
  <c r="BB29"/>
  <c r="AX29"/>
  <c r="AY29" s="1"/>
  <c r="AO29"/>
  <c r="AP29" s="1"/>
  <c r="AC29"/>
  <c r="AD29" s="1"/>
  <c r="Q29"/>
  <c r="R29" s="1"/>
  <c r="DC28"/>
  <c r="DG28" s="1"/>
  <c r="CY28"/>
  <c r="CZ28" s="1"/>
  <c r="CO28"/>
  <c r="CP28" s="1"/>
  <c r="CH28"/>
  <c r="CI28" s="1"/>
  <c r="CA28"/>
  <c r="CB28" s="1"/>
  <c r="BT28"/>
  <c r="BU28" s="1"/>
  <c r="BH28"/>
  <c r="BI28" s="1"/>
  <c r="BB28"/>
  <c r="AX28"/>
  <c r="AY28" s="1"/>
  <c r="AO28"/>
  <c r="AP28" s="1"/>
  <c r="AC28"/>
  <c r="AD28" s="1"/>
  <c r="Q28"/>
  <c r="R28" s="1"/>
  <c r="DC27"/>
  <c r="DG27" s="1"/>
  <c r="CY27"/>
  <c r="CZ27" s="1"/>
  <c r="CP27"/>
  <c r="CO27"/>
  <c r="CH27"/>
  <c r="CI27" s="1"/>
  <c r="CA27"/>
  <c r="CB27" s="1"/>
  <c r="BT27"/>
  <c r="BU27" s="1"/>
  <c r="BH27"/>
  <c r="BI27" s="1"/>
  <c r="BB27"/>
  <c r="AX27"/>
  <c r="AY27" s="1"/>
  <c r="AO27"/>
  <c r="AP27" s="1"/>
  <c r="AC27"/>
  <c r="AD27" s="1"/>
  <c r="Q27"/>
  <c r="R27" s="1"/>
  <c r="DC26"/>
  <c r="DG26" s="1"/>
  <c r="CY26"/>
  <c r="CZ26" s="1"/>
  <c r="CO26"/>
  <c r="CP26" s="1"/>
  <c r="CH26"/>
  <c r="CI26" s="1"/>
  <c r="CA26"/>
  <c r="CB26" s="1"/>
  <c r="BT26"/>
  <c r="BU26" s="1"/>
  <c r="BH26"/>
  <c r="BI26" s="1"/>
  <c r="BB26"/>
  <c r="AX26"/>
  <c r="AY26" s="1"/>
  <c r="AO26"/>
  <c r="AP26" s="1"/>
  <c r="AC26"/>
  <c r="AD26" s="1"/>
  <c r="R26"/>
  <c r="Q26"/>
  <c r="DC25"/>
  <c r="DG25" s="1"/>
  <c r="CY25"/>
  <c r="CZ25" s="1"/>
  <c r="CO25"/>
  <c r="CP25" s="1"/>
  <c r="CH25"/>
  <c r="CI25" s="1"/>
  <c r="CA25"/>
  <c r="CB25" s="1"/>
  <c r="BT25"/>
  <c r="BU25" s="1"/>
  <c r="BH25"/>
  <c r="BI25" s="1"/>
  <c r="BB25"/>
  <c r="AX25"/>
  <c r="AY25" s="1"/>
  <c r="AO25"/>
  <c r="AP25" s="1"/>
  <c r="AC25"/>
  <c r="AD25" s="1"/>
  <c r="Q25"/>
  <c r="R25" s="1"/>
  <c r="DC24"/>
  <c r="DG24" s="1"/>
  <c r="CY24"/>
  <c r="CZ24" s="1"/>
  <c r="CO24"/>
  <c r="CP24" s="1"/>
  <c r="CH24"/>
  <c r="CI24" s="1"/>
  <c r="CA24"/>
  <c r="CB24" s="1"/>
  <c r="BT24"/>
  <c r="BU24" s="1"/>
  <c r="BH24"/>
  <c r="BI24" s="1"/>
  <c r="BB24"/>
  <c r="AX24"/>
  <c r="AY24" s="1"/>
  <c r="AO24"/>
  <c r="AP24" s="1"/>
  <c r="AC24"/>
  <c r="AD24" s="1"/>
  <c r="Q24"/>
  <c r="R24" s="1"/>
  <c r="DC23"/>
  <c r="DG23" s="1"/>
  <c r="CY23"/>
  <c r="CZ23" s="1"/>
  <c r="CP23"/>
  <c r="CO23"/>
  <c r="CH23"/>
  <c r="CI23" s="1"/>
  <c r="CA23"/>
  <c r="CB23" s="1"/>
  <c r="BT23"/>
  <c r="BU23" s="1"/>
  <c r="BH23"/>
  <c r="BI23" s="1"/>
  <c r="BB23"/>
  <c r="AX23"/>
  <c r="AY23" s="1"/>
  <c r="AO23"/>
  <c r="AP23" s="1"/>
  <c r="AC23"/>
  <c r="AD23" s="1"/>
  <c r="Q23"/>
  <c r="R23" s="1"/>
  <c r="DC22"/>
  <c r="DG22" s="1"/>
  <c r="CY22"/>
  <c r="CZ22" s="1"/>
  <c r="CO22"/>
  <c r="CP22" s="1"/>
  <c r="CH22"/>
  <c r="CI22" s="1"/>
  <c r="CA22"/>
  <c r="CB22" s="1"/>
  <c r="BT22"/>
  <c r="BU22" s="1"/>
  <c r="BH22"/>
  <c r="BI22" s="1"/>
  <c r="BB22"/>
  <c r="AX22"/>
  <c r="AY22" s="1"/>
  <c r="AO22"/>
  <c r="AP22" s="1"/>
  <c r="AC22"/>
  <c r="AD22" s="1"/>
  <c r="R22"/>
  <c r="Q22"/>
  <c r="DC21"/>
  <c r="DG21" s="1"/>
  <c r="CY21"/>
  <c r="CZ21" s="1"/>
  <c r="CO21"/>
  <c r="CP21" s="1"/>
  <c r="CH21"/>
  <c r="CI21" s="1"/>
  <c r="CA21"/>
  <c r="CB21" s="1"/>
  <c r="BT21"/>
  <c r="BU21" s="1"/>
  <c r="BH21"/>
  <c r="BI21" s="1"/>
  <c r="BB21"/>
  <c r="AX21"/>
  <c r="AY21" s="1"/>
  <c r="AO21"/>
  <c r="AP21" s="1"/>
  <c r="AC21"/>
  <c r="AD21" s="1"/>
  <c r="R21"/>
  <c r="Q21"/>
  <c r="DC20"/>
  <c r="DG20" s="1"/>
  <c r="CY20"/>
  <c r="CZ20" s="1"/>
  <c r="CO20"/>
  <c r="CP20" s="1"/>
  <c r="CH20"/>
  <c r="CI20" s="1"/>
  <c r="CA20"/>
  <c r="CB20" s="1"/>
  <c r="BT20"/>
  <c r="BU20" s="1"/>
  <c r="BH20"/>
  <c r="BI20" s="1"/>
  <c r="BB20"/>
  <c r="AX20"/>
  <c r="AY20" s="1"/>
  <c r="AO20"/>
  <c r="AP20" s="1"/>
  <c r="AC20"/>
  <c r="AD20" s="1"/>
  <c r="Q20"/>
  <c r="R20" s="1"/>
  <c r="DC19"/>
  <c r="DG19" s="1"/>
  <c r="CY19"/>
  <c r="CZ19" s="1"/>
  <c r="CO19"/>
  <c r="CP19" s="1"/>
  <c r="CH19"/>
  <c r="CI19" s="1"/>
  <c r="CA19"/>
  <c r="CB19" s="1"/>
  <c r="BT19"/>
  <c r="BU19" s="1"/>
  <c r="BH19"/>
  <c r="BI19" s="1"/>
  <c r="BB19"/>
  <c r="AX19"/>
  <c r="AY19" s="1"/>
  <c r="AO19"/>
  <c r="AP19" s="1"/>
  <c r="AC19"/>
  <c r="AD19" s="1"/>
  <c r="Q19"/>
  <c r="R19" s="1"/>
  <c r="DC18"/>
  <c r="DG18" s="1"/>
  <c r="CY18"/>
  <c r="CZ18" s="1"/>
  <c r="CO18"/>
  <c r="CP18" s="1"/>
  <c r="CH18"/>
  <c r="CI18" s="1"/>
  <c r="CA18"/>
  <c r="CB18" s="1"/>
  <c r="BT18"/>
  <c r="BU18" s="1"/>
  <c r="BH18"/>
  <c r="BI18" s="1"/>
  <c r="BB18"/>
  <c r="AX18"/>
  <c r="AY18" s="1"/>
  <c r="AO18"/>
  <c r="AP18" s="1"/>
  <c r="AC18"/>
  <c r="AD18" s="1"/>
  <c r="Q18"/>
  <c r="R18" s="1"/>
  <c r="DC17"/>
  <c r="DG17" s="1"/>
  <c r="CY17"/>
  <c r="CZ17" s="1"/>
  <c r="CO17"/>
  <c r="CP17" s="1"/>
  <c r="CH17"/>
  <c r="CI17" s="1"/>
  <c r="CA17"/>
  <c r="CB17" s="1"/>
  <c r="BT17"/>
  <c r="BU17" s="1"/>
  <c r="BH17"/>
  <c r="BI17" s="1"/>
  <c r="BB17"/>
  <c r="AX17"/>
  <c r="AY17" s="1"/>
  <c r="AO17"/>
  <c r="AP17" s="1"/>
  <c r="AC17"/>
  <c r="AD17" s="1"/>
  <c r="Q17"/>
  <c r="R17" s="1"/>
  <c r="DC16"/>
  <c r="DG16" s="1"/>
  <c r="CY16"/>
  <c r="CZ16" s="1"/>
  <c r="CO16"/>
  <c r="CP16" s="1"/>
  <c r="CH16"/>
  <c r="CI16" s="1"/>
  <c r="CA16"/>
  <c r="CB16" s="1"/>
  <c r="BT16"/>
  <c r="BU16" s="1"/>
  <c r="BH16"/>
  <c r="BI16" s="1"/>
  <c r="BB16"/>
  <c r="AX16"/>
  <c r="AY16" s="1"/>
  <c r="AO16"/>
  <c r="AP16" s="1"/>
  <c r="AC16"/>
  <c r="AD16" s="1"/>
  <c r="Q16"/>
  <c r="R16" s="1"/>
  <c r="DC15"/>
  <c r="DG15" s="1"/>
  <c r="CY15"/>
  <c r="CZ15" s="1"/>
  <c r="CO15"/>
  <c r="CP15" s="1"/>
  <c r="CH15"/>
  <c r="CI15" s="1"/>
  <c r="CA15"/>
  <c r="CB15" s="1"/>
  <c r="BT15"/>
  <c r="BU15" s="1"/>
  <c r="BH15"/>
  <c r="BI15" s="1"/>
  <c r="BB15"/>
  <c r="AX15"/>
  <c r="AY15" s="1"/>
  <c r="AO15"/>
  <c r="AP15" s="1"/>
  <c r="AC15"/>
  <c r="AD15" s="1"/>
  <c r="Q15"/>
  <c r="R15" s="1"/>
  <c r="DC14"/>
  <c r="DG14" s="1"/>
  <c r="CY14"/>
  <c r="CZ14" s="1"/>
  <c r="CO14"/>
  <c r="CP14" s="1"/>
  <c r="CH14"/>
  <c r="CI14" s="1"/>
  <c r="CA14"/>
  <c r="CB14" s="1"/>
  <c r="BT14"/>
  <c r="BU14" s="1"/>
  <c r="BH14"/>
  <c r="BI14" s="1"/>
  <c r="BB14"/>
  <c r="AX14"/>
  <c r="AY14" s="1"/>
  <c r="AO14"/>
  <c r="AP14" s="1"/>
  <c r="AC14"/>
  <c r="AD14" s="1"/>
  <c r="Q14"/>
  <c r="R14" s="1"/>
  <c r="DC13"/>
  <c r="DG13" s="1"/>
  <c r="CY13"/>
  <c r="CZ13" s="1"/>
  <c r="CO13"/>
  <c r="CP13" s="1"/>
  <c r="CH13"/>
  <c r="CI13" s="1"/>
  <c r="CA13"/>
  <c r="CB13" s="1"/>
  <c r="BT13"/>
  <c r="BU13" s="1"/>
  <c r="BH13"/>
  <c r="BI13" s="1"/>
  <c r="BB13"/>
  <c r="AX13"/>
  <c r="AY13" s="1"/>
  <c r="AO13"/>
  <c r="AP13" s="1"/>
  <c r="AC13"/>
  <c r="AD13" s="1"/>
  <c r="Q13"/>
  <c r="R13" s="1"/>
  <c r="CY12"/>
  <c r="CO12"/>
  <c r="CH12"/>
  <c r="CA12"/>
  <c r="BT12"/>
  <c r="BH12"/>
  <c r="AX12"/>
  <c r="AO12"/>
  <c r="AC12"/>
  <c r="Q12"/>
  <c r="C8"/>
  <c r="BC7"/>
  <c r="AE7"/>
  <c r="E7"/>
  <c r="E6"/>
  <c r="DC211" i="3"/>
  <c r="DG211" s="1"/>
  <c r="CY211"/>
  <c r="CZ211" s="1"/>
  <c r="CO211"/>
  <c r="CP211" s="1"/>
  <c r="CH211"/>
  <c r="CI211" s="1"/>
  <c r="CA211"/>
  <c r="CB211" s="1"/>
  <c r="BT211"/>
  <c r="BU211" s="1"/>
  <c r="BH211"/>
  <c r="BI211" s="1"/>
  <c r="BB211"/>
  <c r="AX211"/>
  <c r="AY211" s="1"/>
  <c r="AO211"/>
  <c r="AP211" s="1"/>
  <c r="AC211"/>
  <c r="AD211" s="1"/>
  <c r="Q211"/>
  <c r="R211" s="1"/>
  <c r="DC210"/>
  <c r="DG210" s="1"/>
  <c r="CY210"/>
  <c r="CZ210" s="1"/>
  <c r="CO210"/>
  <c r="CP210" s="1"/>
  <c r="CH210"/>
  <c r="CI210" s="1"/>
  <c r="CA210"/>
  <c r="CB210" s="1"/>
  <c r="BT210"/>
  <c r="BU210" s="1"/>
  <c r="BH210"/>
  <c r="BI210" s="1"/>
  <c r="BB210"/>
  <c r="AX210"/>
  <c r="AY210" s="1"/>
  <c r="AO210"/>
  <c r="AP210" s="1"/>
  <c r="AC210"/>
  <c r="AD210" s="1"/>
  <c r="Q210"/>
  <c r="R210" s="1"/>
  <c r="DC209"/>
  <c r="DG209" s="1"/>
  <c r="CY209"/>
  <c r="CZ209" s="1"/>
  <c r="CO209"/>
  <c r="CP209" s="1"/>
  <c r="CH209"/>
  <c r="CI209" s="1"/>
  <c r="CA209"/>
  <c r="CB209" s="1"/>
  <c r="BT209"/>
  <c r="BU209" s="1"/>
  <c r="BH209"/>
  <c r="BI209" s="1"/>
  <c r="BB209"/>
  <c r="AX209"/>
  <c r="AY209" s="1"/>
  <c r="AO209"/>
  <c r="AP209" s="1"/>
  <c r="AC209"/>
  <c r="AD209" s="1"/>
  <c r="Q209"/>
  <c r="R209" s="1"/>
  <c r="DC208"/>
  <c r="DG208" s="1"/>
  <c r="CY208"/>
  <c r="CZ208" s="1"/>
  <c r="CO208"/>
  <c r="CP208" s="1"/>
  <c r="CH208"/>
  <c r="CI208" s="1"/>
  <c r="CA208"/>
  <c r="CB208" s="1"/>
  <c r="BT208"/>
  <c r="BU208" s="1"/>
  <c r="BH208"/>
  <c r="BI208" s="1"/>
  <c r="BB208"/>
  <c r="AX208"/>
  <c r="AY208" s="1"/>
  <c r="AO208"/>
  <c r="AP208" s="1"/>
  <c r="AC208"/>
  <c r="AD208" s="1"/>
  <c r="Q208"/>
  <c r="R208" s="1"/>
  <c r="DC207"/>
  <c r="DG207" s="1"/>
  <c r="CY207"/>
  <c r="CZ207" s="1"/>
  <c r="CO207"/>
  <c r="CP207" s="1"/>
  <c r="CH207"/>
  <c r="CI207" s="1"/>
  <c r="CA207"/>
  <c r="CB207" s="1"/>
  <c r="BT207"/>
  <c r="BU207" s="1"/>
  <c r="BH207"/>
  <c r="BI207" s="1"/>
  <c r="BB207"/>
  <c r="AX207"/>
  <c r="AY207" s="1"/>
  <c r="AO207"/>
  <c r="AP207" s="1"/>
  <c r="AC207"/>
  <c r="AD207" s="1"/>
  <c r="Q207"/>
  <c r="R207" s="1"/>
  <c r="DC206"/>
  <c r="DG206" s="1"/>
  <c r="CY206"/>
  <c r="CZ206" s="1"/>
  <c r="CO206"/>
  <c r="CP206" s="1"/>
  <c r="CH206"/>
  <c r="CI206" s="1"/>
  <c r="CA206"/>
  <c r="CB206" s="1"/>
  <c r="BT206"/>
  <c r="BU206" s="1"/>
  <c r="BH206"/>
  <c r="BI206" s="1"/>
  <c r="BB206"/>
  <c r="AX206"/>
  <c r="AY206" s="1"/>
  <c r="AO206"/>
  <c r="AP206" s="1"/>
  <c r="AC206"/>
  <c r="AD206" s="1"/>
  <c r="Q206"/>
  <c r="R206" s="1"/>
  <c r="DC205"/>
  <c r="DG205" s="1"/>
  <c r="CY205"/>
  <c r="CZ205" s="1"/>
  <c r="CO205"/>
  <c r="CP205" s="1"/>
  <c r="CH205"/>
  <c r="CI205" s="1"/>
  <c r="CA205"/>
  <c r="CB205" s="1"/>
  <c r="BT205"/>
  <c r="BU205" s="1"/>
  <c r="BH205"/>
  <c r="BI205" s="1"/>
  <c r="BB205"/>
  <c r="AX205"/>
  <c r="AY205" s="1"/>
  <c r="AO205"/>
  <c r="AP205" s="1"/>
  <c r="AC205"/>
  <c r="AD205" s="1"/>
  <c r="Q205"/>
  <c r="R205" s="1"/>
  <c r="DC204"/>
  <c r="DG204" s="1"/>
  <c r="CY204"/>
  <c r="CZ204" s="1"/>
  <c r="CO204"/>
  <c r="CP204" s="1"/>
  <c r="CH204"/>
  <c r="CI204" s="1"/>
  <c r="CA204"/>
  <c r="CB204" s="1"/>
  <c r="BT204"/>
  <c r="BU204" s="1"/>
  <c r="BH204"/>
  <c r="BI204" s="1"/>
  <c r="BB204"/>
  <c r="AX204"/>
  <c r="AY204" s="1"/>
  <c r="AO204"/>
  <c r="AP204" s="1"/>
  <c r="AC204"/>
  <c r="AD204" s="1"/>
  <c r="Q204"/>
  <c r="R204" s="1"/>
  <c r="DC203"/>
  <c r="DG203" s="1"/>
  <c r="CY203"/>
  <c r="CZ203" s="1"/>
  <c r="CO203"/>
  <c r="CP203" s="1"/>
  <c r="CH203"/>
  <c r="CI203" s="1"/>
  <c r="CA203"/>
  <c r="CB203" s="1"/>
  <c r="BT203"/>
  <c r="BU203" s="1"/>
  <c r="BH203"/>
  <c r="BI203" s="1"/>
  <c r="BB203"/>
  <c r="AX203"/>
  <c r="AY203" s="1"/>
  <c r="AO203"/>
  <c r="AP203" s="1"/>
  <c r="AC203"/>
  <c r="AD203" s="1"/>
  <c r="Q203"/>
  <c r="R203" s="1"/>
  <c r="DC202"/>
  <c r="DG202" s="1"/>
  <c r="CY202"/>
  <c r="CZ202" s="1"/>
  <c r="CO202"/>
  <c r="CP202" s="1"/>
  <c r="CH202"/>
  <c r="CI202" s="1"/>
  <c r="CA202"/>
  <c r="CB202" s="1"/>
  <c r="BT202"/>
  <c r="BU202" s="1"/>
  <c r="BH202"/>
  <c r="BI202" s="1"/>
  <c r="BB202"/>
  <c r="AX202"/>
  <c r="AY202" s="1"/>
  <c r="AO202"/>
  <c r="AP202" s="1"/>
  <c r="AC202"/>
  <c r="AD202" s="1"/>
  <c r="Q202"/>
  <c r="R202" s="1"/>
  <c r="DC201"/>
  <c r="DG201" s="1"/>
  <c r="CY201"/>
  <c r="CZ201" s="1"/>
  <c r="CO201"/>
  <c r="CP201" s="1"/>
  <c r="CH201"/>
  <c r="CI201" s="1"/>
  <c r="CA201"/>
  <c r="CB201" s="1"/>
  <c r="BT201"/>
  <c r="BU201" s="1"/>
  <c r="BH201"/>
  <c r="BI201" s="1"/>
  <c r="BB201"/>
  <c r="AX201"/>
  <c r="AY201" s="1"/>
  <c r="AO201"/>
  <c r="AP201" s="1"/>
  <c r="AC201"/>
  <c r="AD201" s="1"/>
  <c r="Q201"/>
  <c r="R201" s="1"/>
  <c r="DC200"/>
  <c r="DG200" s="1"/>
  <c r="CY200"/>
  <c r="CZ200" s="1"/>
  <c r="CO200"/>
  <c r="CP200" s="1"/>
  <c r="CH200"/>
  <c r="CI200" s="1"/>
  <c r="CA200"/>
  <c r="CB200" s="1"/>
  <c r="BT200"/>
  <c r="BU200" s="1"/>
  <c r="BH200"/>
  <c r="BI200" s="1"/>
  <c r="BB200"/>
  <c r="AX200"/>
  <c r="AY200" s="1"/>
  <c r="AO200"/>
  <c r="AP200" s="1"/>
  <c r="AC200"/>
  <c r="AD200" s="1"/>
  <c r="Q200"/>
  <c r="R200" s="1"/>
  <c r="DC199"/>
  <c r="DG199" s="1"/>
  <c r="CY199"/>
  <c r="CZ199" s="1"/>
  <c r="CP199"/>
  <c r="CO199"/>
  <c r="CH199"/>
  <c r="CI199" s="1"/>
  <c r="CA199"/>
  <c r="CB199" s="1"/>
  <c r="BT199"/>
  <c r="BU199" s="1"/>
  <c r="BH199"/>
  <c r="BI199" s="1"/>
  <c r="BB199"/>
  <c r="AX199"/>
  <c r="AY199" s="1"/>
  <c r="AO199"/>
  <c r="AP199" s="1"/>
  <c r="AC199"/>
  <c r="AD199" s="1"/>
  <c r="Q199"/>
  <c r="R199" s="1"/>
  <c r="DC198"/>
  <c r="DG198" s="1"/>
  <c r="CY198"/>
  <c r="CZ198" s="1"/>
  <c r="CO198"/>
  <c r="CP198" s="1"/>
  <c r="CH198"/>
  <c r="CI198" s="1"/>
  <c r="CA198"/>
  <c r="CB198" s="1"/>
  <c r="BT198"/>
  <c r="BU198" s="1"/>
  <c r="BH198"/>
  <c r="BI198" s="1"/>
  <c r="BB198"/>
  <c r="AX198"/>
  <c r="AY198" s="1"/>
  <c r="AO198"/>
  <c r="AP198" s="1"/>
  <c r="AC198"/>
  <c r="AD198" s="1"/>
  <c r="Q198"/>
  <c r="R198" s="1"/>
  <c r="DC197"/>
  <c r="DG197" s="1"/>
  <c r="CY197"/>
  <c r="CZ197" s="1"/>
  <c r="CO197"/>
  <c r="CP197" s="1"/>
  <c r="CH197"/>
  <c r="CI197" s="1"/>
  <c r="CA197"/>
  <c r="CB197" s="1"/>
  <c r="BT197"/>
  <c r="BU197" s="1"/>
  <c r="BH197"/>
  <c r="BI197" s="1"/>
  <c r="BB197"/>
  <c r="AX197"/>
  <c r="AY197" s="1"/>
  <c r="AO197"/>
  <c r="AP197" s="1"/>
  <c r="AC197"/>
  <c r="AD197" s="1"/>
  <c r="Q197"/>
  <c r="R197" s="1"/>
  <c r="DC196"/>
  <c r="DG196" s="1"/>
  <c r="CY196"/>
  <c r="CZ196" s="1"/>
  <c r="CO196"/>
  <c r="CP196" s="1"/>
  <c r="CH196"/>
  <c r="CI196" s="1"/>
  <c r="CA196"/>
  <c r="CB196" s="1"/>
  <c r="BT196"/>
  <c r="BU196" s="1"/>
  <c r="BH196"/>
  <c r="BI196" s="1"/>
  <c r="BB196"/>
  <c r="AX196"/>
  <c r="AY196" s="1"/>
  <c r="AO196"/>
  <c r="AP196" s="1"/>
  <c r="AC196"/>
  <c r="AD196" s="1"/>
  <c r="Q196"/>
  <c r="R196" s="1"/>
  <c r="DC195"/>
  <c r="DG195" s="1"/>
  <c r="CY195"/>
  <c r="CZ195" s="1"/>
  <c r="CO195"/>
  <c r="CP195" s="1"/>
  <c r="CH195"/>
  <c r="CI195" s="1"/>
  <c r="CA195"/>
  <c r="CB195" s="1"/>
  <c r="BT195"/>
  <c r="BU195" s="1"/>
  <c r="BH195"/>
  <c r="BI195" s="1"/>
  <c r="BB195"/>
  <c r="AX195"/>
  <c r="AY195" s="1"/>
  <c r="AO195"/>
  <c r="AP195" s="1"/>
  <c r="AC195"/>
  <c r="AD195" s="1"/>
  <c r="Q195"/>
  <c r="R195" s="1"/>
  <c r="DC194"/>
  <c r="DG194" s="1"/>
  <c r="CY194"/>
  <c r="CZ194" s="1"/>
  <c r="CO194"/>
  <c r="CP194" s="1"/>
  <c r="CH194"/>
  <c r="CI194" s="1"/>
  <c r="CA194"/>
  <c r="CB194" s="1"/>
  <c r="BT194"/>
  <c r="BU194" s="1"/>
  <c r="BH194"/>
  <c r="BI194" s="1"/>
  <c r="BB194"/>
  <c r="AX194"/>
  <c r="AY194" s="1"/>
  <c r="AO194"/>
  <c r="AP194" s="1"/>
  <c r="AC194"/>
  <c r="AD194" s="1"/>
  <c r="Q194"/>
  <c r="R194" s="1"/>
  <c r="DC193"/>
  <c r="DG193" s="1"/>
  <c r="CY193"/>
  <c r="CZ193" s="1"/>
  <c r="CO193"/>
  <c r="CP193" s="1"/>
  <c r="CH193"/>
  <c r="CI193" s="1"/>
  <c r="CA193"/>
  <c r="CB193" s="1"/>
  <c r="BT193"/>
  <c r="BU193" s="1"/>
  <c r="BH193"/>
  <c r="BI193" s="1"/>
  <c r="BB193"/>
  <c r="AX193"/>
  <c r="AY193" s="1"/>
  <c r="AO193"/>
  <c r="AP193" s="1"/>
  <c r="AC193"/>
  <c r="AD193" s="1"/>
  <c r="Q193"/>
  <c r="R193" s="1"/>
  <c r="DC192"/>
  <c r="DG192" s="1"/>
  <c r="CY192"/>
  <c r="CZ192" s="1"/>
  <c r="CO192"/>
  <c r="CP192" s="1"/>
  <c r="CH192"/>
  <c r="CI192" s="1"/>
  <c r="CA192"/>
  <c r="CB192" s="1"/>
  <c r="BT192"/>
  <c r="BU192" s="1"/>
  <c r="BH192"/>
  <c r="BI192" s="1"/>
  <c r="BB192"/>
  <c r="AX192"/>
  <c r="AY192" s="1"/>
  <c r="AO192"/>
  <c r="AP192" s="1"/>
  <c r="AC192"/>
  <c r="AD192" s="1"/>
  <c r="Q192"/>
  <c r="R192" s="1"/>
  <c r="DC191"/>
  <c r="DG191" s="1"/>
  <c r="CY191"/>
  <c r="CZ191" s="1"/>
  <c r="CO191"/>
  <c r="CP191" s="1"/>
  <c r="CH191"/>
  <c r="CI191" s="1"/>
  <c r="CA191"/>
  <c r="CB191" s="1"/>
  <c r="BT191"/>
  <c r="BU191" s="1"/>
  <c r="BH191"/>
  <c r="BI191" s="1"/>
  <c r="BB191"/>
  <c r="AX191"/>
  <c r="AY191" s="1"/>
  <c r="AO191"/>
  <c r="AP191" s="1"/>
  <c r="AC191"/>
  <c r="AD191" s="1"/>
  <c r="Q191"/>
  <c r="R191" s="1"/>
  <c r="DC190"/>
  <c r="DG190" s="1"/>
  <c r="CY190"/>
  <c r="CZ190" s="1"/>
  <c r="CO190"/>
  <c r="CP190" s="1"/>
  <c r="CH190"/>
  <c r="CI190" s="1"/>
  <c r="CA190"/>
  <c r="CB190" s="1"/>
  <c r="BT190"/>
  <c r="BU190" s="1"/>
  <c r="BH190"/>
  <c r="BI190" s="1"/>
  <c r="BB190"/>
  <c r="AX190"/>
  <c r="AY190" s="1"/>
  <c r="AO190"/>
  <c r="AP190" s="1"/>
  <c r="AC190"/>
  <c r="AD190" s="1"/>
  <c r="Q190"/>
  <c r="R190" s="1"/>
  <c r="DC189"/>
  <c r="DG189" s="1"/>
  <c r="CY189"/>
  <c r="CZ189" s="1"/>
  <c r="CO189"/>
  <c r="CP189" s="1"/>
  <c r="CH189"/>
  <c r="CI189" s="1"/>
  <c r="CA189"/>
  <c r="CB189" s="1"/>
  <c r="BT189"/>
  <c r="BU189" s="1"/>
  <c r="BH189"/>
  <c r="BI189" s="1"/>
  <c r="BB189"/>
  <c r="AX189"/>
  <c r="AY189" s="1"/>
  <c r="AO189"/>
  <c r="AP189" s="1"/>
  <c r="AC189"/>
  <c r="AD189" s="1"/>
  <c r="Q189"/>
  <c r="R189" s="1"/>
  <c r="DC188"/>
  <c r="DG188" s="1"/>
  <c r="CY188"/>
  <c r="CZ188" s="1"/>
  <c r="CO188"/>
  <c r="CP188" s="1"/>
  <c r="CH188"/>
  <c r="CI188" s="1"/>
  <c r="CA188"/>
  <c r="CB188" s="1"/>
  <c r="BT188"/>
  <c r="BU188" s="1"/>
  <c r="BH188"/>
  <c r="BI188" s="1"/>
  <c r="BB188"/>
  <c r="AX188"/>
  <c r="AY188" s="1"/>
  <c r="AO188"/>
  <c r="AP188" s="1"/>
  <c r="AC188"/>
  <c r="AD188" s="1"/>
  <c r="Q188"/>
  <c r="R188" s="1"/>
  <c r="DC187"/>
  <c r="DG187" s="1"/>
  <c r="CY187"/>
  <c r="CZ187" s="1"/>
  <c r="CO187"/>
  <c r="CP187" s="1"/>
  <c r="CH187"/>
  <c r="CI187" s="1"/>
  <c r="CA187"/>
  <c r="CB187" s="1"/>
  <c r="BT187"/>
  <c r="BU187" s="1"/>
  <c r="BH187"/>
  <c r="BI187" s="1"/>
  <c r="BB187"/>
  <c r="AX187"/>
  <c r="AY187" s="1"/>
  <c r="AO187"/>
  <c r="AP187" s="1"/>
  <c r="AC187"/>
  <c r="AD187" s="1"/>
  <c r="Q187"/>
  <c r="R187" s="1"/>
  <c r="DC186"/>
  <c r="DG186" s="1"/>
  <c r="CY186"/>
  <c r="CZ186" s="1"/>
  <c r="CO186"/>
  <c r="CP186" s="1"/>
  <c r="CH186"/>
  <c r="CI186" s="1"/>
  <c r="CA186"/>
  <c r="CB186" s="1"/>
  <c r="BT186"/>
  <c r="BU186" s="1"/>
  <c r="BH186"/>
  <c r="BI186" s="1"/>
  <c r="BB186"/>
  <c r="AX186"/>
  <c r="AY186" s="1"/>
  <c r="AO186"/>
  <c r="AP186" s="1"/>
  <c r="AC186"/>
  <c r="AD186" s="1"/>
  <c r="Q186"/>
  <c r="R186" s="1"/>
  <c r="DC185"/>
  <c r="DG185" s="1"/>
  <c r="CY185"/>
  <c r="CZ185" s="1"/>
  <c r="CO185"/>
  <c r="CP185" s="1"/>
  <c r="CH185"/>
  <c r="CI185" s="1"/>
  <c r="CA185"/>
  <c r="CB185" s="1"/>
  <c r="BT185"/>
  <c r="BU185" s="1"/>
  <c r="BH185"/>
  <c r="BI185" s="1"/>
  <c r="BB185"/>
  <c r="AX185"/>
  <c r="AY185" s="1"/>
  <c r="AO185"/>
  <c r="AP185" s="1"/>
  <c r="AC185"/>
  <c r="AD185" s="1"/>
  <c r="Q185"/>
  <c r="R185" s="1"/>
  <c r="DC184"/>
  <c r="DG184" s="1"/>
  <c r="CY184"/>
  <c r="CZ184" s="1"/>
  <c r="CO184"/>
  <c r="CP184" s="1"/>
  <c r="CH184"/>
  <c r="CI184" s="1"/>
  <c r="CA184"/>
  <c r="CB184" s="1"/>
  <c r="BT184"/>
  <c r="BU184" s="1"/>
  <c r="BH184"/>
  <c r="BI184" s="1"/>
  <c r="BB184"/>
  <c r="AX184"/>
  <c r="AY184" s="1"/>
  <c r="AO184"/>
  <c r="AP184" s="1"/>
  <c r="AC184"/>
  <c r="AD184" s="1"/>
  <c r="Q184"/>
  <c r="R184" s="1"/>
  <c r="DC183"/>
  <c r="DG183" s="1"/>
  <c r="CY183"/>
  <c r="CZ183" s="1"/>
  <c r="CO183"/>
  <c r="CP183" s="1"/>
  <c r="CH183"/>
  <c r="CI183" s="1"/>
  <c r="CA183"/>
  <c r="CB183" s="1"/>
  <c r="BT183"/>
  <c r="BU183" s="1"/>
  <c r="BH183"/>
  <c r="BI183" s="1"/>
  <c r="BB183"/>
  <c r="AX183"/>
  <c r="AY183" s="1"/>
  <c r="AO183"/>
  <c r="AP183" s="1"/>
  <c r="AC183"/>
  <c r="AD183" s="1"/>
  <c r="Q183"/>
  <c r="R183" s="1"/>
  <c r="DC182"/>
  <c r="DG182" s="1"/>
  <c r="CY182"/>
  <c r="CZ182" s="1"/>
  <c r="CO182"/>
  <c r="CP182" s="1"/>
  <c r="CH182"/>
  <c r="CI182" s="1"/>
  <c r="CA182"/>
  <c r="CB182" s="1"/>
  <c r="BT182"/>
  <c r="BU182" s="1"/>
  <c r="BH182"/>
  <c r="BI182" s="1"/>
  <c r="BB182"/>
  <c r="AX182"/>
  <c r="AY182" s="1"/>
  <c r="AO182"/>
  <c r="AP182" s="1"/>
  <c r="AC182"/>
  <c r="AD182" s="1"/>
  <c r="Q182"/>
  <c r="R182" s="1"/>
  <c r="DC181"/>
  <c r="DG181" s="1"/>
  <c r="CY181"/>
  <c r="CZ181" s="1"/>
  <c r="CO181"/>
  <c r="CP181" s="1"/>
  <c r="CH181"/>
  <c r="CI181" s="1"/>
  <c r="CA181"/>
  <c r="CB181" s="1"/>
  <c r="BT181"/>
  <c r="BU181" s="1"/>
  <c r="BH181"/>
  <c r="BI181" s="1"/>
  <c r="BB181"/>
  <c r="AX181"/>
  <c r="AY181" s="1"/>
  <c r="AO181"/>
  <c r="AP181" s="1"/>
  <c r="AC181"/>
  <c r="AD181" s="1"/>
  <c r="Q181"/>
  <c r="R181" s="1"/>
  <c r="DC180"/>
  <c r="DG180" s="1"/>
  <c r="CY180"/>
  <c r="CZ180" s="1"/>
  <c r="CO180"/>
  <c r="CP180" s="1"/>
  <c r="CH180"/>
  <c r="CI180" s="1"/>
  <c r="CA180"/>
  <c r="CB180" s="1"/>
  <c r="BT180"/>
  <c r="BU180" s="1"/>
  <c r="BH180"/>
  <c r="BI180" s="1"/>
  <c r="BB180"/>
  <c r="AX180"/>
  <c r="AY180" s="1"/>
  <c r="AO180"/>
  <c r="AP180" s="1"/>
  <c r="AC180"/>
  <c r="AD180" s="1"/>
  <c r="Q180"/>
  <c r="R180" s="1"/>
  <c r="DC179"/>
  <c r="DG179" s="1"/>
  <c r="CY179"/>
  <c r="CZ179" s="1"/>
  <c r="CO179"/>
  <c r="CP179" s="1"/>
  <c r="CH179"/>
  <c r="CI179" s="1"/>
  <c r="CA179"/>
  <c r="CB179" s="1"/>
  <c r="BT179"/>
  <c r="BU179" s="1"/>
  <c r="BH179"/>
  <c r="BI179" s="1"/>
  <c r="BB179"/>
  <c r="AX179"/>
  <c r="AY179" s="1"/>
  <c r="AO179"/>
  <c r="AP179" s="1"/>
  <c r="AC179"/>
  <c r="AD179" s="1"/>
  <c r="Q179"/>
  <c r="R179" s="1"/>
  <c r="DC178"/>
  <c r="DG178" s="1"/>
  <c r="CY178"/>
  <c r="CZ178" s="1"/>
  <c r="CO178"/>
  <c r="CP178" s="1"/>
  <c r="CH178"/>
  <c r="CI178" s="1"/>
  <c r="CA178"/>
  <c r="CB178" s="1"/>
  <c r="BT178"/>
  <c r="BU178" s="1"/>
  <c r="BH178"/>
  <c r="BI178" s="1"/>
  <c r="BB178"/>
  <c r="AX178"/>
  <c r="AY178" s="1"/>
  <c r="AO178"/>
  <c r="AP178" s="1"/>
  <c r="AC178"/>
  <c r="AD178" s="1"/>
  <c r="Q178"/>
  <c r="R178" s="1"/>
  <c r="DC177"/>
  <c r="DG177" s="1"/>
  <c r="CY177"/>
  <c r="CZ177" s="1"/>
  <c r="CO177"/>
  <c r="CP177" s="1"/>
  <c r="CH177"/>
  <c r="CI177" s="1"/>
  <c r="CA177"/>
  <c r="CB177" s="1"/>
  <c r="BT177"/>
  <c r="BU177" s="1"/>
  <c r="BH177"/>
  <c r="BI177" s="1"/>
  <c r="BB177"/>
  <c r="AX177"/>
  <c r="AY177" s="1"/>
  <c r="AO177"/>
  <c r="AP177" s="1"/>
  <c r="AC177"/>
  <c r="AD177" s="1"/>
  <c r="Q177"/>
  <c r="R177" s="1"/>
  <c r="DC176"/>
  <c r="DG176" s="1"/>
  <c r="CY176"/>
  <c r="CZ176" s="1"/>
  <c r="CO176"/>
  <c r="CP176" s="1"/>
  <c r="CH176"/>
  <c r="CI176" s="1"/>
  <c r="CA176"/>
  <c r="CB176" s="1"/>
  <c r="BT176"/>
  <c r="BU176" s="1"/>
  <c r="BH176"/>
  <c r="BI176" s="1"/>
  <c r="BB176"/>
  <c r="AX176"/>
  <c r="AY176" s="1"/>
  <c r="AO176"/>
  <c r="AP176" s="1"/>
  <c r="AC176"/>
  <c r="AD176" s="1"/>
  <c r="Q176"/>
  <c r="R176" s="1"/>
  <c r="DC175"/>
  <c r="DG175" s="1"/>
  <c r="CY175"/>
  <c r="CZ175" s="1"/>
  <c r="CO175"/>
  <c r="CP175" s="1"/>
  <c r="CH175"/>
  <c r="CI175" s="1"/>
  <c r="CA175"/>
  <c r="CB175" s="1"/>
  <c r="BT175"/>
  <c r="BU175" s="1"/>
  <c r="BH175"/>
  <c r="BI175" s="1"/>
  <c r="BB175"/>
  <c r="AX175"/>
  <c r="AY175" s="1"/>
  <c r="AO175"/>
  <c r="AP175" s="1"/>
  <c r="AC175"/>
  <c r="AD175" s="1"/>
  <c r="Q175"/>
  <c r="R175" s="1"/>
  <c r="DC174"/>
  <c r="DG174" s="1"/>
  <c r="CY174"/>
  <c r="CZ174" s="1"/>
  <c r="CO174"/>
  <c r="CP174" s="1"/>
  <c r="CH174"/>
  <c r="CI174" s="1"/>
  <c r="CA174"/>
  <c r="CB174" s="1"/>
  <c r="BT174"/>
  <c r="BU174" s="1"/>
  <c r="BH174"/>
  <c r="BI174" s="1"/>
  <c r="BB174"/>
  <c r="AX174"/>
  <c r="AY174" s="1"/>
  <c r="AO174"/>
  <c r="AP174" s="1"/>
  <c r="AC174"/>
  <c r="AD174" s="1"/>
  <c r="Q174"/>
  <c r="R174" s="1"/>
  <c r="DC173"/>
  <c r="DG173" s="1"/>
  <c r="CY173"/>
  <c r="CZ173" s="1"/>
  <c r="CO173"/>
  <c r="CP173" s="1"/>
  <c r="CH173"/>
  <c r="CI173" s="1"/>
  <c r="CA173"/>
  <c r="CB173" s="1"/>
  <c r="BT173"/>
  <c r="BU173" s="1"/>
  <c r="BH173"/>
  <c r="BI173" s="1"/>
  <c r="BB173"/>
  <c r="AX173"/>
  <c r="AY173" s="1"/>
  <c r="AO173"/>
  <c r="AP173" s="1"/>
  <c r="AC173"/>
  <c r="AD173" s="1"/>
  <c r="Q173"/>
  <c r="R173" s="1"/>
  <c r="DC172"/>
  <c r="DG172" s="1"/>
  <c r="CY172"/>
  <c r="CZ172" s="1"/>
  <c r="CO172"/>
  <c r="CP172" s="1"/>
  <c r="CH172"/>
  <c r="CI172" s="1"/>
  <c r="CA172"/>
  <c r="CB172" s="1"/>
  <c r="BT172"/>
  <c r="BU172" s="1"/>
  <c r="BH172"/>
  <c r="BI172" s="1"/>
  <c r="BB172"/>
  <c r="AX172"/>
  <c r="AY172" s="1"/>
  <c r="AO172"/>
  <c r="AP172" s="1"/>
  <c r="AC172"/>
  <c r="AD172" s="1"/>
  <c r="Q172"/>
  <c r="R172" s="1"/>
  <c r="CY171"/>
  <c r="CO171"/>
  <c r="CH171"/>
  <c r="CA171"/>
  <c r="BT171"/>
  <c r="BH171"/>
  <c r="AX171"/>
  <c r="AO171"/>
  <c r="AC171"/>
  <c r="Q171"/>
  <c r="C167"/>
  <c r="BC166"/>
  <c r="AE166"/>
  <c r="E166"/>
  <c r="E165"/>
  <c r="DC158"/>
  <c r="DG158" s="1"/>
  <c r="CY158"/>
  <c r="CZ158" s="1"/>
  <c r="CO158"/>
  <c r="CP158" s="1"/>
  <c r="CH158"/>
  <c r="CI158" s="1"/>
  <c r="CA158"/>
  <c r="CB158" s="1"/>
  <c r="BT158"/>
  <c r="BU158" s="1"/>
  <c r="BH158"/>
  <c r="BI158" s="1"/>
  <c r="BB158"/>
  <c r="AX158"/>
  <c r="AY158" s="1"/>
  <c r="AO158"/>
  <c r="AP158" s="1"/>
  <c r="AC158"/>
  <c r="AD158" s="1"/>
  <c r="Q158"/>
  <c r="R158" s="1"/>
  <c r="DC157"/>
  <c r="DG157" s="1"/>
  <c r="CY157"/>
  <c r="CZ157" s="1"/>
  <c r="CO157"/>
  <c r="CP157" s="1"/>
  <c r="CH157"/>
  <c r="CI157" s="1"/>
  <c r="CA157"/>
  <c r="CB157" s="1"/>
  <c r="BT157"/>
  <c r="BU157" s="1"/>
  <c r="BH157"/>
  <c r="BI157" s="1"/>
  <c r="BB157"/>
  <c r="AX157"/>
  <c r="AY157" s="1"/>
  <c r="AO157"/>
  <c r="AP157" s="1"/>
  <c r="AC157"/>
  <c r="AD157" s="1"/>
  <c r="Q157"/>
  <c r="R157" s="1"/>
  <c r="DC156"/>
  <c r="DG156" s="1"/>
  <c r="CY156"/>
  <c r="CZ156" s="1"/>
  <c r="CO156"/>
  <c r="CP156" s="1"/>
  <c r="CH156"/>
  <c r="CI156" s="1"/>
  <c r="CA156"/>
  <c r="CB156" s="1"/>
  <c r="BT156"/>
  <c r="BU156" s="1"/>
  <c r="BH156"/>
  <c r="BI156" s="1"/>
  <c r="BB156"/>
  <c r="AX156"/>
  <c r="AY156" s="1"/>
  <c r="AO156"/>
  <c r="AP156" s="1"/>
  <c r="AC156"/>
  <c r="AD156" s="1"/>
  <c r="Q156"/>
  <c r="R156" s="1"/>
  <c r="DC155"/>
  <c r="DG155" s="1"/>
  <c r="CY155"/>
  <c r="CZ155" s="1"/>
  <c r="CO155"/>
  <c r="CP155" s="1"/>
  <c r="CH155"/>
  <c r="CI155" s="1"/>
  <c r="CA155"/>
  <c r="CB155" s="1"/>
  <c r="BT155"/>
  <c r="BU155" s="1"/>
  <c r="BH155"/>
  <c r="BI155" s="1"/>
  <c r="BB155"/>
  <c r="AX155"/>
  <c r="AY155" s="1"/>
  <c r="AO155"/>
  <c r="AP155" s="1"/>
  <c r="AC155"/>
  <c r="AD155" s="1"/>
  <c r="Q155"/>
  <c r="R155" s="1"/>
  <c r="DC154"/>
  <c r="DG154" s="1"/>
  <c r="CY154"/>
  <c r="CZ154" s="1"/>
  <c r="CO154"/>
  <c r="CP154" s="1"/>
  <c r="CH154"/>
  <c r="CI154" s="1"/>
  <c r="CA154"/>
  <c r="CB154" s="1"/>
  <c r="BT154"/>
  <c r="BU154" s="1"/>
  <c r="BH154"/>
  <c r="BI154" s="1"/>
  <c r="BB154"/>
  <c r="AX154"/>
  <c r="AY154" s="1"/>
  <c r="AO154"/>
  <c r="AP154" s="1"/>
  <c r="AC154"/>
  <c r="AD154" s="1"/>
  <c r="Q154"/>
  <c r="R154" s="1"/>
  <c r="DC153"/>
  <c r="DG153" s="1"/>
  <c r="CY153"/>
  <c r="CZ153" s="1"/>
  <c r="CO153"/>
  <c r="CP153" s="1"/>
  <c r="CH153"/>
  <c r="CI153" s="1"/>
  <c r="CA153"/>
  <c r="CB153" s="1"/>
  <c r="BT153"/>
  <c r="BU153" s="1"/>
  <c r="BH153"/>
  <c r="BI153" s="1"/>
  <c r="BB153"/>
  <c r="AX153"/>
  <c r="AY153" s="1"/>
  <c r="AO153"/>
  <c r="AP153" s="1"/>
  <c r="AC153"/>
  <c r="AD153" s="1"/>
  <c r="Q153"/>
  <c r="R153" s="1"/>
  <c r="DC152"/>
  <c r="DG152" s="1"/>
  <c r="CY152"/>
  <c r="CZ152" s="1"/>
  <c r="CO152"/>
  <c r="CP152" s="1"/>
  <c r="CH152"/>
  <c r="CI152" s="1"/>
  <c r="CA152"/>
  <c r="CB152" s="1"/>
  <c r="BT152"/>
  <c r="BU152" s="1"/>
  <c r="BH152"/>
  <c r="BI152" s="1"/>
  <c r="BB152"/>
  <c r="AX152"/>
  <c r="AY152" s="1"/>
  <c r="AO152"/>
  <c r="AP152" s="1"/>
  <c r="AC152"/>
  <c r="AD152" s="1"/>
  <c r="Q152"/>
  <c r="R152" s="1"/>
  <c r="DC151"/>
  <c r="DG151" s="1"/>
  <c r="CY151"/>
  <c r="CZ151" s="1"/>
  <c r="CO151"/>
  <c r="CP151" s="1"/>
  <c r="CH151"/>
  <c r="CI151" s="1"/>
  <c r="CA151"/>
  <c r="CB151" s="1"/>
  <c r="BT151"/>
  <c r="BU151" s="1"/>
  <c r="BH151"/>
  <c r="BI151" s="1"/>
  <c r="BB151"/>
  <c r="AX151"/>
  <c r="AY151" s="1"/>
  <c r="AO151"/>
  <c r="AP151" s="1"/>
  <c r="AC151"/>
  <c r="AD151" s="1"/>
  <c r="Q151"/>
  <c r="R151" s="1"/>
  <c r="DC150"/>
  <c r="DG150" s="1"/>
  <c r="CY150"/>
  <c r="CZ150" s="1"/>
  <c r="CO150"/>
  <c r="CP150" s="1"/>
  <c r="CH150"/>
  <c r="CI150" s="1"/>
  <c r="CA150"/>
  <c r="CB150" s="1"/>
  <c r="BT150"/>
  <c r="BU150" s="1"/>
  <c r="BH150"/>
  <c r="BI150" s="1"/>
  <c r="BB150"/>
  <c r="AX150"/>
  <c r="AY150" s="1"/>
  <c r="AO150"/>
  <c r="AP150" s="1"/>
  <c r="AC150"/>
  <c r="AD150" s="1"/>
  <c r="Q150"/>
  <c r="R150" s="1"/>
  <c r="DC149"/>
  <c r="DG149" s="1"/>
  <c r="CY149"/>
  <c r="CZ149" s="1"/>
  <c r="CO149"/>
  <c r="CP149" s="1"/>
  <c r="CH149"/>
  <c r="CI149" s="1"/>
  <c r="CA149"/>
  <c r="CB149" s="1"/>
  <c r="BT149"/>
  <c r="BU149" s="1"/>
  <c r="BH149"/>
  <c r="BI149" s="1"/>
  <c r="BB149"/>
  <c r="AX149"/>
  <c r="AY149" s="1"/>
  <c r="AO149"/>
  <c r="AP149" s="1"/>
  <c r="AC149"/>
  <c r="AD149" s="1"/>
  <c r="Q149"/>
  <c r="R149" s="1"/>
  <c r="DC148"/>
  <c r="DG148" s="1"/>
  <c r="CY148"/>
  <c r="CZ148" s="1"/>
  <c r="CO148"/>
  <c r="CP148" s="1"/>
  <c r="CH148"/>
  <c r="CI148" s="1"/>
  <c r="CA148"/>
  <c r="CB148" s="1"/>
  <c r="BT148"/>
  <c r="BU148" s="1"/>
  <c r="BH148"/>
  <c r="BI148" s="1"/>
  <c r="BB148"/>
  <c r="AX148"/>
  <c r="AY148" s="1"/>
  <c r="AO148"/>
  <c r="AP148" s="1"/>
  <c r="AC148"/>
  <c r="AD148" s="1"/>
  <c r="Q148"/>
  <c r="R148" s="1"/>
  <c r="DC147"/>
  <c r="DG147" s="1"/>
  <c r="CY147"/>
  <c r="CZ147" s="1"/>
  <c r="CO147"/>
  <c r="CP147" s="1"/>
  <c r="CH147"/>
  <c r="CI147" s="1"/>
  <c r="CA147"/>
  <c r="CB147" s="1"/>
  <c r="BT147"/>
  <c r="BU147" s="1"/>
  <c r="BH147"/>
  <c r="BI147" s="1"/>
  <c r="BB147"/>
  <c r="AX147"/>
  <c r="AY147" s="1"/>
  <c r="AO147"/>
  <c r="AP147" s="1"/>
  <c r="AC147"/>
  <c r="AD147" s="1"/>
  <c r="Q147"/>
  <c r="R147" s="1"/>
  <c r="DC146"/>
  <c r="DG146" s="1"/>
  <c r="CY146"/>
  <c r="CZ146" s="1"/>
  <c r="CO146"/>
  <c r="CP146" s="1"/>
  <c r="CH146"/>
  <c r="CI146" s="1"/>
  <c r="CA146"/>
  <c r="CB146" s="1"/>
  <c r="BT146"/>
  <c r="BU146" s="1"/>
  <c r="BH146"/>
  <c r="BI146" s="1"/>
  <c r="BB146"/>
  <c r="AX146"/>
  <c r="AY146" s="1"/>
  <c r="AO146"/>
  <c r="AP146" s="1"/>
  <c r="AC146"/>
  <c r="AD146" s="1"/>
  <c r="Q146"/>
  <c r="R146" s="1"/>
  <c r="DC145"/>
  <c r="DG145" s="1"/>
  <c r="CY145"/>
  <c r="CZ145" s="1"/>
  <c r="CO145"/>
  <c r="CP145" s="1"/>
  <c r="CH145"/>
  <c r="CI145" s="1"/>
  <c r="CA145"/>
  <c r="CB145" s="1"/>
  <c r="BT145"/>
  <c r="BU145" s="1"/>
  <c r="BH145"/>
  <c r="BI145" s="1"/>
  <c r="BB145"/>
  <c r="AX145"/>
  <c r="AY145" s="1"/>
  <c r="AO145"/>
  <c r="AP145" s="1"/>
  <c r="AC145"/>
  <c r="AD145" s="1"/>
  <c r="Q145"/>
  <c r="R145" s="1"/>
  <c r="DC144"/>
  <c r="DG144" s="1"/>
  <c r="CY144"/>
  <c r="CZ144" s="1"/>
  <c r="CO144"/>
  <c r="CP144" s="1"/>
  <c r="CH144"/>
  <c r="CI144" s="1"/>
  <c r="CA144"/>
  <c r="CB144" s="1"/>
  <c r="BT144"/>
  <c r="BU144" s="1"/>
  <c r="BH144"/>
  <c r="BI144" s="1"/>
  <c r="BB144"/>
  <c r="AX144"/>
  <c r="AY144" s="1"/>
  <c r="AO144"/>
  <c r="AP144" s="1"/>
  <c r="AC144"/>
  <c r="AD144" s="1"/>
  <c r="Q144"/>
  <c r="R144" s="1"/>
  <c r="DC143"/>
  <c r="DG143" s="1"/>
  <c r="CY143"/>
  <c r="CZ143" s="1"/>
  <c r="CO143"/>
  <c r="CP143" s="1"/>
  <c r="CH143"/>
  <c r="CI143" s="1"/>
  <c r="CA143"/>
  <c r="CB143" s="1"/>
  <c r="BT143"/>
  <c r="BU143" s="1"/>
  <c r="BH143"/>
  <c r="BI143" s="1"/>
  <c r="BB143"/>
  <c r="AX143"/>
  <c r="AY143" s="1"/>
  <c r="AO143"/>
  <c r="AP143" s="1"/>
  <c r="AC143"/>
  <c r="AD143" s="1"/>
  <c r="Q143"/>
  <c r="R143" s="1"/>
  <c r="DC142"/>
  <c r="DG142" s="1"/>
  <c r="CY142"/>
  <c r="CZ142" s="1"/>
  <c r="CO142"/>
  <c r="CP142" s="1"/>
  <c r="CH142"/>
  <c r="CI142" s="1"/>
  <c r="CA142"/>
  <c r="CB142" s="1"/>
  <c r="BT142"/>
  <c r="BU142" s="1"/>
  <c r="BH142"/>
  <c r="BI142" s="1"/>
  <c r="BB142"/>
  <c r="AX142"/>
  <c r="AY142" s="1"/>
  <c r="AO142"/>
  <c r="AP142" s="1"/>
  <c r="AC142"/>
  <c r="AD142" s="1"/>
  <c r="Q142"/>
  <c r="R142" s="1"/>
  <c r="DC141"/>
  <c r="DG141" s="1"/>
  <c r="CY141"/>
  <c r="CZ141" s="1"/>
  <c r="CO141"/>
  <c r="CP141" s="1"/>
  <c r="CH141"/>
  <c r="CI141" s="1"/>
  <c r="CA141"/>
  <c r="CB141" s="1"/>
  <c r="BT141"/>
  <c r="BU141" s="1"/>
  <c r="BH141"/>
  <c r="BI141" s="1"/>
  <c r="BB141"/>
  <c r="AX141"/>
  <c r="AY141" s="1"/>
  <c r="AO141"/>
  <c r="AP141" s="1"/>
  <c r="AC141"/>
  <c r="AD141" s="1"/>
  <c r="Q141"/>
  <c r="R141" s="1"/>
  <c r="DC140"/>
  <c r="DG140" s="1"/>
  <c r="CY140"/>
  <c r="CZ140" s="1"/>
  <c r="CO140"/>
  <c r="CP140" s="1"/>
  <c r="CH140"/>
  <c r="CI140" s="1"/>
  <c r="CA140"/>
  <c r="CB140" s="1"/>
  <c r="BT140"/>
  <c r="BU140" s="1"/>
  <c r="BH140"/>
  <c r="BI140" s="1"/>
  <c r="BB140"/>
  <c r="AX140"/>
  <c r="AY140" s="1"/>
  <c r="AO140"/>
  <c r="AP140" s="1"/>
  <c r="AC140"/>
  <c r="AD140" s="1"/>
  <c r="Q140"/>
  <c r="R140" s="1"/>
  <c r="DC139"/>
  <c r="DG139" s="1"/>
  <c r="CY139"/>
  <c r="CZ139" s="1"/>
  <c r="CP139"/>
  <c r="CO139"/>
  <c r="CH139"/>
  <c r="CI139" s="1"/>
  <c r="CA139"/>
  <c r="CB139" s="1"/>
  <c r="BT139"/>
  <c r="BU139" s="1"/>
  <c r="BH139"/>
  <c r="BI139" s="1"/>
  <c r="BB139"/>
  <c r="AX139"/>
  <c r="AY139" s="1"/>
  <c r="AO139"/>
  <c r="AP139" s="1"/>
  <c r="AC139"/>
  <c r="AD139" s="1"/>
  <c r="Q139"/>
  <c r="R139" s="1"/>
  <c r="DC138"/>
  <c r="DG138" s="1"/>
  <c r="CY138"/>
  <c r="CZ138" s="1"/>
  <c r="CO138"/>
  <c r="CP138" s="1"/>
  <c r="CH138"/>
  <c r="CI138" s="1"/>
  <c r="CA138"/>
  <c r="CB138" s="1"/>
  <c r="BT138"/>
  <c r="BU138" s="1"/>
  <c r="BH138"/>
  <c r="BI138" s="1"/>
  <c r="BB138"/>
  <c r="AX138"/>
  <c r="AY138" s="1"/>
  <c r="AO138"/>
  <c r="AP138" s="1"/>
  <c r="AC138"/>
  <c r="AD138" s="1"/>
  <c r="R138"/>
  <c r="Q138"/>
  <c r="DC137"/>
  <c r="DG137" s="1"/>
  <c r="CY137"/>
  <c r="CZ137" s="1"/>
  <c r="CP137"/>
  <c r="CO137"/>
  <c r="CH137"/>
  <c r="CI137" s="1"/>
  <c r="CA137"/>
  <c r="CB137" s="1"/>
  <c r="BT137"/>
  <c r="BU137" s="1"/>
  <c r="BH137"/>
  <c r="BI137" s="1"/>
  <c r="BB137"/>
  <c r="AX137"/>
  <c r="AY137" s="1"/>
  <c r="AO137"/>
  <c r="AP137" s="1"/>
  <c r="AC137"/>
  <c r="AD137" s="1"/>
  <c r="Q137"/>
  <c r="R137" s="1"/>
  <c r="DC136"/>
  <c r="DG136" s="1"/>
  <c r="CY136"/>
  <c r="CZ136" s="1"/>
  <c r="CO136"/>
  <c r="CP136" s="1"/>
  <c r="CH136"/>
  <c r="CI136" s="1"/>
  <c r="CA136"/>
  <c r="CB136" s="1"/>
  <c r="BT136"/>
  <c r="BU136" s="1"/>
  <c r="BH136"/>
  <c r="BI136" s="1"/>
  <c r="BB136"/>
  <c r="AX136"/>
  <c r="AY136" s="1"/>
  <c r="AO136"/>
  <c r="AP136" s="1"/>
  <c r="AC136"/>
  <c r="AD136" s="1"/>
  <c r="Q136"/>
  <c r="R136" s="1"/>
  <c r="DC135"/>
  <c r="DG135" s="1"/>
  <c r="CY135"/>
  <c r="CZ135" s="1"/>
  <c r="CO135"/>
  <c r="CP135" s="1"/>
  <c r="CH135"/>
  <c r="CI135" s="1"/>
  <c r="CA135"/>
  <c r="CB135" s="1"/>
  <c r="BT135"/>
  <c r="BU135" s="1"/>
  <c r="BH135"/>
  <c r="BI135" s="1"/>
  <c r="BB135"/>
  <c r="AX135"/>
  <c r="AY135" s="1"/>
  <c r="AO135"/>
  <c r="AP135" s="1"/>
  <c r="AC135"/>
  <c r="AD135" s="1"/>
  <c r="Q135"/>
  <c r="R135" s="1"/>
  <c r="DC134"/>
  <c r="DG134" s="1"/>
  <c r="CY134"/>
  <c r="CZ134" s="1"/>
  <c r="CO134"/>
  <c r="CP134" s="1"/>
  <c r="CH134"/>
  <c r="CI134" s="1"/>
  <c r="CA134"/>
  <c r="CB134" s="1"/>
  <c r="BT134"/>
  <c r="BU134" s="1"/>
  <c r="BH134"/>
  <c r="BI134" s="1"/>
  <c r="BB134"/>
  <c r="AX134"/>
  <c r="AY134" s="1"/>
  <c r="AO134"/>
  <c r="AP134" s="1"/>
  <c r="AC134"/>
  <c r="AD134" s="1"/>
  <c r="Q134"/>
  <c r="R134" s="1"/>
  <c r="DC133"/>
  <c r="DG133" s="1"/>
  <c r="CY133"/>
  <c r="CZ133" s="1"/>
  <c r="CO133"/>
  <c r="CP133" s="1"/>
  <c r="CH133"/>
  <c r="CI133" s="1"/>
  <c r="CA133"/>
  <c r="CB133" s="1"/>
  <c r="BT133"/>
  <c r="BU133" s="1"/>
  <c r="BH133"/>
  <c r="BI133" s="1"/>
  <c r="BB133"/>
  <c r="AX133"/>
  <c r="AY133" s="1"/>
  <c r="AO133"/>
  <c r="AP133" s="1"/>
  <c r="AC133"/>
  <c r="AD133" s="1"/>
  <c r="Q133"/>
  <c r="R133" s="1"/>
  <c r="DC132"/>
  <c r="DG132" s="1"/>
  <c r="CY132"/>
  <c r="CZ132" s="1"/>
  <c r="CO132"/>
  <c r="CP132" s="1"/>
  <c r="CH132"/>
  <c r="CI132" s="1"/>
  <c r="CA132"/>
  <c r="CB132" s="1"/>
  <c r="BT132"/>
  <c r="BU132" s="1"/>
  <c r="BH132"/>
  <c r="BI132" s="1"/>
  <c r="BB132"/>
  <c r="AX132"/>
  <c r="AY132" s="1"/>
  <c r="AO132"/>
  <c r="AP132" s="1"/>
  <c r="AC132"/>
  <c r="AD132" s="1"/>
  <c r="Q132"/>
  <c r="R132" s="1"/>
  <c r="DC131"/>
  <c r="DG131" s="1"/>
  <c r="CY131"/>
  <c r="CZ131" s="1"/>
  <c r="CO131"/>
  <c r="CP131" s="1"/>
  <c r="CH131"/>
  <c r="CI131" s="1"/>
  <c r="CA131"/>
  <c r="CB131" s="1"/>
  <c r="BT131"/>
  <c r="BU131" s="1"/>
  <c r="BH131"/>
  <c r="BI131" s="1"/>
  <c r="BB131"/>
  <c r="AX131"/>
  <c r="AY131" s="1"/>
  <c r="AO131"/>
  <c r="AP131" s="1"/>
  <c r="AC131"/>
  <c r="AD131" s="1"/>
  <c r="Q131"/>
  <c r="R131" s="1"/>
  <c r="DC130"/>
  <c r="DG130" s="1"/>
  <c r="CY130"/>
  <c r="CZ130" s="1"/>
  <c r="CO130"/>
  <c r="CP130" s="1"/>
  <c r="CH130"/>
  <c r="CI130" s="1"/>
  <c r="CA130"/>
  <c r="CB130" s="1"/>
  <c r="BT130"/>
  <c r="BU130" s="1"/>
  <c r="BH130"/>
  <c r="BI130" s="1"/>
  <c r="BB130"/>
  <c r="AX130"/>
  <c r="AY130" s="1"/>
  <c r="AO130"/>
  <c r="AP130" s="1"/>
  <c r="AC130"/>
  <c r="AD130" s="1"/>
  <c r="Q130"/>
  <c r="R130" s="1"/>
  <c r="DC129"/>
  <c r="DG129" s="1"/>
  <c r="CY129"/>
  <c r="CZ129" s="1"/>
  <c r="CO129"/>
  <c r="CP129" s="1"/>
  <c r="CH129"/>
  <c r="CI129" s="1"/>
  <c r="CA129"/>
  <c r="CB129" s="1"/>
  <c r="BT129"/>
  <c r="BU129" s="1"/>
  <c r="BH129"/>
  <c r="BI129" s="1"/>
  <c r="BB129"/>
  <c r="AX129"/>
  <c r="AY129" s="1"/>
  <c r="AO129"/>
  <c r="AP129" s="1"/>
  <c r="AC129"/>
  <c r="AD129" s="1"/>
  <c r="Q129"/>
  <c r="R129" s="1"/>
  <c r="DC128"/>
  <c r="DG128" s="1"/>
  <c r="CY128"/>
  <c r="CZ128" s="1"/>
  <c r="CO128"/>
  <c r="CP128" s="1"/>
  <c r="CH128"/>
  <c r="CI128" s="1"/>
  <c r="CA128"/>
  <c r="CB128" s="1"/>
  <c r="BT128"/>
  <c r="BU128" s="1"/>
  <c r="BH128"/>
  <c r="BI128" s="1"/>
  <c r="BB128"/>
  <c r="AX128"/>
  <c r="AY128" s="1"/>
  <c r="AO128"/>
  <c r="AP128" s="1"/>
  <c r="AC128"/>
  <c r="AD128" s="1"/>
  <c r="Q128"/>
  <c r="R128" s="1"/>
  <c r="DC127"/>
  <c r="DG127" s="1"/>
  <c r="CY127"/>
  <c r="CZ127" s="1"/>
  <c r="CO127"/>
  <c r="CP127" s="1"/>
  <c r="CH127"/>
  <c r="CI127" s="1"/>
  <c r="CA127"/>
  <c r="CB127" s="1"/>
  <c r="BT127"/>
  <c r="BU127" s="1"/>
  <c r="BH127"/>
  <c r="BI127" s="1"/>
  <c r="BB127"/>
  <c r="AX127"/>
  <c r="AY127" s="1"/>
  <c r="AO127"/>
  <c r="AP127" s="1"/>
  <c r="AC127"/>
  <c r="AD127" s="1"/>
  <c r="Q127"/>
  <c r="R127" s="1"/>
  <c r="DC126"/>
  <c r="DG126" s="1"/>
  <c r="CY126"/>
  <c r="CZ126" s="1"/>
  <c r="CO126"/>
  <c r="CP126" s="1"/>
  <c r="CH126"/>
  <c r="CI126" s="1"/>
  <c r="CA126"/>
  <c r="CB126" s="1"/>
  <c r="BT126"/>
  <c r="BU126" s="1"/>
  <c r="BH126"/>
  <c r="BI126" s="1"/>
  <c r="BB126"/>
  <c r="AX126"/>
  <c r="AY126" s="1"/>
  <c r="AO126"/>
  <c r="AP126" s="1"/>
  <c r="AC126"/>
  <c r="AD126" s="1"/>
  <c r="Q126"/>
  <c r="R126" s="1"/>
  <c r="DC125"/>
  <c r="DG125" s="1"/>
  <c r="CY125"/>
  <c r="CZ125" s="1"/>
  <c r="CO125"/>
  <c r="CP125" s="1"/>
  <c r="CH125"/>
  <c r="CI125" s="1"/>
  <c r="CA125"/>
  <c r="CB125" s="1"/>
  <c r="BT125"/>
  <c r="BU125" s="1"/>
  <c r="BH125"/>
  <c r="BI125" s="1"/>
  <c r="BB125"/>
  <c r="AX125"/>
  <c r="AY125" s="1"/>
  <c r="AO125"/>
  <c r="AP125" s="1"/>
  <c r="AC125"/>
  <c r="AD125" s="1"/>
  <c r="Q125"/>
  <c r="R125" s="1"/>
  <c r="DC124"/>
  <c r="DG124" s="1"/>
  <c r="CY124"/>
  <c r="CZ124" s="1"/>
  <c r="CO124"/>
  <c r="CP124" s="1"/>
  <c r="CH124"/>
  <c r="CI124" s="1"/>
  <c r="CA124"/>
  <c r="CB124" s="1"/>
  <c r="BT124"/>
  <c r="BU124" s="1"/>
  <c r="BH124"/>
  <c r="BI124" s="1"/>
  <c r="BB124"/>
  <c r="AX124"/>
  <c r="AY124" s="1"/>
  <c r="AO124"/>
  <c r="AP124" s="1"/>
  <c r="AC124"/>
  <c r="AD124" s="1"/>
  <c r="Q124"/>
  <c r="R124" s="1"/>
  <c r="DC123"/>
  <c r="DG123" s="1"/>
  <c r="CY123"/>
  <c r="CZ123" s="1"/>
  <c r="CO123"/>
  <c r="CP123" s="1"/>
  <c r="CH123"/>
  <c r="CI123" s="1"/>
  <c r="CA123"/>
  <c r="CB123" s="1"/>
  <c r="BT123"/>
  <c r="BU123" s="1"/>
  <c r="BH123"/>
  <c r="BI123" s="1"/>
  <c r="BB123"/>
  <c r="AX123"/>
  <c r="AY123" s="1"/>
  <c r="AO123"/>
  <c r="AP123" s="1"/>
  <c r="AC123"/>
  <c r="AD123" s="1"/>
  <c r="Q123"/>
  <c r="R123" s="1"/>
  <c r="DC122"/>
  <c r="DG122" s="1"/>
  <c r="CY122"/>
  <c r="CZ122" s="1"/>
  <c r="CO122"/>
  <c r="CP122" s="1"/>
  <c r="CH122"/>
  <c r="CI122" s="1"/>
  <c r="CA122"/>
  <c r="CB122" s="1"/>
  <c r="BT122"/>
  <c r="BU122" s="1"/>
  <c r="BH122"/>
  <c r="BI122" s="1"/>
  <c r="BB122"/>
  <c r="AX122"/>
  <c r="AY122" s="1"/>
  <c r="AO122"/>
  <c r="AP122" s="1"/>
  <c r="AC122"/>
  <c r="AD122" s="1"/>
  <c r="Q122"/>
  <c r="R122" s="1"/>
  <c r="DC121"/>
  <c r="DG121" s="1"/>
  <c r="CY121"/>
  <c r="CZ121" s="1"/>
  <c r="CO121"/>
  <c r="CP121" s="1"/>
  <c r="CH121"/>
  <c r="CI121" s="1"/>
  <c r="CA121"/>
  <c r="CB121" s="1"/>
  <c r="BT121"/>
  <c r="BU121" s="1"/>
  <c r="BH121"/>
  <c r="BI121" s="1"/>
  <c r="BB121"/>
  <c r="AX121"/>
  <c r="AY121" s="1"/>
  <c r="AO121"/>
  <c r="AP121" s="1"/>
  <c r="AC121"/>
  <c r="AD121" s="1"/>
  <c r="Q121"/>
  <c r="R121" s="1"/>
  <c r="DC120"/>
  <c r="DG120" s="1"/>
  <c r="CY120"/>
  <c r="CZ120" s="1"/>
  <c r="CO120"/>
  <c r="CP120" s="1"/>
  <c r="CH120"/>
  <c r="CI120" s="1"/>
  <c r="CA120"/>
  <c r="CB120" s="1"/>
  <c r="BT120"/>
  <c r="BU120" s="1"/>
  <c r="BH120"/>
  <c r="BI120" s="1"/>
  <c r="BB120"/>
  <c r="AX120"/>
  <c r="AY120" s="1"/>
  <c r="AO120"/>
  <c r="AP120" s="1"/>
  <c r="AC120"/>
  <c r="AD120" s="1"/>
  <c r="Q120"/>
  <c r="R120" s="1"/>
  <c r="DC119"/>
  <c r="DG119" s="1"/>
  <c r="CY119"/>
  <c r="CZ119" s="1"/>
  <c r="CO119"/>
  <c r="CP119" s="1"/>
  <c r="CH119"/>
  <c r="CI119" s="1"/>
  <c r="CA119"/>
  <c r="CB119" s="1"/>
  <c r="BT119"/>
  <c r="BU119" s="1"/>
  <c r="BH119"/>
  <c r="BI119" s="1"/>
  <c r="BB119"/>
  <c r="AX119"/>
  <c r="AY119" s="1"/>
  <c r="AO119"/>
  <c r="AP119" s="1"/>
  <c r="AC119"/>
  <c r="AD119" s="1"/>
  <c r="Q119"/>
  <c r="R119" s="1"/>
  <c r="CY118"/>
  <c r="CO118"/>
  <c r="CH118"/>
  <c r="CA118"/>
  <c r="BT118"/>
  <c r="BH118"/>
  <c r="AX118"/>
  <c r="AO118"/>
  <c r="AC118"/>
  <c r="Q118"/>
  <c r="C114"/>
  <c r="BC113"/>
  <c r="AE113"/>
  <c r="E113"/>
  <c r="E112"/>
  <c r="DC105"/>
  <c r="DG105" s="1"/>
  <c r="CY105"/>
  <c r="CZ105" s="1"/>
  <c r="CO105"/>
  <c r="CP105" s="1"/>
  <c r="CH105"/>
  <c r="CI105" s="1"/>
  <c r="CA105"/>
  <c r="CB105" s="1"/>
  <c r="BT105"/>
  <c r="BU105" s="1"/>
  <c r="BH105"/>
  <c r="BI105" s="1"/>
  <c r="BB105"/>
  <c r="AX105"/>
  <c r="AY105" s="1"/>
  <c r="AO105"/>
  <c r="AP105" s="1"/>
  <c r="AC105"/>
  <c r="AD105" s="1"/>
  <c r="Q105"/>
  <c r="R105" s="1"/>
  <c r="DC104"/>
  <c r="DG104" s="1"/>
  <c r="CY104"/>
  <c r="CZ104" s="1"/>
  <c r="CO104"/>
  <c r="CP104" s="1"/>
  <c r="CH104"/>
  <c r="CI104" s="1"/>
  <c r="CA104"/>
  <c r="CB104" s="1"/>
  <c r="BT104"/>
  <c r="BU104" s="1"/>
  <c r="BH104"/>
  <c r="BI104" s="1"/>
  <c r="BB104"/>
  <c r="AX104"/>
  <c r="AY104" s="1"/>
  <c r="AO104"/>
  <c r="AP104" s="1"/>
  <c r="AC104"/>
  <c r="AD104" s="1"/>
  <c r="Q104"/>
  <c r="R104" s="1"/>
  <c r="DC103"/>
  <c r="DG103" s="1"/>
  <c r="CY103"/>
  <c r="CZ103" s="1"/>
  <c r="CO103"/>
  <c r="CP103" s="1"/>
  <c r="CH103"/>
  <c r="CI103" s="1"/>
  <c r="CA103"/>
  <c r="CB103" s="1"/>
  <c r="BT103"/>
  <c r="BU103" s="1"/>
  <c r="BH103"/>
  <c r="BI103" s="1"/>
  <c r="BB103"/>
  <c r="AX103"/>
  <c r="AY103" s="1"/>
  <c r="AO103"/>
  <c r="AP103" s="1"/>
  <c r="AC103"/>
  <c r="AD103" s="1"/>
  <c r="Q103"/>
  <c r="R103" s="1"/>
  <c r="DC102"/>
  <c r="DG102" s="1"/>
  <c r="CY102"/>
  <c r="CZ102" s="1"/>
  <c r="CO102"/>
  <c r="CP102" s="1"/>
  <c r="CH102"/>
  <c r="CI102" s="1"/>
  <c r="CA102"/>
  <c r="CB102" s="1"/>
  <c r="BT102"/>
  <c r="BU102" s="1"/>
  <c r="BH102"/>
  <c r="BI102" s="1"/>
  <c r="BB102"/>
  <c r="AX102"/>
  <c r="AY102" s="1"/>
  <c r="AO102"/>
  <c r="AP102" s="1"/>
  <c r="AC102"/>
  <c r="AD102" s="1"/>
  <c r="Q102"/>
  <c r="R102" s="1"/>
  <c r="DC101"/>
  <c r="DG101" s="1"/>
  <c r="CY101"/>
  <c r="CZ101" s="1"/>
  <c r="CO101"/>
  <c r="CP101" s="1"/>
  <c r="CH101"/>
  <c r="CI101" s="1"/>
  <c r="CA101"/>
  <c r="CB101" s="1"/>
  <c r="BT101"/>
  <c r="BU101" s="1"/>
  <c r="BH101"/>
  <c r="BI101" s="1"/>
  <c r="BB101"/>
  <c r="AX101"/>
  <c r="AY101" s="1"/>
  <c r="AO101"/>
  <c r="AP101" s="1"/>
  <c r="AC101"/>
  <c r="AD101" s="1"/>
  <c r="Q101"/>
  <c r="R101" s="1"/>
  <c r="DC100"/>
  <c r="DG100" s="1"/>
  <c r="CY100"/>
  <c r="CZ100" s="1"/>
  <c r="CO100"/>
  <c r="CP100" s="1"/>
  <c r="CH100"/>
  <c r="CI100" s="1"/>
  <c r="CA100"/>
  <c r="CB100" s="1"/>
  <c r="BT100"/>
  <c r="BU100" s="1"/>
  <c r="BH100"/>
  <c r="BI100" s="1"/>
  <c r="BB100"/>
  <c r="AX100"/>
  <c r="AY100" s="1"/>
  <c r="AO100"/>
  <c r="AP100" s="1"/>
  <c r="AC100"/>
  <c r="AD100" s="1"/>
  <c r="Q100"/>
  <c r="R100" s="1"/>
  <c r="DC99"/>
  <c r="DG99" s="1"/>
  <c r="CY99"/>
  <c r="CZ99" s="1"/>
  <c r="CO99"/>
  <c r="CP99" s="1"/>
  <c r="CH99"/>
  <c r="CI99" s="1"/>
  <c r="CA99"/>
  <c r="CB99" s="1"/>
  <c r="BT99"/>
  <c r="BU99" s="1"/>
  <c r="BH99"/>
  <c r="BI99" s="1"/>
  <c r="BB99"/>
  <c r="AX99"/>
  <c r="AY99" s="1"/>
  <c r="AO99"/>
  <c r="AP99" s="1"/>
  <c r="AC99"/>
  <c r="AD99" s="1"/>
  <c r="Q99"/>
  <c r="R99" s="1"/>
  <c r="DC98"/>
  <c r="DG98" s="1"/>
  <c r="CY98"/>
  <c r="CZ98" s="1"/>
  <c r="CO98"/>
  <c r="CP98" s="1"/>
  <c r="CH98"/>
  <c r="CI98" s="1"/>
  <c r="CA98"/>
  <c r="CB98" s="1"/>
  <c r="BT98"/>
  <c r="BU98" s="1"/>
  <c r="BH98"/>
  <c r="BI98" s="1"/>
  <c r="BB98"/>
  <c r="AX98"/>
  <c r="AY98" s="1"/>
  <c r="AO98"/>
  <c r="AP98" s="1"/>
  <c r="AC98"/>
  <c r="AD98" s="1"/>
  <c r="Q98"/>
  <c r="R98" s="1"/>
  <c r="DC97"/>
  <c r="DG97" s="1"/>
  <c r="CY97"/>
  <c r="CZ97" s="1"/>
  <c r="CO97"/>
  <c r="CP97" s="1"/>
  <c r="CH97"/>
  <c r="CI97" s="1"/>
  <c r="CA97"/>
  <c r="CB97" s="1"/>
  <c r="BT97"/>
  <c r="BU97" s="1"/>
  <c r="BH97"/>
  <c r="BI97" s="1"/>
  <c r="BB97"/>
  <c r="AX97"/>
  <c r="AY97" s="1"/>
  <c r="AO97"/>
  <c r="AP97" s="1"/>
  <c r="AC97"/>
  <c r="AD97" s="1"/>
  <c r="Q97"/>
  <c r="R97" s="1"/>
  <c r="DC96"/>
  <c r="DG96" s="1"/>
  <c r="CY96"/>
  <c r="CZ96" s="1"/>
  <c r="CO96"/>
  <c r="CP96" s="1"/>
  <c r="CH96"/>
  <c r="CI96" s="1"/>
  <c r="CA96"/>
  <c r="CB96" s="1"/>
  <c r="BT96"/>
  <c r="BU96" s="1"/>
  <c r="BH96"/>
  <c r="BI96" s="1"/>
  <c r="BB96"/>
  <c r="AX96"/>
  <c r="AY96" s="1"/>
  <c r="AO96"/>
  <c r="AP96" s="1"/>
  <c r="AC96"/>
  <c r="AD96" s="1"/>
  <c r="Q96"/>
  <c r="R96" s="1"/>
  <c r="DC95"/>
  <c r="DG95" s="1"/>
  <c r="CY95"/>
  <c r="CZ95" s="1"/>
  <c r="CO95"/>
  <c r="CP95" s="1"/>
  <c r="CH95"/>
  <c r="CI95" s="1"/>
  <c r="CA95"/>
  <c r="CB95" s="1"/>
  <c r="BT95"/>
  <c r="BU95" s="1"/>
  <c r="BH95"/>
  <c r="BI95" s="1"/>
  <c r="BB95"/>
  <c r="AX95"/>
  <c r="AY95" s="1"/>
  <c r="AO95"/>
  <c r="AP95" s="1"/>
  <c r="AC95"/>
  <c r="AD95" s="1"/>
  <c r="Q95"/>
  <c r="R95" s="1"/>
  <c r="DC94"/>
  <c r="DG94" s="1"/>
  <c r="CY94"/>
  <c r="CZ94" s="1"/>
  <c r="CO94"/>
  <c r="CP94" s="1"/>
  <c r="CH94"/>
  <c r="CI94" s="1"/>
  <c r="CA94"/>
  <c r="CB94" s="1"/>
  <c r="BT94"/>
  <c r="BU94" s="1"/>
  <c r="BH94"/>
  <c r="BI94" s="1"/>
  <c r="BB94"/>
  <c r="AX94"/>
  <c r="AY94" s="1"/>
  <c r="AO94"/>
  <c r="AP94" s="1"/>
  <c r="AC94"/>
  <c r="AD94" s="1"/>
  <c r="Q94"/>
  <c r="R94" s="1"/>
  <c r="DC93"/>
  <c r="DG93" s="1"/>
  <c r="CY93"/>
  <c r="CZ93" s="1"/>
  <c r="CO93"/>
  <c r="CP93" s="1"/>
  <c r="CH93"/>
  <c r="CI93" s="1"/>
  <c r="CA93"/>
  <c r="CB93" s="1"/>
  <c r="BT93"/>
  <c r="BU93" s="1"/>
  <c r="BH93"/>
  <c r="BI93" s="1"/>
  <c r="BB93"/>
  <c r="AX93"/>
  <c r="AY93" s="1"/>
  <c r="AO93"/>
  <c r="AP93" s="1"/>
  <c r="AC93"/>
  <c r="AD93" s="1"/>
  <c r="Q93"/>
  <c r="R93" s="1"/>
  <c r="DC92"/>
  <c r="DG92" s="1"/>
  <c r="CY92"/>
  <c r="CZ92" s="1"/>
  <c r="CO92"/>
  <c r="CP92" s="1"/>
  <c r="CH92"/>
  <c r="CI92" s="1"/>
  <c r="CA92"/>
  <c r="CB92" s="1"/>
  <c r="BT92"/>
  <c r="BU92" s="1"/>
  <c r="BH92"/>
  <c r="BI92" s="1"/>
  <c r="BB92"/>
  <c r="AX92"/>
  <c r="AY92" s="1"/>
  <c r="AO92"/>
  <c r="AP92" s="1"/>
  <c r="AC92"/>
  <c r="AD92" s="1"/>
  <c r="Q92"/>
  <c r="R92" s="1"/>
  <c r="DC91"/>
  <c r="DG91" s="1"/>
  <c r="CY91"/>
  <c r="CZ91" s="1"/>
  <c r="CO91"/>
  <c r="CP91" s="1"/>
  <c r="CH91"/>
  <c r="CI91" s="1"/>
  <c r="CA91"/>
  <c r="CB91" s="1"/>
  <c r="BT91"/>
  <c r="BU91" s="1"/>
  <c r="BH91"/>
  <c r="BI91" s="1"/>
  <c r="BB91"/>
  <c r="AX91"/>
  <c r="AY91" s="1"/>
  <c r="AO91"/>
  <c r="AP91" s="1"/>
  <c r="AC91"/>
  <c r="AD91" s="1"/>
  <c r="Q91"/>
  <c r="R91" s="1"/>
  <c r="DC90"/>
  <c r="DG90" s="1"/>
  <c r="CY90"/>
  <c r="CZ90" s="1"/>
  <c r="CO90"/>
  <c r="CP90" s="1"/>
  <c r="CH90"/>
  <c r="CI90" s="1"/>
  <c r="CA90"/>
  <c r="CB90" s="1"/>
  <c r="BT90"/>
  <c r="BU90" s="1"/>
  <c r="BH90"/>
  <c r="BI90" s="1"/>
  <c r="BB90"/>
  <c r="AX90"/>
  <c r="AY90" s="1"/>
  <c r="AO90"/>
  <c r="AP90" s="1"/>
  <c r="AC90"/>
  <c r="AD90" s="1"/>
  <c r="Q90"/>
  <c r="R90" s="1"/>
  <c r="DC89"/>
  <c r="DG89" s="1"/>
  <c r="CY89"/>
  <c r="CZ89" s="1"/>
  <c r="CO89"/>
  <c r="CP89" s="1"/>
  <c r="CH89"/>
  <c r="CI89" s="1"/>
  <c r="CA89"/>
  <c r="CB89" s="1"/>
  <c r="BT89"/>
  <c r="BU89" s="1"/>
  <c r="BH89"/>
  <c r="BI89" s="1"/>
  <c r="BB89"/>
  <c r="AX89"/>
  <c r="AY89" s="1"/>
  <c r="AO89"/>
  <c r="AP89" s="1"/>
  <c r="AC89"/>
  <c r="AD89" s="1"/>
  <c r="Q89"/>
  <c r="R89" s="1"/>
  <c r="DC88"/>
  <c r="DG88" s="1"/>
  <c r="CY88"/>
  <c r="CZ88" s="1"/>
  <c r="CO88"/>
  <c r="CP88" s="1"/>
  <c r="CH88"/>
  <c r="CI88" s="1"/>
  <c r="CA88"/>
  <c r="CB88" s="1"/>
  <c r="BT88"/>
  <c r="BU88" s="1"/>
  <c r="BH88"/>
  <c r="BI88" s="1"/>
  <c r="BB88"/>
  <c r="AX88"/>
  <c r="AY88" s="1"/>
  <c r="AO88"/>
  <c r="AP88" s="1"/>
  <c r="AC88"/>
  <c r="AD88" s="1"/>
  <c r="Q88"/>
  <c r="R88" s="1"/>
  <c r="DC87"/>
  <c r="DG87" s="1"/>
  <c r="CY87"/>
  <c r="CZ87" s="1"/>
  <c r="CO87"/>
  <c r="CP87" s="1"/>
  <c r="CH87"/>
  <c r="CI87" s="1"/>
  <c r="CA87"/>
  <c r="CB87" s="1"/>
  <c r="BT87"/>
  <c r="BU87" s="1"/>
  <c r="BH87"/>
  <c r="BI87" s="1"/>
  <c r="BB87"/>
  <c r="AX87"/>
  <c r="AY87" s="1"/>
  <c r="AO87"/>
  <c r="AP87" s="1"/>
  <c r="AC87"/>
  <c r="AD87" s="1"/>
  <c r="Q87"/>
  <c r="R87" s="1"/>
  <c r="DC86"/>
  <c r="DG86" s="1"/>
  <c r="CY86"/>
  <c r="CZ86" s="1"/>
  <c r="CO86"/>
  <c r="CP86" s="1"/>
  <c r="CH86"/>
  <c r="CI86" s="1"/>
  <c r="CA86"/>
  <c r="CB86" s="1"/>
  <c r="BT86"/>
  <c r="BU86" s="1"/>
  <c r="BH86"/>
  <c r="BI86" s="1"/>
  <c r="BB86"/>
  <c r="AX86"/>
  <c r="AY86" s="1"/>
  <c r="AO86"/>
  <c r="AP86" s="1"/>
  <c r="AC86"/>
  <c r="AD86" s="1"/>
  <c r="Q86"/>
  <c r="R86" s="1"/>
  <c r="DC85"/>
  <c r="DG85" s="1"/>
  <c r="CY85"/>
  <c r="CZ85" s="1"/>
  <c r="CO85"/>
  <c r="CP85" s="1"/>
  <c r="CH85"/>
  <c r="CI85" s="1"/>
  <c r="CA85"/>
  <c r="CB85" s="1"/>
  <c r="BT85"/>
  <c r="BU85" s="1"/>
  <c r="BH85"/>
  <c r="BI85" s="1"/>
  <c r="BB85"/>
  <c r="AX85"/>
  <c r="AY85" s="1"/>
  <c r="AO85"/>
  <c r="AP85" s="1"/>
  <c r="AC85"/>
  <c r="AD85" s="1"/>
  <c r="Q85"/>
  <c r="R85" s="1"/>
  <c r="DC84"/>
  <c r="DG84" s="1"/>
  <c r="CY84"/>
  <c r="CZ84" s="1"/>
  <c r="CO84"/>
  <c r="CP84" s="1"/>
  <c r="CH84"/>
  <c r="CI84" s="1"/>
  <c r="CA84"/>
  <c r="CB84" s="1"/>
  <c r="BT84"/>
  <c r="BU84" s="1"/>
  <c r="BH84"/>
  <c r="BI84" s="1"/>
  <c r="BB84"/>
  <c r="AX84"/>
  <c r="AY84" s="1"/>
  <c r="AO84"/>
  <c r="AP84" s="1"/>
  <c r="AC84"/>
  <c r="AD84" s="1"/>
  <c r="Q84"/>
  <c r="R84" s="1"/>
  <c r="DC83"/>
  <c r="DG83" s="1"/>
  <c r="CY83"/>
  <c r="CZ83" s="1"/>
  <c r="CO83"/>
  <c r="CP83" s="1"/>
  <c r="CH83"/>
  <c r="CI83" s="1"/>
  <c r="CA83"/>
  <c r="CB83" s="1"/>
  <c r="BT83"/>
  <c r="BU83" s="1"/>
  <c r="BH83"/>
  <c r="BI83" s="1"/>
  <c r="BB83"/>
  <c r="AX83"/>
  <c r="AY83" s="1"/>
  <c r="AO83"/>
  <c r="AP83" s="1"/>
  <c r="AC83"/>
  <c r="AD83" s="1"/>
  <c r="Q83"/>
  <c r="R83" s="1"/>
  <c r="DC82"/>
  <c r="DG82" s="1"/>
  <c r="CY82"/>
  <c r="CZ82" s="1"/>
  <c r="CO82"/>
  <c r="CP82" s="1"/>
  <c r="CH82"/>
  <c r="CI82" s="1"/>
  <c r="CA82"/>
  <c r="CB82" s="1"/>
  <c r="BT82"/>
  <c r="BU82" s="1"/>
  <c r="BH82"/>
  <c r="BI82" s="1"/>
  <c r="BB82"/>
  <c r="AX82"/>
  <c r="AY82" s="1"/>
  <c r="AO82"/>
  <c r="AP82" s="1"/>
  <c r="AC82"/>
  <c r="AD82" s="1"/>
  <c r="Q82"/>
  <c r="R82" s="1"/>
  <c r="DC81"/>
  <c r="DG81" s="1"/>
  <c r="CY81"/>
  <c r="CZ81" s="1"/>
  <c r="CO81"/>
  <c r="CP81" s="1"/>
  <c r="CH81"/>
  <c r="CI81" s="1"/>
  <c r="CA81"/>
  <c r="CB81" s="1"/>
  <c r="BT81"/>
  <c r="BU81" s="1"/>
  <c r="BH81"/>
  <c r="BI81" s="1"/>
  <c r="BB81"/>
  <c r="AX81"/>
  <c r="AY81" s="1"/>
  <c r="AO81"/>
  <c r="AP81" s="1"/>
  <c r="AC81"/>
  <c r="AD81" s="1"/>
  <c r="Q81"/>
  <c r="R81" s="1"/>
  <c r="DC80"/>
  <c r="DG80" s="1"/>
  <c r="CY80"/>
  <c r="CZ80" s="1"/>
  <c r="CO80"/>
  <c r="CP80" s="1"/>
  <c r="CH80"/>
  <c r="CI80" s="1"/>
  <c r="CA80"/>
  <c r="CB80" s="1"/>
  <c r="BT80"/>
  <c r="BU80" s="1"/>
  <c r="BH80"/>
  <c r="BI80" s="1"/>
  <c r="BB80"/>
  <c r="AX80"/>
  <c r="AY80" s="1"/>
  <c r="AO80"/>
  <c r="AP80" s="1"/>
  <c r="AC80"/>
  <c r="AD80" s="1"/>
  <c r="Q80"/>
  <c r="R80" s="1"/>
  <c r="DC79"/>
  <c r="DG79" s="1"/>
  <c r="CY79"/>
  <c r="CZ79" s="1"/>
  <c r="CO79"/>
  <c r="CP79" s="1"/>
  <c r="CH79"/>
  <c r="CI79" s="1"/>
  <c r="CA79"/>
  <c r="CB79" s="1"/>
  <c r="BT79"/>
  <c r="BU79" s="1"/>
  <c r="BH79"/>
  <c r="BI79" s="1"/>
  <c r="BB79"/>
  <c r="AX79"/>
  <c r="AY79" s="1"/>
  <c r="AO79"/>
  <c r="AP79" s="1"/>
  <c r="AC79"/>
  <c r="AD79" s="1"/>
  <c r="Q79"/>
  <c r="R79" s="1"/>
  <c r="DC78"/>
  <c r="DG78" s="1"/>
  <c r="CY78"/>
  <c r="CZ78" s="1"/>
  <c r="CO78"/>
  <c r="CP78" s="1"/>
  <c r="CH78"/>
  <c r="CI78" s="1"/>
  <c r="CA78"/>
  <c r="CB78" s="1"/>
  <c r="BT78"/>
  <c r="BU78" s="1"/>
  <c r="BH78"/>
  <c r="BI78" s="1"/>
  <c r="BB78"/>
  <c r="AX78"/>
  <c r="AY78" s="1"/>
  <c r="AO78"/>
  <c r="AP78" s="1"/>
  <c r="AC78"/>
  <c r="AD78" s="1"/>
  <c r="Q78"/>
  <c r="R78" s="1"/>
  <c r="DC77"/>
  <c r="DG77" s="1"/>
  <c r="CY77"/>
  <c r="CZ77" s="1"/>
  <c r="CO77"/>
  <c r="CP77" s="1"/>
  <c r="CH77"/>
  <c r="CI77" s="1"/>
  <c r="CA77"/>
  <c r="CB77" s="1"/>
  <c r="BT77"/>
  <c r="BU77" s="1"/>
  <c r="BH77"/>
  <c r="BI77" s="1"/>
  <c r="BB77"/>
  <c r="AX77"/>
  <c r="AY77" s="1"/>
  <c r="AO77"/>
  <c r="AP77" s="1"/>
  <c r="AC77"/>
  <c r="AD77" s="1"/>
  <c r="R77"/>
  <c r="Q77"/>
  <c r="DC76"/>
  <c r="DG76" s="1"/>
  <c r="CY76"/>
  <c r="CZ76" s="1"/>
  <c r="CO76"/>
  <c r="CP76" s="1"/>
  <c r="CH76"/>
  <c r="CI76" s="1"/>
  <c r="CA76"/>
  <c r="CB76" s="1"/>
  <c r="BT76"/>
  <c r="BU76" s="1"/>
  <c r="BH76"/>
  <c r="BI76" s="1"/>
  <c r="BB76"/>
  <c r="AX76"/>
  <c r="AY76" s="1"/>
  <c r="AO76"/>
  <c r="AP76" s="1"/>
  <c r="AC76"/>
  <c r="AD76" s="1"/>
  <c r="Q76"/>
  <c r="R76" s="1"/>
  <c r="DC75"/>
  <c r="DG75" s="1"/>
  <c r="CY75"/>
  <c r="CZ75" s="1"/>
  <c r="CO75"/>
  <c r="CP75" s="1"/>
  <c r="CH75"/>
  <c r="CI75" s="1"/>
  <c r="CA75"/>
  <c r="CB75" s="1"/>
  <c r="BT75"/>
  <c r="BU75" s="1"/>
  <c r="BH75"/>
  <c r="BI75" s="1"/>
  <c r="BB75"/>
  <c r="AX75"/>
  <c r="AY75" s="1"/>
  <c r="AO75"/>
  <c r="AP75" s="1"/>
  <c r="AC75"/>
  <c r="AD75" s="1"/>
  <c r="Q75"/>
  <c r="R75" s="1"/>
  <c r="DC74"/>
  <c r="DG74" s="1"/>
  <c r="CY74"/>
  <c r="CZ74" s="1"/>
  <c r="CO74"/>
  <c r="CP74" s="1"/>
  <c r="CH74"/>
  <c r="CI74" s="1"/>
  <c r="CA74"/>
  <c r="CB74" s="1"/>
  <c r="BT74"/>
  <c r="BU74" s="1"/>
  <c r="BH74"/>
  <c r="BI74" s="1"/>
  <c r="BB74"/>
  <c r="AX74"/>
  <c r="AY74" s="1"/>
  <c r="AO74"/>
  <c r="AP74" s="1"/>
  <c r="AC74"/>
  <c r="AD74" s="1"/>
  <c r="Q74"/>
  <c r="R74" s="1"/>
  <c r="DC73"/>
  <c r="DG73" s="1"/>
  <c r="CY73"/>
  <c r="CZ73" s="1"/>
  <c r="CO73"/>
  <c r="CP73" s="1"/>
  <c r="CH73"/>
  <c r="CI73" s="1"/>
  <c r="CA73"/>
  <c r="CB73" s="1"/>
  <c r="BT73"/>
  <c r="BU73" s="1"/>
  <c r="BH73"/>
  <c r="BI73" s="1"/>
  <c r="BB73"/>
  <c r="AX73"/>
  <c r="AY73" s="1"/>
  <c r="AO73"/>
  <c r="AP73" s="1"/>
  <c r="AC73"/>
  <c r="AD73" s="1"/>
  <c r="Q73"/>
  <c r="R73" s="1"/>
  <c r="DC72"/>
  <c r="DG72" s="1"/>
  <c r="CY72"/>
  <c r="CZ72" s="1"/>
  <c r="CO72"/>
  <c r="CP72" s="1"/>
  <c r="CH72"/>
  <c r="CI72" s="1"/>
  <c r="CA72"/>
  <c r="CB72" s="1"/>
  <c r="BT72"/>
  <c r="BU72" s="1"/>
  <c r="BH72"/>
  <c r="BI72" s="1"/>
  <c r="BB72"/>
  <c r="AX72"/>
  <c r="AY72" s="1"/>
  <c r="AO72"/>
  <c r="AP72" s="1"/>
  <c r="AC72"/>
  <c r="AD72" s="1"/>
  <c r="Q72"/>
  <c r="R72" s="1"/>
  <c r="DC71"/>
  <c r="DG71" s="1"/>
  <c r="CY71"/>
  <c r="CZ71" s="1"/>
  <c r="CO71"/>
  <c r="CP71" s="1"/>
  <c r="CH71"/>
  <c r="CI71" s="1"/>
  <c r="CA71"/>
  <c r="CB71" s="1"/>
  <c r="BT71"/>
  <c r="BU71" s="1"/>
  <c r="BH71"/>
  <c r="BI71" s="1"/>
  <c r="BB71"/>
  <c r="AX71"/>
  <c r="AY71" s="1"/>
  <c r="AO71"/>
  <c r="AP71" s="1"/>
  <c r="AC71"/>
  <c r="AD71" s="1"/>
  <c r="Q71"/>
  <c r="R71" s="1"/>
  <c r="DC70"/>
  <c r="DG70" s="1"/>
  <c r="CY70"/>
  <c r="CZ70" s="1"/>
  <c r="CO70"/>
  <c r="CP70" s="1"/>
  <c r="CH70"/>
  <c r="CI70" s="1"/>
  <c r="CA70"/>
  <c r="CB70" s="1"/>
  <c r="BT70"/>
  <c r="BU70" s="1"/>
  <c r="BH70"/>
  <c r="BI70" s="1"/>
  <c r="BB70"/>
  <c r="AX70"/>
  <c r="AY70" s="1"/>
  <c r="AO70"/>
  <c r="AP70" s="1"/>
  <c r="AC70"/>
  <c r="AD70" s="1"/>
  <c r="Q70"/>
  <c r="R70" s="1"/>
  <c r="DC69"/>
  <c r="DG69" s="1"/>
  <c r="CY69"/>
  <c r="CZ69" s="1"/>
  <c r="CO69"/>
  <c r="CP69" s="1"/>
  <c r="CH69"/>
  <c r="CI69" s="1"/>
  <c r="CA69"/>
  <c r="CB69" s="1"/>
  <c r="BT69"/>
  <c r="BU69" s="1"/>
  <c r="BH69"/>
  <c r="BI69" s="1"/>
  <c r="BB69"/>
  <c r="AX69"/>
  <c r="AY69" s="1"/>
  <c r="AO69"/>
  <c r="AP69" s="1"/>
  <c r="AC69"/>
  <c r="AD69" s="1"/>
  <c r="Q69"/>
  <c r="R69" s="1"/>
  <c r="DC68"/>
  <c r="DG68" s="1"/>
  <c r="CY68"/>
  <c r="CZ68" s="1"/>
  <c r="CO68"/>
  <c r="CP68" s="1"/>
  <c r="CH68"/>
  <c r="CI68" s="1"/>
  <c r="CA68"/>
  <c r="CB68" s="1"/>
  <c r="BT68"/>
  <c r="BU68" s="1"/>
  <c r="BH68"/>
  <c r="BI68" s="1"/>
  <c r="BB68"/>
  <c r="AX68"/>
  <c r="AY68" s="1"/>
  <c r="AO68"/>
  <c r="AP68" s="1"/>
  <c r="AC68"/>
  <c r="AD68" s="1"/>
  <c r="R68"/>
  <c r="Q68"/>
  <c r="DC67"/>
  <c r="DG67" s="1"/>
  <c r="CY67"/>
  <c r="CZ67" s="1"/>
  <c r="CO67"/>
  <c r="CP67" s="1"/>
  <c r="CH67"/>
  <c r="CI67" s="1"/>
  <c r="CA67"/>
  <c r="CB67" s="1"/>
  <c r="BT67"/>
  <c r="BU67" s="1"/>
  <c r="BH67"/>
  <c r="BI67" s="1"/>
  <c r="BB67"/>
  <c r="AX67"/>
  <c r="AY67" s="1"/>
  <c r="AO67"/>
  <c r="AP67" s="1"/>
  <c r="AC67"/>
  <c r="AD67" s="1"/>
  <c r="Q67"/>
  <c r="R67" s="1"/>
  <c r="DC66"/>
  <c r="DG66" s="1"/>
  <c r="CY66"/>
  <c r="CZ66" s="1"/>
  <c r="CO66"/>
  <c r="CP66" s="1"/>
  <c r="CH66"/>
  <c r="CI66" s="1"/>
  <c r="CA66"/>
  <c r="CB66" s="1"/>
  <c r="BT66"/>
  <c r="BU66" s="1"/>
  <c r="BH66"/>
  <c r="BI66" s="1"/>
  <c r="BB66"/>
  <c r="AX66"/>
  <c r="AY66" s="1"/>
  <c r="AO66"/>
  <c r="AP66" s="1"/>
  <c r="AC66"/>
  <c r="AD66" s="1"/>
  <c r="Q66"/>
  <c r="R66" s="1"/>
  <c r="CY65"/>
  <c r="CO65"/>
  <c r="CH65"/>
  <c r="CA65"/>
  <c r="BT65"/>
  <c r="BH65"/>
  <c r="AX65"/>
  <c r="AO65"/>
  <c r="AC65"/>
  <c r="Q65"/>
  <c r="C61"/>
  <c r="BC60"/>
  <c r="AE60"/>
  <c r="E60"/>
  <c r="E59"/>
  <c r="DC52"/>
  <c r="DG52" s="1"/>
  <c r="CY52"/>
  <c r="CZ52" s="1"/>
  <c r="CP52"/>
  <c r="CO52"/>
  <c r="CH52"/>
  <c r="CI52" s="1"/>
  <c r="CA52"/>
  <c r="CB52" s="1"/>
  <c r="BT52"/>
  <c r="BU52" s="1"/>
  <c r="BH52"/>
  <c r="BI52" s="1"/>
  <c r="BB52"/>
  <c r="AX52"/>
  <c r="AY52" s="1"/>
  <c r="AO52"/>
  <c r="AP52" s="1"/>
  <c r="AC52"/>
  <c r="AD52" s="1"/>
  <c r="Q52"/>
  <c r="R52" s="1"/>
  <c r="DC51"/>
  <c r="DG51" s="1"/>
  <c r="CY51"/>
  <c r="CZ51" s="1"/>
  <c r="CO51"/>
  <c r="CP51" s="1"/>
  <c r="CH51"/>
  <c r="CI51" s="1"/>
  <c r="CA51"/>
  <c r="CB51" s="1"/>
  <c r="BT51"/>
  <c r="BU51" s="1"/>
  <c r="BH51"/>
  <c r="BI51" s="1"/>
  <c r="BB51"/>
  <c r="AX51"/>
  <c r="AY51" s="1"/>
  <c r="AO51"/>
  <c r="AP51" s="1"/>
  <c r="AC51"/>
  <c r="AD51" s="1"/>
  <c r="Q51"/>
  <c r="R51" s="1"/>
  <c r="DC50"/>
  <c r="DG50" s="1"/>
  <c r="CY50"/>
  <c r="CZ50" s="1"/>
  <c r="CO50"/>
  <c r="CP50" s="1"/>
  <c r="CH50"/>
  <c r="CI50" s="1"/>
  <c r="CA50"/>
  <c r="CB50" s="1"/>
  <c r="BT50"/>
  <c r="BU50" s="1"/>
  <c r="BH50"/>
  <c r="BI50" s="1"/>
  <c r="BB50"/>
  <c r="AX50"/>
  <c r="AY50" s="1"/>
  <c r="AO50"/>
  <c r="AP50" s="1"/>
  <c r="AC50"/>
  <c r="AD50" s="1"/>
  <c r="Q50"/>
  <c r="R50" s="1"/>
  <c r="DC49"/>
  <c r="DG49" s="1"/>
  <c r="CY49"/>
  <c r="CZ49" s="1"/>
  <c r="CO49"/>
  <c r="CP49" s="1"/>
  <c r="CH49"/>
  <c r="CI49" s="1"/>
  <c r="CA49"/>
  <c r="CB49" s="1"/>
  <c r="BT49"/>
  <c r="BU49" s="1"/>
  <c r="BH49"/>
  <c r="BI49" s="1"/>
  <c r="BB49"/>
  <c r="AX49"/>
  <c r="AY49" s="1"/>
  <c r="AO49"/>
  <c r="AP49" s="1"/>
  <c r="AC49"/>
  <c r="AD49" s="1"/>
  <c r="Q49"/>
  <c r="R49" s="1"/>
  <c r="DC48"/>
  <c r="DG48" s="1"/>
  <c r="CY48"/>
  <c r="CZ48" s="1"/>
  <c r="CP48"/>
  <c r="CO48"/>
  <c r="CH48"/>
  <c r="CI48" s="1"/>
  <c r="CA48"/>
  <c r="CB48" s="1"/>
  <c r="BT48"/>
  <c r="BU48" s="1"/>
  <c r="BH48"/>
  <c r="BI48" s="1"/>
  <c r="BB48"/>
  <c r="AX48"/>
  <c r="AY48" s="1"/>
  <c r="AO48"/>
  <c r="AP48" s="1"/>
  <c r="AC48"/>
  <c r="AD48" s="1"/>
  <c r="Q48"/>
  <c r="R48" s="1"/>
  <c r="DC47"/>
  <c r="DG47" s="1"/>
  <c r="CY47"/>
  <c r="CZ47" s="1"/>
  <c r="CO47"/>
  <c r="CP47" s="1"/>
  <c r="CH47"/>
  <c r="CI47" s="1"/>
  <c r="CA47"/>
  <c r="CB47" s="1"/>
  <c r="BT47"/>
  <c r="BU47" s="1"/>
  <c r="BH47"/>
  <c r="BI47" s="1"/>
  <c r="BB47"/>
  <c r="AX47"/>
  <c r="AY47" s="1"/>
  <c r="AO47"/>
  <c r="AP47" s="1"/>
  <c r="AC47"/>
  <c r="AD47" s="1"/>
  <c r="Q47"/>
  <c r="R47" s="1"/>
  <c r="DC46"/>
  <c r="DG46" s="1"/>
  <c r="CY46"/>
  <c r="CZ46" s="1"/>
  <c r="CO46"/>
  <c r="CP46" s="1"/>
  <c r="CH46"/>
  <c r="CI46" s="1"/>
  <c r="CA46"/>
  <c r="CB46" s="1"/>
  <c r="BT46"/>
  <c r="BU46" s="1"/>
  <c r="BH46"/>
  <c r="BI46" s="1"/>
  <c r="BB46"/>
  <c r="AX46"/>
  <c r="AY46" s="1"/>
  <c r="AO46"/>
  <c r="AP46" s="1"/>
  <c r="AC46"/>
  <c r="AD46" s="1"/>
  <c r="Q46"/>
  <c r="R46" s="1"/>
  <c r="DC45"/>
  <c r="DG45" s="1"/>
  <c r="CY45"/>
  <c r="CZ45" s="1"/>
  <c r="CO45"/>
  <c r="CP45" s="1"/>
  <c r="CH45"/>
  <c r="CI45" s="1"/>
  <c r="CA45"/>
  <c r="CB45" s="1"/>
  <c r="BT45"/>
  <c r="BU45" s="1"/>
  <c r="BH45"/>
  <c r="BI45" s="1"/>
  <c r="BB45"/>
  <c r="AX45"/>
  <c r="AY45" s="1"/>
  <c r="AO45"/>
  <c r="AP45" s="1"/>
  <c r="AC45"/>
  <c r="AD45" s="1"/>
  <c r="Q45"/>
  <c r="R45" s="1"/>
  <c r="DC44"/>
  <c r="DG44" s="1"/>
  <c r="CY44"/>
  <c r="CZ44" s="1"/>
  <c r="CP44"/>
  <c r="CO44"/>
  <c r="CH44"/>
  <c r="CI44" s="1"/>
  <c r="CA44"/>
  <c r="CB44" s="1"/>
  <c r="BT44"/>
  <c r="BU44" s="1"/>
  <c r="BH44"/>
  <c r="BI44" s="1"/>
  <c r="BB44"/>
  <c r="AX44"/>
  <c r="AY44" s="1"/>
  <c r="AO44"/>
  <c r="AP44" s="1"/>
  <c r="AC44"/>
  <c r="AD44" s="1"/>
  <c r="Q44"/>
  <c r="R44" s="1"/>
  <c r="DC43"/>
  <c r="DG43" s="1"/>
  <c r="CY43"/>
  <c r="CZ43" s="1"/>
  <c r="CO43"/>
  <c r="CP43" s="1"/>
  <c r="CH43"/>
  <c r="CI43" s="1"/>
  <c r="CA43"/>
  <c r="CB43" s="1"/>
  <c r="BT43"/>
  <c r="BU43" s="1"/>
  <c r="BH43"/>
  <c r="BI43" s="1"/>
  <c r="BB43"/>
  <c r="AX43"/>
  <c r="AY43" s="1"/>
  <c r="AO43"/>
  <c r="AP43" s="1"/>
  <c r="AC43"/>
  <c r="AD43" s="1"/>
  <c r="Q43"/>
  <c r="R43" s="1"/>
  <c r="DC42"/>
  <c r="DG42" s="1"/>
  <c r="CY42"/>
  <c r="CZ42" s="1"/>
  <c r="CO42"/>
  <c r="CP42" s="1"/>
  <c r="CH42"/>
  <c r="CI42" s="1"/>
  <c r="CA42"/>
  <c r="CB42" s="1"/>
  <c r="BT42"/>
  <c r="BU42" s="1"/>
  <c r="BH42"/>
  <c r="BI42" s="1"/>
  <c r="BB42"/>
  <c r="AX42"/>
  <c r="AY42" s="1"/>
  <c r="AO42"/>
  <c r="AP42" s="1"/>
  <c r="AC42"/>
  <c r="AD42" s="1"/>
  <c r="Q42"/>
  <c r="R42" s="1"/>
  <c r="DC41"/>
  <c r="DG41" s="1"/>
  <c r="CY41"/>
  <c r="CZ41" s="1"/>
  <c r="CO41"/>
  <c r="CP41" s="1"/>
  <c r="CH41"/>
  <c r="CI41" s="1"/>
  <c r="CA41"/>
  <c r="CB41" s="1"/>
  <c r="BT41"/>
  <c r="BU41" s="1"/>
  <c r="BH41"/>
  <c r="BI41" s="1"/>
  <c r="BB41"/>
  <c r="AX41"/>
  <c r="AY41" s="1"/>
  <c r="AO41"/>
  <c r="AP41" s="1"/>
  <c r="AC41"/>
  <c r="AD41" s="1"/>
  <c r="Q41"/>
  <c r="R41" s="1"/>
  <c r="DC40"/>
  <c r="DG40" s="1"/>
  <c r="CY40"/>
  <c r="CZ40" s="1"/>
  <c r="CP40"/>
  <c r="CO40"/>
  <c r="CH40"/>
  <c r="CI40" s="1"/>
  <c r="CA40"/>
  <c r="CB40" s="1"/>
  <c r="BT40"/>
  <c r="BU40" s="1"/>
  <c r="BH40"/>
  <c r="BI40" s="1"/>
  <c r="BB40"/>
  <c r="AX40"/>
  <c r="AY40" s="1"/>
  <c r="AO40"/>
  <c r="AP40" s="1"/>
  <c r="AC40"/>
  <c r="AD40" s="1"/>
  <c r="Q40"/>
  <c r="R40" s="1"/>
  <c r="DC39"/>
  <c r="DG39" s="1"/>
  <c r="CY39"/>
  <c r="CZ39" s="1"/>
  <c r="CO39"/>
  <c r="CP39" s="1"/>
  <c r="CH39"/>
  <c r="CI39" s="1"/>
  <c r="CA39"/>
  <c r="CB39" s="1"/>
  <c r="BT39"/>
  <c r="BU39" s="1"/>
  <c r="BH39"/>
  <c r="BI39" s="1"/>
  <c r="BB39"/>
  <c r="AX39"/>
  <c r="AY39" s="1"/>
  <c r="AO39"/>
  <c r="AP39" s="1"/>
  <c r="AC39"/>
  <c r="AD39" s="1"/>
  <c r="Q39"/>
  <c r="R39" s="1"/>
  <c r="DC38"/>
  <c r="DG38" s="1"/>
  <c r="CY38"/>
  <c r="CZ38" s="1"/>
  <c r="CO38"/>
  <c r="CP38" s="1"/>
  <c r="CH38"/>
  <c r="CI38" s="1"/>
  <c r="CA38"/>
  <c r="CB38" s="1"/>
  <c r="BT38"/>
  <c r="BU38" s="1"/>
  <c r="BH38"/>
  <c r="BI38" s="1"/>
  <c r="BB38"/>
  <c r="AX38"/>
  <c r="AY38" s="1"/>
  <c r="AO38"/>
  <c r="AP38" s="1"/>
  <c r="AC38"/>
  <c r="AD38" s="1"/>
  <c r="Q38"/>
  <c r="R38" s="1"/>
  <c r="DC37"/>
  <c r="DG37" s="1"/>
  <c r="CY37"/>
  <c r="CZ37" s="1"/>
  <c r="CP37"/>
  <c r="CO37"/>
  <c r="CH37"/>
  <c r="CI37" s="1"/>
  <c r="CA37"/>
  <c r="CB37" s="1"/>
  <c r="BT37"/>
  <c r="BU37" s="1"/>
  <c r="BH37"/>
  <c r="BI37" s="1"/>
  <c r="BB37"/>
  <c r="AX37"/>
  <c r="AY37" s="1"/>
  <c r="AO37"/>
  <c r="AP37" s="1"/>
  <c r="AC37"/>
  <c r="AD37" s="1"/>
  <c r="Q37"/>
  <c r="R37" s="1"/>
  <c r="DC36"/>
  <c r="DG36" s="1"/>
  <c r="CY36"/>
  <c r="CZ36" s="1"/>
  <c r="CO36"/>
  <c r="CP36" s="1"/>
  <c r="CH36"/>
  <c r="CI36" s="1"/>
  <c r="CA36"/>
  <c r="CB36" s="1"/>
  <c r="BT36"/>
  <c r="BU36" s="1"/>
  <c r="BH36"/>
  <c r="BI36" s="1"/>
  <c r="BB36"/>
  <c r="AX36"/>
  <c r="AY36" s="1"/>
  <c r="AO36"/>
  <c r="AP36" s="1"/>
  <c r="AC36"/>
  <c r="AD36" s="1"/>
  <c r="R36"/>
  <c r="Q36"/>
  <c r="DC35"/>
  <c r="DG35" s="1"/>
  <c r="CY35"/>
  <c r="CZ35" s="1"/>
  <c r="CP35"/>
  <c r="CO35"/>
  <c r="CH35"/>
  <c r="CI35" s="1"/>
  <c r="CA35"/>
  <c r="CB35" s="1"/>
  <c r="BT35"/>
  <c r="BU35" s="1"/>
  <c r="BH35"/>
  <c r="BI35" s="1"/>
  <c r="BB35"/>
  <c r="AX35"/>
  <c r="AY35" s="1"/>
  <c r="AO35"/>
  <c r="AP35" s="1"/>
  <c r="AC35"/>
  <c r="AD35" s="1"/>
  <c r="Q35"/>
  <c r="R35" s="1"/>
  <c r="DC34"/>
  <c r="DG34" s="1"/>
  <c r="CY34"/>
  <c r="CZ34" s="1"/>
  <c r="CO34"/>
  <c r="CP34" s="1"/>
  <c r="CH34"/>
  <c r="CI34" s="1"/>
  <c r="CA34"/>
  <c r="CB34" s="1"/>
  <c r="BT34"/>
  <c r="BU34" s="1"/>
  <c r="BH34"/>
  <c r="BI34" s="1"/>
  <c r="BB34"/>
  <c r="AX34"/>
  <c r="AY34" s="1"/>
  <c r="AO34"/>
  <c r="AP34" s="1"/>
  <c r="AC34"/>
  <c r="AD34" s="1"/>
  <c r="Q34"/>
  <c r="R34" s="1"/>
  <c r="DC33"/>
  <c r="DG33" s="1"/>
  <c r="CY33"/>
  <c r="CZ33" s="1"/>
  <c r="CP33"/>
  <c r="CO33"/>
  <c r="CH33"/>
  <c r="CI33" s="1"/>
  <c r="CA33"/>
  <c r="CB33" s="1"/>
  <c r="BT33"/>
  <c r="BU33" s="1"/>
  <c r="BH33"/>
  <c r="BI33" s="1"/>
  <c r="BB33"/>
  <c r="AX33"/>
  <c r="AY33" s="1"/>
  <c r="AO33"/>
  <c r="AP33" s="1"/>
  <c r="AC33"/>
  <c r="AD33" s="1"/>
  <c r="Q33"/>
  <c r="R33" s="1"/>
  <c r="DC32"/>
  <c r="DG32" s="1"/>
  <c r="CY32"/>
  <c r="CZ32" s="1"/>
  <c r="CP32"/>
  <c r="CO32"/>
  <c r="CH32"/>
  <c r="CI32" s="1"/>
  <c r="CA32"/>
  <c r="CB32" s="1"/>
  <c r="BT32"/>
  <c r="BU32" s="1"/>
  <c r="BH32"/>
  <c r="BI32" s="1"/>
  <c r="BB32"/>
  <c r="AX32"/>
  <c r="AY32" s="1"/>
  <c r="AO32"/>
  <c r="AP32" s="1"/>
  <c r="AC32"/>
  <c r="AD32" s="1"/>
  <c r="R32"/>
  <c r="Q32"/>
  <c r="DC31"/>
  <c r="DG31" s="1"/>
  <c r="CY31"/>
  <c r="CZ31" s="1"/>
  <c r="CO31"/>
  <c r="CP31" s="1"/>
  <c r="CH31"/>
  <c r="CI31" s="1"/>
  <c r="CA31"/>
  <c r="CB31" s="1"/>
  <c r="BT31"/>
  <c r="BU31" s="1"/>
  <c r="BH31"/>
  <c r="BI31" s="1"/>
  <c r="BB31"/>
  <c r="AX31"/>
  <c r="AY31" s="1"/>
  <c r="AO31"/>
  <c r="AP31" s="1"/>
  <c r="AC31"/>
  <c r="AD31" s="1"/>
  <c r="R31"/>
  <c r="Q31"/>
  <c r="DC30"/>
  <c r="DG30" s="1"/>
  <c r="CY30"/>
  <c r="CZ30" s="1"/>
  <c r="CO30"/>
  <c r="CP30" s="1"/>
  <c r="CH30"/>
  <c r="CI30" s="1"/>
  <c r="CA30"/>
  <c r="CB30" s="1"/>
  <c r="BT30"/>
  <c r="BU30" s="1"/>
  <c r="BH30"/>
  <c r="BI30" s="1"/>
  <c r="BB30"/>
  <c r="AX30"/>
  <c r="AY30" s="1"/>
  <c r="AO30"/>
  <c r="AP30" s="1"/>
  <c r="AC30"/>
  <c r="AD30" s="1"/>
  <c r="Q30"/>
  <c r="R30" s="1"/>
  <c r="DC29"/>
  <c r="DG29" s="1"/>
  <c r="CY29"/>
  <c r="CZ29" s="1"/>
  <c r="CO29"/>
  <c r="CP29" s="1"/>
  <c r="CH29"/>
  <c r="CI29" s="1"/>
  <c r="CA29"/>
  <c r="CB29" s="1"/>
  <c r="BT29"/>
  <c r="BU29" s="1"/>
  <c r="BH29"/>
  <c r="BI29" s="1"/>
  <c r="BB29"/>
  <c r="AX29"/>
  <c r="AY29" s="1"/>
  <c r="AO29"/>
  <c r="AP29" s="1"/>
  <c r="AC29"/>
  <c r="AD29" s="1"/>
  <c r="Q29"/>
  <c r="R29" s="1"/>
  <c r="DC28"/>
  <c r="DG28" s="1"/>
  <c r="CY28"/>
  <c r="CZ28" s="1"/>
  <c r="CO28"/>
  <c r="CP28" s="1"/>
  <c r="CH28"/>
  <c r="CI28" s="1"/>
  <c r="CA28"/>
  <c r="CB28" s="1"/>
  <c r="BT28"/>
  <c r="BU28" s="1"/>
  <c r="BH28"/>
  <c r="BI28" s="1"/>
  <c r="BB28"/>
  <c r="AX28"/>
  <c r="AY28" s="1"/>
  <c r="AO28"/>
  <c r="AP28" s="1"/>
  <c r="AC28"/>
  <c r="AD28" s="1"/>
  <c r="Q28"/>
  <c r="R28" s="1"/>
  <c r="DC27"/>
  <c r="DG27" s="1"/>
  <c r="CY27"/>
  <c r="CZ27" s="1"/>
  <c r="CO27"/>
  <c r="CP27" s="1"/>
  <c r="CH27"/>
  <c r="CI27" s="1"/>
  <c r="CA27"/>
  <c r="CB27" s="1"/>
  <c r="BT27"/>
  <c r="BU27" s="1"/>
  <c r="BH27"/>
  <c r="BI27" s="1"/>
  <c r="BB27"/>
  <c r="AX27"/>
  <c r="AY27" s="1"/>
  <c r="AO27"/>
  <c r="AP27" s="1"/>
  <c r="AC27"/>
  <c r="AD27" s="1"/>
  <c r="Q27"/>
  <c r="R27" s="1"/>
  <c r="DC26"/>
  <c r="DG26" s="1"/>
  <c r="CY26"/>
  <c r="CZ26" s="1"/>
  <c r="CO26"/>
  <c r="CP26" s="1"/>
  <c r="CH26"/>
  <c r="CI26" s="1"/>
  <c r="CA26"/>
  <c r="CB26" s="1"/>
  <c r="BT26"/>
  <c r="BU26" s="1"/>
  <c r="BH26"/>
  <c r="BI26" s="1"/>
  <c r="BB26"/>
  <c r="AX26"/>
  <c r="AY26" s="1"/>
  <c r="AO26"/>
  <c r="AP26" s="1"/>
  <c r="AC26"/>
  <c r="AD26" s="1"/>
  <c r="R26"/>
  <c r="Q26"/>
  <c r="DC25"/>
  <c r="DG25" s="1"/>
  <c r="CY25"/>
  <c r="CZ25" s="1"/>
  <c r="CO25"/>
  <c r="CP25" s="1"/>
  <c r="CH25"/>
  <c r="CI25" s="1"/>
  <c r="CA25"/>
  <c r="CB25" s="1"/>
  <c r="BT25"/>
  <c r="BU25" s="1"/>
  <c r="BH25"/>
  <c r="BI25" s="1"/>
  <c r="BB25"/>
  <c r="AX25"/>
  <c r="AY25" s="1"/>
  <c r="AO25"/>
  <c r="AP25" s="1"/>
  <c r="AC25"/>
  <c r="AD25" s="1"/>
  <c r="Q25"/>
  <c r="R25" s="1"/>
  <c r="DC24"/>
  <c r="DG24" s="1"/>
  <c r="CY24"/>
  <c r="CZ24" s="1"/>
  <c r="CO24"/>
  <c r="CP24" s="1"/>
  <c r="CH24"/>
  <c r="CI24" s="1"/>
  <c r="CA24"/>
  <c r="CB24" s="1"/>
  <c r="BT24"/>
  <c r="BU24" s="1"/>
  <c r="BH24"/>
  <c r="BI24" s="1"/>
  <c r="BB24"/>
  <c r="AX24"/>
  <c r="AY24" s="1"/>
  <c r="AO24"/>
  <c r="AP24" s="1"/>
  <c r="AC24"/>
  <c r="AD24" s="1"/>
  <c r="Q24"/>
  <c r="R24" s="1"/>
  <c r="DC23"/>
  <c r="DG23" s="1"/>
  <c r="CY23"/>
  <c r="CZ23" s="1"/>
  <c r="CO23"/>
  <c r="CP23" s="1"/>
  <c r="CH23"/>
  <c r="CI23" s="1"/>
  <c r="CA23"/>
  <c r="CB23" s="1"/>
  <c r="BT23"/>
  <c r="BU23" s="1"/>
  <c r="BH23"/>
  <c r="BI23" s="1"/>
  <c r="BB23"/>
  <c r="AX23"/>
  <c r="AY23" s="1"/>
  <c r="AO23"/>
  <c r="AP23" s="1"/>
  <c r="AC23"/>
  <c r="AD23" s="1"/>
  <c r="Q23"/>
  <c r="R23" s="1"/>
  <c r="DC22"/>
  <c r="DG22" s="1"/>
  <c r="CY22"/>
  <c r="CZ22" s="1"/>
  <c r="CO22"/>
  <c r="CP22" s="1"/>
  <c r="CH22"/>
  <c r="CI22" s="1"/>
  <c r="CA22"/>
  <c r="CB22" s="1"/>
  <c r="BT22"/>
  <c r="BU22" s="1"/>
  <c r="BH22"/>
  <c r="BI22" s="1"/>
  <c r="BB22"/>
  <c r="AX22"/>
  <c r="AY22" s="1"/>
  <c r="AO22"/>
  <c r="AP22" s="1"/>
  <c r="AC22"/>
  <c r="AD22" s="1"/>
  <c r="Q22"/>
  <c r="R22" s="1"/>
  <c r="DC21"/>
  <c r="DG21" s="1"/>
  <c r="CY21"/>
  <c r="CZ21" s="1"/>
  <c r="CP21"/>
  <c r="CO21"/>
  <c r="CH21"/>
  <c r="CI21" s="1"/>
  <c r="CA21"/>
  <c r="CB21" s="1"/>
  <c r="BT21"/>
  <c r="BU21" s="1"/>
  <c r="BH21"/>
  <c r="BI21" s="1"/>
  <c r="BB21"/>
  <c r="AX21"/>
  <c r="AY21" s="1"/>
  <c r="AO21"/>
  <c r="AP21" s="1"/>
  <c r="AC21"/>
  <c r="AD21" s="1"/>
  <c r="Q21"/>
  <c r="R21" s="1"/>
  <c r="DC20"/>
  <c r="DG20" s="1"/>
  <c r="CY20"/>
  <c r="CZ20" s="1"/>
  <c r="CO20"/>
  <c r="CP20" s="1"/>
  <c r="CH20"/>
  <c r="CI20" s="1"/>
  <c r="CA20"/>
  <c r="CB20" s="1"/>
  <c r="BT20"/>
  <c r="BU20" s="1"/>
  <c r="BH20"/>
  <c r="BI20" s="1"/>
  <c r="BB20"/>
  <c r="AX20"/>
  <c r="AY20" s="1"/>
  <c r="AO20"/>
  <c r="AP20" s="1"/>
  <c r="AC20"/>
  <c r="AD20" s="1"/>
  <c r="R20"/>
  <c r="Q20"/>
  <c r="DC19"/>
  <c r="DG19" s="1"/>
  <c r="CY19"/>
  <c r="CZ19" s="1"/>
  <c r="CP19"/>
  <c r="CO19"/>
  <c r="CH19"/>
  <c r="CI19" s="1"/>
  <c r="CA19"/>
  <c r="CB19" s="1"/>
  <c r="BT19"/>
  <c r="BU19" s="1"/>
  <c r="BH19"/>
  <c r="BI19" s="1"/>
  <c r="BB19"/>
  <c r="AX19"/>
  <c r="AY19" s="1"/>
  <c r="AO19"/>
  <c r="AP19" s="1"/>
  <c r="AC19"/>
  <c r="AD19" s="1"/>
  <c r="R19"/>
  <c r="Q19"/>
  <c r="DC18"/>
  <c r="DG18" s="1"/>
  <c r="CY18"/>
  <c r="CZ18" s="1"/>
  <c r="CO18"/>
  <c r="CP18" s="1"/>
  <c r="CH18"/>
  <c r="CI18" s="1"/>
  <c r="CA18"/>
  <c r="CB18" s="1"/>
  <c r="BT18"/>
  <c r="BU18" s="1"/>
  <c r="BH18"/>
  <c r="BI18" s="1"/>
  <c r="BB18"/>
  <c r="AX18"/>
  <c r="AY18" s="1"/>
  <c r="AO18"/>
  <c r="AP18" s="1"/>
  <c r="AC18"/>
  <c r="AD18" s="1"/>
  <c r="R18"/>
  <c r="Q18"/>
  <c r="DC17"/>
  <c r="DG17" s="1"/>
  <c r="CY17"/>
  <c r="CZ17" s="1"/>
  <c r="CP17"/>
  <c r="CO17"/>
  <c r="CH17"/>
  <c r="CI17" s="1"/>
  <c r="CA17"/>
  <c r="CB17" s="1"/>
  <c r="BT17"/>
  <c r="BU17" s="1"/>
  <c r="BH17"/>
  <c r="BI17" s="1"/>
  <c r="BB17"/>
  <c r="AX17"/>
  <c r="AY17" s="1"/>
  <c r="AO17"/>
  <c r="AP17" s="1"/>
  <c r="AC17"/>
  <c r="AD17" s="1"/>
  <c r="R17"/>
  <c r="Q17"/>
  <c r="DC16"/>
  <c r="DG16" s="1"/>
  <c r="CY16"/>
  <c r="CZ16" s="1"/>
  <c r="CO16"/>
  <c r="CP16" s="1"/>
  <c r="CH16"/>
  <c r="CI16" s="1"/>
  <c r="CA16"/>
  <c r="CB16" s="1"/>
  <c r="BT16"/>
  <c r="BU16" s="1"/>
  <c r="BH16"/>
  <c r="BI16" s="1"/>
  <c r="BB16"/>
  <c r="AX16"/>
  <c r="AY16" s="1"/>
  <c r="AO16"/>
  <c r="AP16" s="1"/>
  <c r="AC16"/>
  <c r="AD16" s="1"/>
  <c r="R16"/>
  <c r="Q16"/>
  <c r="DC15"/>
  <c r="DG15" s="1"/>
  <c r="CY15"/>
  <c r="CZ15" s="1"/>
  <c r="CP15"/>
  <c r="CO15"/>
  <c r="CH15"/>
  <c r="CI15" s="1"/>
  <c r="CA15"/>
  <c r="CB15" s="1"/>
  <c r="BT15"/>
  <c r="BU15" s="1"/>
  <c r="BH15"/>
  <c r="BI15" s="1"/>
  <c r="BB15"/>
  <c r="AX15"/>
  <c r="AY15" s="1"/>
  <c r="AO15"/>
  <c r="AP15" s="1"/>
  <c r="AC15"/>
  <c r="AD15" s="1"/>
  <c r="R15"/>
  <c r="Q15"/>
  <c r="DC14"/>
  <c r="DG14" s="1"/>
  <c r="CY14"/>
  <c r="CZ14" s="1"/>
  <c r="CO14"/>
  <c r="CP14" s="1"/>
  <c r="CH14"/>
  <c r="CI14" s="1"/>
  <c r="CA14"/>
  <c r="CB14" s="1"/>
  <c r="BT14"/>
  <c r="BU14" s="1"/>
  <c r="BH14"/>
  <c r="BI14" s="1"/>
  <c r="BB14"/>
  <c r="AX14"/>
  <c r="AY14" s="1"/>
  <c r="AO14"/>
  <c r="AP14" s="1"/>
  <c r="AC14"/>
  <c r="AD14" s="1"/>
  <c r="R14"/>
  <c r="Q14"/>
  <c r="DC13"/>
  <c r="DG13" s="1"/>
  <c r="CY13"/>
  <c r="CZ13" s="1"/>
  <c r="CP13"/>
  <c r="CO13"/>
  <c r="CH13"/>
  <c r="CI13" s="1"/>
  <c r="CA13"/>
  <c r="CB13" s="1"/>
  <c r="BT13"/>
  <c r="BU13" s="1"/>
  <c r="BH13"/>
  <c r="BI13" s="1"/>
  <c r="BB13"/>
  <c r="AX13"/>
  <c r="AY13" s="1"/>
  <c r="AO13"/>
  <c r="AP13" s="1"/>
  <c r="AC13"/>
  <c r="AD13" s="1"/>
  <c r="R13"/>
  <c r="Q13"/>
  <c r="CY12"/>
  <c r="CO12"/>
  <c r="CH12"/>
  <c r="CA12"/>
  <c r="BT12"/>
  <c r="BH12"/>
  <c r="AX12"/>
  <c r="AO12"/>
  <c r="AC12"/>
  <c r="Q12"/>
  <c r="C8"/>
  <c r="BC7"/>
  <c r="AE7"/>
  <c r="E7"/>
  <c r="E6"/>
  <c r="DC211" i="2"/>
  <c r="DG211" s="1"/>
  <c r="CY211"/>
  <c r="CZ211" s="1"/>
  <c r="CO211"/>
  <c r="CP211" s="1"/>
  <c r="CH211"/>
  <c r="CI211" s="1"/>
  <c r="CA211"/>
  <c r="CB211" s="1"/>
  <c r="BT211"/>
  <c r="BU211" s="1"/>
  <c r="BH211"/>
  <c r="BI211" s="1"/>
  <c r="BB211"/>
  <c r="AX211"/>
  <c r="AY211" s="1"/>
  <c r="AO211"/>
  <c r="AP211" s="1"/>
  <c r="AC211"/>
  <c r="AD211" s="1"/>
  <c r="Q211"/>
  <c r="R211" s="1"/>
  <c r="DC210"/>
  <c r="DG210" s="1"/>
  <c r="CY210"/>
  <c r="CZ210" s="1"/>
  <c r="CO210"/>
  <c r="CP210" s="1"/>
  <c r="CH210"/>
  <c r="CI210" s="1"/>
  <c r="CA210"/>
  <c r="CB210" s="1"/>
  <c r="BT210"/>
  <c r="BU210" s="1"/>
  <c r="BH210"/>
  <c r="BI210" s="1"/>
  <c r="BB210"/>
  <c r="AX210"/>
  <c r="AY210" s="1"/>
  <c r="AO210"/>
  <c r="AP210" s="1"/>
  <c r="AC210"/>
  <c r="AD210" s="1"/>
  <c r="Q210"/>
  <c r="R210" s="1"/>
  <c r="DC209"/>
  <c r="DG209" s="1"/>
  <c r="CY209"/>
  <c r="CZ209" s="1"/>
  <c r="CO209"/>
  <c r="CP209" s="1"/>
  <c r="CH209"/>
  <c r="CI209" s="1"/>
  <c r="CA209"/>
  <c r="CB209" s="1"/>
  <c r="BT209"/>
  <c r="BU209" s="1"/>
  <c r="BH209"/>
  <c r="BI209" s="1"/>
  <c r="BB209"/>
  <c r="AX209"/>
  <c r="AY209" s="1"/>
  <c r="AO209"/>
  <c r="AP209" s="1"/>
  <c r="AC209"/>
  <c r="AD209" s="1"/>
  <c r="Q209"/>
  <c r="R209" s="1"/>
  <c r="DC208"/>
  <c r="DG208" s="1"/>
  <c r="CY208"/>
  <c r="CZ208" s="1"/>
  <c r="CO208"/>
  <c r="CP208" s="1"/>
  <c r="CH208"/>
  <c r="CI208" s="1"/>
  <c r="CA208"/>
  <c r="CB208" s="1"/>
  <c r="BT208"/>
  <c r="BU208" s="1"/>
  <c r="BH208"/>
  <c r="BI208" s="1"/>
  <c r="BB208"/>
  <c r="AX208"/>
  <c r="AY208" s="1"/>
  <c r="AO208"/>
  <c r="AP208" s="1"/>
  <c r="AC208"/>
  <c r="AD208" s="1"/>
  <c r="Q208"/>
  <c r="R208" s="1"/>
  <c r="DC207"/>
  <c r="DG207" s="1"/>
  <c r="CY207"/>
  <c r="CZ207" s="1"/>
  <c r="CO207"/>
  <c r="CP207" s="1"/>
  <c r="CH207"/>
  <c r="CI207" s="1"/>
  <c r="CA207"/>
  <c r="CB207" s="1"/>
  <c r="BT207"/>
  <c r="BU207" s="1"/>
  <c r="BH207"/>
  <c r="BI207" s="1"/>
  <c r="BB207"/>
  <c r="AX207"/>
  <c r="AY207" s="1"/>
  <c r="AO207"/>
  <c r="AP207" s="1"/>
  <c r="AC207"/>
  <c r="AD207" s="1"/>
  <c r="Q207"/>
  <c r="R207" s="1"/>
  <c r="DC206"/>
  <c r="DG206" s="1"/>
  <c r="CY206"/>
  <c r="CZ206" s="1"/>
  <c r="CO206"/>
  <c r="CP206" s="1"/>
  <c r="CH206"/>
  <c r="CI206" s="1"/>
  <c r="CA206"/>
  <c r="CB206" s="1"/>
  <c r="BT206"/>
  <c r="BU206" s="1"/>
  <c r="BH206"/>
  <c r="BI206" s="1"/>
  <c r="BB206"/>
  <c r="AX206"/>
  <c r="AY206" s="1"/>
  <c r="AO206"/>
  <c r="AP206" s="1"/>
  <c r="AC206"/>
  <c r="AD206" s="1"/>
  <c r="Q206"/>
  <c r="R206" s="1"/>
  <c r="DC205"/>
  <c r="DG205" s="1"/>
  <c r="CY205"/>
  <c r="CZ205" s="1"/>
  <c r="CO205"/>
  <c r="CP205" s="1"/>
  <c r="CH205"/>
  <c r="CI205" s="1"/>
  <c r="CA205"/>
  <c r="CB205" s="1"/>
  <c r="BT205"/>
  <c r="BU205" s="1"/>
  <c r="BH205"/>
  <c r="BI205" s="1"/>
  <c r="BB205"/>
  <c r="AX205"/>
  <c r="AY205" s="1"/>
  <c r="AO205"/>
  <c r="AP205" s="1"/>
  <c r="AC205"/>
  <c r="AD205" s="1"/>
  <c r="Q205"/>
  <c r="R205" s="1"/>
  <c r="DC204"/>
  <c r="DG204" s="1"/>
  <c r="CY204"/>
  <c r="CZ204" s="1"/>
  <c r="CO204"/>
  <c r="CP204" s="1"/>
  <c r="CH204"/>
  <c r="CI204" s="1"/>
  <c r="CA204"/>
  <c r="CB204" s="1"/>
  <c r="BT204"/>
  <c r="BU204" s="1"/>
  <c r="BH204"/>
  <c r="BI204" s="1"/>
  <c r="BB204"/>
  <c r="AX204"/>
  <c r="AY204" s="1"/>
  <c r="AO204"/>
  <c r="AP204" s="1"/>
  <c r="AC204"/>
  <c r="AD204" s="1"/>
  <c r="Q204"/>
  <c r="R204" s="1"/>
  <c r="DC203"/>
  <c r="DG203" s="1"/>
  <c r="CY203"/>
  <c r="CZ203" s="1"/>
  <c r="CO203"/>
  <c r="CP203" s="1"/>
  <c r="CH203"/>
  <c r="CI203" s="1"/>
  <c r="CA203"/>
  <c r="CB203" s="1"/>
  <c r="BT203"/>
  <c r="BU203" s="1"/>
  <c r="BH203"/>
  <c r="BI203" s="1"/>
  <c r="BB203"/>
  <c r="AX203"/>
  <c r="AY203" s="1"/>
  <c r="AO203"/>
  <c r="AP203" s="1"/>
  <c r="AC203"/>
  <c r="AD203" s="1"/>
  <c r="Q203"/>
  <c r="R203" s="1"/>
  <c r="DC202"/>
  <c r="DG202" s="1"/>
  <c r="CY202"/>
  <c r="CZ202" s="1"/>
  <c r="CO202"/>
  <c r="CP202" s="1"/>
  <c r="CH202"/>
  <c r="CI202" s="1"/>
  <c r="CA202"/>
  <c r="CB202" s="1"/>
  <c r="BT202"/>
  <c r="BU202" s="1"/>
  <c r="BH202"/>
  <c r="BI202" s="1"/>
  <c r="BB202"/>
  <c r="AX202"/>
  <c r="AY202" s="1"/>
  <c r="AO202"/>
  <c r="AP202" s="1"/>
  <c r="AC202"/>
  <c r="AD202" s="1"/>
  <c r="Q202"/>
  <c r="R202" s="1"/>
  <c r="DC201"/>
  <c r="DG201" s="1"/>
  <c r="CY201"/>
  <c r="CZ201" s="1"/>
  <c r="CO201"/>
  <c r="CP201" s="1"/>
  <c r="CH201"/>
  <c r="CI201" s="1"/>
  <c r="CA201"/>
  <c r="CB201" s="1"/>
  <c r="BT201"/>
  <c r="BU201" s="1"/>
  <c r="BH201"/>
  <c r="BI201" s="1"/>
  <c r="BB201"/>
  <c r="AX201"/>
  <c r="AY201" s="1"/>
  <c r="AO201"/>
  <c r="AP201" s="1"/>
  <c r="AC201"/>
  <c r="AD201" s="1"/>
  <c r="Q201"/>
  <c r="R201" s="1"/>
  <c r="DC200"/>
  <c r="DG200" s="1"/>
  <c r="CY200"/>
  <c r="CZ200" s="1"/>
  <c r="CO200"/>
  <c r="CP200" s="1"/>
  <c r="CH200"/>
  <c r="CI200" s="1"/>
  <c r="CA200"/>
  <c r="CB200" s="1"/>
  <c r="BT200"/>
  <c r="BU200" s="1"/>
  <c r="BH200"/>
  <c r="BI200" s="1"/>
  <c r="BB200"/>
  <c r="AX200"/>
  <c r="AY200" s="1"/>
  <c r="AO200"/>
  <c r="AP200" s="1"/>
  <c r="AC200"/>
  <c r="AD200" s="1"/>
  <c r="Q200"/>
  <c r="R200" s="1"/>
  <c r="DC199"/>
  <c r="DG199" s="1"/>
  <c r="CY199"/>
  <c r="CZ199" s="1"/>
  <c r="CO199"/>
  <c r="CP199" s="1"/>
  <c r="CH199"/>
  <c r="CI199" s="1"/>
  <c r="CA199"/>
  <c r="CB199" s="1"/>
  <c r="BT199"/>
  <c r="BU199" s="1"/>
  <c r="BH199"/>
  <c r="BI199" s="1"/>
  <c r="BB199"/>
  <c r="AX199"/>
  <c r="AY199" s="1"/>
  <c r="AO199"/>
  <c r="AP199" s="1"/>
  <c r="AC199"/>
  <c r="AD199" s="1"/>
  <c r="Q199"/>
  <c r="R199" s="1"/>
  <c r="DC198"/>
  <c r="DG198" s="1"/>
  <c r="CY198"/>
  <c r="CZ198" s="1"/>
  <c r="CO198"/>
  <c r="CP198" s="1"/>
  <c r="CH198"/>
  <c r="CI198" s="1"/>
  <c r="CA198"/>
  <c r="CB198" s="1"/>
  <c r="BT198"/>
  <c r="BU198" s="1"/>
  <c r="BH198"/>
  <c r="BI198" s="1"/>
  <c r="BB198"/>
  <c r="AX198"/>
  <c r="AY198" s="1"/>
  <c r="AO198"/>
  <c r="AP198" s="1"/>
  <c r="AC198"/>
  <c r="AD198" s="1"/>
  <c r="Q198"/>
  <c r="R198" s="1"/>
  <c r="DC197"/>
  <c r="DG197" s="1"/>
  <c r="CY197"/>
  <c r="CZ197" s="1"/>
  <c r="CO197"/>
  <c r="CP197" s="1"/>
  <c r="CH197"/>
  <c r="CI197" s="1"/>
  <c r="CA197"/>
  <c r="CB197" s="1"/>
  <c r="BT197"/>
  <c r="BU197" s="1"/>
  <c r="BH197"/>
  <c r="BI197" s="1"/>
  <c r="BB197"/>
  <c r="AX197"/>
  <c r="AY197" s="1"/>
  <c r="AO197"/>
  <c r="AP197" s="1"/>
  <c r="AC197"/>
  <c r="AD197" s="1"/>
  <c r="Q197"/>
  <c r="R197" s="1"/>
  <c r="DC196"/>
  <c r="DG196" s="1"/>
  <c r="CY196"/>
  <c r="CZ196" s="1"/>
  <c r="CO196"/>
  <c r="CP196" s="1"/>
  <c r="CH196"/>
  <c r="CI196" s="1"/>
  <c r="CA196"/>
  <c r="CB196" s="1"/>
  <c r="BT196"/>
  <c r="BU196" s="1"/>
  <c r="BH196"/>
  <c r="BI196" s="1"/>
  <c r="BB196"/>
  <c r="AX196"/>
  <c r="AY196" s="1"/>
  <c r="AO196"/>
  <c r="AP196" s="1"/>
  <c r="AC196"/>
  <c r="AD196" s="1"/>
  <c r="Q196"/>
  <c r="R196" s="1"/>
  <c r="DC195"/>
  <c r="DG195" s="1"/>
  <c r="CY195"/>
  <c r="CZ195" s="1"/>
  <c r="CO195"/>
  <c r="CP195" s="1"/>
  <c r="CH195"/>
  <c r="CI195" s="1"/>
  <c r="CA195"/>
  <c r="CB195" s="1"/>
  <c r="BT195"/>
  <c r="BU195" s="1"/>
  <c r="BH195"/>
  <c r="BI195" s="1"/>
  <c r="BB195"/>
  <c r="AX195"/>
  <c r="AY195" s="1"/>
  <c r="AO195"/>
  <c r="AP195" s="1"/>
  <c r="AC195"/>
  <c r="AD195" s="1"/>
  <c r="Q195"/>
  <c r="R195" s="1"/>
  <c r="DC194"/>
  <c r="DG194" s="1"/>
  <c r="CY194"/>
  <c r="CZ194" s="1"/>
  <c r="CO194"/>
  <c r="CP194" s="1"/>
  <c r="CH194"/>
  <c r="CI194" s="1"/>
  <c r="CA194"/>
  <c r="CB194" s="1"/>
  <c r="BT194"/>
  <c r="BU194" s="1"/>
  <c r="BH194"/>
  <c r="BI194" s="1"/>
  <c r="BB194"/>
  <c r="AX194"/>
  <c r="AY194" s="1"/>
  <c r="AO194"/>
  <c r="AP194" s="1"/>
  <c r="AC194"/>
  <c r="AD194" s="1"/>
  <c r="Q194"/>
  <c r="R194" s="1"/>
  <c r="DC193"/>
  <c r="DG193" s="1"/>
  <c r="CY193"/>
  <c r="CZ193" s="1"/>
  <c r="CO193"/>
  <c r="CP193" s="1"/>
  <c r="CH193"/>
  <c r="CI193" s="1"/>
  <c r="CA193"/>
  <c r="CB193" s="1"/>
  <c r="BT193"/>
  <c r="BU193" s="1"/>
  <c r="BH193"/>
  <c r="BI193" s="1"/>
  <c r="BB193"/>
  <c r="AX193"/>
  <c r="AY193" s="1"/>
  <c r="AO193"/>
  <c r="AP193" s="1"/>
  <c r="AC193"/>
  <c r="AD193" s="1"/>
  <c r="Q193"/>
  <c r="R193" s="1"/>
  <c r="DC192"/>
  <c r="DG192" s="1"/>
  <c r="CY192"/>
  <c r="CZ192" s="1"/>
  <c r="CO192"/>
  <c r="CP192" s="1"/>
  <c r="CH192"/>
  <c r="CI192" s="1"/>
  <c r="CA192"/>
  <c r="CB192" s="1"/>
  <c r="BT192"/>
  <c r="BU192" s="1"/>
  <c r="BH192"/>
  <c r="BI192" s="1"/>
  <c r="BB192"/>
  <c r="AX192"/>
  <c r="AY192" s="1"/>
  <c r="AO192"/>
  <c r="AP192" s="1"/>
  <c r="AC192"/>
  <c r="AD192" s="1"/>
  <c r="Q192"/>
  <c r="R192" s="1"/>
  <c r="DC191"/>
  <c r="DG191" s="1"/>
  <c r="CY191"/>
  <c r="CZ191" s="1"/>
  <c r="CO191"/>
  <c r="CP191" s="1"/>
  <c r="CH191"/>
  <c r="CI191" s="1"/>
  <c r="CA191"/>
  <c r="CB191" s="1"/>
  <c r="BT191"/>
  <c r="BU191" s="1"/>
  <c r="BH191"/>
  <c r="BI191" s="1"/>
  <c r="BB191"/>
  <c r="AX191"/>
  <c r="AY191" s="1"/>
  <c r="AO191"/>
  <c r="AP191" s="1"/>
  <c r="AC191"/>
  <c r="AD191" s="1"/>
  <c r="Q191"/>
  <c r="R191" s="1"/>
  <c r="DC190"/>
  <c r="DG190" s="1"/>
  <c r="CY190"/>
  <c r="CZ190" s="1"/>
  <c r="CO190"/>
  <c r="CP190" s="1"/>
  <c r="CH190"/>
  <c r="CI190" s="1"/>
  <c r="CA190"/>
  <c r="CB190" s="1"/>
  <c r="BT190"/>
  <c r="BU190" s="1"/>
  <c r="BH190"/>
  <c r="BI190" s="1"/>
  <c r="BB190"/>
  <c r="AX190"/>
  <c r="AY190" s="1"/>
  <c r="AO190"/>
  <c r="AP190" s="1"/>
  <c r="AC190"/>
  <c r="AD190" s="1"/>
  <c r="Q190"/>
  <c r="R190" s="1"/>
  <c r="DC189"/>
  <c r="DG189" s="1"/>
  <c r="CY189"/>
  <c r="CZ189" s="1"/>
  <c r="CO189"/>
  <c r="CP189" s="1"/>
  <c r="CH189"/>
  <c r="CI189" s="1"/>
  <c r="CA189"/>
  <c r="CB189" s="1"/>
  <c r="BT189"/>
  <c r="BU189" s="1"/>
  <c r="BH189"/>
  <c r="BI189" s="1"/>
  <c r="BB189"/>
  <c r="AX189"/>
  <c r="AY189" s="1"/>
  <c r="AO189"/>
  <c r="AP189" s="1"/>
  <c r="AC189"/>
  <c r="AD189" s="1"/>
  <c r="Q189"/>
  <c r="R189" s="1"/>
  <c r="DC188"/>
  <c r="DG188" s="1"/>
  <c r="CY188"/>
  <c r="CZ188" s="1"/>
  <c r="CO188"/>
  <c r="CP188" s="1"/>
  <c r="CH188"/>
  <c r="CI188" s="1"/>
  <c r="CA188"/>
  <c r="CB188" s="1"/>
  <c r="BT188"/>
  <c r="BU188" s="1"/>
  <c r="BH188"/>
  <c r="BI188" s="1"/>
  <c r="BB188"/>
  <c r="AX188"/>
  <c r="AY188" s="1"/>
  <c r="AO188"/>
  <c r="AP188" s="1"/>
  <c r="AC188"/>
  <c r="AD188" s="1"/>
  <c r="Q188"/>
  <c r="R188" s="1"/>
  <c r="DC187"/>
  <c r="DG187" s="1"/>
  <c r="CY187"/>
  <c r="CZ187" s="1"/>
  <c r="CO187"/>
  <c r="CP187" s="1"/>
  <c r="CH187"/>
  <c r="CI187" s="1"/>
  <c r="CA187"/>
  <c r="CB187" s="1"/>
  <c r="BT187"/>
  <c r="BU187" s="1"/>
  <c r="BH187"/>
  <c r="BI187" s="1"/>
  <c r="BB187"/>
  <c r="AX187"/>
  <c r="AY187" s="1"/>
  <c r="AO187"/>
  <c r="AP187" s="1"/>
  <c r="AC187"/>
  <c r="AD187" s="1"/>
  <c r="Q187"/>
  <c r="R187" s="1"/>
  <c r="DC186"/>
  <c r="DG186" s="1"/>
  <c r="CY186"/>
  <c r="CZ186" s="1"/>
  <c r="CO186"/>
  <c r="CP186" s="1"/>
  <c r="CH186"/>
  <c r="CI186" s="1"/>
  <c r="CA186"/>
  <c r="CB186" s="1"/>
  <c r="BT186"/>
  <c r="BU186" s="1"/>
  <c r="BH186"/>
  <c r="BI186" s="1"/>
  <c r="BB186"/>
  <c r="AX186"/>
  <c r="AY186" s="1"/>
  <c r="AO186"/>
  <c r="AP186" s="1"/>
  <c r="AC186"/>
  <c r="AD186" s="1"/>
  <c r="Q186"/>
  <c r="R186" s="1"/>
  <c r="DC185"/>
  <c r="DG185" s="1"/>
  <c r="CY185"/>
  <c r="CZ185" s="1"/>
  <c r="CO185"/>
  <c r="CP185" s="1"/>
  <c r="CH185"/>
  <c r="CI185" s="1"/>
  <c r="CA185"/>
  <c r="CB185" s="1"/>
  <c r="BT185"/>
  <c r="BU185" s="1"/>
  <c r="BH185"/>
  <c r="BI185" s="1"/>
  <c r="BB185"/>
  <c r="AX185"/>
  <c r="AY185" s="1"/>
  <c r="AO185"/>
  <c r="AP185" s="1"/>
  <c r="AC185"/>
  <c r="AD185" s="1"/>
  <c r="Q185"/>
  <c r="R185" s="1"/>
  <c r="DC184"/>
  <c r="DG184" s="1"/>
  <c r="CY184"/>
  <c r="CZ184" s="1"/>
  <c r="CO184"/>
  <c r="CP184" s="1"/>
  <c r="CH184"/>
  <c r="CI184" s="1"/>
  <c r="CA184"/>
  <c r="CB184" s="1"/>
  <c r="BT184"/>
  <c r="BU184" s="1"/>
  <c r="BH184"/>
  <c r="BI184" s="1"/>
  <c r="BB184"/>
  <c r="AX184"/>
  <c r="AY184" s="1"/>
  <c r="AO184"/>
  <c r="AP184" s="1"/>
  <c r="AC184"/>
  <c r="AD184" s="1"/>
  <c r="Q184"/>
  <c r="R184" s="1"/>
  <c r="DC183"/>
  <c r="DG183" s="1"/>
  <c r="CY183"/>
  <c r="CZ183" s="1"/>
  <c r="CO183"/>
  <c r="CP183" s="1"/>
  <c r="CH183"/>
  <c r="CI183" s="1"/>
  <c r="CA183"/>
  <c r="CB183" s="1"/>
  <c r="BT183"/>
  <c r="BU183" s="1"/>
  <c r="BH183"/>
  <c r="BI183" s="1"/>
  <c r="BB183"/>
  <c r="AX183"/>
  <c r="AY183" s="1"/>
  <c r="AO183"/>
  <c r="AP183" s="1"/>
  <c r="AC183"/>
  <c r="AD183" s="1"/>
  <c r="Q183"/>
  <c r="R183" s="1"/>
  <c r="DC182"/>
  <c r="DG182" s="1"/>
  <c r="CY182"/>
  <c r="CZ182" s="1"/>
  <c r="CO182"/>
  <c r="CP182" s="1"/>
  <c r="CH182"/>
  <c r="CI182" s="1"/>
  <c r="CA182"/>
  <c r="CB182" s="1"/>
  <c r="BT182"/>
  <c r="BU182" s="1"/>
  <c r="BH182"/>
  <c r="BI182" s="1"/>
  <c r="BB182"/>
  <c r="AX182"/>
  <c r="AY182" s="1"/>
  <c r="AO182"/>
  <c r="AP182" s="1"/>
  <c r="AC182"/>
  <c r="AD182" s="1"/>
  <c r="Q182"/>
  <c r="R182" s="1"/>
  <c r="DC181"/>
  <c r="DG181" s="1"/>
  <c r="CY181"/>
  <c r="CZ181" s="1"/>
  <c r="CO181"/>
  <c r="CP181" s="1"/>
  <c r="CH181"/>
  <c r="CI181" s="1"/>
  <c r="CA181"/>
  <c r="CB181" s="1"/>
  <c r="BT181"/>
  <c r="BU181" s="1"/>
  <c r="BH181"/>
  <c r="BI181" s="1"/>
  <c r="BB181"/>
  <c r="AX181"/>
  <c r="AY181" s="1"/>
  <c r="AO181"/>
  <c r="AP181" s="1"/>
  <c r="AC181"/>
  <c r="AD181" s="1"/>
  <c r="Q181"/>
  <c r="R181" s="1"/>
  <c r="DC180"/>
  <c r="DG180" s="1"/>
  <c r="CY180"/>
  <c r="CZ180" s="1"/>
  <c r="CO180"/>
  <c r="CP180" s="1"/>
  <c r="CH180"/>
  <c r="CI180" s="1"/>
  <c r="CA180"/>
  <c r="CB180" s="1"/>
  <c r="BT180"/>
  <c r="BU180" s="1"/>
  <c r="BH180"/>
  <c r="BI180" s="1"/>
  <c r="BB180"/>
  <c r="AX180"/>
  <c r="AY180" s="1"/>
  <c r="AO180"/>
  <c r="AP180" s="1"/>
  <c r="AC180"/>
  <c r="AD180" s="1"/>
  <c r="Q180"/>
  <c r="R180" s="1"/>
  <c r="DC179"/>
  <c r="DG179" s="1"/>
  <c r="CY179"/>
  <c r="CZ179" s="1"/>
  <c r="CO179"/>
  <c r="CP179" s="1"/>
  <c r="CH179"/>
  <c r="CI179" s="1"/>
  <c r="CA179"/>
  <c r="CB179" s="1"/>
  <c r="BT179"/>
  <c r="BU179" s="1"/>
  <c r="BH179"/>
  <c r="BI179" s="1"/>
  <c r="BB179"/>
  <c r="AX179"/>
  <c r="AY179" s="1"/>
  <c r="AO179"/>
  <c r="AP179" s="1"/>
  <c r="AC179"/>
  <c r="AD179" s="1"/>
  <c r="Q179"/>
  <c r="R179" s="1"/>
  <c r="DC178"/>
  <c r="DG178" s="1"/>
  <c r="CY178"/>
  <c r="CZ178" s="1"/>
  <c r="CO178"/>
  <c r="CP178" s="1"/>
  <c r="CH178"/>
  <c r="CI178" s="1"/>
  <c r="CA178"/>
  <c r="CB178" s="1"/>
  <c r="BT178"/>
  <c r="BU178" s="1"/>
  <c r="BH178"/>
  <c r="BI178" s="1"/>
  <c r="BB178"/>
  <c r="AX178"/>
  <c r="AY178" s="1"/>
  <c r="AO178"/>
  <c r="AP178" s="1"/>
  <c r="AC178"/>
  <c r="AD178" s="1"/>
  <c r="Q178"/>
  <c r="R178" s="1"/>
  <c r="DC177"/>
  <c r="DG177" s="1"/>
  <c r="CY177"/>
  <c r="CZ177" s="1"/>
  <c r="CO177"/>
  <c r="CP177" s="1"/>
  <c r="CH177"/>
  <c r="CI177" s="1"/>
  <c r="CA177"/>
  <c r="CB177" s="1"/>
  <c r="BT177"/>
  <c r="BU177" s="1"/>
  <c r="BH177"/>
  <c r="BI177" s="1"/>
  <c r="BB177"/>
  <c r="AX177"/>
  <c r="AY177" s="1"/>
  <c r="AO177"/>
  <c r="AP177" s="1"/>
  <c r="AC177"/>
  <c r="AD177" s="1"/>
  <c r="Q177"/>
  <c r="R177" s="1"/>
  <c r="DC176"/>
  <c r="DG176" s="1"/>
  <c r="CY176"/>
  <c r="CZ176" s="1"/>
  <c r="CO176"/>
  <c r="CP176" s="1"/>
  <c r="CH176"/>
  <c r="CI176" s="1"/>
  <c r="CA176"/>
  <c r="CB176" s="1"/>
  <c r="BT176"/>
  <c r="BU176" s="1"/>
  <c r="BH176"/>
  <c r="BI176" s="1"/>
  <c r="BB176"/>
  <c r="AX176"/>
  <c r="AY176" s="1"/>
  <c r="AO176"/>
  <c r="AP176" s="1"/>
  <c r="AC176"/>
  <c r="AD176" s="1"/>
  <c r="Q176"/>
  <c r="R176" s="1"/>
  <c r="DC175"/>
  <c r="DG175" s="1"/>
  <c r="CY175"/>
  <c r="CZ175" s="1"/>
  <c r="CO175"/>
  <c r="CP175" s="1"/>
  <c r="CH175"/>
  <c r="CI175" s="1"/>
  <c r="CA175"/>
  <c r="CB175" s="1"/>
  <c r="BT175"/>
  <c r="BU175" s="1"/>
  <c r="BH175"/>
  <c r="BI175" s="1"/>
  <c r="BB175"/>
  <c r="AX175"/>
  <c r="AY175" s="1"/>
  <c r="AO175"/>
  <c r="AP175" s="1"/>
  <c r="AC175"/>
  <c r="AD175" s="1"/>
  <c r="Q175"/>
  <c r="R175" s="1"/>
  <c r="DC174"/>
  <c r="DG174" s="1"/>
  <c r="CY174"/>
  <c r="CZ174" s="1"/>
  <c r="CO174"/>
  <c r="CP174" s="1"/>
  <c r="CH174"/>
  <c r="CI174" s="1"/>
  <c r="CA174"/>
  <c r="CB174" s="1"/>
  <c r="BT174"/>
  <c r="BU174" s="1"/>
  <c r="BH174"/>
  <c r="BI174" s="1"/>
  <c r="BB174"/>
  <c r="AX174"/>
  <c r="AY174" s="1"/>
  <c r="AO174"/>
  <c r="AP174" s="1"/>
  <c r="AC174"/>
  <c r="AD174" s="1"/>
  <c r="Q174"/>
  <c r="R174" s="1"/>
  <c r="DC173"/>
  <c r="DG173" s="1"/>
  <c r="CY173"/>
  <c r="CZ173" s="1"/>
  <c r="CO173"/>
  <c r="CP173" s="1"/>
  <c r="CH173"/>
  <c r="CI173" s="1"/>
  <c r="CA173"/>
  <c r="CB173" s="1"/>
  <c r="BT173"/>
  <c r="BU173" s="1"/>
  <c r="BH173"/>
  <c r="BI173" s="1"/>
  <c r="BB173"/>
  <c r="AX173"/>
  <c r="AY173" s="1"/>
  <c r="AO173"/>
  <c r="AP173" s="1"/>
  <c r="AC173"/>
  <c r="AD173" s="1"/>
  <c r="Q173"/>
  <c r="R173" s="1"/>
  <c r="DC172"/>
  <c r="DG172" s="1"/>
  <c r="CY172"/>
  <c r="CZ172" s="1"/>
  <c r="CO172"/>
  <c r="CP172" s="1"/>
  <c r="CH172"/>
  <c r="CI172" s="1"/>
  <c r="CA172"/>
  <c r="CB172" s="1"/>
  <c r="BT172"/>
  <c r="BU172" s="1"/>
  <c r="BH172"/>
  <c r="BI172" s="1"/>
  <c r="BB172"/>
  <c r="AX172"/>
  <c r="AY172" s="1"/>
  <c r="AO172"/>
  <c r="AP172" s="1"/>
  <c r="AC172"/>
  <c r="AD172" s="1"/>
  <c r="Q172"/>
  <c r="R172" s="1"/>
  <c r="CY171"/>
  <c r="CO171"/>
  <c r="CH171"/>
  <c r="CA171"/>
  <c r="BT171"/>
  <c r="BH171"/>
  <c r="AX171"/>
  <c r="AO171"/>
  <c r="AC171"/>
  <c r="Q171"/>
  <c r="C167"/>
  <c r="BC166"/>
  <c r="AE166"/>
  <c r="E166"/>
  <c r="E165"/>
  <c r="DC158"/>
  <c r="DG158" s="1"/>
  <c r="CY158"/>
  <c r="CZ158" s="1"/>
  <c r="CO158"/>
  <c r="CP158" s="1"/>
  <c r="CH158"/>
  <c r="CI158" s="1"/>
  <c r="CA158"/>
  <c r="CB158" s="1"/>
  <c r="BT158"/>
  <c r="BU158" s="1"/>
  <c r="BH158"/>
  <c r="BI158" s="1"/>
  <c r="BB158"/>
  <c r="AX158"/>
  <c r="AY158" s="1"/>
  <c r="AO158"/>
  <c r="AP158" s="1"/>
  <c r="AC158"/>
  <c r="AD158" s="1"/>
  <c r="Q158"/>
  <c r="R158" s="1"/>
  <c r="DC157"/>
  <c r="DG157" s="1"/>
  <c r="CY157"/>
  <c r="CZ157" s="1"/>
  <c r="CO157"/>
  <c r="CP157" s="1"/>
  <c r="CH157"/>
  <c r="CI157" s="1"/>
  <c r="CA157"/>
  <c r="CB157" s="1"/>
  <c r="BT157"/>
  <c r="BU157" s="1"/>
  <c r="BH157"/>
  <c r="BI157" s="1"/>
  <c r="BB157"/>
  <c r="AX157"/>
  <c r="AY157" s="1"/>
  <c r="AO157"/>
  <c r="AP157" s="1"/>
  <c r="AC157"/>
  <c r="AD157" s="1"/>
  <c r="Q157"/>
  <c r="R157" s="1"/>
  <c r="DC156"/>
  <c r="DG156" s="1"/>
  <c r="CY156"/>
  <c r="CZ156" s="1"/>
  <c r="CO156"/>
  <c r="CP156" s="1"/>
  <c r="CH156"/>
  <c r="CI156" s="1"/>
  <c r="CA156"/>
  <c r="CB156" s="1"/>
  <c r="BT156"/>
  <c r="BU156" s="1"/>
  <c r="BH156"/>
  <c r="BI156" s="1"/>
  <c r="BB156"/>
  <c r="AX156"/>
  <c r="AY156" s="1"/>
  <c r="AO156"/>
  <c r="AP156" s="1"/>
  <c r="AC156"/>
  <c r="AD156" s="1"/>
  <c r="Q156"/>
  <c r="R156" s="1"/>
  <c r="DC155"/>
  <c r="DG155" s="1"/>
  <c r="CY155"/>
  <c r="CZ155" s="1"/>
  <c r="CO155"/>
  <c r="CP155" s="1"/>
  <c r="CH155"/>
  <c r="CI155" s="1"/>
  <c r="CA155"/>
  <c r="CB155" s="1"/>
  <c r="BT155"/>
  <c r="BU155" s="1"/>
  <c r="BH155"/>
  <c r="BI155" s="1"/>
  <c r="BB155"/>
  <c r="AX155"/>
  <c r="AY155" s="1"/>
  <c r="AO155"/>
  <c r="AP155" s="1"/>
  <c r="AC155"/>
  <c r="AD155" s="1"/>
  <c r="Q155"/>
  <c r="R155" s="1"/>
  <c r="DC154"/>
  <c r="DG154" s="1"/>
  <c r="CY154"/>
  <c r="CZ154" s="1"/>
  <c r="CO154"/>
  <c r="CP154" s="1"/>
  <c r="CH154"/>
  <c r="CI154" s="1"/>
  <c r="CA154"/>
  <c r="CB154" s="1"/>
  <c r="BT154"/>
  <c r="BU154" s="1"/>
  <c r="BH154"/>
  <c r="BI154" s="1"/>
  <c r="BB154"/>
  <c r="AX154"/>
  <c r="AY154" s="1"/>
  <c r="AO154"/>
  <c r="AP154" s="1"/>
  <c r="AC154"/>
  <c r="AD154" s="1"/>
  <c r="Q154"/>
  <c r="R154" s="1"/>
  <c r="DC153"/>
  <c r="DG153" s="1"/>
  <c r="CY153"/>
  <c r="CZ153" s="1"/>
  <c r="CO153"/>
  <c r="CP153" s="1"/>
  <c r="CH153"/>
  <c r="CI153" s="1"/>
  <c r="CA153"/>
  <c r="CB153" s="1"/>
  <c r="BT153"/>
  <c r="BU153" s="1"/>
  <c r="BH153"/>
  <c r="BI153" s="1"/>
  <c r="BB153"/>
  <c r="AX153"/>
  <c r="AY153" s="1"/>
  <c r="AO153"/>
  <c r="AP153" s="1"/>
  <c r="AC153"/>
  <c r="AD153" s="1"/>
  <c r="Q153"/>
  <c r="R153" s="1"/>
  <c r="DC152"/>
  <c r="DG152" s="1"/>
  <c r="CY152"/>
  <c r="CZ152" s="1"/>
  <c r="CO152"/>
  <c r="CP152" s="1"/>
  <c r="CH152"/>
  <c r="CI152" s="1"/>
  <c r="CA152"/>
  <c r="CB152" s="1"/>
  <c r="BT152"/>
  <c r="BU152" s="1"/>
  <c r="BH152"/>
  <c r="BI152" s="1"/>
  <c r="BB152"/>
  <c r="AX152"/>
  <c r="AY152" s="1"/>
  <c r="AO152"/>
  <c r="AP152" s="1"/>
  <c r="AC152"/>
  <c r="AD152" s="1"/>
  <c r="Q152"/>
  <c r="R152" s="1"/>
  <c r="DC151"/>
  <c r="DG151" s="1"/>
  <c r="CY151"/>
  <c r="CZ151" s="1"/>
  <c r="CO151"/>
  <c r="CP151" s="1"/>
  <c r="CH151"/>
  <c r="CI151" s="1"/>
  <c r="CA151"/>
  <c r="CB151" s="1"/>
  <c r="BT151"/>
  <c r="BU151" s="1"/>
  <c r="BH151"/>
  <c r="BI151" s="1"/>
  <c r="BB151"/>
  <c r="AX151"/>
  <c r="AY151" s="1"/>
  <c r="AO151"/>
  <c r="AP151" s="1"/>
  <c r="AC151"/>
  <c r="AD151" s="1"/>
  <c r="Q151"/>
  <c r="R151" s="1"/>
  <c r="DC150"/>
  <c r="DG150" s="1"/>
  <c r="CY150"/>
  <c r="CZ150" s="1"/>
  <c r="CO150"/>
  <c r="CP150" s="1"/>
  <c r="CH150"/>
  <c r="CI150" s="1"/>
  <c r="CA150"/>
  <c r="CB150" s="1"/>
  <c r="BT150"/>
  <c r="BU150" s="1"/>
  <c r="BH150"/>
  <c r="BI150" s="1"/>
  <c r="BB150"/>
  <c r="AX150"/>
  <c r="AY150" s="1"/>
  <c r="AO150"/>
  <c r="AP150" s="1"/>
  <c r="AC150"/>
  <c r="AD150" s="1"/>
  <c r="Q150"/>
  <c r="R150" s="1"/>
  <c r="DC149"/>
  <c r="DG149" s="1"/>
  <c r="CY149"/>
  <c r="CZ149" s="1"/>
  <c r="CO149"/>
  <c r="CP149" s="1"/>
  <c r="CH149"/>
  <c r="CI149" s="1"/>
  <c r="CA149"/>
  <c r="CB149" s="1"/>
  <c r="BT149"/>
  <c r="BU149" s="1"/>
  <c r="BH149"/>
  <c r="BI149" s="1"/>
  <c r="BB149"/>
  <c r="AX149"/>
  <c r="AY149" s="1"/>
  <c r="AO149"/>
  <c r="AP149" s="1"/>
  <c r="AC149"/>
  <c r="AD149" s="1"/>
  <c r="Q149"/>
  <c r="R149" s="1"/>
  <c r="DC148"/>
  <c r="DG148" s="1"/>
  <c r="CY148"/>
  <c r="CZ148" s="1"/>
  <c r="CO148"/>
  <c r="CP148" s="1"/>
  <c r="CH148"/>
  <c r="CI148" s="1"/>
  <c r="CA148"/>
  <c r="CB148" s="1"/>
  <c r="BT148"/>
  <c r="BU148" s="1"/>
  <c r="BH148"/>
  <c r="BI148" s="1"/>
  <c r="BB148"/>
  <c r="AX148"/>
  <c r="AY148" s="1"/>
  <c r="AO148"/>
  <c r="AP148" s="1"/>
  <c r="AC148"/>
  <c r="AD148" s="1"/>
  <c r="Q148"/>
  <c r="R148" s="1"/>
  <c r="DC147"/>
  <c r="DG147" s="1"/>
  <c r="CY147"/>
  <c r="CZ147" s="1"/>
  <c r="CO147"/>
  <c r="CP147" s="1"/>
  <c r="CH147"/>
  <c r="CI147" s="1"/>
  <c r="CA147"/>
  <c r="CB147" s="1"/>
  <c r="BT147"/>
  <c r="BU147" s="1"/>
  <c r="BH147"/>
  <c r="BI147" s="1"/>
  <c r="BB147"/>
  <c r="AX147"/>
  <c r="AY147" s="1"/>
  <c r="AO147"/>
  <c r="AP147" s="1"/>
  <c r="AC147"/>
  <c r="AD147" s="1"/>
  <c r="Q147"/>
  <c r="R147" s="1"/>
  <c r="DC146"/>
  <c r="DG146" s="1"/>
  <c r="CY146"/>
  <c r="CZ146" s="1"/>
  <c r="CO146"/>
  <c r="CP146" s="1"/>
  <c r="CH146"/>
  <c r="CI146" s="1"/>
  <c r="CA146"/>
  <c r="CB146" s="1"/>
  <c r="BT146"/>
  <c r="BU146" s="1"/>
  <c r="BH146"/>
  <c r="BI146" s="1"/>
  <c r="BB146"/>
  <c r="AX146"/>
  <c r="AY146" s="1"/>
  <c r="AO146"/>
  <c r="AP146" s="1"/>
  <c r="AC146"/>
  <c r="AD146" s="1"/>
  <c r="Q146"/>
  <c r="R146" s="1"/>
  <c r="DC145"/>
  <c r="DG145" s="1"/>
  <c r="CY145"/>
  <c r="CZ145" s="1"/>
  <c r="CO145"/>
  <c r="CP145" s="1"/>
  <c r="CH145"/>
  <c r="CI145" s="1"/>
  <c r="CA145"/>
  <c r="CB145" s="1"/>
  <c r="BT145"/>
  <c r="BU145" s="1"/>
  <c r="BH145"/>
  <c r="BI145" s="1"/>
  <c r="BB145"/>
  <c r="AX145"/>
  <c r="AY145" s="1"/>
  <c r="AO145"/>
  <c r="AP145" s="1"/>
  <c r="AC145"/>
  <c r="AD145" s="1"/>
  <c r="Q145"/>
  <c r="R145" s="1"/>
  <c r="DC144"/>
  <c r="DG144" s="1"/>
  <c r="CY144"/>
  <c r="CZ144" s="1"/>
  <c r="CO144"/>
  <c r="CP144" s="1"/>
  <c r="CH144"/>
  <c r="CI144" s="1"/>
  <c r="CA144"/>
  <c r="CB144" s="1"/>
  <c r="BT144"/>
  <c r="BU144" s="1"/>
  <c r="BH144"/>
  <c r="BI144" s="1"/>
  <c r="BB144"/>
  <c r="AX144"/>
  <c r="AY144" s="1"/>
  <c r="AO144"/>
  <c r="AP144" s="1"/>
  <c r="AC144"/>
  <c r="AD144" s="1"/>
  <c r="Q144"/>
  <c r="R144" s="1"/>
  <c r="DC143"/>
  <c r="DG143" s="1"/>
  <c r="CY143"/>
  <c r="CZ143" s="1"/>
  <c r="CO143"/>
  <c r="CP143" s="1"/>
  <c r="CH143"/>
  <c r="CI143" s="1"/>
  <c r="CA143"/>
  <c r="CB143" s="1"/>
  <c r="BT143"/>
  <c r="BU143" s="1"/>
  <c r="BH143"/>
  <c r="BI143" s="1"/>
  <c r="BB143"/>
  <c r="AX143"/>
  <c r="AY143" s="1"/>
  <c r="AO143"/>
  <c r="AP143" s="1"/>
  <c r="AC143"/>
  <c r="AD143" s="1"/>
  <c r="Q143"/>
  <c r="R143" s="1"/>
  <c r="DC142"/>
  <c r="DG142" s="1"/>
  <c r="CY142"/>
  <c r="CZ142" s="1"/>
  <c r="CO142"/>
  <c r="CP142" s="1"/>
  <c r="CH142"/>
  <c r="CI142" s="1"/>
  <c r="CA142"/>
  <c r="CB142" s="1"/>
  <c r="BT142"/>
  <c r="BU142" s="1"/>
  <c r="BH142"/>
  <c r="BI142" s="1"/>
  <c r="BB142"/>
  <c r="AX142"/>
  <c r="AY142" s="1"/>
  <c r="AO142"/>
  <c r="AP142" s="1"/>
  <c r="AC142"/>
  <c r="AD142" s="1"/>
  <c r="Q142"/>
  <c r="R142" s="1"/>
  <c r="DC141"/>
  <c r="DG141" s="1"/>
  <c r="CY141"/>
  <c r="CZ141" s="1"/>
  <c r="CO141"/>
  <c r="CP141" s="1"/>
  <c r="CH141"/>
  <c r="CI141" s="1"/>
  <c r="CA141"/>
  <c r="CB141" s="1"/>
  <c r="BT141"/>
  <c r="BU141" s="1"/>
  <c r="BH141"/>
  <c r="BI141" s="1"/>
  <c r="BB141"/>
  <c r="AX141"/>
  <c r="AY141" s="1"/>
  <c r="AO141"/>
  <c r="AP141" s="1"/>
  <c r="AC141"/>
  <c r="AD141" s="1"/>
  <c r="Q141"/>
  <c r="R141" s="1"/>
  <c r="DC140"/>
  <c r="DG140" s="1"/>
  <c r="CY140"/>
  <c r="CZ140" s="1"/>
  <c r="CO140"/>
  <c r="CP140" s="1"/>
  <c r="CH140"/>
  <c r="CI140" s="1"/>
  <c r="CA140"/>
  <c r="CB140" s="1"/>
  <c r="BT140"/>
  <c r="BU140" s="1"/>
  <c r="BH140"/>
  <c r="BI140" s="1"/>
  <c r="BB140"/>
  <c r="AX140"/>
  <c r="AY140" s="1"/>
  <c r="AO140"/>
  <c r="AP140" s="1"/>
  <c r="AC140"/>
  <c r="AD140" s="1"/>
  <c r="Q140"/>
  <c r="R140" s="1"/>
  <c r="DC139"/>
  <c r="DG139" s="1"/>
  <c r="CY139"/>
  <c r="CZ139" s="1"/>
  <c r="CO139"/>
  <c r="CP139" s="1"/>
  <c r="CH139"/>
  <c r="CI139" s="1"/>
  <c r="CA139"/>
  <c r="CB139" s="1"/>
  <c r="BT139"/>
  <c r="BU139" s="1"/>
  <c r="BH139"/>
  <c r="BI139" s="1"/>
  <c r="BB139"/>
  <c r="AX139"/>
  <c r="AY139" s="1"/>
  <c r="AO139"/>
  <c r="AP139" s="1"/>
  <c r="AC139"/>
  <c r="AD139" s="1"/>
  <c r="Q139"/>
  <c r="R139" s="1"/>
  <c r="DC138"/>
  <c r="DG138" s="1"/>
  <c r="CY138"/>
  <c r="CZ138" s="1"/>
  <c r="CO138"/>
  <c r="CP138" s="1"/>
  <c r="CH138"/>
  <c r="CI138" s="1"/>
  <c r="CA138"/>
  <c r="CB138" s="1"/>
  <c r="BT138"/>
  <c r="BU138" s="1"/>
  <c r="BH138"/>
  <c r="BI138" s="1"/>
  <c r="BB138"/>
  <c r="AX138"/>
  <c r="AY138" s="1"/>
  <c r="AO138"/>
  <c r="AP138" s="1"/>
  <c r="AC138"/>
  <c r="AD138" s="1"/>
  <c r="Q138"/>
  <c r="R138" s="1"/>
  <c r="DC137"/>
  <c r="DG137" s="1"/>
  <c r="CY137"/>
  <c r="CZ137" s="1"/>
  <c r="CO137"/>
  <c r="CP137" s="1"/>
  <c r="CH137"/>
  <c r="CI137" s="1"/>
  <c r="CA137"/>
  <c r="CB137" s="1"/>
  <c r="BT137"/>
  <c r="BU137" s="1"/>
  <c r="BH137"/>
  <c r="BI137" s="1"/>
  <c r="BB137"/>
  <c r="AX137"/>
  <c r="AY137" s="1"/>
  <c r="AO137"/>
  <c r="AP137" s="1"/>
  <c r="AC137"/>
  <c r="AD137" s="1"/>
  <c r="Q137"/>
  <c r="R137" s="1"/>
  <c r="DC136"/>
  <c r="DG136" s="1"/>
  <c r="CY136"/>
  <c r="CZ136" s="1"/>
  <c r="CO136"/>
  <c r="CP136" s="1"/>
  <c r="CH136"/>
  <c r="CI136" s="1"/>
  <c r="CA136"/>
  <c r="CB136" s="1"/>
  <c r="BT136"/>
  <c r="BU136" s="1"/>
  <c r="BH136"/>
  <c r="BI136" s="1"/>
  <c r="BB136"/>
  <c r="AX136"/>
  <c r="AY136" s="1"/>
  <c r="AO136"/>
  <c r="AP136" s="1"/>
  <c r="AC136"/>
  <c r="AD136" s="1"/>
  <c r="Q136"/>
  <c r="R136" s="1"/>
  <c r="DC135"/>
  <c r="DG135" s="1"/>
  <c r="CY135"/>
  <c r="CZ135" s="1"/>
  <c r="CO135"/>
  <c r="CP135" s="1"/>
  <c r="CH135"/>
  <c r="CI135" s="1"/>
  <c r="CA135"/>
  <c r="CB135" s="1"/>
  <c r="BT135"/>
  <c r="BU135" s="1"/>
  <c r="BH135"/>
  <c r="BI135" s="1"/>
  <c r="BB135"/>
  <c r="AX135"/>
  <c r="AY135" s="1"/>
  <c r="AO135"/>
  <c r="AP135" s="1"/>
  <c r="AC135"/>
  <c r="AD135" s="1"/>
  <c r="Q135"/>
  <c r="R135" s="1"/>
  <c r="DC134"/>
  <c r="DG134" s="1"/>
  <c r="CY134"/>
  <c r="CZ134" s="1"/>
  <c r="CO134"/>
  <c r="CP134" s="1"/>
  <c r="CH134"/>
  <c r="CI134" s="1"/>
  <c r="CA134"/>
  <c r="CB134" s="1"/>
  <c r="BT134"/>
  <c r="BU134" s="1"/>
  <c r="BH134"/>
  <c r="BI134" s="1"/>
  <c r="BB134"/>
  <c r="AX134"/>
  <c r="AY134" s="1"/>
  <c r="AO134"/>
  <c r="AP134" s="1"/>
  <c r="AC134"/>
  <c r="AD134" s="1"/>
  <c r="Q134"/>
  <c r="R134" s="1"/>
  <c r="DC133"/>
  <c r="DG133" s="1"/>
  <c r="CY133"/>
  <c r="CZ133" s="1"/>
  <c r="CO133"/>
  <c r="CP133" s="1"/>
  <c r="CH133"/>
  <c r="CI133" s="1"/>
  <c r="CA133"/>
  <c r="CB133" s="1"/>
  <c r="BT133"/>
  <c r="BU133" s="1"/>
  <c r="BH133"/>
  <c r="BI133" s="1"/>
  <c r="BB133"/>
  <c r="AX133"/>
  <c r="AY133" s="1"/>
  <c r="AO133"/>
  <c r="AP133" s="1"/>
  <c r="AC133"/>
  <c r="AD133" s="1"/>
  <c r="Q133"/>
  <c r="R133" s="1"/>
  <c r="DC132"/>
  <c r="DG132" s="1"/>
  <c r="CY132"/>
  <c r="CZ132" s="1"/>
  <c r="CO132"/>
  <c r="CP132" s="1"/>
  <c r="CH132"/>
  <c r="CI132" s="1"/>
  <c r="CA132"/>
  <c r="CB132" s="1"/>
  <c r="BT132"/>
  <c r="BU132" s="1"/>
  <c r="BH132"/>
  <c r="BI132" s="1"/>
  <c r="BB132"/>
  <c r="AX132"/>
  <c r="AY132" s="1"/>
  <c r="AO132"/>
  <c r="AP132" s="1"/>
  <c r="AC132"/>
  <c r="AD132" s="1"/>
  <c r="Q132"/>
  <c r="R132" s="1"/>
  <c r="DC131"/>
  <c r="DG131" s="1"/>
  <c r="CY131"/>
  <c r="CZ131" s="1"/>
  <c r="CO131"/>
  <c r="CP131" s="1"/>
  <c r="CH131"/>
  <c r="CI131" s="1"/>
  <c r="CA131"/>
  <c r="CB131" s="1"/>
  <c r="BT131"/>
  <c r="BU131" s="1"/>
  <c r="BH131"/>
  <c r="BI131" s="1"/>
  <c r="BB131"/>
  <c r="AX131"/>
  <c r="AY131" s="1"/>
  <c r="AO131"/>
  <c r="AP131" s="1"/>
  <c r="AC131"/>
  <c r="AD131" s="1"/>
  <c r="Q131"/>
  <c r="R131" s="1"/>
  <c r="DC130"/>
  <c r="DG130" s="1"/>
  <c r="CY130"/>
  <c r="CZ130" s="1"/>
  <c r="CO130"/>
  <c r="CP130" s="1"/>
  <c r="CH130"/>
  <c r="CI130" s="1"/>
  <c r="CA130"/>
  <c r="CB130" s="1"/>
  <c r="BT130"/>
  <c r="BU130" s="1"/>
  <c r="BH130"/>
  <c r="BI130" s="1"/>
  <c r="BB130"/>
  <c r="AX130"/>
  <c r="AY130" s="1"/>
  <c r="AO130"/>
  <c r="AP130" s="1"/>
  <c r="AC130"/>
  <c r="AD130" s="1"/>
  <c r="Q130"/>
  <c r="R130" s="1"/>
  <c r="DC129"/>
  <c r="DG129" s="1"/>
  <c r="CY129"/>
  <c r="CZ129" s="1"/>
  <c r="CO129"/>
  <c r="CP129" s="1"/>
  <c r="CH129"/>
  <c r="CI129" s="1"/>
  <c r="CA129"/>
  <c r="CB129" s="1"/>
  <c r="BT129"/>
  <c r="BU129" s="1"/>
  <c r="BH129"/>
  <c r="BI129" s="1"/>
  <c r="BB129"/>
  <c r="AX129"/>
  <c r="AY129" s="1"/>
  <c r="AO129"/>
  <c r="AP129" s="1"/>
  <c r="AC129"/>
  <c r="AD129" s="1"/>
  <c r="Q129"/>
  <c r="R129" s="1"/>
  <c r="DC128"/>
  <c r="DG128" s="1"/>
  <c r="CY128"/>
  <c r="CZ128" s="1"/>
  <c r="CO128"/>
  <c r="CP128" s="1"/>
  <c r="CH128"/>
  <c r="CI128" s="1"/>
  <c r="CA128"/>
  <c r="CB128" s="1"/>
  <c r="BT128"/>
  <c r="BU128" s="1"/>
  <c r="BH128"/>
  <c r="BI128" s="1"/>
  <c r="BB128"/>
  <c r="AX128"/>
  <c r="AY128" s="1"/>
  <c r="AO128"/>
  <c r="AP128" s="1"/>
  <c r="AC128"/>
  <c r="AD128" s="1"/>
  <c r="Q128"/>
  <c r="R128" s="1"/>
  <c r="DC127"/>
  <c r="DG127" s="1"/>
  <c r="CY127"/>
  <c r="CZ127" s="1"/>
  <c r="CO127"/>
  <c r="CP127" s="1"/>
  <c r="CH127"/>
  <c r="CI127" s="1"/>
  <c r="CA127"/>
  <c r="CB127" s="1"/>
  <c r="BT127"/>
  <c r="BU127" s="1"/>
  <c r="BH127"/>
  <c r="BI127" s="1"/>
  <c r="BB127"/>
  <c r="AX127"/>
  <c r="AY127" s="1"/>
  <c r="AO127"/>
  <c r="AP127" s="1"/>
  <c r="AC127"/>
  <c r="AD127" s="1"/>
  <c r="Q127"/>
  <c r="R127" s="1"/>
  <c r="DC126"/>
  <c r="DG126" s="1"/>
  <c r="CY126"/>
  <c r="CZ126" s="1"/>
  <c r="CO126"/>
  <c r="CP126" s="1"/>
  <c r="CH126"/>
  <c r="CI126" s="1"/>
  <c r="CA126"/>
  <c r="CB126" s="1"/>
  <c r="BT126"/>
  <c r="BU126" s="1"/>
  <c r="BH126"/>
  <c r="BI126" s="1"/>
  <c r="BB126"/>
  <c r="AX126"/>
  <c r="AY126" s="1"/>
  <c r="AO126"/>
  <c r="AP126" s="1"/>
  <c r="AC126"/>
  <c r="AD126" s="1"/>
  <c r="Q126"/>
  <c r="R126" s="1"/>
  <c r="DC125"/>
  <c r="DG125" s="1"/>
  <c r="CY125"/>
  <c r="CZ125" s="1"/>
  <c r="CO125"/>
  <c r="CP125" s="1"/>
  <c r="CH125"/>
  <c r="CI125" s="1"/>
  <c r="CA125"/>
  <c r="CB125" s="1"/>
  <c r="BT125"/>
  <c r="BU125" s="1"/>
  <c r="BH125"/>
  <c r="BI125" s="1"/>
  <c r="BB125"/>
  <c r="AX125"/>
  <c r="AY125" s="1"/>
  <c r="AO125"/>
  <c r="AP125" s="1"/>
  <c r="AC125"/>
  <c r="AD125" s="1"/>
  <c r="Q125"/>
  <c r="R125" s="1"/>
  <c r="DC124"/>
  <c r="DG124" s="1"/>
  <c r="CY124"/>
  <c r="CZ124" s="1"/>
  <c r="CO124"/>
  <c r="CP124" s="1"/>
  <c r="CH124"/>
  <c r="CI124" s="1"/>
  <c r="CA124"/>
  <c r="CB124" s="1"/>
  <c r="BT124"/>
  <c r="BU124" s="1"/>
  <c r="BH124"/>
  <c r="BI124" s="1"/>
  <c r="BB124"/>
  <c r="AX124"/>
  <c r="AY124" s="1"/>
  <c r="AO124"/>
  <c r="AP124" s="1"/>
  <c r="AC124"/>
  <c r="AD124" s="1"/>
  <c r="Q124"/>
  <c r="R124" s="1"/>
  <c r="DC123"/>
  <c r="DG123" s="1"/>
  <c r="CY123"/>
  <c r="CZ123" s="1"/>
  <c r="CO123"/>
  <c r="CP123" s="1"/>
  <c r="CH123"/>
  <c r="CI123" s="1"/>
  <c r="CA123"/>
  <c r="CB123" s="1"/>
  <c r="BT123"/>
  <c r="BU123" s="1"/>
  <c r="BH123"/>
  <c r="BI123" s="1"/>
  <c r="BB123"/>
  <c r="AX123"/>
  <c r="AY123" s="1"/>
  <c r="AO123"/>
  <c r="AP123" s="1"/>
  <c r="AC123"/>
  <c r="AD123" s="1"/>
  <c r="Q123"/>
  <c r="R123" s="1"/>
  <c r="DC122"/>
  <c r="DG122" s="1"/>
  <c r="CY122"/>
  <c r="CZ122" s="1"/>
  <c r="CO122"/>
  <c r="CP122" s="1"/>
  <c r="CH122"/>
  <c r="CI122" s="1"/>
  <c r="CA122"/>
  <c r="CB122" s="1"/>
  <c r="BT122"/>
  <c r="BU122" s="1"/>
  <c r="BH122"/>
  <c r="BI122" s="1"/>
  <c r="BB122"/>
  <c r="AX122"/>
  <c r="AY122" s="1"/>
  <c r="AO122"/>
  <c r="AP122" s="1"/>
  <c r="AC122"/>
  <c r="AD122" s="1"/>
  <c r="Q122"/>
  <c r="R122" s="1"/>
  <c r="DC121"/>
  <c r="DG121" s="1"/>
  <c r="CY121"/>
  <c r="CZ121" s="1"/>
  <c r="CO121"/>
  <c r="CP121" s="1"/>
  <c r="CH121"/>
  <c r="CI121" s="1"/>
  <c r="CA121"/>
  <c r="CB121" s="1"/>
  <c r="BT121"/>
  <c r="BU121" s="1"/>
  <c r="BH121"/>
  <c r="BI121" s="1"/>
  <c r="BB121"/>
  <c r="AX121"/>
  <c r="AY121" s="1"/>
  <c r="AO121"/>
  <c r="AP121" s="1"/>
  <c r="AC121"/>
  <c r="AD121" s="1"/>
  <c r="Q121"/>
  <c r="R121" s="1"/>
  <c r="DC120"/>
  <c r="DG120" s="1"/>
  <c r="CY120"/>
  <c r="CZ120" s="1"/>
  <c r="CO120"/>
  <c r="CP120" s="1"/>
  <c r="CH120"/>
  <c r="CI120" s="1"/>
  <c r="CA120"/>
  <c r="CB120" s="1"/>
  <c r="BT120"/>
  <c r="BU120" s="1"/>
  <c r="BH120"/>
  <c r="BI120" s="1"/>
  <c r="BB120"/>
  <c r="AX120"/>
  <c r="AY120" s="1"/>
  <c r="AO120"/>
  <c r="AP120" s="1"/>
  <c r="AC120"/>
  <c r="AD120" s="1"/>
  <c r="Q120"/>
  <c r="R120" s="1"/>
  <c r="DC119"/>
  <c r="DG119" s="1"/>
  <c r="CY119"/>
  <c r="CZ119" s="1"/>
  <c r="CO119"/>
  <c r="CP119" s="1"/>
  <c r="CH119"/>
  <c r="CI119" s="1"/>
  <c r="CA119"/>
  <c r="CB119" s="1"/>
  <c r="BT119"/>
  <c r="BU119" s="1"/>
  <c r="BH119"/>
  <c r="BI119" s="1"/>
  <c r="BB119"/>
  <c r="AX119"/>
  <c r="AY119" s="1"/>
  <c r="AO119"/>
  <c r="AP119" s="1"/>
  <c r="AC119"/>
  <c r="AD119" s="1"/>
  <c r="Q119"/>
  <c r="R119" s="1"/>
  <c r="CY118"/>
  <c r="CO118"/>
  <c r="CH118"/>
  <c r="CA118"/>
  <c r="BT118"/>
  <c r="BH118"/>
  <c r="AX118"/>
  <c r="AO118"/>
  <c r="AC118"/>
  <c r="Q118"/>
  <c r="C114"/>
  <c r="BC113"/>
  <c r="AE113"/>
  <c r="E113"/>
  <c r="E112"/>
  <c r="DC105"/>
  <c r="DG105" s="1"/>
  <c r="CY105"/>
  <c r="CZ105" s="1"/>
  <c r="CO105"/>
  <c r="CP105" s="1"/>
  <c r="CH105"/>
  <c r="CI105" s="1"/>
  <c r="CA105"/>
  <c r="CB105" s="1"/>
  <c r="BT105"/>
  <c r="BU105" s="1"/>
  <c r="BH105"/>
  <c r="BI105" s="1"/>
  <c r="BB105"/>
  <c r="AX105"/>
  <c r="AY105" s="1"/>
  <c r="AO105"/>
  <c r="AP105" s="1"/>
  <c r="AC105"/>
  <c r="AD105" s="1"/>
  <c r="Q105"/>
  <c r="R105" s="1"/>
  <c r="DC104"/>
  <c r="DG104" s="1"/>
  <c r="CY104"/>
  <c r="CZ104" s="1"/>
  <c r="CO104"/>
  <c r="CP104" s="1"/>
  <c r="CH104"/>
  <c r="CI104" s="1"/>
  <c r="CA104"/>
  <c r="CB104" s="1"/>
  <c r="BT104"/>
  <c r="BU104" s="1"/>
  <c r="BH104"/>
  <c r="BI104" s="1"/>
  <c r="BB104"/>
  <c r="AX104"/>
  <c r="AY104" s="1"/>
  <c r="AO104"/>
  <c r="AP104" s="1"/>
  <c r="AC104"/>
  <c r="AD104" s="1"/>
  <c r="Q104"/>
  <c r="R104" s="1"/>
  <c r="DC103"/>
  <c r="DG103" s="1"/>
  <c r="CY103"/>
  <c r="CZ103" s="1"/>
  <c r="CO103"/>
  <c r="CP103" s="1"/>
  <c r="CH103"/>
  <c r="CI103" s="1"/>
  <c r="CA103"/>
  <c r="CB103" s="1"/>
  <c r="BT103"/>
  <c r="BU103" s="1"/>
  <c r="BH103"/>
  <c r="BI103" s="1"/>
  <c r="BB103"/>
  <c r="AX103"/>
  <c r="AY103" s="1"/>
  <c r="AO103"/>
  <c r="AP103" s="1"/>
  <c r="AC103"/>
  <c r="AD103" s="1"/>
  <c r="Q103"/>
  <c r="R103" s="1"/>
  <c r="DC102"/>
  <c r="DG102" s="1"/>
  <c r="CY102"/>
  <c r="CZ102" s="1"/>
  <c r="CO102"/>
  <c r="CP102" s="1"/>
  <c r="CH102"/>
  <c r="CI102" s="1"/>
  <c r="CA102"/>
  <c r="CB102" s="1"/>
  <c r="BT102"/>
  <c r="BU102" s="1"/>
  <c r="BH102"/>
  <c r="BI102" s="1"/>
  <c r="BB102"/>
  <c r="AX102"/>
  <c r="AY102" s="1"/>
  <c r="AO102"/>
  <c r="AP102" s="1"/>
  <c r="AC102"/>
  <c r="AD102" s="1"/>
  <c r="Q102"/>
  <c r="R102" s="1"/>
  <c r="DC101"/>
  <c r="DG101" s="1"/>
  <c r="CY101"/>
  <c r="CZ101" s="1"/>
  <c r="CO101"/>
  <c r="CP101" s="1"/>
  <c r="CH101"/>
  <c r="CI101" s="1"/>
  <c r="CA101"/>
  <c r="CB101" s="1"/>
  <c r="BT101"/>
  <c r="BU101" s="1"/>
  <c r="BH101"/>
  <c r="BI101" s="1"/>
  <c r="BB101"/>
  <c r="AX101"/>
  <c r="AY101" s="1"/>
  <c r="AO101"/>
  <c r="AP101" s="1"/>
  <c r="AC101"/>
  <c r="AD101" s="1"/>
  <c r="Q101"/>
  <c r="R101" s="1"/>
  <c r="DC100"/>
  <c r="DG100" s="1"/>
  <c r="CY100"/>
  <c r="CZ100" s="1"/>
  <c r="CO100"/>
  <c r="CP100" s="1"/>
  <c r="CH100"/>
  <c r="CI100" s="1"/>
  <c r="CA100"/>
  <c r="CB100" s="1"/>
  <c r="BT100"/>
  <c r="BU100" s="1"/>
  <c r="BH100"/>
  <c r="BI100" s="1"/>
  <c r="BB100"/>
  <c r="AX100"/>
  <c r="AY100" s="1"/>
  <c r="AO100"/>
  <c r="AP100" s="1"/>
  <c r="AC100"/>
  <c r="AD100" s="1"/>
  <c r="Q100"/>
  <c r="R100" s="1"/>
  <c r="DC99"/>
  <c r="DG99" s="1"/>
  <c r="CY99"/>
  <c r="CZ99" s="1"/>
  <c r="CO99"/>
  <c r="CP99" s="1"/>
  <c r="CH99"/>
  <c r="CI99" s="1"/>
  <c r="CA99"/>
  <c r="CB99" s="1"/>
  <c r="BT99"/>
  <c r="BU99" s="1"/>
  <c r="BH99"/>
  <c r="BI99" s="1"/>
  <c r="BB99"/>
  <c r="AX99"/>
  <c r="AY99" s="1"/>
  <c r="AO99"/>
  <c r="AP99" s="1"/>
  <c r="AC99"/>
  <c r="AD99" s="1"/>
  <c r="Q99"/>
  <c r="R99" s="1"/>
  <c r="DC98"/>
  <c r="DG98" s="1"/>
  <c r="CY98"/>
  <c r="CZ98" s="1"/>
  <c r="CO98"/>
  <c r="CP98" s="1"/>
  <c r="CH98"/>
  <c r="CI98" s="1"/>
  <c r="CA98"/>
  <c r="CB98" s="1"/>
  <c r="BT98"/>
  <c r="BU98" s="1"/>
  <c r="BH98"/>
  <c r="BI98" s="1"/>
  <c r="BB98"/>
  <c r="AX98"/>
  <c r="AY98" s="1"/>
  <c r="AO98"/>
  <c r="AP98" s="1"/>
  <c r="AC98"/>
  <c r="AD98" s="1"/>
  <c r="Q98"/>
  <c r="R98" s="1"/>
  <c r="DC97"/>
  <c r="DG97" s="1"/>
  <c r="CY97"/>
  <c r="CZ97" s="1"/>
  <c r="CO97"/>
  <c r="CP97" s="1"/>
  <c r="CH97"/>
  <c r="CI97" s="1"/>
  <c r="CA97"/>
  <c r="CB97" s="1"/>
  <c r="BT97"/>
  <c r="BU97" s="1"/>
  <c r="BH97"/>
  <c r="BI97" s="1"/>
  <c r="BB97"/>
  <c r="AX97"/>
  <c r="AY97" s="1"/>
  <c r="AO97"/>
  <c r="AP97" s="1"/>
  <c r="AC97"/>
  <c r="AD97" s="1"/>
  <c r="Q97"/>
  <c r="R97" s="1"/>
  <c r="DC96"/>
  <c r="DG96" s="1"/>
  <c r="CY96"/>
  <c r="CZ96" s="1"/>
  <c r="CO96"/>
  <c r="CP96" s="1"/>
  <c r="CH96"/>
  <c r="CI96" s="1"/>
  <c r="CA96"/>
  <c r="CB96" s="1"/>
  <c r="BT96"/>
  <c r="BU96" s="1"/>
  <c r="BH96"/>
  <c r="BI96" s="1"/>
  <c r="BB96"/>
  <c r="AX96"/>
  <c r="AY96" s="1"/>
  <c r="AO96"/>
  <c r="AP96" s="1"/>
  <c r="AC96"/>
  <c r="AD96" s="1"/>
  <c r="Q96"/>
  <c r="R96" s="1"/>
  <c r="DC95"/>
  <c r="DG95" s="1"/>
  <c r="CY95"/>
  <c r="CZ95" s="1"/>
  <c r="CO95"/>
  <c r="CP95" s="1"/>
  <c r="CH95"/>
  <c r="CI95" s="1"/>
  <c r="CA95"/>
  <c r="CB95" s="1"/>
  <c r="BT95"/>
  <c r="BU95" s="1"/>
  <c r="BH95"/>
  <c r="BI95" s="1"/>
  <c r="BB95"/>
  <c r="AX95"/>
  <c r="AY95" s="1"/>
  <c r="AO95"/>
  <c r="AP95" s="1"/>
  <c r="AC95"/>
  <c r="AD95" s="1"/>
  <c r="Q95"/>
  <c r="R95" s="1"/>
  <c r="DC94"/>
  <c r="DG94" s="1"/>
  <c r="CY94"/>
  <c r="CZ94" s="1"/>
  <c r="CO94"/>
  <c r="CP94" s="1"/>
  <c r="CH94"/>
  <c r="CI94" s="1"/>
  <c r="CA94"/>
  <c r="CB94" s="1"/>
  <c r="BT94"/>
  <c r="BU94" s="1"/>
  <c r="BH94"/>
  <c r="BI94" s="1"/>
  <c r="BB94"/>
  <c r="AX94"/>
  <c r="AY94" s="1"/>
  <c r="AO94"/>
  <c r="AP94" s="1"/>
  <c r="AC94"/>
  <c r="AD94" s="1"/>
  <c r="Q94"/>
  <c r="R94" s="1"/>
  <c r="DC93"/>
  <c r="DG93" s="1"/>
  <c r="CY93"/>
  <c r="CZ93" s="1"/>
  <c r="CO93"/>
  <c r="CP93" s="1"/>
  <c r="CH93"/>
  <c r="CI93" s="1"/>
  <c r="CA93"/>
  <c r="CB93" s="1"/>
  <c r="BT93"/>
  <c r="BU93" s="1"/>
  <c r="BH93"/>
  <c r="BI93" s="1"/>
  <c r="BB93"/>
  <c r="AX93"/>
  <c r="AY93" s="1"/>
  <c r="AO93"/>
  <c r="AP93" s="1"/>
  <c r="AC93"/>
  <c r="AD93" s="1"/>
  <c r="Q93"/>
  <c r="R93" s="1"/>
  <c r="DC92"/>
  <c r="DG92" s="1"/>
  <c r="CY92"/>
  <c r="CZ92" s="1"/>
  <c r="CO92"/>
  <c r="CP92" s="1"/>
  <c r="CH92"/>
  <c r="CI92" s="1"/>
  <c r="CA92"/>
  <c r="CB92" s="1"/>
  <c r="BT92"/>
  <c r="BU92" s="1"/>
  <c r="BH92"/>
  <c r="BI92" s="1"/>
  <c r="BB92"/>
  <c r="AX92"/>
  <c r="AY92" s="1"/>
  <c r="AO92"/>
  <c r="AP92" s="1"/>
  <c r="AC92"/>
  <c r="AD92" s="1"/>
  <c r="Q92"/>
  <c r="R92" s="1"/>
  <c r="DC91"/>
  <c r="DG91" s="1"/>
  <c r="CY91"/>
  <c r="CZ91" s="1"/>
  <c r="CO91"/>
  <c r="CP91" s="1"/>
  <c r="CH91"/>
  <c r="CI91" s="1"/>
  <c r="CA91"/>
  <c r="CB91" s="1"/>
  <c r="BT91"/>
  <c r="BU91" s="1"/>
  <c r="BH91"/>
  <c r="BI91" s="1"/>
  <c r="BB91"/>
  <c r="AX91"/>
  <c r="AY91" s="1"/>
  <c r="AO91"/>
  <c r="AP91" s="1"/>
  <c r="AC91"/>
  <c r="AD91" s="1"/>
  <c r="Q91"/>
  <c r="R91" s="1"/>
  <c r="DC90"/>
  <c r="DG90" s="1"/>
  <c r="CY90"/>
  <c r="CZ90" s="1"/>
  <c r="CO90"/>
  <c r="CP90" s="1"/>
  <c r="CH90"/>
  <c r="CI90" s="1"/>
  <c r="CA90"/>
  <c r="CB90" s="1"/>
  <c r="BT90"/>
  <c r="BU90" s="1"/>
  <c r="BH90"/>
  <c r="BI90" s="1"/>
  <c r="BB90"/>
  <c r="AX90"/>
  <c r="AY90" s="1"/>
  <c r="AO90"/>
  <c r="AP90" s="1"/>
  <c r="AC90"/>
  <c r="AD90" s="1"/>
  <c r="Q90"/>
  <c r="R90" s="1"/>
  <c r="DC89"/>
  <c r="DG89" s="1"/>
  <c r="CY89"/>
  <c r="CZ89" s="1"/>
  <c r="CO89"/>
  <c r="CP89" s="1"/>
  <c r="CH89"/>
  <c r="CI89" s="1"/>
  <c r="CA89"/>
  <c r="CB89" s="1"/>
  <c r="BT89"/>
  <c r="BU89" s="1"/>
  <c r="BH89"/>
  <c r="BI89" s="1"/>
  <c r="BB89"/>
  <c r="AX89"/>
  <c r="AY89" s="1"/>
  <c r="AO89"/>
  <c r="AP89" s="1"/>
  <c r="AC89"/>
  <c r="AD89" s="1"/>
  <c r="Q89"/>
  <c r="R89" s="1"/>
  <c r="DC88"/>
  <c r="DG88" s="1"/>
  <c r="CY88"/>
  <c r="CZ88" s="1"/>
  <c r="CO88"/>
  <c r="CP88" s="1"/>
  <c r="CH88"/>
  <c r="CI88" s="1"/>
  <c r="CA88"/>
  <c r="CB88" s="1"/>
  <c r="BT88"/>
  <c r="BU88" s="1"/>
  <c r="BH88"/>
  <c r="BI88" s="1"/>
  <c r="BB88"/>
  <c r="AX88"/>
  <c r="AY88" s="1"/>
  <c r="AO88"/>
  <c r="AP88" s="1"/>
  <c r="AC88"/>
  <c r="AD88" s="1"/>
  <c r="Q88"/>
  <c r="R88" s="1"/>
  <c r="DC87"/>
  <c r="DG87" s="1"/>
  <c r="CY87"/>
  <c r="CZ87" s="1"/>
  <c r="CO87"/>
  <c r="CP87" s="1"/>
  <c r="CH87"/>
  <c r="CI87" s="1"/>
  <c r="CA87"/>
  <c r="CB87" s="1"/>
  <c r="BT87"/>
  <c r="BU87" s="1"/>
  <c r="BH87"/>
  <c r="BI87" s="1"/>
  <c r="BB87"/>
  <c r="AX87"/>
  <c r="AY87" s="1"/>
  <c r="AO87"/>
  <c r="AP87" s="1"/>
  <c r="AC87"/>
  <c r="AD87" s="1"/>
  <c r="Q87"/>
  <c r="R87" s="1"/>
  <c r="DC86"/>
  <c r="DG86" s="1"/>
  <c r="CY86"/>
  <c r="CZ86" s="1"/>
  <c r="CO86"/>
  <c r="CP86" s="1"/>
  <c r="CH86"/>
  <c r="CI86" s="1"/>
  <c r="CA86"/>
  <c r="CB86" s="1"/>
  <c r="BT86"/>
  <c r="BU86" s="1"/>
  <c r="BH86"/>
  <c r="BI86" s="1"/>
  <c r="BB86"/>
  <c r="AX86"/>
  <c r="AY86" s="1"/>
  <c r="AO86"/>
  <c r="AP86" s="1"/>
  <c r="AC86"/>
  <c r="AD86" s="1"/>
  <c r="Q86"/>
  <c r="R86" s="1"/>
  <c r="DC85"/>
  <c r="DG85" s="1"/>
  <c r="CY85"/>
  <c r="CZ85" s="1"/>
  <c r="CO85"/>
  <c r="CP85" s="1"/>
  <c r="CH85"/>
  <c r="CI85" s="1"/>
  <c r="CA85"/>
  <c r="CB85" s="1"/>
  <c r="BT85"/>
  <c r="BU85" s="1"/>
  <c r="BH85"/>
  <c r="BI85" s="1"/>
  <c r="BB85"/>
  <c r="AX85"/>
  <c r="AY85" s="1"/>
  <c r="AO85"/>
  <c r="AP85" s="1"/>
  <c r="AC85"/>
  <c r="AD85" s="1"/>
  <c r="Q85"/>
  <c r="R85" s="1"/>
  <c r="DC84"/>
  <c r="DG84" s="1"/>
  <c r="CY84"/>
  <c r="CZ84" s="1"/>
  <c r="CO84"/>
  <c r="CP84" s="1"/>
  <c r="CH84"/>
  <c r="CI84" s="1"/>
  <c r="CA84"/>
  <c r="CB84" s="1"/>
  <c r="BT84"/>
  <c r="BU84" s="1"/>
  <c r="BH84"/>
  <c r="BI84" s="1"/>
  <c r="BB84"/>
  <c r="AX84"/>
  <c r="AY84" s="1"/>
  <c r="AO84"/>
  <c r="AP84" s="1"/>
  <c r="AC84"/>
  <c r="AD84" s="1"/>
  <c r="Q84"/>
  <c r="R84" s="1"/>
  <c r="DC83"/>
  <c r="DG83" s="1"/>
  <c r="CY83"/>
  <c r="CZ83" s="1"/>
  <c r="CO83"/>
  <c r="CP83" s="1"/>
  <c r="CH83"/>
  <c r="CI83" s="1"/>
  <c r="CA83"/>
  <c r="CB83" s="1"/>
  <c r="BT83"/>
  <c r="BU83" s="1"/>
  <c r="BH83"/>
  <c r="BI83" s="1"/>
  <c r="BB83"/>
  <c r="AX83"/>
  <c r="AY83" s="1"/>
  <c r="AO83"/>
  <c r="AP83" s="1"/>
  <c r="AC83"/>
  <c r="AD83" s="1"/>
  <c r="Q83"/>
  <c r="R83" s="1"/>
  <c r="DC82"/>
  <c r="DG82" s="1"/>
  <c r="CY82"/>
  <c r="CZ82" s="1"/>
  <c r="CO82"/>
  <c r="CP82" s="1"/>
  <c r="CH82"/>
  <c r="CI82" s="1"/>
  <c r="CA82"/>
  <c r="CB82" s="1"/>
  <c r="BT82"/>
  <c r="BU82" s="1"/>
  <c r="BH82"/>
  <c r="BI82" s="1"/>
  <c r="BB82"/>
  <c r="AX82"/>
  <c r="AY82" s="1"/>
  <c r="AO82"/>
  <c r="AP82" s="1"/>
  <c r="AC82"/>
  <c r="AD82" s="1"/>
  <c r="Q82"/>
  <c r="R82" s="1"/>
  <c r="DC81"/>
  <c r="DG81" s="1"/>
  <c r="CY81"/>
  <c r="CZ81" s="1"/>
  <c r="CO81"/>
  <c r="CP81" s="1"/>
  <c r="CH81"/>
  <c r="CI81" s="1"/>
  <c r="CA81"/>
  <c r="CB81" s="1"/>
  <c r="BT81"/>
  <c r="BU81" s="1"/>
  <c r="BH81"/>
  <c r="BI81" s="1"/>
  <c r="BB81"/>
  <c r="AX81"/>
  <c r="AY81" s="1"/>
  <c r="AO81"/>
  <c r="AP81" s="1"/>
  <c r="AC81"/>
  <c r="AD81" s="1"/>
  <c r="Q81"/>
  <c r="R81" s="1"/>
  <c r="DC80"/>
  <c r="DG80" s="1"/>
  <c r="CY80"/>
  <c r="CZ80" s="1"/>
  <c r="CO80"/>
  <c r="CP80" s="1"/>
  <c r="CH80"/>
  <c r="CI80" s="1"/>
  <c r="CA80"/>
  <c r="CB80" s="1"/>
  <c r="BT80"/>
  <c r="BU80" s="1"/>
  <c r="BH80"/>
  <c r="BI80" s="1"/>
  <c r="BB80"/>
  <c r="AX80"/>
  <c r="AY80" s="1"/>
  <c r="AO80"/>
  <c r="AP80" s="1"/>
  <c r="AC80"/>
  <c r="AD80" s="1"/>
  <c r="Q80"/>
  <c r="R80" s="1"/>
  <c r="DC79"/>
  <c r="DG79" s="1"/>
  <c r="CY79"/>
  <c r="CZ79" s="1"/>
  <c r="CO79"/>
  <c r="CP79" s="1"/>
  <c r="CH79"/>
  <c r="CI79" s="1"/>
  <c r="CA79"/>
  <c r="CB79" s="1"/>
  <c r="BT79"/>
  <c r="BU79" s="1"/>
  <c r="BH79"/>
  <c r="BI79" s="1"/>
  <c r="BB79"/>
  <c r="AX79"/>
  <c r="AY79" s="1"/>
  <c r="AO79"/>
  <c r="AP79" s="1"/>
  <c r="AC79"/>
  <c r="AD79" s="1"/>
  <c r="Q79"/>
  <c r="R79" s="1"/>
  <c r="DC78"/>
  <c r="DG78" s="1"/>
  <c r="CY78"/>
  <c r="CZ78" s="1"/>
  <c r="CO78"/>
  <c r="CP78" s="1"/>
  <c r="CH78"/>
  <c r="CI78" s="1"/>
  <c r="CA78"/>
  <c r="CB78" s="1"/>
  <c r="BT78"/>
  <c r="BU78" s="1"/>
  <c r="BH78"/>
  <c r="BI78" s="1"/>
  <c r="BB78"/>
  <c r="AX78"/>
  <c r="AY78" s="1"/>
  <c r="AO78"/>
  <c r="AP78" s="1"/>
  <c r="AC78"/>
  <c r="AD78" s="1"/>
  <c r="Q78"/>
  <c r="R78" s="1"/>
  <c r="DC77"/>
  <c r="DG77" s="1"/>
  <c r="CY77"/>
  <c r="CZ77" s="1"/>
  <c r="CO77"/>
  <c r="CP77" s="1"/>
  <c r="CH77"/>
  <c r="CI77" s="1"/>
  <c r="CA77"/>
  <c r="CB77" s="1"/>
  <c r="BT77"/>
  <c r="BU77" s="1"/>
  <c r="BH77"/>
  <c r="BI77" s="1"/>
  <c r="BB77"/>
  <c r="AX77"/>
  <c r="AY77" s="1"/>
  <c r="AO77"/>
  <c r="AP77" s="1"/>
  <c r="AC77"/>
  <c r="AD77" s="1"/>
  <c r="Q77"/>
  <c r="R77" s="1"/>
  <c r="DC76"/>
  <c r="DG76" s="1"/>
  <c r="CY76"/>
  <c r="CZ76" s="1"/>
  <c r="CO76"/>
  <c r="CP76" s="1"/>
  <c r="CH76"/>
  <c r="CI76" s="1"/>
  <c r="CA76"/>
  <c r="CB76" s="1"/>
  <c r="BT76"/>
  <c r="BU76" s="1"/>
  <c r="BH76"/>
  <c r="BI76" s="1"/>
  <c r="BB76"/>
  <c r="AX76"/>
  <c r="AY76" s="1"/>
  <c r="AO76"/>
  <c r="AP76" s="1"/>
  <c r="AC76"/>
  <c r="AD76" s="1"/>
  <c r="Q76"/>
  <c r="R76" s="1"/>
  <c r="DC75"/>
  <c r="DG75" s="1"/>
  <c r="CY75"/>
  <c r="CZ75" s="1"/>
  <c r="CO75"/>
  <c r="CP75" s="1"/>
  <c r="CH75"/>
  <c r="CI75" s="1"/>
  <c r="CA75"/>
  <c r="CB75" s="1"/>
  <c r="BT75"/>
  <c r="BU75" s="1"/>
  <c r="BH75"/>
  <c r="BI75" s="1"/>
  <c r="BB75"/>
  <c r="AX75"/>
  <c r="AY75" s="1"/>
  <c r="AO75"/>
  <c r="AP75" s="1"/>
  <c r="AC75"/>
  <c r="AD75" s="1"/>
  <c r="Q75"/>
  <c r="R75" s="1"/>
  <c r="DC74"/>
  <c r="DG74" s="1"/>
  <c r="CY74"/>
  <c r="CZ74" s="1"/>
  <c r="CO74"/>
  <c r="CP74" s="1"/>
  <c r="CH74"/>
  <c r="CI74" s="1"/>
  <c r="CA74"/>
  <c r="CB74" s="1"/>
  <c r="BT74"/>
  <c r="BU74" s="1"/>
  <c r="BH74"/>
  <c r="BI74" s="1"/>
  <c r="BB74"/>
  <c r="AX74"/>
  <c r="AY74" s="1"/>
  <c r="AO74"/>
  <c r="AP74" s="1"/>
  <c r="AC74"/>
  <c r="AD74" s="1"/>
  <c r="Q74"/>
  <c r="R74" s="1"/>
  <c r="DC73"/>
  <c r="DG73" s="1"/>
  <c r="CY73"/>
  <c r="CZ73" s="1"/>
  <c r="CO73"/>
  <c r="CP73" s="1"/>
  <c r="CH73"/>
  <c r="CI73" s="1"/>
  <c r="CA73"/>
  <c r="CB73" s="1"/>
  <c r="BT73"/>
  <c r="BU73" s="1"/>
  <c r="BH73"/>
  <c r="BI73" s="1"/>
  <c r="BB73"/>
  <c r="AX73"/>
  <c r="AY73" s="1"/>
  <c r="AO73"/>
  <c r="AP73" s="1"/>
  <c r="AC73"/>
  <c r="AD73" s="1"/>
  <c r="Q73"/>
  <c r="R73" s="1"/>
  <c r="DC72"/>
  <c r="DG72" s="1"/>
  <c r="CY72"/>
  <c r="CZ72" s="1"/>
  <c r="CO72"/>
  <c r="CP72" s="1"/>
  <c r="CH72"/>
  <c r="CI72" s="1"/>
  <c r="CA72"/>
  <c r="CB72" s="1"/>
  <c r="BT72"/>
  <c r="BU72" s="1"/>
  <c r="BH72"/>
  <c r="BI72" s="1"/>
  <c r="BB72"/>
  <c r="AX72"/>
  <c r="AY72" s="1"/>
  <c r="AO72"/>
  <c r="AP72" s="1"/>
  <c r="AC72"/>
  <c r="AD72" s="1"/>
  <c r="Q72"/>
  <c r="R72" s="1"/>
  <c r="DC71"/>
  <c r="DG71" s="1"/>
  <c r="CY71"/>
  <c r="CZ71" s="1"/>
  <c r="CO71"/>
  <c r="CP71" s="1"/>
  <c r="CH71"/>
  <c r="CI71" s="1"/>
  <c r="CA71"/>
  <c r="CB71" s="1"/>
  <c r="BT71"/>
  <c r="BU71" s="1"/>
  <c r="BH71"/>
  <c r="BI71" s="1"/>
  <c r="BB71"/>
  <c r="AX71"/>
  <c r="AY71" s="1"/>
  <c r="AO71"/>
  <c r="AP71" s="1"/>
  <c r="AC71"/>
  <c r="AD71" s="1"/>
  <c r="Q71"/>
  <c r="R71" s="1"/>
  <c r="DC70"/>
  <c r="DG70" s="1"/>
  <c r="CY70"/>
  <c r="CZ70" s="1"/>
  <c r="CO70"/>
  <c r="CP70" s="1"/>
  <c r="CH70"/>
  <c r="CI70" s="1"/>
  <c r="CA70"/>
  <c r="CB70" s="1"/>
  <c r="BT70"/>
  <c r="BU70" s="1"/>
  <c r="BH70"/>
  <c r="BI70" s="1"/>
  <c r="BB70"/>
  <c r="AX70"/>
  <c r="AY70" s="1"/>
  <c r="AO70"/>
  <c r="AP70" s="1"/>
  <c r="AC70"/>
  <c r="AD70" s="1"/>
  <c r="Q70"/>
  <c r="R70" s="1"/>
  <c r="DC69"/>
  <c r="DG69" s="1"/>
  <c r="CY69"/>
  <c r="CZ69" s="1"/>
  <c r="CO69"/>
  <c r="CP69" s="1"/>
  <c r="CH69"/>
  <c r="CI69" s="1"/>
  <c r="CA69"/>
  <c r="CB69" s="1"/>
  <c r="BT69"/>
  <c r="BU69" s="1"/>
  <c r="BH69"/>
  <c r="BI69" s="1"/>
  <c r="BB69"/>
  <c r="AX69"/>
  <c r="AY69" s="1"/>
  <c r="AO69"/>
  <c r="AP69" s="1"/>
  <c r="AC69"/>
  <c r="AD69" s="1"/>
  <c r="Q69"/>
  <c r="R69" s="1"/>
  <c r="DC68"/>
  <c r="DG68" s="1"/>
  <c r="CY68"/>
  <c r="CZ68" s="1"/>
  <c r="CO68"/>
  <c r="CP68" s="1"/>
  <c r="CH68"/>
  <c r="CI68" s="1"/>
  <c r="CA68"/>
  <c r="CB68" s="1"/>
  <c r="BT68"/>
  <c r="BU68" s="1"/>
  <c r="BH68"/>
  <c r="BI68" s="1"/>
  <c r="BB68"/>
  <c r="AX68"/>
  <c r="AY68" s="1"/>
  <c r="AO68"/>
  <c r="AP68" s="1"/>
  <c r="AC68"/>
  <c r="AD68" s="1"/>
  <c r="Q68"/>
  <c r="R68" s="1"/>
  <c r="DC67"/>
  <c r="DG67" s="1"/>
  <c r="CY67"/>
  <c r="CZ67" s="1"/>
  <c r="CO67"/>
  <c r="CP67" s="1"/>
  <c r="CH67"/>
  <c r="CI67" s="1"/>
  <c r="CA67"/>
  <c r="CB67" s="1"/>
  <c r="BT67"/>
  <c r="BU67" s="1"/>
  <c r="BH67"/>
  <c r="BI67" s="1"/>
  <c r="BB67"/>
  <c r="AX67"/>
  <c r="AY67" s="1"/>
  <c r="AO67"/>
  <c r="AP67" s="1"/>
  <c r="AC67"/>
  <c r="AD67" s="1"/>
  <c r="Q67"/>
  <c r="R67" s="1"/>
  <c r="DC66"/>
  <c r="DG66" s="1"/>
  <c r="CY66"/>
  <c r="CZ66" s="1"/>
  <c r="CO66"/>
  <c r="CP66" s="1"/>
  <c r="CH66"/>
  <c r="CI66" s="1"/>
  <c r="CA66"/>
  <c r="CB66" s="1"/>
  <c r="BT66"/>
  <c r="BU66" s="1"/>
  <c r="BH66"/>
  <c r="BI66" s="1"/>
  <c r="BB66"/>
  <c r="AX66"/>
  <c r="AY66" s="1"/>
  <c r="AO66"/>
  <c r="AP66" s="1"/>
  <c r="AC66"/>
  <c r="AD66" s="1"/>
  <c r="Q66"/>
  <c r="R66" s="1"/>
  <c r="CY65"/>
  <c r="CO65"/>
  <c r="CH65"/>
  <c r="CA65"/>
  <c r="BT65"/>
  <c r="BH65"/>
  <c r="AX65"/>
  <c r="AO65"/>
  <c r="AC65"/>
  <c r="Q65"/>
  <c r="C61"/>
  <c r="BC60"/>
  <c r="AE60"/>
  <c r="E60"/>
  <c r="E59"/>
  <c r="DC52"/>
  <c r="DG52" s="1"/>
  <c r="CY52"/>
  <c r="CZ52" s="1"/>
  <c r="CO52"/>
  <c r="CP52" s="1"/>
  <c r="CH52"/>
  <c r="CI52" s="1"/>
  <c r="CA52"/>
  <c r="CB52" s="1"/>
  <c r="BT52"/>
  <c r="BU52" s="1"/>
  <c r="BH52"/>
  <c r="BI52" s="1"/>
  <c r="BB52"/>
  <c r="AX52"/>
  <c r="AY52" s="1"/>
  <c r="AO52"/>
  <c r="AP52" s="1"/>
  <c r="AC52"/>
  <c r="AD52" s="1"/>
  <c r="R52"/>
  <c r="Q52"/>
  <c r="DC51"/>
  <c r="DG51" s="1"/>
  <c r="CY51"/>
  <c r="CZ51" s="1"/>
  <c r="CO51"/>
  <c r="CP51" s="1"/>
  <c r="CH51"/>
  <c r="CI51" s="1"/>
  <c r="CA51"/>
  <c r="CB51" s="1"/>
  <c r="BT51"/>
  <c r="BU51" s="1"/>
  <c r="BH51"/>
  <c r="BI51" s="1"/>
  <c r="BB51"/>
  <c r="AX51"/>
  <c r="AY51" s="1"/>
  <c r="AO51"/>
  <c r="AP51" s="1"/>
  <c r="AC51"/>
  <c r="AD51" s="1"/>
  <c r="Q51"/>
  <c r="R51" s="1"/>
  <c r="DC50"/>
  <c r="DG50" s="1"/>
  <c r="CY50"/>
  <c r="CZ50" s="1"/>
  <c r="CO50"/>
  <c r="CP50" s="1"/>
  <c r="CH50"/>
  <c r="CI50" s="1"/>
  <c r="CA50"/>
  <c r="CB50" s="1"/>
  <c r="BT50"/>
  <c r="BU50" s="1"/>
  <c r="BH50"/>
  <c r="BI50" s="1"/>
  <c r="BB50"/>
  <c r="AX50"/>
  <c r="AY50" s="1"/>
  <c r="AO50"/>
  <c r="AP50" s="1"/>
  <c r="AC50"/>
  <c r="AD50" s="1"/>
  <c r="Q50"/>
  <c r="R50" s="1"/>
  <c r="DC49"/>
  <c r="DG49" s="1"/>
  <c r="CY49"/>
  <c r="CZ49" s="1"/>
  <c r="CO49"/>
  <c r="CP49" s="1"/>
  <c r="CH49"/>
  <c r="CI49" s="1"/>
  <c r="CA49"/>
  <c r="CB49" s="1"/>
  <c r="BT49"/>
  <c r="BU49" s="1"/>
  <c r="BH49"/>
  <c r="BI49" s="1"/>
  <c r="BB49"/>
  <c r="AX49"/>
  <c r="AY49" s="1"/>
  <c r="AO49"/>
  <c r="AP49" s="1"/>
  <c r="AC49"/>
  <c r="AD49" s="1"/>
  <c r="Q49"/>
  <c r="R49" s="1"/>
  <c r="DC48"/>
  <c r="DG48" s="1"/>
  <c r="CY48"/>
  <c r="CZ48" s="1"/>
  <c r="CO48"/>
  <c r="CP48" s="1"/>
  <c r="CH48"/>
  <c r="CI48" s="1"/>
  <c r="CA48"/>
  <c r="CB48" s="1"/>
  <c r="BT48"/>
  <c r="BU48" s="1"/>
  <c r="BH48"/>
  <c r="BI48" s="1"/>
  <c r="BB48"/>
  <c r="AX48"/>
  <c r="AY48" s="1"/>
  <c r="AO48"/>
  <c r="AP48" s="1"/>
  <c r="AC48"/>
  <c r="AD48" s="1"/>
  <c r="R48"/>
  <c r="Q48"/>
  <c r="DC47"/>
  <c r="DG47" s="1"/>
  <c r="CY47"/>
  <c r="CZ47" s="1"/>
  <c r="CO47"/>
  <c r="CP47" s="1"/>
  <c r="CH47"/>
  <c r="CI47" s="1"/>
  <c r="CA47"/>
  <c r="CB47" s="1"/>
  <c r="BT47"/>
  <c r="BU47" s="1"/>
  <c r="BH47"/>
  <c r="BI47" s="1"/>
  <c r="BB47"/>
  <c r="AX47"/>
  <c r="AY47" s="1"/>
  <c r="AO47"/>
  <c r="AP47" s="1"/>
  <c r="AC47"/>
  <c r="AD47" s="1"/>
  <c r="Q47"/>
  <c r="R47" s="1"/>
  <c r="DC46"/>
  <c r="DG46" s="1"/>
  <c r="CY46"/>
  <c r="CZ46" s="1"/>
  <c r="CO46"/>
  <c r="CP46" s="1"/>
  <c r="CH46"/>
  <c r="CI46" s="1"/>
  <c r="CA46"/>
  <c r="CB46" s="1"/>
  <c r="BT46"/>
  <c r="BU46" s="1"/>
  <c r="BH46"/>
  <c r="BI46" s="1"/>
  <c r="BB46"/>
  <c r="AX46"/>
  <c r="AY46" s="1"/>
  <c r="AO46"/>
  <c r="AP46" s="1"/>
  <c r="AC46"/>
  <c r="AD46" s="1"/>
  <c r="Q46"/>
  <c r="R46" s="1"/>
  <c r="DC45"/>
  <c r="DG45" s="1"/>
  <c r="CY45"/>
  <c r="CZ45" s="1"/>
  <c r="CO45"/>
  <c r="CP45" s="1"/>
  <c r="CH45"/>
  <c r="CI45" s="1"/>
  <c r="CA45"/>
  <c r="CB45" s="1"/>
  <c r="BT45"/>
  <c r="BU45" s="1"/>
  <c r="BH45"/>
  <c r="BI45" s="1"/>
  <c r="BB45"/>
  <c r="AX45"/>
  <c r="AY45" s="1"/>
  <c r="AO45"/>
  <c r="AP45" s="1"/>
  <c r="AC45"/>
  <c r="AD45" s="1"/>
  <c r="Q45"/>
  <c r="R45" s="1"/>
  <c r="DC44"/>
  <c r="DG44" s="1"/>
  <c r="CY44"/>
  <c r="CZ44" s="1"/>
  <c r="CO44"/>
  <c r="CP44" s="1"/>
  <c r="CH44"/>
  <c r="CI44" s="1"/>
  <c r="CA44"/>
  <c r="CB44" s="1"/>
  <c r="BT44"/>
  <c r="BU44" s="1"/>
  <c r="BH44"/>
  <c r="BI44" s="1"/>
  <c r="BB44"/>
  <c r="AX44"/>
  <c r="AY44" s="1"/>
  <c r="AO44"/>
  <c r="AP44" s="1"/>
  <c r="AC44"/>
  <c r="AD44" s="1"/>
  <c r="R44"/>
  <c r="Q44"/>
  <c r="DC43"/>
  <c r="DG43" s="1"/>
  <c r="CY43"/>
  <c r="CZ43" s="1"/>
  <c r="CO43"/>
  <c r="CP43" s="1"/>
  <c r="CH43"/>
  <c r="CI43" s="1"/>
  <c r="CA43"/>
  <c r="CB43" s="1"/>
  <c r="BT43"/>
  <c r="BU43" s="1"/>
  <c r="BH43"/>
  <c r="BI43" s="1"/>
  <c r="BB43"/>
  <c r="AX43"/>
  <c r="AY43" s="1"/>
  <c r="AO43"/>
  <c r="AP43" s="1"/>
  <c r="AC43"/>
  <c r="AD43" s="1"/>
  <c r="Q43"/>
  <c r="R43" s="1"/>
  <c r="DC42"/>
  <c r="DG42" s="1"/>
  <c r="CY42"/>
  <c r="CZ42" s="1"/>
  <c r="CO42"/>
  <c r="CP42" s="1"/>
  <c r="CH42"/>
  <c r="CI42" s="1"/>
  <c r="CA42"/>
  <c r="CB42" s="1"/>
  <c r="BT42"/>
  <c r="BU42" s="1"/>
  <c r="BH42"/>
  <c r="BI42" s="1"/>
  <c r="BB42"/>
  <c r="AX42"/>
  <c r="AY42" s="1"/>
  <c r="AO42"/>
  <c r="AP42" s="1"/>
  <c r="AC42"/>
  <c r="AD42" s="1"/>
  <c r="Q42"/>
  <c r="R42" s="1"/>
  <c r="DC41"/>
  <c r="DG41" s="1"/>
  <c r="CY41"/>
  <c r="CZ41" s="1"/>
  <c r="CO41"/>
  <c r="CP41" s="1"/>
  <c r="CH41"/>
  <c r="CI41" s="1"/>
  <c r="CA41"/>
  <c r="CB41" s="1"/>
  <c r="BT41"/>
  <c r="BU41" s="1"/>
  <c r="BH41"/>
  <c r="BI41" s="1"/>
  <c r="BB41"/>
  <c r="AX41"/>
  <c r="AY41" s="1"/>
  <c r="AO41"/>
  <c r="AP41" s="1"/>
  <c r="AC41"/>
  <c r="AD41" s="1"/>
  <c r="Q41"/>
  <c r="R41" s="1"/>
  <c r="DC40"/>
  <c r="DG40" s="1"/>
  <c r="CY40"/>
  <c r="CZ40" s="1"/>
  <c r="CO40"/>
  <c r="CP40" s="1"/>
  <c r="CH40"/>
  <c r="CI40" s="1"/>
  <c r="CA40"/>
  <c r="CB40" s="1"/>
  <c r="BT40"/>
  <c r="BU40" s="1"/>
  <c r="BH40"/>
  <c r="BI40" s="1"/>
  <c r="BB40"/>
  <c r="AX40"/>
  <c r="AY40" s="1"/>
  <c r="AO40"/>
  <c r="AP40" s="1"/>
  <c r="AC40"/>
  <c r="AD40" s="1"/>
  <c r="R40"/>
  <c r="Q40"/>
  <c r="DC39"/>
  <c r="DG39" s="1"/>
  <c r="CY39"/>
  <c r="CZ39" s="1"/>
  <c r="CO39"/>
  <c r="CP39" s="1"/>
  <c r="CH39"/>
  <c r="CI39" s="1"/>
  <c r="CA39"/>
  <c r="CB39" s="1"/>
  <c r="BT39"/>
  <c r="BU39" s="1"/>
  <c r="BH39"/>
  <c r="BI39" s="1"/>
  <c r="BB39"/>
  <c r="AX39"/>
  <c r="AY39" s="1"/>
  <c r="AO39"/>
  <c r="AP39" s="1"/>
  <c r="AC39"/>
  <c r="AD39" s="1"/>
  <c r="Q39"/>
  <c r="R39" s="1"/>
  <c r="DC38"/>
  <c r="DG38" s="1"/>
  <c r="CY38"/>
  <c r="CZ38" s="1"/>
  <c r="CO38"/>
  <c r="CP38" s="1"/>
  <c r="CH38"/>
  <c r="CI38" s="1"/>
  <c r="CA38"/>
  <c r="CB38" s="1"/>
  <c r="BT38"/>
  <c r="BU38" s="1"/>
  <c r="BH38"/>
  <c r="BI38" s="1"/>
  <c r="BB38"/>
  <c r="AX38"/>
  <c r="AY38" s="1"/>
  <c r="AO38"/>
  <c r="AP38" s="1"/>
  <c r="AC38"/>
  <c r="AD38" s="1"/>
  <c r="Q38"/>
  <c r="R38" s="1"/>
  <c r="DC37"/>
  <c r="DG37" s="1"/>
  <c r="CY37"/>
  <c r="CZ37" s="1"/>
  <c r="CO37"/>
  <c r="CP37" s="1"/>
  <c r="CH37"/>
  <c r="CI37" s="1"/>
  <c r="CA37"/>
  <c r="CB37" s="1"/>
  <c r="BT37"/>
  <c r="BU37" s="1"/>
  <c r="BH37"/>
  <c r="BI37" s="1"/>
  <c r="BB37"/>
  <c r="AX37"/>
  <c r="AY37" s="1"/>
  <c r="AO37"/>
  <c r="AP37" s="1"/>
  <c r="AC37"/>
  <c r="AD37" s="1"/>
  <c r="Q37"/>
  <c r="R37" s="1"/>
  <c r="DC36"/>
  <c r="DG36" s="1"/>
  <c r="CY36"/>
  <c r="CZ36" s="1"/>
  <c r="CO36"/>
  <c r="CP36" s="1"/>
  <c r="CH36"/>
  <c r="CI36" s="1"/>
  <c r="CA36"/>
  <c r="CB36" s="1"/>
  <c r="BT36"/>
  <c r="BU36" s="1"/>
  <c r="BH36"/>
  <c r="BI36" s="1"/>
  <c r="BB36"/>
  <c r="AX36"/>
  <c r="AY36" s="1"/>
  <c r="AO36"/>
  <c r="AP36" s="1"/>
  <c r="AC36"/>
  <c r="AD36" s="1"/>
  <c r="R36"/>
  <c r="Q36"/>
  <c r="DC35"/>
  <c r="DG35" s="1"/>
  <c r="CY35"/>
  <c r="CZ35" s="1"/>
  <c r="CO35"/>
  <c r="CP35" s="1"/>
  <c r="CH35"/>
  <c r="CI35" s="1"/>
  <c r="CA35"/>
  <c r="CB35" s="1"/>
  <c r="BT35"/>
  <c r="BU35" s="1"/>
  <c r="BH35"/>
  <c r="BI35" s="1"/>
  <c r="BB35"/>
  <c r="AX35"/>
  <c r="AY35" s="1"/>
  <c r="AO35"/>
  <c r="AP35" s="1"/>
  <c r="AC35"/>
  <c r="AD35" s="1"/>
  <c r="Q35"/>
  <c r="R35" s="1"/>
  <c r="DC34"/>
  <c r="DG34" s="1"/>
  <c r="CY34"/>
  <c r="CZ34" s="1"/>
  <c r="CO34"/>
  <c r="CP34" s="1"/>
  <c r="CH34"/>
  <c r="CI34" s="1"/>
  <c r="CA34"/>
  <c r="CB34" s="1"/>
  <c r="BT34"/>
  <c r="BU34" s="1"/>
  <c r="BH34"/>
  <c r="BI34" s="1"/>
  <c r="BB34"/>
  <c r="AX34"/>
  <c r="AY34" s="1"/>
  <c r="AO34"/>
  <c r="AP34" s="1"/>
  <c r="AC34"/>
  <c r="AD34" s="1"/>
  <c r="Q34"/>
  <c r="R34" s="1"/>
  <c r="DC33"/>
  <c r="DG33" s="1"/>
  <c r="CY33"/>
  <c r="CZ33" s="1"/>
  <c r="CO33"/>
  <c r="CP33" s="1"/>
  <c r="CH33"/>
  <c r="CI33" s="1"/>
  <c r="CA33"/>
  <c r="CB33" s="1"/>
  <c r="BT33"/>
  <c r="BU33" s="1"/>
  <c r="BH33"/>
  <c r="BI33" s="1"/>
  <c r="BB33"/>
  <c r="AX33"/>
  <c r="AY33" s="1"/>
  <c r="AO33"/>
  <c r="AP33" s="1"/>
  <c r="AC33"/>
  <c r="AD33" s="1"/>
  <c r="Q33"/>
  <c r="R33" s="1"/>
  <c r="DC32"/>
  <c r="DG32" s="1"/>
  <c r="CY32"/>
  <c r="CZ32" s="1"/>
  <c r="CO32"/>
  <c r="CP32" s="1"/>
  <c r="CH32"/>
  <c r="CI32" s="1"/>
  <c r="CA32"/>
  <c r="CB32" s="1"/>
  <c r="BT32"/>
  <c r="BU32" s="1"/>
  <c r="BH32"/>
  <c r="BI32" s="1"/>
  <c r="BB32"/>
  <c r="AX32"/>
  <c r="AY32" s="1"/>
  <c r="AO32"/>
  <c r="AP32" s="1"/>
  <c r="AC32"/>
  <c r="AD32" s="1"/>
  <c r="R32"/>
  <c r="Q32"/>
  <c r="DC31"/>
  <c r="DG31" s="1"/>
  <c r="CY31"/>
  <c r="CZ31" s="1"/>
  <c r="CO31"/>
  <c r="CP31" s="1"/>
  <c r="CH31"/>
  <c r="CI31" s="1"/>
  <c r="CA31"/>
  <c r="CB31" s="1"/>
  <c r="BT31"/>
  <c r="BU31" s="1"/>
  <c r="BH31"/>
  <c r="BI31" s="1"/>
  <c r="BB31"/>
  <c r="AX31"/>
  <c r="AY31" s="1"/>
  <c r="AO31"/>
  <c r="AP31" s="1"/>
  <c r="AC31"/>
  <c r="AD31" s="1"/>
  <c r="Q31"/>
  <c r="R31" s="1"/>
  <c r="DC30"/>
  <c r="DG30" s="1"/>
  <c r="CY30"/>
  <c r="CZ30" s="1"/>
  <c r="CO30"/>
  <c r="CP30" s="1"/>
  <c r="CH30"/>
  <c r="CI30" s="1"/>
  <c r="CA30"/>
  <c r="CB30" s="1"/>
  <c r="BT30"/>
  <c r="BU30" s="1"/>
  <c r="BH30"/>
  <c r="BI30" s="1"/>
  <c r="BB30"/>
  <c r="AX30"/>
  <c r="AY30" s="1"/>
  <c r="AO30"/>
  <c r="AP30" s="1"/>
  <c r="AC30"/>
  <c r="AD30" s="1"/>
  <c r="Q30"/>
  <c r="R30" s="1"/>
  <c r="DC29"/>
  <c r="DG29" s="1"/>
  <c r="CY29"/>
  <c r="CZ29" s="1"/>
  <c r="CO29"/>
  <c r="CP29" s="1"/>
  <c r="CH29"/>
  <c r="CI29" s="1"/>
  <c r="CA29"/>
  <c r="CB29" s="1"/>
  <c r="BT29"/>
  <c r="BU29" s="1"/>
  <c r="BH29"/>
  <c r="BI29" s="1"/>
  <c r="BB29"/>
  <c r="AX29"/>
  <c r="AY29" s="1"/>
  <c r="AO29"/>
  <c r="AP29" s="1"/>
  <c r="AC29"/>
  <c r="AD29" s="1"/>
  <c r="Q29"/>
  <c r="R29" s="1"/>
  <c r="DC28"/>
  <c r="DG28" s="1"/>
  <c r="CY28"/>
  <c r="CZ28" s="1"/>
  <c r="CO28"/>
  <c r="CP28" s="1"/>
  <c r="CH28"/>
  <c r="CI28" s="1"/>
  <c r="CA28"/>
  <c r="CB28" s="1"/>
  <c r="BT28"/>
  <c r="BU28" s="1"/>
  <c r="BH28"/>
  <c r="BI28" s="1"/>
  <c r="BB28"/>
  <c r="AX28"/>
  <c r="AY28" s="1"/>
  <c r="AO28"/>
  <c r="AP28" s="1"/>
  <c r="AC28"/>
  <c r="AD28" s="1"/>
  <c r="R28"/>
  <c r="Q28"/>
  <c r="DC27"/>
  <c r="DG27" s="1"/>
  <c r="CY27"/>
  <c r="CZ27" s="1"/>
  <c r="CO27"/>
  <c r="CP27" s="1"/>
  <c r="CH27"/>
  <c r="CI27" s="1"/>
  <c r="CA27"/>
  <c r="CB27" s="1"/>
  <c r="BT27"/>
  <c r="BU27" s="1"/>
  <c r="BH27"/>
  <c r="BI27" s="1"/>
  <c r="BB27"/>
  <c r="AX27"/>
  <c r="AY27" s="1"/>
  <c r="AO27"/>
  <c r="AP27" s="1"/>
  <c r="AC27"/>
  <c r="AD27" s="1"/>
  <c r="Q27"/>
  <c r="R27" s="1"/>
  <c r="DC26"/>
  <c r="DG26" s="1"/>
  <c r="CY26"/>
  <c r="CZ26" s="1"/>
  <c r="CO26"/>
  <c r="CP26" s="1"/>
  <c r="CH26"/>
  <c r="CI26" s="1"/>
  <c r="CA26"/>
  <c r="CB26" s="1"/>
  <c r="BT26"/>
  <c r="BU26" s="1"/>
  <c r="BH26"/>
  <c r="BI26" s="1"/>
  <c r="BB26"/>
  <c r="AX26"/>
  <c r="AY26" s="1"/>
  <c r="AO26"/>
  <c r="AP26" s="1"/>
  <c r="AC26"/>
  <c r="AD26" s="1"/>
  <c r="Q26"/>
  <c r="R26" s="1"/>
  <c r="DC25"/>
  <c r="DG25" s="1"/>
  <c r="CY25"/>
  <c r="CZ25" s="1"/>
  <c r="CO25"/>
  <c r="CP25" s="1"/>
  <c r="CH25"/>
  <c r="CI25" s="1"/>
  <c r="CA25"/>
  <c r="CB25" s="1"/>
  <c r="BT25"/>
  <c r="BU25" s="1"/>
  <c r="BH25"/>
  <c r="BI25" s="1"/>
  <c r="BB25"/>
  <c r="AX25"/>
  <c r="AY25" s="1"/>
  <c r="AO25"/>
  <c r="AP25" s="1"/>
  <c r="AC25"/>
  <c r="AD25" s="1"/>
  <c r="Q25"/>
  <c r="R25" s="1"/>
  <c r="DC24"/>
  <c r="DG24" s="1"/>
  <c r="CY24"/>
  <c r="CZ24" s="1"/>
  <c r="CO24"/>
  <c r="CP24" s="1"/>
  <c r="CH24"/>
  <c r="CI24" s="1"/>
  <c r="CA24"/>
  <c r="CB24" s="1"/>
  <c r="BT24"/>
  <c r="BU24" s="1"/>
  <c r="BH24"/>
  <c r="BI24" s="1"/>
  <c r="BB24"/>
  <c r="AX24"/>
  <c r="AY24" s="1"/>
  <c r="AO24"/>
  <c r="AP24" s="1"/>
  <c r="AC24"/>
  <c r="AD24" s="1"/>
  <c r="R24"/>
  <c r="Q24"/>
  <c r="DC23"/>
  <c r="DG23" s="1"/>
  <c r="CY23"/>
  <c r="CZ23" s="1"/>
  <c r="CO23"/>
  <c r="CP23" s="1"/>
  <c r="CH23"/>
  <c r="CI23" s="1"/>
  <c r="CA23"/>
  <c r="CB23" s="1"/>
  <c r="BT23"/>
  <c r="BU23" s="1"/>
  <c r="BH23"/>
  <c r="BI23" s="1"/>
  <c r="BB23"/>
  <c r="AX23"/>
  <c r="AY23" s="1"/>
  <c r="AO23"/>
  <c r="AP23" s="1"/>
  <c r="AC23"/>
  <c r="AD23" s="1"/>
  <c r="Q23"/>
  <c r="R23" s="1"/>
  <c r="DC22"/>
  <c r="DG22" s="1"/>
  <c r="CY22"/>
  <c r="CZ22" s="1"/>
  <c r="CO22"/>
  <c r="CP22" s="1"/>
  <c r="CH22"/>
  <c r="CI22" s="1"/>
  <c r="CA22"/>
  <c r="CB22" s="1"/>
  <c r="BT22"/>
  <c r="BU22" s="1"/>
  <c r="BH22"/>
  <c r="BI22" s="1"/>
  <c r="BB22"/>
  <c r="AX22"/>
  <c r="AY22" s="1"/>
  <c r="AO22"/>
  <c r="AP22" s="1"/>
  <c r="AC22"/>
  <c r="AD22" s="1"/>
  <c r="Q22"/>
  <c r="R22" s="1"/>
  <c r="DC21"/>
  <c r="DG21" s="1"/>
  <c r="CY21"/>
  <c r="CZ21" s="1"/>
  <c r="CO21"/>
  <c r="CP21" s="1"/>
  <c r="CH21"/>
  <c r="CI21" s="1"/>
  <c r="CA21"/>
  <c r="CB21" s="1"/>
  <c r="BT21"/>
  <c r="BU21" s="1"/>
  <c r="BH21"/>
  <c r="BI21" s="1"/>
  <c r="BB21"/>
  <c r="AX21"/>
  <c r="AY21" s="1"/>
  <c r="AO21"/>
  <c r="AP21" s="1"/>
  <c r="AC21"/>
  <c r="AD21" s="1"/>
  <c r="Q21"/>
  <c r="R21" s="1"/>
  <c r="DC20"/>
  <c r="DG20" s="1"/>
  <c r="CY20"/>
  <c r="CZ20" s="1"/>
  <c r="CO20"/>
  <c r="CP20" s="1"/>
  <c r="CH20"/>
  <c r="CI20" s="1"/>
  <c r="CA20"/>
  <c r="CB20" s="1"/>
  <c r="BT20"/>
  <c r="BU20" s="1"/>
  <c r="BH20"/>
  <c r="BI20" s="1"/>
  <c r="BB20"/>
  <c r="AX20"/>
  <c r="AY20" s="1"/>
  <c r="AO20"/>
  <c r="AP20" s="1"/>
  <c r="AC20"/>
  <c r="AD20" s="1"/>
  <c r="R20"/>
  <c r="Q20"/>
  <c r="DC19"/>
  <c r="DG19" s="1"/>
  <c r="CY19"/>
  <c r="CZ19" s="1"/>
  <c r="CO19"/>
  <c r="CP19" s="1"/>
  <c r="CH19"/>
  <c r="CI19" s="1"/>
  <c r="CA19"/>
  <c r="CB19" s="1"/>
  <c r="BT19"/>
  <c r="BU19" s="1"/>
  <c r="BH19"/>
  <c r="BI19" s="1"/>
  <c r="BB19"/>
  <c r="AX19"/>
  <c r="AY19" s="1"/>
  <c r="AO19"/>
  <c r="AP19" s="1"/>
  <c r="AC19"/>
  <c r="AD19" s="1"/>
  <c r="R19"/>
  <c r="Q19"/>
  <c r="DC18"/>
  <c r="DG18" s="1"/>
  <c r="CY18"/>
  <c r="CZ18" s="1"/>
  <c r="CO18"/>
  <c r="CP18" s="1"/>
  <c r="CH18"/>
  <c r="CI18" s="1"/>
  <c r="CA18"/>
  <c r="CB18" s="1"/>
  <c r="BT18"/>
  <c r="BU18" s="1"/>
  <c r="BH18"/>
  <c r="BI18" s="1"/>
  <c r="BB18"/>
  <c r="AX18"/>
  <c r="AY18" s="1"/>
  <c r="AO18"/>
  <c r="AP18" s="1"/>
  <c r="AC18"/>
  <c r="AD18" s="1"/>
  <c r="Q18"/>
  <c r="R18" s="1"/>
  <c r="DC17"/>
  <c r="DG17" s="1"/>
  <c r="CY17"/>
  <c r="CZ17" s="1"/>
  <c r="CO17"/>
  <c r="CP17" s="1"/>
  <c r="CH17"/>
  <c r="CI17" s="1"/>
  <c r="CA17"/>
  <c r="CB17" s="1"/>
  <c r="BT17"/>
  <c r="BU17" s="1"/>
  <c r="BH17"/>
  <c r="BI17" s="1"/>
  <c r="BB17"/>
  <c r="AX17"/>
  <c r="AY17" s="1"/>
  <c r="AO17"/>
  <c r="AP17" s="1"/>
  <c r="AC17"/>
  <c r="AD17" s="1"/>
  <c r="Q17"/>
  <c r="R17" s="1"/>
  <c r="DC16"/>
  <c r="DG16" s="1"/>
  <c r="CY16"/>
  <c r="CZ16" s="1"/>
  <c r="CO16"/>
  <c r="CP16" s="1"/>
  <c r="CH16"/>
  <c r="CI16" s="1"/>
  <c r="CA16"/>
  <c r="CB16" s="1"/>
  <c r="BT16"/>
  <c r="BU16" s="1"/>
  <c r="BH16"/>
  <c r="BI16" s="1"/>
  <c r="BB16"/>
  <c r="AX16"/>
  <c r="AY16" s="1"/>
  <c r="AO16"/>
  <c r="AP16" s="1"/>
  <c r="AC16"/>
  <c r="AD16" s="1"/>
  <c r="R16"/>
  <c r="Q16"/>
  <c r="DC15"/>
  <c r="DG15" s="1"/>
  <c r="CY15"/>
  <c r="CZ15" s="1"/>
  <c r="CO15"/>
  <c r="CP15" s="1"/>
  <c r="CH15"/>
  <c r="CI15" s="1"/>
  <c r="CA15"/>
  <c r="CB15" s="1"/>
  <c r="BT15"/>
  <c r="BU15" s="1"/>
  <c r="BH15"/>
  <c r="BI15" s="1"/>
  <c r="BB15"/>
  <c r="AX15"/>
  <c r="AY15" s="1"/>
  <c r="AO15"/>
  <c r="AP15" s="1"/>
  <c r="AC15"/>
  <c r="AD15" s="1"/>
  <c r="R15"/>
  <c r="Q15"/>
  <c r="DC14"/>
  <c r="DG14" s="1"/>
  <c r="CY14"/>
  <c r="CZ14" s="1"/>
  <c r="CO14"/>
  <c r="CP14" s="1"/>
  <c r="CH14"/>
  <c r="CI14" s="1"/>
  <c r="CA14"/>
  <c r="CB14" s="1"/>
  <c r="BT14"/>
  <c r="BU14" s="1"/>
  <c r="BH14"/>
  <c r="BI14" s="1"/>
  <c r="BB14"/>
  <c r="AX14"/>
  <c r="AY14" s="1"/>
  <c r="AO14"/>
  <c r="AP14" s="1"/>
  <c r="AC14"/>
  <c r="AD14" s="1"/>
  <c r="Q14"/>
  <c r="R14" s="1"/>
  <c r="DC13"/>
  <c r="DG13" s="1"/>
  <c r="CY13"/>
  <c r="CZ13" s="1"/>
  <c r="CO13"/>
  <c r="CP13" s="1"/>
  <c r="CH13"/>
  <c r="CI13" s="1"/>
  <c r="CA13"/>
  <c r="CB13" s="1"/>
  <c r="BT13"/>
  <c r="BU13" s="1"/>
  <c r="BH13"/>
  <c r="BI13" s="1"/>
  <c r="BB13"/>
  <c r="AX13"/>
  <c r="AY13" s="1"/>
  <c r="AO13"/>
  <c r="AP13" s="1"/>
  <c r="AC13"/>
  <c r="AD13" s="1"/>
  <c r="Q13"/>
  <c r="R13" s="1"/>
  <c r="CY12"/>
  <c r="CO12"/>
  <c r="CH12"/>
  <c r="CA12"/>
  <c r="BT12"/>
  <c r="BH12"/>
  <c r="AX12"/>
  <c r="AO12"/>
  <c r="AC12"/>
  <c r="Q12"/>
  <c r="C8"/>
  <c r="BC7"/>
  <c r="AE7"/>
  <c r="E7"/>
  <c r="E6"/>
  <c r="DC211" i="1"/>
  <c r="DG211" s="1"/>
  <c r="CY211"/>
  <c r="CZ211" s="1"/>
  <c r="CO211"/>
  <c r="CP211" s="1"/>
  <c r="CH211"/>
  <c r="CI211" s="1"/>
  <c r="CA211"/>
  <c r="CB211" s="1"/>
  <c r="BT211"/>
  <c r="BU211" s="1"/>
  <c r="BH211"/>
  <c r="BI211" s="1"/>
  <c r="BB211"/>
  <c r="AX211"/>
  <c r="AY211" s="1"/>
  <c r="AO211"/>
  <c r="AP211" s="1"/>
  <c r="AC211"/>
  <c r="AD211" s="1"/>
  <c r="Q211"/>
  <c r="R211" s="1"/>
  <c r="DC210"/>
  <c r="DG210" s="1"/>
  <c r="CY210"/>
  <c r="CZ210" s="1"/>
  <c r="CO210"/>
  <c r="CP210" s="1"/>
  <c r="CH210"/>
  <c r="CI210" s="1"/>
  <c r="CA210"/>
  <c r="CB210" s="1"/>
  <c r="BT210"/>
  <c r="BU210" s="1"/>
  <c r="BH210"/>
  <c r="BI210" s="1"/>
  <c r="BB210"/>
  <c r="AX210"/>
  <c r="AY210" s="1"/>
  <c r="AO210"/>
  <c r="AP210" s="1"/>
  <c r="AC210"/>
  <c r="AD210" s="1"/>
  <c r="Q210"/>
  <c r="R210" s="1"/>
  <c r="DC209"/>
  <c r="DG209" s="1"/>
  <c r="CY209"/>
  <c r="CZ209" s="1"/>
  <c r="CO209"/>
  <c r="CP209" s="1"/>
  <c r="CH209"/>
  <c r="CI209" s="1"/>
  <c r="CA209"/>
  <c r="CB209" s="1"/>
  <c r="BT209"/>
  <c r="BU209" s="1"/>
  <c r="BH209"/>
  <c r="BI209" s="1"/>
  <c r="BB209"/>
  <c r="AX209"/>
  <c r="AY209" s="1"/>
  <c r="AO209"/>
  <c r="AP209" s="1"/>
  <c r="AC209"/>
  <c r="AD209" s="1"/>
  <c r="Q209"/>
  <c r="R209" s="1"/>
  <c r="DC208"/>
  <c r="DG208" s="1"/>
  <c r="CY208"/>
  <c r="CZ208" s="1"/>
  <c r="CO208"/>
  <c r="CP208" s="1"/>
  <c r="CH208"/>
  <c r="CI208" s="1"/>
  <c r="CA208"/>
  <c r="CB208" s="1"/>
  <c r="BT208"/>
  <c r="BU208" s="1"/>
  <c r="BH208"/>
  <c r="BI208" s="1"/>
  <c r="BB208"/>
  <c r="AX208"/>
  <c r="AY208" s="1"/>
  <c r="AO208"/>
  <c r="AP208" s="1"/>
  <c r="AC208"/>
  <c r="AD208" s="1"/>
  <c r="Q208"/>
  <c r="R208" s="1"/>
  <c r="DC207"/>
  <c r="DG207" s="1"/>
  <c r="CY207"/>
  <c r="CZ207" s="1"/>
  <c r="CO207"/>
  <c r="CP207" s="1"/>
  <c r="CH207"/>
  <c r="CI207" s="1"/>
  <c r="CA207"/>
  <c r="CB207" s="1"/>
  <c r="BT207"/>
  <c r="BU207" s="1"/>
  <c r="BH207"/>
  <c r="BI207" s="1"/>
  <c r="BB207"/>
  <c r="AX207"/>
  <c r="AY207" s="1"/>
  <c r="AO207"/>
  <c r="AP207" s="1"/>
  <c r="AC207"/>
  <c r="AD207" s="1"/>
  <c r="Q207"/>
  <c r="R207" s="1"/>
  <c r="DC206"/>
  <c r="DG206" s="1"/>
  <c r="CY206"/>
  <c r="CZ206" s="1"/>
  <c r="CO206"/>
  <c r="CP206" s="1"/>
  <c r="CH206"/>
  <c r="CI206" s="1"/>
  <c r="CA206"/>
  <c r="CB206" s="1"/>
  <c r="BT206"/>
  <c r="BU206" s="1"/>
  <c r="BH206"/>
  <c r="BI206" s="1"/>
  <c r="BB206"/>
  <c r="AX206"/>
  <c r="AY206" s="1"/>
  <c r="AO206"/>
  <c r="AP206" s="1"/>
  <c r="AC206"/>
  <c r="AD206" s="1"/>
  <c r="Q206"/>
  <c r="R206" s="1"/>
  <c r="DC205"/>
  <c r="DG205" s="1"/>
  <c r="CY205"/>
  <c r="CZ205" s="1"/>
  <c r="CO205"/>
  <c r="CP205" s="1"/>
  <c r="CH205"/>
  <c r="CI205" s="1"/>
  <c r="CA205"/>
  <c r="CB205" s="1"/>
  <c r="BT205"/>
  <c r="BU205" s="1"/>
  <c r="BH205"/>
  <c r="BI205" s="1"/>
  <c r="BB205"/>
  <c r="AX205"/>
  <c r="AY205" s="1"/>
  <c r="AO205"/>
  <c r="AP205" s="1"/>
  <c r="AC205"/>
  <c r="AD205" s="1"/>
  <c r="Q205"/>
  <c r="R205" s="1"/>
  <c r="DC204"/>
  <c r="DG204" s="1"/>
  <c r="CY204"/>
  <c r="CZ204" s="1"/>
  <c r="CO204"/>
  <c r="CP204" s="1"/>
  <c r="CH204"/>
  <c r="CI204" s="1"/>
  <c r="CA204"/>
  <c r="CB204" s="1"/>
  <c r="BT204"/>
  <c r="BU204" s="1"/>
  <c r="BH204"/>
  <c r="BI204" s="1"/>
  <c r="BB204"/>
  <c r="AX204"/>
  <c r="AY204" s="1"/>
  <c r="AO204"/>
  <c r="AP204" s="1"/>
  <c r="AC204"/>
  <c r="AD204" s="1"/>
  <c r="Q204"/>
  <c r="R204" s="1"/>
  <c r="DC203"/>
  <c r="DG203" s="1"/>
  <c r="CY203"/>
  <c r="CZ203" s="1"/>
  <c r="CO203"/>
  <c r="CP203" s="1"/>
  <c r="CH203"/>
  <c r="CI203" s="1"/>
  <c r="CA203"/>
  <c r="CB203" s="1"/>
  <c r="BT203"/>
  <c r="BU203" s="1"/>
  <c r="BH203"/>
  <c r="BI203" s="1"/>
  <c r="BB203"/>
  <c r="AX203"/>
  <c r="AY203" s="1"/>
  <c r="AO203"/>
  <c r="AP203" s="1"/>
  <c r="AC203"/>
  <c r="AD203" s="1"/>
  <c r="Q203"/>
  <c r="R203" s="1"/>
  <c r="DC202"/>
  <c r="DG202" s="1"/>
  <c r="CY202"/>
  <c r="CZ202" s="1"/>
  <c r="CO202"/>
  <c r="CP202" s="1"/>
  <c r="CH202"/>
  <c r="CI202" s="1"/>
  <c r="CA202"/>
  <c r="CB202" s="1"/>
  <c r="BT202"/>
  <c r="BU202" s="1"/>
  <c r="BH202"/>
  <c r="BI202" s="1"/>
  <c r="BB202"/>
  <c r="AX202"/>
  <c r="AY202" s="1"/>
  <c r="AO202"/>
  <c r="AP202" s="1"/>
  <c r="AC202"/>
  <c r="AD202" s="1"/>
  <c r="Q202"/>
  <c r="R202" s="1"/>
  <c r="DC201"/>
  <c r="DG201" s="1"/>
  <c r="CY201"/>
  <c r="CZ201" s="1"/>
  <c r="CO201"/>
  <c r="CP201" s="1"/>
  <c r="CH201"/>
  <c r="CI201" s="1"/>
  <c r="CA201"/>
  <c r="CB201" s="1"/>
  <c r="BT201"/>
  <c r="BU201" s="1"/>
  <c r="BH201"/>
  <c r="BI201" s="1"/>
  <c r="BB201"/>
  <c r="AX201"/>
  <c r="AY201" s="1"/>
  <c r="AO201"/>
  <c r="AP201" s="1"/>
  <c r="AC201"/>
  <c r="AD201" s="1"/>
  <c r="Q201"/>
  <c r="R201" s="1"/>
  <c r="DC200"/>
  <c r="DG200" s="1"/>
  <c r="CY200"/>
  <c r="CZ200" s="1"/>
  <c r="CO200"/>
  <c r="CP200" s="1"/>
  <c r="CH200"/>
  <c r="CI200" s="1"/>
  <c r="CA200"/>
  <c r="CB200" s="1"/>
  <c r="BT200"/>
  <c r="BU200" s="1"/>
  <c r="BH200"/>
  <c r="BI200" s="1"/>
  <c r="BB200"/>
  <c r="AX200"/>
  <c r="AY200" s="1"/>
  <c r="AO200"/>
  <c r="AP200" s="1"/>
  <c r="AC200"/>
  <c r="AD200" s="1"/>
  <c r="Q200"/>
  <c r="R200" s="1"/>
  <c r="DC199"/>
  <c r="DG199" s="1"/>
  <c r="CY199"/>
  <c r="CZ199" s="1"/>
  <c r="CO199"/>
  <c r="CP199" s="1"/>
  <c r="CH199"/>
  <c r="CI199" s="1"/>
  <c r="CA199"/>
  <c r="CB199" s="1"/>
  <c r="BT199"/>
  <c r="BU199" s="1"/>
  <c r="BH199"/>
  <c r="BI199" s="1"/>
  <c r="BB199"/>
  <c r="AX199"/>
  <c r="AY199" s="1"/>
  <c r="AO199"/>
  <c r="AP199" s="1"/>
  <c r="AC199"/>
  <c r="AD199" s="1"/>
  <c r="Q199"/>
  <c r="R199" s="1"/>
  <c r="DC198"/>
  <c r="DG198" s="1"/>
  <c r="CY198"/>
  <c r="CZ198" s="1"/>
  <c r="CO198"/>
  <c r="CP198" s="1"/>
  <c r="CH198"/>
  <c r="CI198" s="1"/>
  <c r="CA198"/>
  <c r="CB198" s="1"/>
  <c r="BT198"/>
  <c r="BU198" s="1"/>
  <c r="BH198"/>
  <c r="BI198" s="1"/>
  <c r="BB198"/>
  <c r="AX198"/>
  <c r="AY198" s="1"/>
  <c r="AO198"/>
  <c r="AP198" s="1"/>
  <c r="AC198"/>
  <c r="AD198" s="1"/>
  <c r="Q198"/>
  <c r="R198" s="1"/>
  <c r="DC197"/>
  <c r="DG197" s="1"/>
  <c r="CY197"/>
  <c r="CZ197" s="1"/>
  <c r="CO197"/>
  <c r="CP197" s="1"/>
  <c r="CH197"/>
  <c r="CI197" s="1"/>
  <c r="CA197"/>
  <c r="CB197" s="1"/>
  <c r="BT197"/>
  <c r="BU197" s="1"/>
  <c r="BH197"/>
  <c r="BI197" s="1"/>
  <c r="BB197"/>
  <c r="AX197"/>
  <c r="AY197" s="1"/>
  <c r="AO197"/>
  <c r="AP197" s="1"/>
  <c r="AC197"/>
  <c r="AD197" s="1"/>
  <c r="Q197"/>
  <c r="R197" s="1"/>
  <c r="DC196"/>
  <c r="DG196" s="1"/>
  <c r="CY196"/>
  <c r="CZ196" s="1"/>
  <c r="CO196"/>
  <c r="CP196" s="1"/>
  <c r="CH196"/>
  <c r="CI196" s="1"/>
  <c r="CA196"/>
  <c r="CB196" s="1"/>
  <c r="BT196"/>
  <c r="BU196" s="1"/>
  <c r="BH196"/>
  <c r="BI196" s="1"/>
  <c r="BB196"/>
  <c r="AX196"/>
  <c r="AY196" s="1"/>
  <c r="AO196"/>
  <c r="AP196" s="1"/>
  <c r="AC196"/>
  <c r="AD196" s="1"/>
  <c r="Q196"/>
  <c r="R196" s="1"/>
  <c r="DC195"/>
  <c r="DG195" s="1"/>
  <c r="CY195"/>
  <c r="CZ195" s="1"/>
  <c r="CO195"/>
  <c r="CP195" s="1"/>
  <c r="CH195"/>
  <c r="CI195" s="1"/>
  <c r="CA195"/>
  <c r="CB195" s="1"/>
  <c r="BT195"/>
  <c r="BU195" s="1"/>
  <c r="BH195"/>
  <c r="BI195" s="1"/>
  <c r="BB195"/>
  <c r="AX195"/>
  <c r="AY195" s="1"/>
  <c r="AO195"/>
  <c r="AP195" s="1"/>
  <c r="AC195"/>
  <c r="AD195" s="1"/>
  <c r="Q195"/>
  <c r="R195" s="1"/>
  <c r="DC194"/>
  <c r="DG194" s="1"/>
  <c r="CY194"/>
  <c r="CZ194" s="1"/>
  <c r="CO194"/>
  <c r="CP194" s="1"/>
  <c r="CH194"/>
  <c r="CI194" s="1"/>
  <c r="CA194"/>
  <c r="CB194" s="1"/>
  <c r="BT194"/>
  <c r="BU194" s="1"/>
  <c r="BH194"/>
  <c r="BI194" s="1"/>
  <c r="BB194"/>
  <c r="AX194"/>
  <c r="AY194" s="1"/>
  <c r="AO194"/>
  <c r="AP194" s="1"/>
  <c r="AC194"/>
  <c r="AD194" s="1"/>
  <c r="Q194"/>
  <c r="R194" s="1"/>
  <c r="DC193"/>
  <c r="DG193" s="1"/>
  <c r="CY193"/>
  <c r="CZ193" s="1"/>
  <c r="CO193"/>
  <c r="CP193" s="1"/>
  <c r="CH193"/>
  <c r="CI193" s="1"/>
  <c r="CA193"/>
  <c r="CB193" s="1"/>
  <c r="BT193"/>
  <c r="BU193" s="1"/>
  <c r="BH193"/>
  <c r="BI193" s="1"/>
  <c r="BB193"/>
  <c r="AX193"/>
  <c r="AY193" s="1"/>
  <c r="AO193"/>
  <c r="AP193" s="1"/>
  <c r="AC193"/>
  <c r="AD193" s="1"/>
  <c r="Q193"/>
  <c r="R193" s="1"/>
  <c r="DC192"/>
  <c r="DG192" s="1"/>
  <c r="CY192"/>
  <c r="CZ192" s="1"/>
  <c r="CO192"/>
  <c r="CP192" s="1"/>
  <c r="CH192"/>
  <c r="CI192" s="1"/>
  <c r="CA192"/>
  <c r="CB192" s="1"/>
  <c r="BT192"/>
  <c r="BU192" s="1"/>
  <c r="BH192"/>
  <c r="BI192" s="1"/>
  <c r="BB192"/>
  <c r="AX192"/>
  <c r="AY192" s="1"/>
  <c r="AO192"/>
  <c r="AP192" s="1"/>
  <c r="AC192"/>
  <c r="AD192" s="1"/>
  <c r="Q192"/>
  <c r="R192" s="1"/>
  <c r="DC191"/>
  <c r="DG191" s="1"/>
  <c r="CY191"/>
  <c r="CZ191" s="1"/>
  <c r="CO191"/>
  <c r="CP191" s="1"/>
  <c r="CH191"/>
  <c r="CI191" s="1"/>
  <c r="CA191"/>
  <c r="CB191" s="1"/>
  <c r="BT191"/>
  <c r="BU191" s="1"/>
  <c r="BH191"/>
  <c r="BI191" s="1"/>
  <c r="BB191"/>
  <c r="AX191"/>
  <c r="AY191" s="1"/>
  <c r="AO191"/>
  <c r="AP191" s="1"/>
  <c r="AC191"/>
  <c r="AD191" s="1"/>
  <c r="Q191"/>
  <c r="R191" s="1"/>
  <c r="DC190"/>
  <c r="DG190" s="1"/>
  <c r="CY190"/>
  <c r="CZ190" s="1"/>
  <c r="CO190"/>
  <c r="CP190" s="1"/>
  <c r="CH190"/>
  <c r="CI190" s="1"/>
  <c r="CA190"/>
  <c r="CB190" s="1"/>
  <c r="BT190"/>
  <c r="BU190" s="1"/>
  <c r="BH190"/>
  <c r="BI190" s="1"/>
  <c r="BB190"/>
  <c r="AX190"/>
  <c r="AY190" s="1"/>
  <c r="AO190"/>
  <c r="AP190" s="1"/>
  <c r="AC190"/>
  <c r="AD190" s="1"/>
  <c r="Q190"/>
  <c r="R190" s="1"/>
  <c r="DC189"/>
  <c r="DG189" s="1"/>
  <c r="CY189"/>
  <c r="CZ189" s="1"/>
  <c r="CO189"/>
  <c r="CP189" s="1"/>
  <c r="CH189"/>
  <c r="CI189" s="1"/>
  <c r="CA189"/>
  <c r="CB189" s="1"/>
  <c r="BT189"/>
  <c r="BU189" s="1"/>
  <c r="BH189"/>
  <c r="BI189" s="1"/>
  <c r="BB189"/>
  <c r="AX189"/>
  <c r="AY189" s="1"/>
  <c r="AO189"/>
  <c r="AP189" s="1"/>
  <c r="AC189"/>
  <c r="AD189" s="1"/>
  <c r="Q189"/>
  <c r="R189" s="1"/>
  <c r="DC188"/>
  <c r="DG188" s="1"/>
  <c r="CY188"/>
  <c r="CZ188" s="1"/>
  <c r="CO188"/>
  <c r="CP188" s="1"/>
  <c r="CH188"/>
  <c r="CI188" s="1"/>
  <c r="CA188"/>
  <c r="CB188" s="1"/>
  <c r="BT188"/>
  <c r="BU188" s="1"/>
  <c r="BH188"/>
  <c r="BI188" s="1"/>
  <c r="BB188"/>
  <c r="AX188"/>
  <c r="AY188" s="1"/>
  <c r="AO188"/>
  <c r="AP188" s="1"/>
  <c r="AC188"/>
  <c r="AD188" s="1"/>
  <c r="Q188"/>
  <c r="R188" s="1"/>
  <c r="DC187"/>
  <c r="DG187" s="1"/>
  <c r="CY187"/>
  <c r="CZ187" s="1"/>
  <c r="CO187"/>
  <c r="CP187" s="1"/>
  <c r="CH187"/>
  <c r="CI187" s="1"/>
  <c r="CA187"/>
  <c r="CB187" s="1"/>
  <c r="BT187"/>
  <c r="BU187" s="1"/>
  <c r="BH187"/>
  <c r="BI187" s="1"/>
  <c r="BB187"/>
  <c r="AX187"/>
  <c r="AY187" s="1"/>
  <c r="AO187"/>
  <c r="AP187" s="1"/>
  <c r="AC187"/>
  <c r="AD187" s="1"/>
  <c r="Q187"/>
  <c r="R187" s="1"/>
  <c r="DC186"/>
  <c r="DG186" s="1"/>
  <c r="CY186"/>
  <c r="CZ186" s="1"/>
  <c r="CO186"/>
  <c r="CP186" s="1"/>
  <c r="CH186"/>
  <c r="CI186" s="1"/>
  <c r="CA186"/>
  <c r="CB186" s="1"/>
  <c r="BT186"/>
  <c r="BU186" s="1"/>
  <c r="BH186"/>
  <c r="BI186" s="1"/>
  <c r="BB186"/>
  <c r="AX186"/>
  <c r="AY186" s="1"/>
  <c r="AO186"/>
  <c r="AP186" s="1"/>
  <c r="AC186"/>
  <c r="AD186" s="1"/>
  <c r="Q186"/>
  <c r="R186" s="1"/>
  <c r="DC185"/>
  <c r="DG185" s="1"/>
  <c r="CY185"/>
  <c r="CZ185" s="1"/>
  <c r="CO185"/>
  <c r="CP185" s="1"/>
  <c r="CH185"/>
  <c r="CI185" s="1"/>
  <c r="CA185"/>
  <c r="CB185" s="1"/>
  <c r="BT185"/>
  <c r="BU185" s="1"/>
  <c r="BH185"/>
  <c r="BI185" s="1"/>
  <c r="BB185"/>
  <c r="AX185"/>
  <c r="AY185" s="1"/>
  <c r="AO185"/>
  <c r="AP185" s="1"/>
  <c r="AC185"/>
  <c r="AD185" s="1"/>
  <c r="Q185"/>
  <c r="R185" s="1"/>
  <c r="DC184"/>
  <c r="DG184" s="1"/>
  <c r="CY184"/>
  <c r="CZ184" s="1"/>
  <c r="CO184"/>
  <c r="CP184" s="1"/>
  <c r="CH184"/>
  <c r="CI184" s="1"/>
  <c r="CA184"/>
  <c r="CB184" s="1"/>
  <c r="BT184"/>
  <c r="BU184" s="1"/>
  <c r="BH184"/>
  <c r="BI184" s="1"/>
  <c r="BB184"/>
  <c r="AX184"/>
  <c r="AY184" s="1"/>
  <c r="AO184"/>
  <c r="AP184" s="1"/>
  <c r="AC184"/>
  <c r="AD184" s="1"/>
  <c r="Q184"/>
  <c r="R184" s="1"/>
  <c r="DC183"/>
  <c r="DG183" s="1"/>
  <c r="CY183"/>
  <c r="CZ183" s="1"/>
  <c r="CO183"/>
  <c r="CP183" s="1"/>
  <c r="CH183"/>
  <c r="CI183" s="1"/>
  <c r="CA183"/>
  <c r="CB183" s="1"/>
  <c r="BT183"/>
  <c r="BU183" s="1"/>
  <c r="BH183"/>
  <c r="BI183" s="1"/>
  <c r="BB183"/>
  <c r="AX183"/>
  <c r="AY183" s="1"/>
  <c r="AO183"/>
  <c r="AP183" s="1"/>
  <c r="AC183"/>
  <c r="AD183" s="1"/>
  <c r="Q183"/>
  <c r="R183" s="1"/>
  <c r="DC182"/>
  <c r="DG182" s="1"/>
  <c r="CY182"/>
  <c r="CZ182" s="1"/>
  <c r="CO182"/>
  <c r="CP182" s="1"/>
  <c r="CH182"/>
  <c r="CI182" s="1"/>
  <c r="CA182"/>
  <c r="CB182" s="1"/>
  <c r="BT182"/>
  <c r="BU182" s="1"/>
  <c r="BH182"/>
  <c r="BI182" s="1"/>
  <c r="BB182"/>
  <c r="AX182"/>
  <c r="AY182" s="1"/>
  <c r="AO182"/>
  <c r="AP182" s="1"/>
  <c r="AC182"/>
  <c r="AD182" s="1"/>
  <c r="Q182"/>
  <c r="R182" s="1"/>
  <c r="DC181"/>
  <c r="DG181" s="1"/>
  <c r="CY181"/>
  <c r="CZ181" s="1"/>
  <c r="CO181"/>
  <c r="CP181" s="1"/>
  <c r="CH181"/>
  <c r="CI181" s="1"/>
  <c r="CA181"/>
  <c r="CB181" s="1"/>
  <c r="BT181"/>
  <c r="BU181" s="1"/>
  <c r="BH181"/>
  <c r="BI181" s="1"/>
  <c r="BB181"/>
  <c r="AX181"/>
  <c r="AY181" s="1"/>
  <c r="AO181"/>
  <c r="AP181" s="1"/>
  <c r="AC181"/>
  <c r="AD181" s="1"/>
  <c r="Q181"/>
  <c r="R181" s="1"/>
  <c r="DC180"/>
  <c r="DG180" s="1"/>
  <c r="CY180"/>
  <c r="CZ180" s="1"/>
  <c r="CO180"/>
  <c r="CP180" s="1"/>
  <c r="CH180"/>
  <c r="CI180" s="1"/>
  <c r="CA180"/>
  <c r="CB180" s="1"/>
  <c r="BT180"/>
  <c r="BU180" s="1"/>
  <c r="BH180"/>
  <c r="BI180" s="1"/>
  <c r="BB180"/>
  <c r="AX180"/>
  <c r="AY180" s="1"/>
  <c r="AO180"/>
  <c r="AP180" s="1"/>
  <c r="AC180"/>
  <c r="AD180" s="1"/>
  <c r="Q180"/>
  <c r="R180" s="1"/>
  <c r="DC179"/>
  <c r="DG179" s="1"/>
  <c r="CY179"/>
  <c r="CZ179" s="1"/>
  <c r="CO179"/>
  <c r="CP179" s="1"/>
  <c r="CH179"/>
  <c r="CI179" s="1"/>
  <c r="CA179"/>
  <c r="CB179" s="1"/>
  <c r="BT179"/>
  <c r="BU179" s="1"/>
  <c r="BH179"/>
  <c r="BI179" s="1"/>
  <c r="BB179"/>
  <c r="AX179"/>
  <c r="AY179" s="1"/>
  <c r="AO179"/>
  <c r="AP179" s="1"/>
  <c r="AC179"/>
  <c r="AD179" s="1"/>
  <c r="Q179"/>
  <c r="R179" s="1"/>
  <c r="DC178"/>
  <c r="DG178" s="1"/>
  <c r="CY178"/>
  <c r="CZ178" s="1"/>
  <c r="CO178"/>
  <c r="CP178" s="1"/>
  <c r="CH178"/>
  <c r="CI178" s="1"/>
  <c r="CA178"/>
  <c r="CB178" s="1"/>
  <c r="BT178"/>
  <c r="BU178" s="1"/>
  <c r="BH178"/>
  <c r="BI178" s="1"/>
  <c r="BB178"/>
  <c r="AX178"/>
  <c r="AY178" s="1"/>
  <c r="AO178"/>
  <c r="AP178" s="1"/>
  <c r="AC178"/>
  <c r="AD178" s="1"/>
  <c r="Q178"/>
  <c r="R178" s="1"/>
  <c r="DC177"/>
  <c r="DG177" s="1"/>
  <c r="CY177"/>
  <c r="CZ177" s="1"/>
  <c r="CO177"/>
  <c r="CP177" s="1"/>
  <c r="CH177"/>
  <c r="CI177" s="1"/>
  <c r="CA177"/>
  <c r="CB177" s="1"/>
  <c r="BT177"/>
  <c r="BU177" s="1"/>
  <c r="BH177"/>
  <c r="BI177" s="1"/>
  <c r="BB177"/>
  <c r="AX177"/>
  <c r="AY177" s="1"/>
  <c r="AO177"/>
  <c r="AP177" s="1"/>
  <c r="AC177"/>
  <c r="AD177" s="1"/>
  <c r="Q177"/>
  <c r="R177" s="1"/>
  <c r="DC176"/>
  <c r="DG176" s="1"/>
  <c r="CY176"/>
  <c r="CZ176" s="1"/>
  <c r="CO176"/>
  <c r="CP176" s="1"/>
  <c r="CH176"/>
  <c r="CI176" s="1"/>
  <c r="CA176"/>
  <c r="CB176" s="1"/>
  <c r="BT176"/>
  <c r="BU176" s="1"/>
  <c r="BH176"/>
  <c r="BI176" s="1"/>
  <c r="BB176"/>
  <c r="AX176"/>
  <c r="AY176" s="1"/>
  <c r="AO176"/>
  <c r="AP176" s="1"/>
  <c r="AC176"/>
  <c r="AD176" s="1"/>
  <c r="Q176"/>
  <c r="R176" s="1"/>
  <c r="DC175"/>
  <c r="DG175" s="1"/>
  <c r="CY175"/>
  <c r="CZ175" s="1"/>
  <c r="CO175"/>
  <c r="CP175" s="1"/>
  <c r="CH175"/>
  <c r="CI175" s="1"/>
  <c r="CA175"/>
  <c r="CB175" s="1"/>
  <c r="BT175"/>
  <c r="BU175" s="1"/>
  <c r="BH175"/>
  <c r="BI175" s="1"/>
  <c r="BB175"/>
  <c r="AX175"/>
  <c r="AY175" s="1"/>
  <c r="AO175"/>
  <c r="AP175" s="1"/>
  <c r="AC175"/>
  <c r="AD175" s="1"/>
  <c r="Q175"/>
  <c r="R175" s="1"/>
  <c r="DC174"/>
  <c r="DG174" s="1"/>
  <c r="CY174"/>
  <c r="CZ174" s="1"/>
  <c r="CO174"/>
  <c r="CP174" s="1"/>
  <c r="CH174"/>
  <c r="CI174" s="1"/>
  <c r="CA174"/>
  <c r="CB174" s="1"/>
  <c r="BT174"/>
  <c r="BU174" s="1"/>
  <c r="BH174"/>
  <c r="BI174" s="1"/>
  <c r="BB174"/>
  <c r="AX174"/>
  <c r="AY174" s="1"/>
  <c r="AO174"/>
  <c r="AP174" s="1"/>
  <c r="AC174"/>
  <c r="AD174" s="1"/>
  <c r="Q174"/>
  <c r="R174" s="1"/>
  <c r="DC173"/>
  <c r="DG173" s="1"/>
  <c r="CY173"/>
  <c r="CZ173" s="1"/>
  <c r="CO173"/>
  <c r="CP173" s="1"/>
  <c r="CH173"/>
  <c r="CI173" s="1"/>
  <c r="CA173"/>
  <c r="CB173" s="1"/>
  <c r="BT173"/>
  <c r="BU173" s="1"/>
  <c r="BH173"/>
  <c r="BI173" s="1"/>
  <c r="BB173"/>
  <c r="AX173"/>
  <c r="AY173" s="1"/>
  <c r="AO173"/>
  <c r="AP173" s="1"/>
  <c r="AC173"/>
  <c r="AD173" s="1"/>
  <c r="Q173"/>
  <c r="R173" s="1"/>
  <c r="DC172"/>
  <c r="DG172" s="1"/>
  <c r="CY172"/>
  <c r="CZ172" s="1"/>
  <c r="CO172"/>
  <c r="CP172" s="1"/>
  <c r="CH172"/>
  <c r="CI172" s="1"/>
  <c r="CA172"/>
  <c r="CB172" s="1"/>
  <c r="BT172"/>
  <c r="BU172" s="1"/>
  <c r="BH172"/>
  <c r="BI172" s="1"/>
  <c r="BB172"/>
  <c r="AX172"/>
  <c r="AY172" s="1"/>
  <c r="AO172"/>
  <c r="AP172" s="1"/>
  <c r="AC172"/>
  <c r="AD172" s="1"/>
  <c r="Q172"/>
  <c r="R172" s="1"/>
  <c r="CY171"/>
  <c r="CO171"/>
  <c r="CH171"/>
  <c r="CA171"/>
  <c r="BT171"/>
  <c r="BH171"/>
  <c r="AX171"/>
  <c r="AO171"/>
  <c r="AC171"/>
  <c r="Q171"/>
  <c r="C167"/>
  <c r="BC166"/>
  <c r="AE166"/>
  <c r="E166"/>
  <c r="E165"/>
  <c r="DC158"/>
  <c r="DG158" s="1"/>
  <c r="CY158"/>
  <c r="CZ158" s="1"/>
  <c r="CO158"/>
  <c r="CP158" s="1"/>
  <c r="CH158"/>
  <c r="CI158" s="1"/>
  <c r="CA158"/>
  <c r="CB158" s="1"/>
  <c r="BT158"/>
  <c r="BU158" s="1"/>
  <c r="BH158"/>
  <c r="BI158" s="1"/>
  <c r="BB158"/>
  <c r="AX158"/>
  <c r="AY158" s="1"/>
  <c r="AO158"/>
  <c r="AP158" s="1"/>
  <c r="AC158"/>
  <c r="AD158" s="1"/>
  <c r="Q158"/>
  <c r="R158" s="1"/>
  <c r="DC157"/>
  <c r="DG157" s="1"/>
  <c r="CY157"/>
  <c r="CZ157" s="1"/>
  <c r="CO157"/>
  <c r="CP157" s="1"/>
  <c r="CH157"/>
  <c r="CI157" s="1"/>
  <c r="CA157"/>
  <c r="CB157" s="1"/>
  <c r="BT157"/>
  <c r="BU157" s="1"/>
  <c r="BH157"/>
  <c r="BI157" s="1"/>
  <c r="BB157"/>
  <c r="AX157"/>
  <c r="AY157" s="1"/>
  <c r="AO157"/>
  <c r="AP157" s="1"/>
  <c r="AC157"/>
  <c r="AD157" s="1"/>
  <c r="Q157"/>
  <c r="R157" s="1"/>
  <c r="DC156"/>
  <c r="DG156" s="1"/>
  <c r="CY156"/>
  <c r="CZ156" s="1"/>
  <c r="CO156"/>
  <c r="CP156" s="1"/>
  <c r="CH156"/>
  <c r="CI156" s="1"/>
  <c r="CA156"/>
  <c r="CB156" s="1"/>
  <c r="BT156"/>
  <c r="BU156" s="1"/>
  <c r="BH156"/>
  <c r="BI156" s="1"/>
  <c r="BB156"/>
  <c r="AX156"/>
  <c r="AY156" s="1"/>
  <c r="AO156"/>
  <c r="AP156" s="1"/>
  <c r="AC156"/>
  <c r="AD156" s="1"/>
  <c r="Q156"/>
  <c r="R156" s="1"/>
  <c r="DC155"/>
  <c r="DG155" s="1"/>
  <c r="CY155"/>
  <c r="CZ155" s="1"/>
  <c r="CO155"/>
  <c r="CP155" s="1"/>
  <c r="CH155"/>
  <c r="CI155" s="1"/>
  <c r="CA155"/>
  <c r="CB155" s="1"/>
  <c r="BT155"/>
  <c r="BU155" s="1"/>
  <c r="BH155"/>
  <c r="BI155" s="1"/>
  <c r="BB155"/>
  <c r="AX155"/>
  <c r="AY155" s="1"/>
  <c r="AO155"/>
  <c r="AP155" s="1"/>
  <c r="AC155"/>
  <c r="AD155" s="1"/>
  <c r="Q155"/>
  <c r="R155" s="1"/>
  <c r="DC154"/>
  <c r="DG154" s="1"/>
  <c r="CY154"/>
  <c r="CZ154" s="1"/>
  <c r="CO154"/>
  <c r="CP154" s="1"/>
  <c r="CH154"/>
  <c r="CI154" s="1"/>
  <c r="CA154"/>
  <c r="CB154" s="1"/>
  <c r="BT154"/>
  <c r="BU154" s="1"/>
  <c r="BH154"/>
  <c r="BI154" s="1"/>
  <c r="BB154"/>
  <c r="AX154"/>
  <c r="AY154" s="1"/>
  <c r="AO154"/>
  <c r="AP154" s="1"/>
  <c r="AC154"/>
  <c r="AD154" s="1"/>
  <c r="Q154"/>
  <c r="R154" s="1"/>
  <c r="DC153"/>
  <c r="DG153" s="1"/>
  <c r="CY153"/>
  <c r="CZ153" s="1"/>
  <c r="CO153"/>
  <c r="CP153" s="1"/>
  <c r="CH153"/>
  <c r="CI153" s="1"/>
  <c r="CA153"/>
  <c r="CB153" s="1"/>
  <c r="BT153"/>
  <c r="BU153" s="1"/>
  <c r="BH153"/>
  <c r="BI153" s="1"/>
  <c r="BB153"/>
  <c r="AX153"/>
  <c r="AY153" s="1"/>
  <c r="AO153"/>
  <c r="AP153" s="1"/>
  <c r="AC153"/>
  <c r="AD153" s="1"/>
  <c r="Q153"/>
  <c r="R153" s="1"/>
  <c r="DC152"/>
  <c r="DG152" s="1"/>
  <c r="CY152"/>
  <c r="CZ152" s="1"/>
  <c r="CO152"/>
  <c r="CP152" s="1"/>
  <c r="CH152"/>
  <c r="CI152" s="1"/>
  <c r="CA152"/>
  <c r="CB152" s="1"/>
  <c r="BT152"/>
  <c r="BU152" s="1"/>
  <c r="BH152"/>
  <c r="BI152" s="1"/>
  <c r="BB152"/>
  <c r="AX152"/>
  <c r="AY152" s="1"/>
  <c r="AO152"/>
  <c r="AP152" s="1"/>
  <c r="AC152"/>
  <c r="AD152" s="1"/>
  <c r="Q152"/>
  <c r="R152" s="1"/>
  <c r="DC151"/>
  <c r="DG151" s="1"/>
  <c r="CY151"/>
  <c r="CZ151" s="1"/>
  <c r="CO151"/>
  <c r="CP151" s="1"/>
  <c r="CH151"/>
  <c r="CI151" s="1"/>
  <c r="CA151"/>
  <c r="CB151" s="1"/>
  <c r="BT151"/>
  <c r="BU151" s="1"/>
  <c r="BH151"/>
  <c r="BI151" s="1"/>
  <c r="BB151"/>
  <c r="AX151"/>
  <c r="AY151" s="1"/>
  <c r="AO151"/>
  <c r="AP151" s="1"/>
  <c r="AC151"/>
  <c r="AD151" s="1"/>
  <c r="Q151"/>
  <c r="R151" s="1"/>
  <c r="DC150"/>
  <c r="DG150" s="1"/>
  <c r="CY150"/>
  <c r="CZ150" s="1"/>
  <c r="CO150"/>
  <c r="CP150" s="1"/>
  <c r="CH150"/>
  <c r="CI150" s="1"/>
  <c r="CA150"/>
  <c r="CB150" s="1"/>
  <c r="BT150"/>
  <c r="BU150" s="1"/>
  <c r="BH150"/>
  <c r="BI150" s="1"/>
  <c r="BB150"/>
  <c r="AX150"/>
  <c r="AY150" s="1"/>
  <c r="AO150"/>
  <c r="AP150" s="1"/>
  <c r="AC150"/>
  <c r="AD150" s="1"/>
  <c r="Q150"/>
  <c r="R150" s="1"/>
  <c r="DC149"/>
  <c r="DG149" s="1"/>
  <c r="CY149"/>
  <c r="CZ149" s="1"/>
  <c r="CO149"/>
  <c r="CP149" s="1"/>
  <c r="CH149"/>
  <c r="CI149" s="1"/>
  <c r="CA149"/>
  <c r="CB149" s="1"/>
  <c r="BT149"/>
  <c r="BU149" s="1"/>
  <c r="BH149"/>
  <c r="BI149" s="1"/>
  <c r="BB149"/>
  <c r="AX149"/>
  <c r="AY149" s="1"/>
  <c r="AO149"/>
  <c r="AP149" s="1"/>
  <c r="AC149"/>
  <c r="AD149" s="1"/>
  <c r="Q149"/>
  <c r="R149" s="1"/>
  <c r="DC148"/>
  <c r="DG148" s="1"/>
  <c r="CY148"/>
  <c r="CZ148" s="1"/>
  <c r="CO148"/>
  <c r="CP148" s="1"/>
  <c r="CH148"/>
  <c r="CI148" s="1"/>
  <c r="CA148"/>
  <c r="CB148" s="1"/>
  <c r="BT148"/>
  <c r="BU148" s="1"/>
  <c r="BH148"/>
  <c r="BI148" s="1"/>
  <c r="BB148"/>
  <c r="AX148"/>
  <c r="AY148" s="1"/>
  <c r="AO148"/>
  <c r="AP148" s="1"/>
  <c r="AC148"/>
  <c r="AD148" s="1"/>
  <c r="Q148"/>
  <c r="R148" s="1"/>
  <c r="DC147"/>
  <c r="DG147" s="1"/>
  <c r="CY147"/>
  <c r="CZ147" s="1"/>
  <c r="CO147"/>
  <c r="CP147" s="1"/>
  <c r="CH147"/>
  <c r="CI147" s="1"/>
  <c r="CA147"/>
  <c r="CB147" s="1"/>
  <c r="BT147"/>
  <c r="BU147" s="1"/>
  <c r="BH147"/>
  <c r="BI147" s="1"/>
  <c r="BB147"/>
  <c r="AX147"/>
  <c r="AY147" s="1"/>
  <c r="AO147"/>
  <c r="AP147" s="1"/>
  <c r="AC147"/>
  <c r="AD147" s="1"/>
  <c r="Q147"/>
  <c r="R147" s="1"/>
  <c r="DC146"/>
  <c r="DG146" s="1"/>
  <c r="CY146"/>
  <c r="CZ146" s="1"/>
  <c r="CO146"/>
  <c r="CP146" s="1"/>
  <c r="CH146"/>
  <c r="CI146" s="1"/>
  <c r="CA146"/>
  <c r="CB146" s="1"/>
  <c r="BT146"/>
  <c r="BU146" s="1"/>
  <c r="BH146"/>
  <c r="BI146" s="1"/>
  <c r="BB146"/>
  <c r="AX146"/>
  <c r="AY146" s="1"/>
  <c r="AO146"/>
  <c r="AP146" s="1"/>
  <c r="AC146"/>
  <c r="AD146" s="1"/>
  <c r="Q146"/>
  <c r="R146" s="1"/>
  <c r="DC145"/>
  <c r="DG145" s="1"/>
  <c r="CY145"/>
  <c r="CZ145" s="1"/>
  <c r="CO145"/>
  <c r="CP145" s="1"/>
  <c r="CH145"/>
  <c r="CI145" s="1"/>
  <c r="CA145"/>
  <c r="CB145" s="1"/>
  <c r="BT145"/>
  <c r="BU145" s="1"/>
  <c r="BH145"/>
  <c r="BI145" s="1"/>
  <c r="BB145"/>
  <c r="AX145"/>
  <c r="AY145" s="1"/>
  <c r="AO145"/>
  <c r="AP145" s="1"/>
  <c r="AC145"/>
  <c r="AD145" s="1"/>
  <c r="Q145"/>
  <c r="R145" s="1"/>
  <c r="DC144"/>
  <c r="DG144" s="1"/>
  <c r="CY144"/>
  <c r="CZ144" s="1"/>
  <c r="CO144"/>
  <c r="CP144" s="1"/>
  <c r="CH144"/>
  <c r="CI144" s="1"/>
  <c r="CA144"/>
  <c r="CB144" s="1"/>
  <c r="BT144"/>
  <c r="BU144" s="1"/>
  <c r="BH144"/>
  <c r="BI144" s="1"/>
  <c r="BB144"/>
  <c r="AX144"/>
  <c r="AY144" s="1"/>
  <c r="AO144"/>
  <c r="AP144" s="1"/>
  <c r="AC144"/>
  <c r="AD144" s="1"/>
  <c r="Q144"/>
  <c r="R144" s="1"/>
  <c r="DC143"/>
  <c r="DG143" s="1"/>
  <c r="CY143"/>
  <c r="CZ143" s="1"/>
  <c r="CO143"/>
  <c r="CP143" s="1"/>
  <c r="CH143"/>
  <c r="CI143" s="1"/>
  <c r="CA143"/>
  <c r="CB143" s="1"/>
  <c r="BT143"/>
  <c r="BU143" s="1"/>
  <c r="BH143"/>
  <c r="BI143" s="1"/>
  <c r="BB143"/>
  <c r="AX143"/>
  <c r="AY143" s="1"/>
  <c r="AO143"/>
  <c r="AP143" s="1"/>
  <c r="AC143"/>
  <c r="AD143" s="1"/>
  <c r="Q143"/>
  <c r="R143" s="1"/>
  <c r="DC142"/>
  <c r="DG142" s="1"/>
  <c r="CY142"/>
  <c r="CZ142" s="1"/>
  <c r="CO142"/>
  <c r="CP142" s="1"/>
  <c r="CH142"/>
  <c r="CI142" s="1"/>
  <c r="CA142"/>
  <c r="CB142" s="1"/>
  <c r="BT142"/>
  <c r="BU142" s="1"/>
  <c r="BH142"/>
  <c r="BI142" s="1"/>
  <c r="BB142"/>
  <c r="AX142"/>
  <c r="AY142" s="1"/>
  <c r="AO142"/>
  <c r="AP142" s="1"/>
  <c r="AC142"/>
  <c r="AD142" s="1"/>
  <c r="Q142"/>
  <c r="R142" s="1"/>
  <c r="DC141"/>
  <c r="DG141" s="1"/>
  <c r="CY141"/>
  <c r="CZ141" s="1"/>
  <c r="CO141"/>
  <c r="CP141" s="1"/>
  <c r="CH141"/>
  <c r="CI141" s="1"/>
  <c r="CA141"/>
  <c r="CB141" s="1"/>
  <c r="BT141"/>
  <c r="BU141" s="1"/>
  <c r="BH141"/>
  <c r="BI141" s="1"/>
  <c r="BB141"/>
  <c r="AX141"/>
  <c r="AY141" s="1"/>
  <c r="AO141"/>
  <c r="AP141" s="1"/>
  <c r="AC141"/>
  <c r="AD141" s="1"/>
  <c r="Q141"/>
  <c r="R141" s="1"/>
  <c r="DC140"/>
  <c r="DG140" s="1"/>
  <c r="CY140"/>
  <c r="CZ140" s="1"/>
  <c r="CO140"/>
  <c r="CP140" s="1"/>
  <c r="CH140"/>
  <c r="CI140" s="1"/>
  <c r="CA140"/>
  <c r="CB140" s="1"/>
  <c r="BT140"/>
  <c r="BU140" s="1"/>
  <c r="BH140"/>
  <c r="BI140" s="1"/>
  <c r="BB140"/>
  <c r="AX140"/>
  <c r="AY140" s="1"/>
  <c r="AO140"/>
  <c r="AP140" s="1"/>
  <c r="AC140"/>
  <c r="AD140" s="1"/>
  <c r="Q140"/>
  <c r="R140" s="1"/>
  <c r="DC139"/>
  <c r="DG139" s="1"/>
  <c r="CY139"/>
  <c r="CZ139" s="1"/>
  <c r="CO139"/>
  <c r="CP139" s="1"/>
  <c r="CH139"/>
  <c r="CI139" s="1"/>
  <c r="CA139"/>
  <c r="CB139" s="1"/>
  <c r="BT139"/>
  <c r="BU139" s="1"/>
  <c r="BH139"/>
  <c r="BI139" s="1"/>
  <c r="BB139"/>
  <c r="AX139"/>
  <c r="AY139" s="1"/>
  <c r="AO139"/>
  <c r="AP139" s="1"/>
  <c r="AC139"/>
  <c r="AD139" s="1"/>
  <c r="Q139"/>
  <c r="R139" s="1"/>
  <c r="DC138"/>
  <c r="DG138" s="1"/>
  <c r="CY138"/>
  <c r="CZ138" s="1"/>
  <c r="CO138"/>
  <c r="CP138" s="1"/>
  <c r="CH138"/>
  <c r="CI138" s="1"/>
  <c r="CA138"/>
  <c r="CB138" s="1"/>
  <c r="BT138"/>
  <c r="BU138" s="1"/>
  <c r="BH138"/>
  <c r="BI138" s="1"/>
  <c r="BB138"/>
  <c r="AX138"/>
  <c r="AY138" s="1"/>
  <c r="AO138"/>
  <c r="AP138" s="1"/>
  <c r="AC138"/>
  <c r="AD138" s="1"/>
  <c r="Q138"/>
  <c r="R138" s="1"/>
  <c r="DC137"/>
  <c r="DG137" s="1"/>
  <c r="CY137"/>
  <c r="CZ137" s="1"/>
  <c r="CO137"/>
  <c r="CP137" s="1"/>
  <c r="CH137"/>
  <c r="CI137" s="1"/>
  <c r="CA137"/>
  <c r="CB137" s="1"/>
  <c r="BT137"/>
  <c r="BU137" s="1"/>
  <c r="BH137"/>
  <c r="BI137" s="1"/>
  <c r="BB137"/>
  <c r="AX137"/>
  <c r="AY137" s="1"/>
  <c r="AO137"/>
  <c r="AP137" s="1"/>
  <c r="AC137"/>
  <c r="AD137" s="1"/>
  <c r="Q137"/>
  <c r="R137" s="1"/>
  <c r="DC136"/>
  <c r="DG136" s="1"/>
  <c r="CY136"/>
  <c r="CZ136" s="1"/>
  <c r="CO136"/>
  <c r="CP136" s="1"/>
  <c r="CH136"/>
  <c r="CI136" s="1"/>
  <c r="CA136"/>
  <c r="CB136" s="1"/>
  <c r="BT136"/>
  <c r="BU136" s="1"/>
  <c r="BH136"/>
  <c r="BI136" s="1"/>
  <c r="BB136"/>
  <c r="AX136"/>
  <c r="AY136" s="1"/>
  <c r="AO136"/>
  <c r="AP136" s="1"/>
  <c r="AC136"/>
  <c r="AD136" s="1"/>
  <c r="Q136"/>
  <c r="R136" s="1"/>
  <c r="DC135"/>
  <c r="DG135" s="1"/>
  <c r="CY135"/>
  <c r="CZ135" s="1"/>
  <c r="CO135"/>
  <c r="CP135" s="1"/>
  <c r="CH135"/>
  <c r="CI135" s="1"/>
  <c r="CA135"/>
  <c r="CB135" s="1"/>
  <c r="BT135"/>
  <c r="BU135" s="1"/>
  <c r="BH135"/>
  <c r="BI135" s="1"/>
  <c r="BB135"/>
  <c r="AX135"/>
  <c r="AY135" s="1"/>
  <c r="AO135"/>
  <c r="AP135" s="1"/>
  <c r="AC135"/>
  <c r="AD135" s="1"/>
  <c r="Q135"/>
  <c r="R135" s="1"/>
  <c r="DC134"/>
  <c r="DG134" s="1"/>
  <c r="CY134"/>
  <c r="CZ134" s="1"/>
  <c r="CO134"/>
  <c r="CP134" s="1"/>
  <c r="CH134"/>
  <c r="CI134" s="1"/>
  <c r="CA134"/>
  <c r="CB134" s="1"/>
  <c r="BT134"/>
  <c r="BU134" s="1"/>
  <c r="BH134"/>
  <c r="BI134" s="1"/>
  <c r="BB134"/>
  <c r="AX134"/>
  <c r="AY134" s="1"/>
  <c r="AO134"/>
  <c r="AP134" s="1"/>
  <c r="AC134"/>
  <c r="AD134" s="1"/>
  <c r="Q134"/>
  <c r="R134" s="1"/>
  <c r="DC133"/>
  <c r="DG133" s="1"/>
  <c r="CY133"/>
  <c r="CZ133" s="1"/>
  <c r="CO133"/>
  <c r="CP133" s="1"/>
  <c r="CH133"/>
  <c r="CI133" s="1"/>
  <c r="CA133"/>
  <c r="CB133" s="1"/>
  <c r="BT133"/>
  <c r="BU133" s="1"/>
  <c r="BH133"/>
  <c r="BI133" s="1"/>
  <c r="BB133"/>
  <c r="AX133"/>
  <c r="AY133" s="1"/>
  <c r="AO133"/>
  <c r="AP133" s="1"/>
  <c r="AC133"/>
  <c r="AD133" s="1"/>
  <c r="Q133"/>
  <c r="R133" s="1"/>
  <c r="DC132"/>
  <c r="DG132" s="1"/>
  <c r="CY132"/>
  <c r="CZ132" s="1"/>
  <c r="CO132"/>
  <c r="CP132" s="1"/>
  <c r="CH132"/>
  <c r="CI132" s="1"/>
  <c r="CA132"/>
  <c r="CB132" s="1"/>
  <c r="BT132"/>
  <c r="BU132" s="1"/>
  <c r="BH132"/>
  <c r="BI132" s="1"/>
  <c r="BB132"/>
  <c r="AX132"/>
  <c r="AY132" s="1"/>
  <c r="AO132"/>
  <c r="AP132" s="1"/>
  <c r="AC132"/>
  <c r="AD132" s="1"/>
  <c r="Q132"/>
  <c r="R132" s="1"/>
  <c r="DC131"/>
  <c r="DG131" s="1"/>
  <c r="CY131"/>
  <c r="CZ131" s="1"/>
  <c r="CO131"/>
  <c r="CP131" s="1"/>
  <c r="CH131"/>
  <c r="CI131" s="1"/>
  <c r="CA131"/>
  <c r="CB131" s="1"/>
  <c r="BT131"/>
  <c r="BU131" s="1"/>
  <c r="BH131"/>
  <c r="BI131" s="1"/>
  <c r="BB131"/>
  <c r="AX131"/>
  <c r="AY131" s="1"/>
  <c r="AO131"/>
  <c r="AP131" s="1"/>
  <c r="AC131"/>
  <c r="AD131" s="1"/>
  <c r="Q131"/>
  <c r="R131" s="1"/>
  <c r="DC130"/>
  <c r="DG130" s="1"/>
  <c r="CY130"/>
  <c r="CZ130" s="1"/>
  <c r="CO130"/>
  <c r="CP130" s="1"/>
  <c r="CH130"/>
  <c r="CI130" s="1"/>
  <c r="CA130"/>
  <c r="CB130" s="1"/>
  <c r="BT130"/>
  <c r="BU130" s="1"/>
  <c r="BH130"/>
  <c r="BI130" s="1"/>
  <c r="BB130"/>
  <c r="AX130"/>
  <c r="AY130" s="1"/>
  <c r="AO130"/>
  <c r="AP130" s="1"/>
  <c r="AC130"/>
  <c r="AD130" s="1"/>
  <c r="Q130"/>
  <c r="R130" s="1"/>
  <c r="DC129"/>
  <c r="DG129" s="1"/>
  <c r="CY129"/>
  <c r="CZ129" s="1"/>
  <c r="CO129"/>
  <c r="CP129" s="1"/>
  <c r="CH129"/>
  <c r="CI129" s="1"/>
  <c r="CA129"/>
  <c r="CB129" s="1"/>
  <c r="BT129"/>
  <c r="BU129" s="1"/>
  <c r="BH129"/>
  <c r="BI129" s="1"/>
  <c r="BB129"/>
  <c r="AX129"/>
  <c r="AY129" s="1"/>
  <c r="AO129"/>
  <c r="AP129" s="1"/>
  <c r="AC129"/>
  <c r="AD129" s="1"/>
  <c r="Q129"/>
  <c r="R129" s="1"/>
  <c r="DC128"/>
  <c r="DG128" s="1"/>
  <c r="CY128"/>
  <c r="CZ128" s="1"/>
  <c r="CO128"/>
  <c r="CP128" s="1"/>
  <c r="CH128"/>
  <c r="CI128" s="1"/>
  <c r="CA128"/>
  <c r="CB128" s="1"/>
  <c r="BT128"/>
  <c r="BU128" s="1"/>
  <c r="BH128"/>
  <c r="BI128" s="1"/>
  <c r="BB128"/>
  <c r="AX128"/>
  <c r="AY128" s="1"/>
  <c r="AO128"/>
  <c r="AP128" s="1"/>
  <c r="AC128"/>
  <c r="AD128" s="1"/>
  <c r="Q128"/>
  <c r="R128" s="1"/>
  <c r="DC127"/>
  <c r="DG127" s="1"/>
  <c r="CY127"/>
  <c r="CZ127" s="1"/>
  <c r="CO127"/>
  <c r="CP127" s="1"/>
  <c r="CH127"/>
  <c r="CI127" s="1"/>
  <c r="CA127"/>
  <c r="CB127" s="1"/>
  <c r="BT127"/>
  <c r="BU127" s="1"/>
  <c r="BH127"/>
  <c r="BI127" s="1"/>
  <c r="BB127"/>
  <c r="AX127"/>
  <c r="AY127" s="1"/>
  <c r="AO127"/>
  <c r="AP127" s="1"/>
  <c r="AC127"/>
  <c r="AD127" s="1"/>
  <c r="Q127"/>
  <c r="R127" s="1"/>
  <c r="DC126"/>
  <c r="DG126" s="1"/>
  <c r="CY126"/>
  <c r="CZ126" s="1"/>
  <c r="CO126"/>
  <c r="CP126" s="1"/>
  <c r="CH126"/>
  <c r="CI126" s="1"/>
  <c r="CA126"/>
  <c r="CB126" s="1"/>
  <c r="BT126"/>
  <c r="BU126" s="1"/>
  <c r="BH126"/>
  <c r="BI126" s="1"/>
  <c r="BB126"/>
  <c r="AX126"/>
  <c r="AY126" s="1"/>
  <c r="AO126"/>
  <c r="AP126" s="1"/>
  <c r="AC126"/>
  <c r="AD126" s="1"/>
  <c r="Q126"/>
  <c r="R126" s="1"/>
  <c r="DC125"/>
  <c r="DG125" s="1"/>
  <c r="CY125"/>
  <c r="CZ125" s="1"/>
  <c r="CO125"/>
  <c r="CP125" s="1"/>
  <c r="CH125"/>
  <c r="CI125" s="1"/>
  <c r="CA125"/>
  <c r="CB125" s="1"/>
  <c r="BT125"/>
  <c r="BU125" s="1"/>
  <c r="BH125"/>
  <c r="BI125" s="1"/>
  <c r="BB125"/>
  <c r="AX125"/>
  <c r="AY125" s="1"/>
  <c r="AO125"/>
  <c r="AP125" s="1"/>
  <c r="AC125"/>
  <c r="AD125" s="1"/>
  <c r="Q125"/>
  <c r="R125" s="1"/>
  <c r="DC124"/>
  <c r="DG124" s="1"/>
  <c r="CY124"/>
  <c r="CZ124" s="1"/>
  <c r="CO124"/>
  <c r="CP124" s="1"/>
  <c r="CH124"/>
  <c r="CI124" s="1"/>
  <c r="CA124"/>
  <c r="CB124" s="1"/>
  <c r="BT124"/>
  <c r="BU124" s="1"/>
  <c r="BH124"/>
  <c r="BI124" s="1"/>
  <c r="BB124"/>
  <c r="AX124"/>
  <c r="AY124" s="1"/>
  <c r="AO124"/>
  <c r="AP124" s="1"/>
  <c r="AC124"/>
  <c r="AD124" s="1"/>
  <c r="Q124"/>
  <c r="R124" s="1"/>
  <c r="DC123"/>
  <c r="DG123" s="1"/>
  <c r="CY123"/>
  <c r="CZ123" s="1"/>
  <c r="CO123"/>
  <c r="CP123" s="1"/>
  <c r="CH123"/>
  <c r="CI123" s="1"/>
  <c r="CA123"/>
  <c r="CB123" s="1"/>
  <c r="BT123"/>
  <c r="BU123" s="1"/>
  <c r="BH123"/>
  <c r="BI123" s="1"/>
  <c r="BB123"/>
  <c r="AX123"/>
  <c r="AY123" s="1"/>
  <c r="AO123"/>
  <c r="AP123" s="1"/>
  <c r="AC123"/>
  <c r="AD123" s="1"/>
  <c r="Q123"/>
  <c r="R123" s="1"/>
  <c r="DC122"/>
  <c r="DG122" s="1"/>
  <c r="CY122"/>
  <c r="CZ122" s="1"/>
  <c r="CO122"/>
  <c r="CP122" s="1"/>
  <c r="CH122"/>
  <c r="CI122" s="1"/>
  <c r="CA122"/>
  <c r="CB122" s="1"/>
  <c r="BT122"/>
  <c r="BU122" s="1"/>
  <c r="BH122"/>
  <c r="BI122" s="1"/>
  <c r="BB122"/>
  <c r="AX122"/>
  <c r="AY122" s="1"/>
  <c r="AO122"/>
  <c r="AP122" s="1"/>
  <c r="AC122"/>
  <c r="AD122" s="1"/>
  <c r="Q122"/>
  <c r="R122" s="1"/>
  <c r="DC121"/>
  <c r="DG121" s="1"/>
  <c r="CY121"/>
  <c r="CZ121" s="1"/>
  <c r="CO121"/>
  <c r="CP121" s="1"/>
  <c r="CH121"/>
  <c r="CI121" s="1"/>
  <c r="CA121"/>
  <c r="CB121" s="1"/>
  <c r="BT121"/>
  <c r="BU121" s="1"/>
  <c r="BH121"/>
  <c r="BI121" s="1"/>
  <c r="BB121"/>
  <c r="AX121"/>
  <c r="AY121" s="1"/>
  <c r="AO121"/>
  <c r="AP121" s="1"/>
  <c r="AC121"/>
  <c r="AD121" s="1"/>
  <c r="Q121"/>
  <c r="R121" s="1"/>
  <c r="DC120"/>
  <c r="DG120" s="1"/>
  <c r="CY120"/>
  <c r="CZ120" s="1"/>
  <c r="CO120"/>
  <c r="CP120" s="1"/>
  <c r="CH120"/>
  <c r="CI120" s="1"/>
  <c r="CA120"/>
  <c r="CB120" s="1"/>
  <c r="BT120"/>
  <c r="BU120" s="1"/>
  <c r="BH120"/>
  <c r="BI120" s="1"/>
  <c r="BB120"/>
  <c r="AX120"/>
  <c r="AY120" s="1"/>
  <c r="AO120"/>
  <c r="AP120" s="1"/>
  <c r="AC120"/>
  <c r="AD120" s="1"/>
  <c r="Q120"/>
  <c r="R120" s="1"/>
  <c r="DC119"/>
  <c r="DG119" s="1"/>
  <c r="CY119"/>
  <c r="CZ119" s="1"/>
  <c r="CO119"/>
  <c r="CP119" s="1"/>
  <c r="CH119"/>
  <c r="CI119" s="1"/>
  <c r="CA119"/>
  <c r="CB119" s="1"/>
  <c r="BT119"/>
  <c r="BU119" s="1"/>
  <c r="BH119"/>
  <c r="BI119" s="1"/>
  <c r="BB119"/>
  <c r="AX119"/>
  <c r="AY119" s="1"/>
  <c r="AO119"/>
  <c r="AP119" s="1"/>
  <c r="AC119"/>
  <c r="AD119" s="1"/>
  <c r="Q119"/>
  <c r="R119" s="1"/>
  <c r="CY118"/>
  <c r="CO118"/>
  <c r="CH118"/>
  <c r="CA118"/>
  <c r="BT118"/>
  <c r="BH118"/>
  <c r="AX118"/>
  <c r="AO118"/>
  <c r="AC118"/>
  <c r="Q118"/>
  <c r="C114"/>
  <c r="BC113"/>
  <c r="AE113"/>
  <c r="E113"/>
  <c r="E112"/>
  <c r="DC105"/>
  <c r="DG105" s="1"/>
  <c r="CY105"/>
  <c r="CZ105" s="1"/>
  <c r="CO105"/>
  <c r="CP105" s="1"/>
  <c r="CH105"/>
  <c r="CI105" s="1"/>
  <c r="CA105"/>
  <c r="CB105" s="1"/>
  <c r="BT105"/>
  <c r="BU105" s="1"/>
  <c r="BH105"/>
  <c r="BI105" s="1"/>
  <c r="BB105"/>
  <c r="AX105"/>
  <c r="AY105" s="1"/>
  <c r="AO105"/>
  <c r="AP105" s="1"/>
  <c r="AC105"/>
  <c r="AD105" s="1"/>
  <c r="Q105"/>
  <c r="R105" s="1"/>
  <c r="DC104"/>
  <c r="DG104" s="1"/>
  <c r="CY104"/>
  <c r="CZ104" s="1"/>
  <c r="CO104"/>
  <c r="CP104" s="1"/>
  <c r="CH104"/>
  <c r="CI104" s="1"/>
  <c r="CA104"/>
  <c r="CB104" s="1"/>
  <c r="BT104"/>
  <c r="BU104" s="1"/>
  <c r="BH104"/>
  <c r="BI104" s="1"/>
  <c r="BB104"/>
  <c r="AX104"/>
  <c r="AY104" s="1"/>
  <c r="AO104"/>
  <c r="AP104" s="1"/>
  <c r="AC104"/>
  <c r="AD104" s="1"/>
  <c r="Q104"/>
  <c r="R104" s="1"/>
  <c r="DC103"/>
  <c r="DG103" s="1"/>
  <c r="CY103"/>
  <c r="CZ103" s="1"/>
  <c r="CO103"/>
  <c r="CP103" s="1"/>
  <c r="CH103"/>
  <c r="CI103" s="1"/>
  <c r="CA103"/>
  <c r="CB103" s="1"/>
  <c r="BT103"/>
  <c r="BU103" s="1"/>
  <c r="BH103"/>
  <c r="BI103" s="1"/>
  <c r="BB103"/>
  <c r="AX103"/>
  <c r="AY103" s="1"/>
  <c r="AO103"/>
  <c r="AP103" s="1"/>
  <c r="AC103"/>
  <c r="AD103" s="1"/>
  <c r="Q103"/>
  <c r="R103" s="1"/>
  <c r="DC102"/>
  <c r="DG102" s="1"/>
  <c r="CY102"/>
  <c r="CZ102" s="1"/>
  <c r="CO102"/>
  <c r="CP102" s="1"/>
  <c r="CH102"/>
  <c r="CI102" s="1"/>
  <c r="CA102"/>
  <c r="CB102" s="1"/>
  <c r="BT102"/>
  <c r="BU102" s="1"/>
  <c r="BH102"/>
  <c r="BI102" s="1"/>
  <c r="BB102"/>
  <c r="AX102"/>
  <c r="AY102" s="1"/>
  <c r="AO102"/>
  <c r="AP102" s="1"/>
  <c r="AC102"/>
  <c r="AD102" s="1"/>
  <c r="Q102"/>
  <c r="R102" s="1"/>
  <c r="DC101"/>
  <c r="DG101" s="1"/>
  <c r="CY101"/>
  <c r="CZ101" s="1"/>
  <c r="CO101"/>
  <c r="CP101" s="1"/>
  <c r="CH101"/>
  <c r="CI101" s="1"/>
  <c r="CA101"/>
  <c r="CB101" s="1"/>
  <c r="BT101"/>
  <c r="BU101" s="1"/>
  <c r="BH101"/>
  <c r="BI101" s="1"/>
  <c r="BB101"/>
  <c r="AX101"/>
  <c r="AY101" s="1"/>
  <c r="AO101"/>
  <c r="AP101" s="1"/>
  <c r="AC101"/>
  <c r="AD101" s="1"/>
  <c r="Q101"/>
  <c r="R101" s="1"/>
  <c r="DC100"/>
  <c r="DG100" s="1"/>
  <c r="CY100"/>
  <c r="CZ100" s="1"/>
  <c r="CO100"/>
  <c r="CP100" s="1"/>
  <c r="CH100"/>
  <c r="CI100" s="1"/>
  <c r="CA100"/>
  <c r="CB100" s="1"/>
  <c r="BT100"/>
  <c r="BU100" s="1"/>
  <c r="BH100"/>
  <c r="BI100" s="1"/>
  <c r="BB100"/>
  <c r="AX100"/>
  <c r="AY100" s="1"/>
  <c r="AO100"/>
  <c r="AP100" s="1"/>
  <c r="AC100"/>
  <c r="AD100" s="1"/>
  <c r="R100"/>
  <c r="Q100"/>
  <c r="DC99"/>
  <c r="DG99" s="1"/>
  <c r="CY99"/>
  <c r="CZ99" s="1"/>
  <c r="CO99"/>
  <c r="CP99" s="1"/>
  <c r="CH99"/>
  <c r="CI99" s="1"/>
  <c r="CA99"/>
  <c r="CB99" s="1"/>
  <c r="BT99"/>
  <c r="BU99" s="1"/>
  <c r="BH99"/>
  <c r="BI99" s="1"/>
  <c r="BB99"/>
  <c r="AX99"/>
  <c r="AY99" s="1"/>
  <c r="AO99"/>
  <c r="AP99" s="1"/>
  <c r="AC99"/>
  <c r="AD99" s="1"/>
  <c r="Q99"/>
  <c r="R99" s="1"/>
  <c r="DC98"/>
  <c r="DG98" s="1"/>
  <c r="CY98"/>
  <c r="CZ98" s="1"/>
  <c r="CO98"/>
  <c r="CP98" s="1"/>
  <c r="CH98"/>
  <c r="CI98" s="1"/>
  <c r="CA98"/>
  <c r="CB98" s="1"/>
  <c r="BT98"/>
  <c r="BU98" s="1"/>
  <c r="BH98"/>
  <c r="BI98" s="1"/>
  <c r="BB98"/>
  <c r="AX98"/>
  <c r="AY98" s="1"/>
  <c r="AO98"/>
  <c r="AP98" s="1"/>
  <c r="AC98"/>
  <c r="AD98" s="1"/>
  <c r="Q98"/>
  <c r="R98" s="1"/>
  <c r="DC97"/>
  <c r="DG97" s="1"/>
  <c r="CY97"/>
  <c r="CZ97" s="1"/>
  <c r="CO97"/>
  <c r="CP97" s="1"/>
  <c r="CH97"/>
  <c r="CI97" s="1"/>
  <c r="CA97"/>
  <c r="CB97" s="1"/>
  <c r="BT97"/>
  <c r="BU97" s="1"/>
  <c r="BH97"/>
  <c r="BI97" s="1"/>
  <c r="BB97"/>
  <c r="AX97"/>
  <c r="AY97" s="1"/>
  <c r="AO97"/>
  <c r="AP97" s="1"/>
  <c r="AC97"/>
  <c r="AD97" s="1"/>
  <c r="Q97"/>
  <c r="R97" s="1"/>
  <c r="DC96"/>
  <c r="DG96" s="1"/>
  <c r="CY96"/>
  <c r="CZ96" s="1"/>
  <c r="CO96"/>
  <c r="CP96" s="1"/>
  <c r="CH96"/>
  <c r="CI96" s="1"/>
  <c r="CA96"/>
  <c r="CB96" s="1"/>
  <c r="BT96"/>
  <c r="BU96" s="1"/>
  <c r="BH96"/>
  <c r="BI96" s="1"/>
  <c r="BB96"/>
  <c r="AX96"/>
  <c r="AY96" s="1"/>
  <c r="AO96"/>
  <c r="AP96" s="1"/>
  <c r="AC96"/>
  <c r="AD96" s="1"/>
  <c r="R96"/>
  <c r="Q96"/>
  <c r="DC95"/>
  <c r="DG95" s="1"/>
  <c r="CY95"/>
  <c r="CZ95" s="1"/>
  <c r="CO95"/>
  <c r="CP95" s="1"/>
  <c r="CH95"/>
  <c r="CI95" s="1"/>
  <c r="CA95"/>
  <c r="CB95" s="1"/>
  <c r="BT95"/>
  <c r="BU95" s="1"/>
  <c r="BH95"/>
  <c r="BI95" s="1"/>
  <c r="BB95"/>
  <c r="AX95"/>
  <c r="AY95" s="1"/>
  <c r="AO95"/>
  <c r="AP95" s="1"/>
  <c r="AC95"/>
  <c r="AD95" s="1"/>
  <c r="Q95"/>
  <c r="R95" s="1"/>
  <c r="DC94"/>
  <c r="DG94" s="1"/>
  <c r="CY94"/>
  <c r="CZ94" s="1"/>
  <c r="CO94"/>
  <c r="CP94" s="1"/>
  <c r="CH94"/>
  <c r="CI94" s="1"/>
  <c r="CA94"/>
  <c r="CB94" s="1"/>
  <c r="BT94"/>
  <c r="BU94" s="1"/>
  <c r="BH94"/>
  <c r="BI94" s="1"/>
  <c r="BB94"/>
  <c r="AX94"/>
  <c r="AY94" s="1"/>
  <c r="AO94"/>
  <c r="AP94" s="1"/>
  <c r="AC94"/>
  <c r="AD94" s="1"/>
  <c r="Q94"/>
  <c r="R94" s="1"/>
  <c r="DC93"/>
  <c r="DG93" s="1"/>
  <c r="CY93"/>
  <c r="CZ93" s="1"/>
  <c r="CO93"/>
  <c r="CP93" s="1"/>
  <c r="CH93"/>
  <c r="CI93" s="1"/>
  <c r="CA93"/>
  <c r="CB93" s="1"/>
  <c r="BT93"/>
  <c r="BU93" s="1"/>
  <c r="BH93"/>
  <c r="BI93" s="1"/>
  <c r="BB93"/>
  <c r="AX93"/>
  <c r="AY93" s="1"/>
  <c r="AO93"/>
  <c r="AP93" s="1"/>
  <c r="AC93"/>
  <c r="AD93" s="1"/>
  <c r="Q93"/>
  <c r="R93" s="1"/>
  <c r="DC92"/>
  <c r="DG92" s="1"/>
  <c r="CY92"/>
  <c r="CZ92" s="1"/>
  <c r="CO92"/>
  <c r="CP92" s="1"/>
  <c r="CH92"/>
  <c r="CI92" s="1"/>
  <c r="CA92"/>
  <c r="CB92" s="1"/>
  <c r="BT92"/>
  <c r="BU92" s="1"/>
  <c r="BH92"/>
  <c r="BI92" s="1"/>
  <c r="BB92"/>
  <c r="AX92"/>
  <c r="AY92" s="1"/>
  <c r="AO92"/>
  <c r="AP92" s="1"/>
  <c r="AC92"/>
  <c r="AD92" s="1"/>
  <c r="R92"/>
  <c r="Q92"/>
  <c r="DC91"/>
  <c r="DG91" s="1"/>
  <c r="CY91"/>
  <c r="CZ91" s="1"/>
  <c r="CO91"/>
  <c r="CP91" s="1"/>
  <c r="CH91"/>
  <c r="CI91" s="1"/>
  <c r="CA91"/>
  <c r="CB91" s="1"/>
  <c r="BT91"/>
  <c r="BU91" s="1"/>
  <c r="BH91"/>
  <c r="BI91" s="1"/>
  <c r="BB91"/>
  <c r="AX91"/>
  <c r="AY91" s="1"/>
  <c r="AO91"/>
  <c r="AP91" s="1"/>
  <c r="AC91"/>
  <c r="AD91" s="1"/>
  <c r="Q91"/>
  <c r="R91" s="1"/>
  <c r="DC90"/>
  <c r="DG90" s="1"/>
  <c r="CY90"/>
  <c r="CZ90" s="1"/>
  <c r="CO90"/>
  <c r="CP90" s="1"/>
  <c r="CH90"/>
  <c r="CI90" s="1"/>
  <c r="CA90"/>
  <c r="CB90" s="1"/>
  <c r="BT90"/>
  <c r="BU90" s="1"/>
  <c r="BH90"/>
  <c r="BI90" s="1"/>
  <c r="BB90"/>
  <c r="AX90"/>
  <c r="AY90" s="1"/>
  <c r="AO90"/>
  <c r="AP90" s="1"/>
  <c r="AC90"/>
  <c r="AD90" s="1"/>
  <c r="Q90"/>
  <c r="R90" s="1"/>
  <c r="DC89"/>
  <c r="DG89" s="1"/>
  <c r="CY89"/>
  <c r="CZ89" s="1"/>
  <c r="CO89"/>
  <c r="CP89" s="1"/>
  <c r="CH89"/>
  <c r="CI89" s="1"/>
  <c r="CA89"/>
  <c r="CB89" s="1"/>
  <c r="BT89"/>
  <c r="BU89" s="1"/>
  <c r="BH89"/>
  <c r="BI89" s="1"/>
  <c r="BB89"/>
  <c r="AX89"/>
  <c r="AY89" s="1"/>
  <c r="AO89"/>
  <c r="AP89" s="1"/>
  <c r="AC89"/>
  <c r="AD89" s="1"/>
  <c r="Q89"/>
  <c r="R89" s="1"/>
  <c r="DC88"/>
  <c r="DG88" s="1"/>
  <c r="CY88"/>
  <c r="CZ88" s="1"/>
  <c r="CO88"/>
  <c r="CP88" s="1"/>
  <c r="CH88"/>
  <c r="CI88" s="1"/>
  <c r="CA88"/>
  <c r="CB88" s="1"/>
  <c r="BT88"/>
  <c r="BU88" s="1"/>
  <c r="BH88"/>
  <c r="BI88" s="1"/>
  <c r="BB88"/>
  <c r="AX88"/>
  <c r="AY88" s="1"/>
  <c r="AO88"/>
  <c r="AP88" s="1"/>
  <c r="AC88"/>
  <c r="AD88" s="1"/>
  <c r="R88"/>
  <c r="Q88"/>
  <c r="DC87"/>
  <c r="DG87" s="1"/>
  <c r="CY87"/>
  <c r="CZ87" s="1"/>
  <c r="CO87"/>
  <c r="CP87" s="1"/>
  <c r="CH87"/>
  <c r="CI87" s="1"/>
  <c r="CA87"/>
  <c r="CB87" s="1"/>
  <c r="BT87"/>
  <c r="BU87" s="1"/>
  <c r="BH87"/>
  <c r="BI87" s="1"/>
  <c r="BB87"/>
  <c r="AX87"/>
  <c r="AY87" s="1"/>
  <c r="AO87"/>
  <c r="AP87" s="1"/>
  <c r="AC87"/>
  <c r="AD87" s="1"/>
  <c r="Q87"/>
  <c r="R87" s="1"/>
  <c r="DC86"/>
  <c r="DG86" s="1"/>
  <c r="CY86"/>
  <c r="CZ86" s="1"/>
  <c r="CO86"/>
  <c r="CP86" s="1"/>
  <c r="CH86"/>
  <c r="CI86" s="1"/>
  <c r="CA86"/>
  <c r="CB86" s="1"/>
  <c r="BT86"/>
  <c r="BU86" s="1"/>
  <c r="BH86"/>
  <c r="BI86" s="1"/>
  <c r="BB86"/>
  <c r="AX86"/>
  <c r="AY86" s="1"/>
  <c r="AO86"/>
  <c r="AP86" s="1"/>
  <c r="AC86"/>
  <c r="AD86" s="1"/>
  <c r="Q86"/>
  <c r="R86" s="1"/>
  <c r="DC85"/>
  <c r="DG85" s="1"/>
  <c r="CY85"/>
  <c r="CZ85" s="1"/>
  <c r="CO85"/>
  <c r="CP85" s="1"/>
  <c r="CH85"/>
  <c r="CI85" s="1"/>
  <c r="CA85"/>
  <c r="CB85" s="1"/>
  <c r="BT85"/>
  <c r="BU85" s="1"/>
  <c r="BH85"/>
  <c r="BI85" s="1"/>
  <c r="BB85"/>
  <c r="AX85"/>
  <c r="AY85" s="1"/>
  <c r="AO85"/>
  <c r="AP85" s="1"/>
  <c r="AC85"/>
  <c r="AD85" s="1"/>
  <c r="Q85"/>
  <c r="R85" s="1"/>
  <c r="DC84"/>
  <c r="DG84" s="1"/>
  <c r="CY84"/>
  <c r="CZ84" s="1"/>
  <c r="CO84"/>
  <c r="CP84" s="1"/>
  <c r="CH84"/>
  <c r="CI84" s="1"/>
  <c r="CA84"/>
  <c r="CB84" s="1"/>
  <c r="BT84"/>
  <c r="BU84" s="1"/>
  <c r="BH84"/>
  <c r="BI84" s="1"/>
  <c r="BB84"/>
  <c r="AX84"/>
  <c r="AY84" s="1"/>
  <c r="AO84"/>
  <c r="AP84" s="1"/>
  <c r="AC84"/>
  <c r="AD84" s="1"/>
  <c r="R84"/>
  <c r="Q84"/>
  <c r="DC83"/>
  <c r="DG83" s="1"/>
  <c r="CY83"/>
  <c r="CZ83" s="1"/>
  <c r="CO83"/>
  <c r="CP83" s="1"/>
  <c r="CH83"/>
  <c r="CI83" s="1"/>
  <c r="CA83"/>
  <c r="CB83" s="1"/>
  <c r="BT83"/>
  <c r="BU83" s="1"/>
  <c r="BH83"/>
  <c r="BI83" s="1"/>
  <c r="BB83"/>
  <c r="AX83"/>
  <c r="AY83" s="1"/>
  <c r="AO83"/>
  <c r="AP83" s="1"/>
  <c r="AC83"/>
  <c r="AD83" s="1"/>
  <c r="Q83"/>
  <c r="R83" s="1"/>
  <c r="DC82"/>
  <c r="DG82" s="1"/>
  <c r="CY82"/>
  <c r="CZ82" s="1"/>
  <c r="CO82"/>
  <c r="CP82" s="1"/>
  <c r="CH82"/>
  <c r="CI82" s="1"/>
  <c r="CA82"/>
  <c r="CB82" s="1"/>
  <c r="BT82"/>
  <c r="BU82" s="1"/>
  <c r="BH82"/>
  <c r="BI82" s="1"/>
  <c r="BB82"/>
  <c r="AX82"/>
  <c r="AY82" s="1"/>
  <c r="AO82"/>
  <c r="AP82" s="1"/>
  <c r="AC82"/>
  <c r="AD82" s="1"/>
  <c r="Q82"/>
  <c r="R82" s="1"/>
  <c r="DC81"/>
  <c r="DG81" s="1"/>
  <c r="CY81"/>
  <c r="CZ81" s="1"/>
  <c r="CO81"/>
  <c r="CP81" s="1"/>
  <c r="CH81"/>
  <c r="CI81" s="1"/>
  <c r="CA81"/>
  <c r="CB81" s="1"/>
  <c r="BT81"/>
  <c r="BU81" s="1"/>
  <c r="BH81"/>
  <c r="BI81" s="1"/>
  <c r="BB81"/>
  <c r="AX81"/>
  <c r="AY81" s="1"/>
  <c r="AO81"/>
  <c r="AP81" s="1"/>
  <c r="AC81"/>
  <c r="AD81" s="1"/>
  <c r="Q81"/>
  <c r="R81" s="1"/>
  <c r="DC80"/>
  <c r="DG80" s="1"/>
  <c r="CY80"/>
  <c r="CZ80" s="1"/>
  <c r="CO80"/>
  <c r="CP80" s="1"/>
  <c r="CH80"/>
  <c r="CI80" s="1"/>
  <c r="CA80"/>
  <c r="CB80" s="1"/>
  <c r="BT80"/>
  <c r="BU80" s="1"/>
  <c r="BH80"/>
  <c r="BI80" s="1"/>
  <c r="BB80"/>
  <c r="AX80"/>
  <c r="AY80" s="1"/>
  <c r="AO80"/>
  <c r="AP80" s="1"/>
  <c r="AC80"/>
  <c r="AD80" s="1"/>
  <c r="R80"/>
  <c r="Q80"/>
  <c r="DC79"/>
  <c r="DG79" s="1"/>
  <c r="CY79"/>
  <c r="CZ79" s="1"/>
  <c r="CO79"/>
  <c r="CP79" s="1"/>
  <c r="CH79"/>
  <c r="CI79" s="1"/>
  <c r="CA79"/>
  <c r="CB79" s="1"/>
  <c r="BT79"/>
  <c r="BU79" s="1"/>
  <c r="BH79"/>
  <c r="BI79" s="1"/>
  <c r="BB79"/>
  <c r="AX79"/>
  <c r="AY79" s="1"/>
  <c r="AO79"/>
  <c r="AP79" s="1"/>
  <c r="AC79"/>
  <c r="AD79" s="1"/>
  <c r="Q79"/>
  <c r="R79" s="1"/>
  <c r="DC78"/>
  <c r="DG78" s="1"/>
  <c r="CY78"/>
  <c r="CZ78" s="1"/>
  <c r="CO78"/>
  <c r="CP78" s="1"/>
  <c r="CH78"/>
  <c r="CI78" s="1"/>
  <c r="CA78"/>
  <c r="CB78" s="1"/>
  <c r="BT78"/>
  <c r="BU78" s="1"/>
  <c r="BH78"/>
  <c r="BI78" s="1"/>
  <c r="BB78"/>
  <c r="AX78"/>
  <c r="AY78" s="1"/>
  <c r="AO78"/>
  <c r="AP78" s="1"/>
  <c r="AC78"/>
  <c r="AD78" s="1"/>
  <c r="Q78"/>
  <c r="R78" s="1"/>
  <c r="DC77"/>
  <c r="DG77" s="1"/>
  <c r="CY77"/>
  <c r="CZ77" s="1"/>
  <c r="CO77"/>
  <c r="CP77" s="1"/>
  <c r="CH77"/>
  <c r="CI77" s="1"/>
  <c r="CA77"/>
  <c r="CB77" s="1"/>
  <c r="BT77"/>
  <c r="BU77" s="1"/>
  <c r="BH77"/>
  <c r="BI77" s="1"/>
  <c r="BB77"/>
  <c r="AX77"/>
  <c r="AY77" s="1"/>
  <c r="AO77"/>
  <c r="AP77" s="1"/>
  <c r="AC77"/>
  <c r="AD77" s="1"/>
  <c r="Q77"/>
  <c r="R77" s="1"/>
  <c r="DC76"/>
  <c r="DG76" s="1"/>
  <c r="CY76"/>
  <c r="CZ76" s="1"/>
  <c r="CO76"/>
  <c r="CP76" s="1"/>
  <c r="CH76"/>
  <c r="CI76" s="1"/>
  <c r="CA76"/>
  <c r="CB76" s="1"/>
  <c r="BT76"/>
  <c r="BU76" s="1"/>
  <c r="BH76"/>
  <c r="BI76" s="1"/>
  <c r="BB76"/>
  <c r="AX76"/>
  <c r="AY76" s="1"/>
  <c r="AO76"/>
  <c r="AP76" s="1"/>
  <c r="AC76"/>
  <c r="AD76" s="1"/>
  <c r="R76"/>
  <c r="Q76"/>
  <c r="DC75"/>
  <c r="DG75" s="1"/>
  <c r="CY75"/>
  <c r="CZ75" s="1"/>
  <c r="CO75"/>
  <c r="CP75" s="1"/>
  <c r="CH75"/>
  <c r="CI75" s="1"/>
  <c r="CA75"/>
  <c r="CB75" s="1"/>
  <c r="BT75"/>
  <c r="BU75" s="1"/>
  <c r="BH75"/>
  <c r="BI75" s="1"/>
  <c r="BB75"/>
  <c r="AX75"/>
  <c r="AY75" s="1"/>
  <c r="AO75"/>
  <c r="AP75" s="1"/>
  <c r="AC75"/>
  <c r="AD75" s="1"/>
  <c r="Q75"/>
  <c r="R75" s="1"/>
  <c r="DC74"/>
  <c r="DG74" s="1"/>
  <c r="CY74"/>
  <c r="CZ74" s="1"/>
  <c r="CO74"/>
  <c r="CP74" s="1"/>
  <c r="CH74"/>
  <c r="CI74" s="1"/>
  <c r="CA74"/>
  <c r="CB74" s="1"/>
  <c r="BT74"/>
  <c r="BU74" s="1"/>
  <c r="BH74"/>
  <c r="BI74" s="1"/>
  <c r="BB74"/>
  <c r="AX74"/>
  <c r="AY74" s="1"/>
  <c r="AO74"/>
  <c r="AP74" s="1"/>
  <c r="AC74"/>
  <c r="AD74" s="1"/>
  <c r="Q74"/>
  <c r="R74" s="1"/>
  <c r="DC73"/>
  <c r="DG73" s="1"/>
  <c r="CY73"/>
  <c r="CZ73" s="1"/>
  <c r="CO73"/>
  <c r="CP73" s="1"/>
  <c r="CH73"/>
  <c r="CI73" s="1"/>
  <c r="CA73"/>
  <c r="CB73" s="1"/>
  <c r="BT73"/>
  <c r="BU73" s="1"/>
  <c r="BH73"/>
  <c r="BI73" s="1"/>
  <c r="BB73"/>
  <c r="AX73"/>
  <c r="AY73" s="1"/>
  <c r="AO73"/>
  <c r="AP73" s="1"/>
  <c r="AC73"/>
  <c r="AD73" s="1"/>
  <c r="Q73"/>
  <c r="R73" s="1"/>
  <c r="DC72"/>
  <c r="DG72" s="1"/>
  <c r="CY72"/>
  <c r="CZ72" s="1"/>
  <c r="CO72"/>
  <c r="CP72" s="1"/>
  <c r="CH72"/>
  <c r="CI72" s="1"/>
  <c r="CA72"/>
  <c r="CB72" s="1"/>
  <c r="BT72"/>
  <c r="BU72" s="1"/>
  <c r="BH72"/>
  <c r="BI72" s="1"/>
  <c r="BB72"/>
  <c r="AX72"/>
  <c r="AY72" s="1"/>
  <c r="AO72"/>
  <c r="AP72" s="1"/>
  <c r="AC72"/>
  <c r="AD72" s="1"/>
  <c r="Q72"/>
  <c r="R72" s="1"/>
  <c r="DC71"/>
  <c r="DG71" s="1"/>
  <c r="CY71"/>
  <c r="CZ71" s="1"/>
  <c r="CO71"/>
  <c r="CP71" s="1"/>
  <c r="CH71"/>
  <c r="CI71" s="1"/>
  <c r="CA71"/>
  <c r="CB71" s="1"/>
  <c r="BT71"/>
  <c r="BU71" s="1"/>
  <c r="BH71"/>
  <c r="BI71" s="1"/>
  <c r="BB71"/>
  <c r="AX71"/>
  <c r="AY71" s="1"/>
  <c r="AO71"/>
  <c r="AP71" s="1"/>
  <c r="AC71"/>
  <c r="AD71" s="1"/>
  <c r="Q71"/>
  <c r="R71" s="1"/>
  <c r="DC70"/>
  <c r="DG70" s="1"/>
  <c r="CY70"/>
  <c r="CZ70" s="1"/>
  <c r="CO70"/>
  <c r="CP70" s="1"/>
  <c r="CH70"/>
  <c r="CI70" s="1"/>
  <c r="CA70"/>
  <c r="CB70" s="1"/>
  <c r="BT70"/>
  <c r="BU70" s="1"/>
  <c r="BH70"/>
  <c r="BI70" s="1"/>
  <c r="BB70"/>
  <c r="AX70"/>
  <c r="AY70" s="1"/>
  <c r="AO70"/>
  <c r="AP70" s="1"/>
  <c r="AC70"/>
  <c r="AD70" s="1"/>
  <c r="Q70"/>
  <c r="R70" s="1"/>
  <c r="DC69"/>
  <c r="DG69" s="1"/>
  <c r="CY69"/>
  <c r="CZ69" s="1"/>
  <c r="CO69"/>
  <c r="CP69" s="1"/>
  <c r="CH69"/>
  <c r="CI69" s="1"/>
  <c r="CA69"/>
  <c r="CB69" s="1"/>
  <c r="BT69"/>
  <c r="BU69" s="1"/>
  <c r="BH69"/>
  <c r="BI69" s="1"/>
  <c r="BB69"/>
  <c r="AX69"/>
  <c r="AY69" s="1"/>
  <c r="AO69"/>
  <c r="AP69" s="1"/>
  <c r="AC69"/>
  <c r="AD69" s="1"/>
  <c r="Q69"/>
  <c r="R69" s="1"/>
  <c r="DC68"/>
  <c r="DG68" s="1"/>
  <c r="CY68"/>
  <c r="CZ68" s="1"/>
  <c r="CO68"/>
  <c r="CP68" s="1"/>
  <c r="CH68"/>
  <c r="CI68" s="1"/>
  <c r="CA68"/>
  <c r="CB68" s="1"/>
  <c r="BT68"/>
  <c r="BU68" s="1"/>
  <c r="BH68"/>
  <c r="BI68" s="1"/>
  <c r="BB68"/>
  <c r="AX68"/>
  <c r="AY68" s="1"/>
  <c r="AO68"/>
  <c r="AP68" s="1"/>
  <c r="AC68"/>
  <c r="AD68" s="1"/>
  <c r="Q68"/>
  <c r="R68" s="1"/>
  <c r="DC67"/>
  <c r="DG67" s="1"/>
  <c r="CY67"/>
  <c r="CZ67" s="1"/>
  <c r="CO67"/>
  <c r="CP67" s="1"/>
  <c r="CH67"/>
  <c r="CI67" s="1"/>
  <c r="CA67"/>
  <c r="CB67" s="1"/>
  <c r="BT67"/>
  <c r="BU67" s="1"/>
  <c r="BH67"/>
  <c r="BI67" s="1"/>
  <c r="BB67"/>
  <c r="AX67"/>
  <c r="AY67" s="1"/>
  <c r="AO67"/>
  <c r="AP67" s="1"/>
  <c r="AC67"/>
  <c r="AD67" s="1"/>
  <c r="Q67"/>
  <c r="R67" s="1"/>
  <c r="DC66"/>
  <c r="DG66" s="1"/>
  <c r="CY66"/>
  <c r="CZ66" s="1"/>
  <c r="CO66"/>
  <c r="CP66" s="1"/>
  <c r="CH66"/>
  <c r="CI66" s="1"/>
  <c r="CA66"/>
  <c r="CB66" s="1"/>
  <c r="BT66"/>
  <c r="BU66" s="1"/>
  <c r="BH66"/>
  <c r="BI66" s="1"/>
  <c r="BB66"/>
  <c r="AX66"/>
  <c r="AY66" s="1"/>
  <c r="AO66"/>
  <c r="AP66" s="1"/>
  <c r="AC66"/>
  <c r="AD66" s="1"/>
  <c r="Q66"/>
  <c r="R66" s="1"/>
  <c r="CY65"/>
  <c r="CO65"/>
  <c r="CH65"/>
  <c r="CA65"/>
  <c r="BT65"/>
  <c r="BH65"/>
  <c r="AX65"/>
  <c r="AO65"/>
  <c r="AC65"/>
  <c r="Q65"/>
  <c r="C61"/>
  <c r="BC60"/>
  <c r="AE60"/>
  <c r="E60"/>
  <c r="E59"/>
  <c r="DC52"/>
  <c r="DG52" s="1"/>
  <c r="CY52"/>
  <c r="CZ52" s="1"/>
  <c r="CO52"/>
  <c r="CP52" s="1"/>
  <c r="CH52"/>
  <c r="CI52" s="1"/>
  <c r="CA52"/>
  <c r="CB52" s="1"/>
  <c r="BT52"/>
  <c r="BU52" s="1"/>
  <c r="BH52"/>
  <c r="BI52" s="1"/>
  <c r="BB52"/>
  <c r="AX52"/>
  <c r="AY52" s="1"/>
  <c r="AO52"/>
  <c r="AP52" s="1"/>
  <c r="AC52"/>
  <c r="AD52" s="1"/>
  <c r="R52"/>
  <c r="Q52"/>
  <c r="DC51"/>
  <c r="DG51" s="1"/>
  <c r="CY51"/>
  <c r="CZ51" s="1"/>
  <c r="CO51"/>
  <c r="CP51" s="1"/>
  <c r="CH51"/>
  <c r="CI51" s="1"/>
  <c r="CA51"/>
  <c r="CB51" s="1"/>
  <c r="BT51"/>
  <c r="BU51" s="1"/>
  <c r="BH51"/>
  <c r="BI51" s="1"/>
  <c r="BB51"/>
  <c r="AX51"/>
  <c r="AY51" s="1"/>
  <c r="AO51"/>
  <c r="AP51" s="1"/>
  <c r="AC51"/>
  <c r="AD51" s="1"/>
  <c r="Q51"/>
  <c r="R51" s="1"/>
  <c r="DC50"/>
  <c r="DG50" s="1"/>
  <c r="CY50"/>
  <c r="CZ50" s="1"/>
  <c r="CO50"/>
  <c r="CP50" s="1"/>
  <c r="CH50"/>
  <c r="CI50" s="1"/>
  <c r="CA50"/>
  <c r="CB50" s="1"/>
  <c r="BT50"/>
  <c r="BU50" s="1"/>
  <c r="BH50"/>
  <c r="BI50" s="1"/>
  <c r="BB50"/>
  <c r="AX50"/>
  <c r="AY50" s="1"/>
  <c r="AO50"/>
  <c r="AP50" s="1"/>
  <c r="AC50"/>
  <c r="AD50" s="1"/>
  <c r="Q50"/>
  <c r="R50" s="1"/>
  <c r="DC49"/>
  <c r="DG49" s="1"/>
  <c r="CY49"/>
  <c r="CZ49" s="1"/>
  <c r="CO49"/>
  <c r="CP49" s="1"/>
  <c r="CH49"/>
  <c r="CI49" s="1"/>
  <c r="CA49"/>
  <c r="CB49" s="1"/>
  <c r="BT49"/>
  <c r="BU49" s="1"/>
  <c r="BH49"/>
  <c r="BI49" s="1"/>
  <c r="BB49"/>
  <c r="AX49"/>
  <c r="AY49" s="1"/>
  <c r="AO49"/>
  <c r="AP49" s="1"/>
  <c r="AC49"/>
  <c r="AD49" s="1"/>
  <c r="R49"/>
  <c r="Q49"/>
  <c r="DC48"/>
  <c r="DG48" s="1"/>
  <c r="CY48"/>
  <c r="CZ48" s="1"/>
  <c r="CO48"/>
  <c r="CP48" s="1"/>
  <c r="CH48"/>
  <c r="CI48" s="1"/>
  <c r="CA48"/>
  <c r="CB48" s="1"/>
  <c r="BT48"/>
  <c r="BU48" s="1"/>
  <c r="BH48"/>
  <c r="BI48" s="1"/>
  <c r="BB48"/>
  <c r="AX48"/>
  <c r="AY48" s="1"/>
  <c r="AO48"/>
  <c r="AP48" s="1"/>
  <c r="AC48"/>
  <c r="AD48" s="1"/>
  <c r="R48"/>
  <c r="Q48"/>
  <c r="DC47"/>
  <c r="DG47" s="1"/>
  <c r="CY47"/>
  <c r="CZ47" s="1"/>
  <c r="CO47"/>
  <c r="CP47" s="1"/>
  <c r="CH47"/>
  <c r="CI47" s="1"/>
  <c r="CA47"/>
  <c r="CB47" s="1"/>
  <c r="BT47"/>
  <c r="BU47" s="1"/>
  <c r="BH47"/>
  <c r="BI47" s="1"/>
  <c r="BB47"/>
  <c r="AX47"/>
  <c r="AY47" s="1"/>
  <c r="AO47"/>
  <c r="AP47" s="1"/>
  <c r="AC47"/>
  <c r="AD47" s="1"/>
  <c r="Q47"/>
  <c r="R47" s="1"/>
  <c r="DC46"/>
  <c r="DG46" s="1"/>
  <c r="CY46"/>
  <c r="CZ46" s="1"/>
  <c r="CO46"/>
  <c r="CP46" s="1"/>
  <c r="CH46"/>
  <c r="CI46" s="1"/>
  <c r="CA46"/>
  <c r="CB46" s="1"/>
  <c r="BT46"/>
  <c r="BU46" s="1"/>
  <c r="BH46"/>
  <c r="BI46" s="1"/>
  <c r="BB46"/>
  <c r="AX46"/>
  <c r="AY46" s="1"/>
  <c r="AO46"/>
  <c r="AP46" s="1"/>
  <c r="AC46"/>
  <c r="AD46" s="1"/>
  <c r="Q46"/>
  <c r="R46" s="1"/>
  <c r="DC45"/>
  <c r="DG45" s="1"/>
  <c r="CY45"/>
  <c r="CZ45" s="1"/>
  <c r="CO45"/>
  <c r="CP45" s="1"/>
  <c r="CH45"/>
  <c r="CI45" s="1"/>
  <c r="CA45"/>
  <c r="CB45" s="1"/>
  <c r="BT45"/>
  <c r="BU45" s="1"/>
  <c r="BH45"/>
  <c r="BI45" s="1"/>
  <c r="BB45"/>
  <c r="AX45"/>
  <c r="AY45" s="1"/>
  <c r="AO45"/>
  <c r="AP45" s="1"/>
  <c r="AC45"/>
  <c r="AD45" s="1"/>
  <c r="R45"/>
  <c r="Q45"/>
  <c r="DC44"/>
  <c r="DG44" s="1"/>
  <c r="CY44"/>
  <c r="CZ44" s="1"/>
  <c r="CO44"/>
  <c r="CP44" s="1"/>
  <c r="CH44"/>
  <c r="CI44" s="1"/>
  <c r="CA44"/>
  <c r="CB44" s="1"/>
  <c r="BT44"/>
  <c r="BU44" s="1"/>
  <c r="BH44"/>
  <c r="BI44" s="1"/>
  <c r="BB44"/>
  <c r="AX44"/>
  <c r="AY44" s="1"/>
  <c r="AO44"/>
  <c r="AP44" s="1"/>
  <c r="AC44"/>
  <c r="AD44" s="1"/>
  <c r="R44"/>
  <c r="Q44"/>
  <c r="DC43"/>
  <c r="DG43" s="1"/>
  <c r="CY43"/>
  <c r="CZ43" s="1"/>
  <c r="CO43"/>
  <c r="CP43" s="1"/>
  <c r="CH43"/>
  <c r="CI43" s="1"/>
  <c r="CA43"/>
  <c r="CB43" s="1"/>
  <c r="BT43"/>
  <c r="BU43" s="1"/>
  <c r="BH43"/>
  <c r="BI43" s="1"/>
  <c r="BB43"/>
  <c r="AX43"/>
  <c r="AY43" s="1"/>
  <c r="AO43"/>
  <c r="AP43" s="1"/>
  <c r="AC43"/>
  <c r="AD43" s="1"/>
  <c r="Q43"/>
  <c r="R43" s="1"/>
  <c r="DC42"/>
  <c r="DG42" s="1"/>
  <c r="CY42"/>
  <c r="CZ42" s="1"/>
  <c r="CO42"/>
  <c r="CP42" s="1"/>
  <c r="CH42"/>
  <c r="CI42" s="1"/>
  <c r="CA42"/>
  <c r="CB42" s="1"/>
  <c r="BT42"/>
  <c r="BU42" s="1"/>
  <c r="BH42"/>
  <c r="BI42" s="1"/>
  <c r="BB42"/>
  <c r="AX42"/>
  <c r="AY42" s="1"/>
  <c r="AO42"/>
  <c r="AP42" s="1"/>
  <c r="AC42"/>
  <c r="AD42" s="1"/>
  <c r="Q42"/>
  <c r="R42" s="1"/>
  <c r="DC41"/>
  <c r="DG41" s="1"/>
  <c r="CY41"/>
  <c r="CZ41" s="1"/>
  <c r="CO41"/>
  <c r="CP41" s="1"/>
  <c r="CH41"/>
  <c r="CI41" s="1"/>
  <c r="CA41"/>
  <c r="CB41" s="1"/>
  <c r="BT41"/>
  <c r="BU41" s="1"/>
  <c r="BH41"/>
  <c r="BI41" s="1"/>
  <c r="BB41"/>
  <c r="AX41"/>
  <c r="AY41" s="1"/>
  <c r="AO41"/>
  <c r="AP41" s="1"/>
  <c r="AC41"/>
  <c r="AD41" s="1"/>
  <c r="R41"/>
  <c r="Q41"/>
  <c r="DC40"/>
  <c r="DG40" s="1"/>
  <c r="CY40"/>
  <c r="CZ40" s="1"/>
  <c r="CO40"/>
  <c r="CP40" s="1"/>
  <c r="CH40"/>
  <c r="CI40" s="1"/>
  <c r="CA40"/>
  <c r="CB40" s="1"/>
  <c r="BT40"/>
  <c r="BU40" s="1"/>
  <c r="BH40"/>
  <c r="BI40" s="1"/>
  <c r="BB40"/>
  <c r="AX40"/>
  <c r="AY40" s="1"/>
  <c r="AO40"/>
  <c r="AP40" s="1"/>
  <c r="AC40"/>
  <c r="AD40" s="1"/>
  <c r="R40"/>
  <c r="Q40"/>
  <c r="DC39"/>
  <c r="DG39" s="1"/>
  <c r="CY39"/>
  <c r="CZ39" s="1"/>
  <c r="CO39"/>
  <c r="CP39" s="1"/>
  <c r="CH39"/>
  <c r="CI39" s="1"/>
  <c r="CA39"/>
  <c r="CB39" s="1"/>
  <c r="BT39"/>
  <c r="BU39" s="1"/>
  <c r="BH39"/>
  <c r="BI39" s="1"/>
  <c r="BB39"/>
  <c r="AX39"/>
  <c r="AY39" s="1"/>
  <c r="AO39"/>
  <c r="AP39" s="1"/>
  <c r="AC39"/>
  <c r="AD39" s="1"/>
  <c r="Q39"/>
  <c r="R39" s="1"/>
  <c r="DC38"/>
  <c r="DG38" s="1"/>
  <c r="CY38"/>
  <c r="CZ38" s="1"/>
  <c r="CO38"/>
  <c r="CP38" s="1"/>
  <c r="CH38"/>
  <c r="CI38" s="1"/>
  <c r="CA38"/>
  <c r="CB38" s="1"/>
  <c r="BT38"/>
  <c r="BU38" s="1"/>
  <c r="BH38"/>
  <c r="BI38" s="1"/>
  <c r="BB38"/>
  <c r="AX38"/>
  <c r="AY38" s="1"/>
  <c r="AO38"/>
  <c r="AP38" s="1"/>
  <c r="AC38"/>
  <c r="AD38" s="1"/>
  <c r="Q38"/>
  <c r="R38" s="1"/>
  <c r="DC37"/>
  <c r="DG37" s="1"/>
  <c r="CY37"/>
  <c r="CZ37" s="1"/>
  <c r="CO37"/>
  <c r="CP37" s="1"/>
  <c r="CH37"/>
  <c r="CI37" s="1"/>
  <c r="CA37"/>
  <c r="CB37" s="1"/>
  <c r="BT37"/>
  <c r="BU37" s="1"/>
  <c r="BH37"/>
  <c r="BI37" s="1"/>
  <c r="BB37"/>
  <c r="AX37"/>
  <c r="AY37" s="1"/>
  <c r="AO37"/>
  <c r="AP37" s="1"/>
  <c r="AC37"/>
  <c r="AD37" s="1"/>
  <c r="R37"/>
  <c r="Q37"/>
  <c r="DC36"/>
  <c r="DG36" s="1"/>
  <c r="CY36"/>
  <c r="CZ36" s="1"/>
  <c r="CO36"/>
  <c r="CP36" s="1"/>
  <c r="CH36"/>
  <c r="CI36" s="1"/>
  <c r="CA36"/>
  <c r="CB36" s="1"/>
  <c r="BT36"/>
  <c r="BU36" s="1"/>
  <c r="BH36"/>
  <c r="BI36" s="1"/>
  <c r="BB36"/>
  <c r="AX36"/>
  <c r="AY36" s="1"/>
  <c r="AO36"/>
  <c r="AP36" s="1"/>
  <c r="AC36"/>
  <c r="AD36" s="1"/>
  <c r="R36"/>
  <c r="Q36"/>
  <c r="DC35"/>
  <c r="DG35" s="1"/>
  <c r="CY35"/>
  <c r="CZ35" s="1"/>
  <c r="CO35"/>
  <c r="CP35" s="1"/>
  <c r="CH35"/>
  <c r="CI35" s="1"/>
  <c r="CA35"/>
  <c r="CB35" s="1"/>
  <c r="BT35"/>
  <c r="BU35" s="1"/>
  <c r="BH35"/>
  <c r="BI35" s="1"/>
  <c r="BB35"/>
  <c r="AX35"/>
  <c r="AY35" s="1"/>
  <c r="AO35"/>
  <c r="AP35" s="1"/>
  <c r="AC35"/>
  <c r="AD35" s="1"/>
  <c r="Q35"/>
  <c r="R35" s="1"/>
  <c r="DC34"/>
  <c r="DG34" s="1"/>
  <c r="CY34"/>
  <c r="CZ34" s="1"/>
  <c r="CO34"/>
  <c r="CP34" s="1"/>
  <c r="CH34"/>
  <c r="CI34" s="1"/>
  <c r="CA34"/>
  <c r="CB34" s="1"/>
  <c r="BT34"/>
  <c r="BU34" s="1"/>
  <c r="BH34"/>
  <c r="BI34" s="1"/>
  <c r="BB34"/>
  <c r="AX34"/>
  <c r="AY34" s="1"/>
  <c r="AO34"/>
  <c r="AP34" s="1"/>
  <c r="AC34"/>
  <c r="AD34" s="1"/>
  <c r="Q34"/>
  <c r="R34" s="1"/>
  <c r="DC33"/>
  <c r="DG33" s="1"/>
  <c r="CY33"/>
  <c r="CZ33" s="1"/>
  <c r="CO33"/>
  <c r="CP33" s="1"/>
  <c r="CH33"/>
  <c r="CI33" s="1"/>
  <c r="CA33"/>
  <c r="CB33" s="1"/>
  <c r="BT33"/>
  <c r="BU33" s="1"/>
  <c r="BH33"/>
  <c r="BI33" s="1"/>
  <c r="BB33"/>
  <c r="AX33"/>
  <c r="AY33" s="1"/>
  <c r="AO33"/>
  <c r="AP33" s="1"/>
  <c r="AC33"/>
  <c r="AD33" s="1"/>
  <c r="R33"/>
  <c r="Q33"/>
  <c r="DC32"/>
  <c r="DG32" s="1"/>
  <c r="CY32"/>
  <c r="CZ32" s="1"/>
  <c r="CO32"/>
  <c r="CP32" s="1"/>
  <c r="CH32"/>
  <c r="CI32" s="1"/>
  <c r="CA32"/>
  <c r="CB32" s="1"/>
  <c r="BT32"/>
  <c r="BU32" s="1"/>
  <c r="BH32"/>
  <c r="BI32" s="1"/>
  <c r="BB32"/>
  <c r="AX32"/>
  <c r="AY32" s="1"/>
  <c r="AO32"/>
  <c r="AP32" s="1"/>
  <c r="AC32"/>
  <c r="AD32" s="1"/>
  <c r="R32"/>
  <c r="Q32"/>
  <c r="DC31"/>
  <c r="DG31" s="1"/>
  <c r="CY31"/>
  <c r="CZ31" s="1"/>
  <c r="CO31"/>
  <c r="CP31" s="1"/>
  <c r="CH31"/>
  <c r="CI31" s="1"/>
  <c r="CA31"/>
  <c r="CB31" s="1"/>
  <c r="BT31"/>
  <c r="BU31" s="1"/>
  <c r="BH31"/>
  <c r="BI31" s="1"/>
  <c r="BB31"/>
  <c r="AX31"/>
  <c r="AY31" s="1"/>
  <c r="AO31"/>
  <c r="AP31" s="1"/>
  <c r="AC31"/>
  <c r="AD31" s="1"/>
  <c r="Q31"/>
  <c r="R31" s="1"/>
  <c r="DC30"/>
  <c r="DG30" s="1"/>
  <c r="CY30"/>
  <c r="CZ30" s="1"/>
  <c r="CO30"/>
  <c r="CP30" s="1"/>
  <c r="CH30"/>
  <c r="CI30" s="1"/>
  <c r="CA30"/>
  <c r="CB30" s="1"/>
  <c r="BT30"/>
  <c r="BU30" s="1"/>
  <c r="BH30"/>
  <c r="BI30" s="1"/>
  <c r="BB30"/>
  <c r="AX30"/>
  <c r="AY30" s="1"/>
  <c r="AO30"/>
  <c r="AP30" s="1"/>
  <c r="AC30"/>
  <c r="AD30" s="1"/>
  <c r="Q30"/>
  <c r="R30" s="1"/>
  <c r="DC29"/>
  <c r="DG29" s="1"/>
  <c r="CY29"/>
  <c r="CZ29" s="1"/>
  <c r="CO29"/>
  <c r="CP29" s="1"/>
  <c r="CH29"/>
  <c r="CI29" s="1"/>
  <c r="CA29"/>
  <c r="CB29" s="1"/>
  <c r="BT29"/>
  <c r="BU29" s="1"/>
  <c r="BH29"/>
  <c r="BI29" s="1"/>
  <c r="BB29"/>
  <c r="AX29"/>
  <c r="AY29" s="1"/>
  <c r="AO29"/>
  <c r="AP29" s="1"/>
  <c r="AC29"/>
  <c r="AD29" s="1"/>
  <c r="R29"/>
  <c r="Q29"/>
  <c r="DC28"/>
  <c r="DG28" s="1"/>
  <c r="CY28"/>
  <c r="CZ28" s="1"/>
  <c r="CO28"/>
  <c r="CP28" s="1"/>
  <c r="CH28"/>
  <c r="CI28" s="1"/>
  <c r="CA28"/>
  <c r="CB28" s="1"/>
  <c r="BT28"/>
  <c r="BU28" s="1"/>
  <c r="BH28"/>
  <c r="BI28" s="1"/>
  <c r="BB28"/>
  <c r="AX28"/>
  <c r="AY28" s="1"/>
  <c r="AO28"/>
  <c r="AP28" s="1"/>
  <c r="AC28"/>
  <c r="AD28" s="1"/>
  <c r="R28"/>
  <c r="Q28"/>
  <c r="DC27"/>
  <c r="DG27" s="1"/>
  <c r="CY27"/>
  <c r="CZ27" s="1"/>
  <c r="CO27"/>
  <c r="CP27" s="1"/>
  <c r="CH27"/>
  <c r="CI27" s="1"/>
  <c r="CA27"/>
  <c r="CB27" s="1"/>
  <c r="BT27"/>
  <c r="BU27" s="1"/>
  <c r="BH27"/>
  <c r="BI27" s="1"/>
  <c r="BB27"/>
  <c r="AX27"/>
  <c r="AY27" s="1"/>
  <c r="AO27"/>
  <c r="AP27" s="1"/>
  <c r="AC27"/>
  <c r="AD27" s="1"/>
  <c r="Q27"/>
  <c r="R27" s="1"/>
  <c r="DC26"/>
  <c r="DG26" s="1"/>
  <c r="CY26"/>
  <c r="CZ26" s="1"/>
  <c r="CO26"/>
  <c r="CP26" s="1"/>
  <c r="CH26"/>
  <c r="CI26" s="1"/>
  <c r="CA26"/>
  <c r="CB26" s="1"/>
  <c r="BT26"/>
  <c r="BU26" s="1"/>
  <c r="BH26"/>
  <c r="BI26" s="1"/>
  <c r="BB26"/>
  <c r="AX26"/>
  <c r="AY26" s="1"/>
  <c r="AO26"/>
  <c r="AP26" s="1"/>
  <c r="AC26"/>
  <c r="AD26" s="1"/>
  <c r="Q26"/>
  <c r="R26" s="1"/>
  <c r="DC25"/>
  <c r="DG25" s="1"/>
  <c r="CY25"/>
  <c r="CZ25" s="1"/>
  <c r="CO25"/>
  <c r="CP25" s="1"/>
  <c r="CH25"/>
  <c r="CI25" s="1"/>
  <c r="CA25"/>
  <c r="CB25" s="1"/>
  <c r="BT25"/>
  <c r="BU25" s="1"/>
  <c r="BH25"/>
  <c r="BI25" s="1"/>
  <c r="BB25"/>
  <c r="AX25"/>
  <c r="AY25" s="1"/>
  <c r="AO25"/>
  <c r="AP25" s="1"/>
  <c r="AC25"/>
  <c r="AD25" s="1"/>
  <c r="R25"/>
  <c r="Q25"/>
  <c r="DC24"/>
  <c r="DG24" s="1"/>
  <c r="CY24"/>
  <c r="CZ24" s="1"/>
  <c r="CO24"/>
  <c r="CP24" s="1"/>
  <c r="CH24"/>
  <c r="CI24" s="1"/>
  <c r="CA24"/>
  <c r="CB24" s="1"/>
  <c r="BT24"/>
  <c r="BU24" s="1"/>
  <c r="BH24"/>
  <c r="BI24" s="1"/>
  <c r="BB24"/>
  <c r="AX24"/>
  <c r="AY24" s="1"/>
  <c r="AO24"/>
  <c r="AP24" s="1"/>
  <c r="AC24"/>
  <c r="AD24" s="1"/>
  <c r="R24"/>
  <c r="Q24"/>
  <c r="DC23"/>
  <c r="DG23" s="1"/>
  <c r="CY23"/>
  <c r="CZ23" s="1"/>
  <c r="CO23"/>
  <c r="CP23" s="1"/>
  <c r="CH23"/>
  <c r="CI23" s="1"/>
  <c r="CA23"/>
  <c r="CB23" s="1"/>
  <c r="BT23"/>
  <c r="BU23" s="1"/>
  <c r="BH23"/>
  <c r="BI23" s="1"/>
  <c r="BB23"/>
  <c r="AX23"/>
  <c r="AY23" s="1"/>
  <c r="AO23"/>
  <c r="AP23" s="1"/>
  <c r="AC23"/>
  <c r="AD23" s="1"/>
  <c r="Q23"/>
  <c r="R23" s="1"/>
  <c r="DC22"/>
  <c r="DG22" s="1"/>
  <c r="CY22"/>
  <c r="CZ22" s="1"/>
  <c r="CO22"/>
  <c r="CP22" s="1"/>
  <c r="CH22"/>
  <c r="CI22" s="1"/>
  <c r="CA22"/>
  <c r="CB22" s="1"/>
  <c r="BT22"/>
  <c r="BU22" s="1"/>
  <c r="BH22"/>
  <c r="BI22" s="1"/>
  <c r="BB22"/>
  <c r="AX22"/>
  <c r="AY22" s="1"/>
  <c r="AO22"/>
  <c r="AP22" s="1"/>
  <c r="AC22"/>
  <c r="AD22" s="1"/>
  <c r="Q22"/>
  <c r="R22" s="1"/>
  <c r="DC21"/>
  <c r="DG21" s="1"/>
  <c r="CY21"/>
  <c r="CZ21" s="1"/>
  <c r="CO21"/>
  <c r="CP21" s="1"/>
  <c r="CH21"/>
  <c r="CI21" s="1"/>
  <c r="CA21"/>
  <c r="CB21" s="1"/>
  <c r="BT21"/>
  <c r="BU21" s="1"/>
  <c r="BH21"/>
  <c r="BI21" s="1"/>
  <c r="BB21"/>
  <c r="AX21"/>
  <c r="AY21" s="1"/>
  <c r="AO21"/>
  <c r="AP21" s="1"/>
  <c r="AC21"/>
  <c r="AD21" s="1"/>
  <c r="R21"/>
  <c r="Q21"/>
  <c r="DC20"/>
  <c r="DG20" s="1"/>
  <c r="CY20"/>
  <c r="CZ20" s="1"/>
  <c r="CO20"/>
  <c r="CP20" s="1"/>
  <c r="CH20"/>
  <c r="CI20" s="1"/>
  <c r="CA20"/>
  <c r="CB20" s="1"/>
  <c r="BT20"/>
  <c r="BU20" s="1"/>
  <c r="BH20"/>
  <c r="BI20" s="1"/>
  <c r="BB20"/>
  <c r="AX20"/>
  <c r="AY20" s="1"/>
  <c r="AO20"/>
  <c r="AP20" s="1"/>
  <c r="AC20"/>
  <c r="AD20" s="1"/>
  <c r="R20"/>
  <c r="Q20"/>
  <c r="DC19"/>
  <c r="DG19" s="1"/>
  <c r="CY19"/>
  <c r="CZ19" s="1"/>
  <c r="CO19"/>
  <c r="CP19" s="1"/>
  <c r="CH19"/>
  <c r="CI19" s="1"/>
  <c r="CA19"/>
  <c r="CB19" s="1"/>
  <c r="BT19"/>
  <c r="BU19" s="1"/>
  <c r="BH19"/>
  <c r="BI19" s="1"/>
  <c r="BB19"/>
  <c r="AX19"/>
  <c r="AY19" s="1"/>
  <c r="AO19"/>
  <c r="AP19" s="1"/>
  <c r="AC19"/>
  <c r="AD19" s="1"/>
  <c r="R19"/>
  <c r="Q19"/>
  <c r="DC18"/>
  <c r="DG18" s="1"/>
  <c r="CY18"/>
  <c r="CZ18" s="1"/>
  <c r="CO18"/>
  <c r="CP18" s="1"/>
  <c r="CH18"/>
  <c r="CI18" s="1"/>
  <c r="CA18"/>
  <c r="CB18" s="1"/>
  <c r="BT18"/>
  <c r="BU18" s="1"/>
  <c r="BH18"/>
  <c r="BI18" s="1"/>
  <c r="BB18"/>
  <c r="AX18"/>
  <c r="AY18" s="1"/>
  <c r="AO18"/>
  <c r="AP18" s="1"/>
  <c r="AC18"/>
  <c r="AD18" s="1"/>
  <c r="R18"/>
  <c r="Q18"/>
  <c r="DC17"/>
  <c r="DG17" s="1"/>
  <c r="CY17"/>
  <c r="CZ17" s="1"/>
  <c r="CO17"/>
  <c r="CP17" s="1"/>
  <c r="CH17"/>
  <c r="CI17" s="1"/>
  <c r="CA17"/>
  <c r="CB17" s="1"/>
  <c r="BT17"/>
  <c r="BU17" s="1"/>
  <c r="BH17"/>
  <c r="BI17" s="1"/>
  <c r="BB17"/>
  <c r="AX17"/>
  <c r="AY17" s="1"/>
  <c r="AO17"/>
  <c r="AP17" s="1"/>
  <c r="AC17"/>
  <c r="AD17" s="1"/>
  <c r="R17"/>
  <c r="Q17"/>
  <c r="DC16"/>
  <c r="DG16" s="1"/>
  <c r="CY16"/>
  <c r="CZ16" s="1"/>
  <c r="CO16"/>
  <c r="CP16" s="1"/>
  <c r="CH16"/>
  <c r="CI16" s="1"/>
  <c r="CA16"/>
  <c r="CB16" s="1"/>
  <c r="BT16"/>
  <c r="BU16" s="1"/>
  <c r="BH16"/>
  <c r="BI16" s="1"/>
  <c r="BB16"/>
  <c r="AX16"/>
  <c r="AY16" s="1"/>
  <c r="AO16"/>
  <c r="AP16" s="1"/>
  <c r="AC16"/>
  <c r="AD16" s="1"/>
  <c r="R16"/>
  <c r="Q16"/>
  <c r="DC15"/>
  <c r="DG15" s="1"/>
  <c r="CY15"/>
  <c r="CZ15" s="1"/>
  <c r="CO15"/>
  <c r="CP15" s="1"/>
  <c r="CH15"/>
  <c r="CI15" s="1"/>
  <c r="CA15"/>
  <c r="CB15" s="1"/>
  <c r="BT15"/>
  <c r="BU15" s="1"/>
  <c r="BH15"/>
  <c r="BI15" s="1"/>
  <c r="BB15"/>
  <c r="AX15"/>
  <c r="AY15" s="1"/>
  <c r="AO15"/>
  <c r="AP15" s="1"/>
  <c r="AC15"/>
  <c r="AD15" s="1"/>
  <c r="R15"/>
  <c r="Q15"/>
  <c r="DC14"/>
  <c r="DG14" s="1"/>
  <c r="CY14"/>
  <c r="CZ14" s="1"/>
  <c r="CO14"/>
  <c r="CP14" s="1"/>
  <c r="CH14"/>
  <c r="CI14" s="1"/>
  <c r="CA14"/>
  <c r="CB14" s="1"/>
  <c r="BT14"/>
  <c r="BU14" s="1"/>
  <c r="BH14"/>
  <c r="BI14" s="1"/>
  <c r="BB14"/>
  <c r="AX14"/>
  <c r="AY14" s="1"/>
  <c r="AO14"/>
  <c r="AP14" s="1"/>
  <c r="AC14"/>
  <c r="AD14" s="1"/>
  <c r="R14"/>
  <c r="Q14"/>
  <c r="DC13"/>
  <c r="DG13" s="1"/>
  <c r="CY13"/>
  <c r="CZ13" s="1"/>
  <c r="CO13"/>
  <c r="CP13" s="1"/>
  <c r="CH13"/>
  <c r="CI13" s="1"/>
  <c r="CA13"/>
  <c r="CB13" s="1"/>
  <c r="BT13"/>
  <c r="BU13" s="1"/>
  <c r="BH13"/>
  <c r="BI13" s="1"/>
  <c r="BB13"/>
  <c r="AX13"/>
  <c r="AY13" s="1"/>
  <c r="AO13"/>
  <c r="AP13" s="1"/>
  <c r="AC13"/>
  <c r="AD13" s="1"/>
  <c r="R13"/>
  <c r="Q13"/>
  <c r="CY12"/>
  <c r="CO12"/>
  <c r="CH12"/>
  <c r="CA12"/>
  <c r="BT12"/>
  <c r="BH12"/>
  <c r="AX12"/>
  <c r="AO12"/>
  <c r="AC12"/>
  <c r="Q12"/>
  <c r="C8"/>
  <c r="BC7"/>
  <c r="AE7"/>
  <c r="E7"/>
  <c r="E6"/>
  <c r="DH99" i="14" l="1"/>
  <c r="DH152" i="12"/>
  <c r="DH83" i="14"/>
  <c r="DH233" i="13"/>
  <c r="DH124" i="12"/>
  <c r="DH120"/>
  <c r="DH95" i="13"/>
  <c r="DH114" i="12"/>
  <c r="DH113"/>
  <c r="DH131"/>
  <c r="DH127"/>
  <c r="DI127" s="1"/>
  <c r="DH109"/>
  <c r="DH106"/>
  <c r="DJ106" s="1"/>
  <c r="DH105"/>
  <c r="DH130" i="14"/>
  <c r="DH202" i="13"/>
  <c r="DH181"/>
  <c r="DH170"/>
  <c r="DH228" i="12"/>
  <c r="DH183"/>
  <c r="DH234"/>
  <c r="DH230"/>
  <c r="DH226"/>
  <c r="DH222"/>
  <c r="DH203"/>
  <c r="DH103"/>
  <c r="DK103" s="1"/>
  <c r="DH91"/>
  <c r="DK91" s="1"/>
  <c r="DH87"/>
  <c r="DH85"/>
  <c r="DK85" s="1"/>
  <c r="DH110"/>
  <c r="DH102"/>
  <c r="DJ102" s="1"/>
  <c r="DH98"/>
  <c r="DH112"/>
  <c r="DI112" s="1"/>
  <c r="DH108"/>
  <c r="DH104"/>
  <c r="DJ104" s="1"/>
  <c r="DH13"/>
  <c r="DD174" i="2"/>
  <c r="DD178"/>
  <c r="DD191"/>
  <c r="DD194"/>
  <c r="DD197"/>
  <c r="DH107" i="12"/>
  <c r="DH111"/>
  <c r="DI111" s="1"/>
  <c r="DH86"/>
  <c r="DH100"/>
  <c r="DI100" s="1"/>
  <c r="DH94"/>
  <c r="DH94" i="13"/>
  <c r="DH86"/>
  <c r="DJ86" s="1"/>
  <c r="DH128" i="14"/>
  <c r="DH85"/>
  <c r="DH113"/>
  <c r="DH108"/>
  <c r="DH101"/>
  <c r="DH97"/>
  <c r="DH89"/>
  <c r="DH104"/>
  <c r="DI104" s="1"/>
  <c r="DD197" i="1"/>
  <c r="DD198"/>
  <c r="DH201" i="12"/>
  <c r="DH155" i="14"/>
  <c r="DH157"/>
  <c r="DH173" i="13"/>
  <c r="DH165"/>
  <c r="DH157"/>
  <c r="DH151"/>
  <c r="DH166"/>
  <c r="DH61"/>
  <c r="DH184" i="12"/>
  <c r="DH180"/>
  <c r="DH156"/>
  <c r="DH39" i="13"/>
  <c r="DH34" i="14"/>
  <c r="DK34" s="1"/>
  <c r="DH52" i="12"/>
  <c r="DH60" i="13"/>
  <c r="DH44" i="14"/>
  <c r="DH18"/>
  <c r="DH181" i="12"/>
  <c r="DH173"/>
  <c r="DH38" i="14"/>
  <c r="DJ38" s="1"/>
  <c r="DH30"/>
  <c r="DH219" i="13"/>
  <c r="DH204"/>
  <c r="DH148"/>
  <c r="DH81"/>
  <c r="DI81" s="1"/>
  <c r="DH134" i="12"/>
  <c r="DJ134" s="1"/>
  <c r="DD205" i="2"/>
  <c r="DD134" i="3"/>
  <c r="DD138"/>
  <c r="DH167" i="14"/>
  <c r="DH163"/>
  <c r="DH153"/>
  <c r="DH119"/>
  <c r="DH206" i="13"/>
  <c r="DH187"/>
  <c r="DH233" i="12"/>
  <c r="DH150"/>
  <c r="DH84"/>
  <c r="DI84" s="1"/>
  <c r="DH174"/>
  <c r="DH171"/>
  <c r="DH65"/>
  <c r="DI65" s="1"/>
  <c r="DL65" s="1"/>
  <c r="DH59"/>
  <c r="DH229" i="14"/>
  <c r="DH225"/>
  <c r="DH220"/>
  <c r="DH213"/>
  <c r="DH178"/>
  <c r="DH232"/>
  <c r="DH227"/>
  <c r="DH216"/>
  <c r="DH211"/>
  <c r="DH205"/>
  <c r="DH223"/>
  <c r="DH174"/>
  <c r="DH166"/>
  <c r="DH158"/>
  <c r="DH129"/>
  <c r="DH106"/>
  <c r="DH48"/>
  <c r="DJ48" s="1"/>
  <c r="DH54"/>
  <c r="DH81"/>
  <c r="DH223" i="13"/>
  <c r="DH207"/>
  <c r="DH174"/>
  <c r="DH29" i="14"/>
  <c r="DH214" i="13"/>
  <c r="DH224"/>
  <c r="DH216"/>
  <c r="DH186"/>
  <c r="DH172"/>
  <c r="DH160"/>
  <c r="DH158"/>
  <c r="DH153"/>
  <c r="DH159"/>
  <c r="DH118"/>
  <c r="DK118" s="1"/>
  <c r="DH102"/>
  <c r="DJ102" s="1"/>
  <c r="DH25"/>
  <c r="DJ25" s="1"/>
  <c r="DH30"/>
  <c r="DI30" s="1"/>
  <c r="DL30" s="1"/>
  <c r="DH162" i="12"/>
  <c r="DH130"/>
  <c r="DI130" s="1"/>
  <c r="DH101"/>
  <c r="DH97"/>
  <c r="DI97" s="1"/>
  <c r="DH82"/>
  <c r="DK82" s="1"/>
  <c r="DH63"/>
  <c r="DH18"/>
  <c r="DK18" s="1"/>
  <c r="DH95"/>
  <c r="DI95" s="1"/>
  <c r="DH47"/>
  <c r="DI47" s="1"/>
  <c r="DL47" s="1"/>
  <c r="DN115" s="1"/>
  <c r="DH213"/>
  <c r="DH167"/>
  <c r="DH155"/>
  <c r="DH123"/>
  <c r="DH56"/>
  <c r="DH205"/>
  <c r="DH132"/>
  <c r="DI132" s="1"/>
  <c r="DH25"/>
  <c r="DJ25" s="1"/>
  <c r="DH37"/>
  <c r="DK37" s="1"/>
  <c r="DH55" i="13"/>
  <c r="DJ55" s="1"/>
  <c r="DH33"/>
  <c r="DJ33" s="1"/>
  <c r="DH110"/>
  <c r="DJ110" s="1"/>
  <c r="DH108"/>
  <c r="DK108" s="1"/>
  <c r="DH101"/>
  <c r="DJ101" s="1"/>
  <c r="DH113"/>
  <c r="DH125"/>
  <c r="DJ125" s="1"/>
  <c r="DH109"/>
  <c r="DK109" s="1"/>
  <c r="DH40"/>
  <c r="DJ40" s="1"/>
  <c r="DH54"/>
  <c r="DJ54" s="1"/>
  <c r="DH48"/>
  <c r="DJ48" s="1"/>
  <c r="DH17"/>
  <c r="DI17" s="1"/>
  <c r="DL17" s="1"/>
  <c r="DH19"/>
  <c r="DK19" s="1"/>
  <c r="DH66"/>
  <c r="DK66" s="1"/>
  <c r="DH29"/>
  <c r="DK29" s="1"/>
  <c r="DH41"/>
  <c r="DK41" s="1"/>
  <c r="DH23"/>
  <c r="DJ23" s="1"/>
  <c r="DH45"/>
  <c r="DI45" s="1"/>
  <c r="DL45" s="1"/>
  <c r="DN113" s="1"/>
  <c r="DH31"/>
  <c r="DI31" s="1"/>
  <c r="DL31" s="1"/>
  <c r="DH56"/>
  <c r="DJ56" s="1"/>
  <c r="DH47"/>
  <c r="DK47" s="1"/>
  <c r="DH21"/>
  <c r="DJ21" s="1"/>
  <c r="DH20"/>
  <c r="DI20" s="1"/>
  <c r="DL20" s="1"/>
  <c r="DH53"/>
  <c r="DJ53" s="1"/>
  <c r="DH28"/>
  <c r="DI28" s="1"/>
  <c r="DL28" s="1"/>
  <c r="DH26"/>
  <c r="DK26" s="1"/>
  <c r="DH42"/>
  <c r="DI42" s="1"/>
  <c r="DL42" s="1"/>
  <c r="DN110" s="1"/>
  <c r="DH14"/>
  <c r="DJ14" s="1"/>
  <c r="DH57"/>
  <c r="DK57" s="1"/>
  <c r="DH36"/>
  <c r="DK36" s="1"/>
  <c r="DH34"/>
  <c r="DJ34" s="1"/>
  <c r="DH52"/>
  <c r="DI52" s="1"/>
  <c r="DL52" s="1"/>
  <c r="DN120" s="1"/>
  <c r="DH49"/>
  <c r="DJ49" s="1"/>
  <c r="DH22"/>
  <c r="DK22" s="1"/>
  <c r="DH44"/>
  <c r="DI44" s="1"/>
  <c r="DL44" s="1"/>
  <c r="DN112" s="1"/>
  <c r="DH118" i="14"/>
  <c r="DH117"/>
  <c r="DH20"/>
  <c r="DH59"/>
  <c r="DJ59" s="1"/>
  <c r="DH17"/>
  <c r="DH41"/>
  <c r="DI41" s="1"/>
  <c r="DL41" s="1"/>
  <c r="DN109" s="1"/>
  <c r="DH67"/>
  <c r="DI67" s="1"/>
  <c r="DL67" s="1"/>
  <c r="DH33"/>
  <c r="DK33" s="1"/>
  <c r="DH26"/>
  <c r="DH31"/>
  <c r="DH62"/>
  <c r="DJ62" s="1"/>
  <c r="DH65"/>
  <c r="DJ65" s="1"/>
  <c r="DH57"/>
  <c r="DI57" s="1"/>
  <c r="DL57" s="1"/>
  <c r="DH37"/>
  <c r="DK37" s="1"/>
  <c r="DH36"/>
  <c r="DI36" s="1"/>
  <c r="DL36" s="1"/>
  <c r="DH52"/>
  <c r="DK52" s="1"/>
  <c r="DH42"/>
  <c r="DJ42" s="1"/>
  <c r="DH22" i="12"/>
  <c r="DJ22" s="1"/>
  <c r="DH115" i="14"/>
  <c r="DJ115" s="1"/>
  <c r="DH122"/>
  <c r="DJ122" s="1"/>
  <c r="DH88"/>
  <c r="DH86"/>
  <c r="DJ86" s="1"/>
  <c r="DH125"/>
  <c r="DH91"/>
  <c r="DH102"/>
  <c r="DH95"/>
  <c r="DI95" s="1"/>
  <c r="DH121"/>
  <c r="DH120" i="13"/>
  <c r="DJ120" s="1"/>
  <c r="DH100"/>
  <c r="DI100" s="1"/>
  <c r="DH93"/>
  <c r="DK93" s="1"/>
  <c r="DH24" i="12"/>
  <c r="DI24" s="1"/>
  <c r="DL24" s="1"/>
  <c r="DH90" i="13"/>
  <c r="DI90" s="1"/>
  <c r="DH130"/>
  <c r="DJ130" s="1"/>
  <c r="DH97"/>
  <c r="DJ97" s="1"/>
  <c r="DH84"/>
  <c r="DK84" s="1"/>
  <c r="DH126"/>
  <c r="DI126" s="1"/>
  <c r="DH121"/>
  <c r="DJ121" s="1"/>
  <c r="DH33" i="12"/>
  <c r="DK33" s="1"/>
  <c r="DH92" i="13"/>
  <c r="DI92" s="1"/>
  <c r="DH85"/>
  <c r="DJ85" s="1"/>
  <c r="DH128"/>
  <c r="DJ128" s="1"/>
  <c r="DH112"/>
  <c r="DJ112" s="1"/>
  <c r="DH104"/>
  <c r="DK104" s="1"/>
  <c r="DH96"/>
  <c r="DI96" s="1"/>
  <c r="DH88"/>
  <c r="DK88" s="1"/>
  <c r="DH119"/>
  <c r="DJ119" s="1"/>
  <c r="DH131"/>
  <c r="DK131" s="1"/>
  <c r="DH124"/>
  <c r="DI124" s="1"/>
  <c r="DH123"/>
  <c r="DK123" s="1"/>
  <c r="DH115"/>
  <c r="DK115" s="1"/>
  <c r="DH107"/>
  <c r="DI107" s="1"/>
  <c r="DH99"/>
  <c r="DJ99" s="1"/>
  <c r="DH91"/>
  <c r="DI91" s="1"/>
  <c r="DH106"/>
  <c r="DJ106" s="1"/>
  <c r="DH122"/>
  <c r="DK122" s="1"/>
  <c r="DH55" i="12"/>
  <c r="DK55" s="1"/>
  <c r="DH116" i="13"/>
  <c r="DK116" s="1"/>
  <c r="DK129"/>
  <c r="DI129"/>
  <c r="DJ129"/>
  <c r="DH114"/>
  <c r="DK114" s="1"/>
  <c r="DH98"/>
  <c r="DK98" s="1"/>
  <c r="DH32" i="12"/>
  <c r="DI32" s="1"/>
  <c r="DL32" s="1"/>
  <c r="DH29"/>
  <c r="DI29" s="1"/>
  <c r="DL29" s="1"/>
  <c r="DH51"/>
  <c r="DK51" s="1"/>
  <c r="DH36"/>
  <c r="DI36" s="1"/>
  <c r="DL36" s="1"/>
  <c r="DH17"/>
  <c r="DI17" s="1"/>
  <c r="DL17" s="1"/>
  <c r="DH34"/>
  <c r="DI34" s="1"/>
  <c r="DL34" s="1"/>
  <c r="DH44"/>
  <c r="DJ44" s="1"/>
  <c r="DH48"/>
  <c r="DI48" s="1"/>
  <c r="DL48" s="1"/>
  <c r="DN116" s="1"/>
  <c r="DH41"/>
  <c r="DK41" s="1"/>
  <c r="DH40"/>
  <c r="DJ40" s="1"/>
  <c r="DH28"/>
  <c r="DJ28" s="1"/>
  <c r="DH54"/>
  <c r="DK54" s="1"/>
  <c r="DH38"/>
  <c r="DK38" s="1"/>
  <c r="DH30"/>
  <c r="DI30" s="1"/>
  <c r="DL30" s="1"/>
  <c r="DH66"/>
  <c r="DJ66" s="1"/>
  <c r="DH50"/>
  <c r="DK50" s="1"/>
  <c r="DH16"/>
  <c r="DI16" s="1"/>
  <c r="DL16" s="1"/>
  <c r="DH57"/>
  <c r="DJ57" s="1"/>
  <c r="DH42"/>
  <c r="DI42" s="1"/>
  <c r="DL42" s="1"/>
  <c r="DN110" s="1"/>
  <c r="DH21"/>
  <c r="DI21" s="1"/>
  <c r="DL21" s="1"/>
  <c r="DH20"/>
  <c r="DI20" s="1"/>
  <c r="DL20" s="1"/>
  <c r="DH19"/>
  <c r="DK19" s="1"/>
  <c r="DF192" i="2"/>
  <c r="DF194"/>
  <c r="DK36" i="14"/>
  <c r="DI25" i="12"/>
  <c r="DL25" s="1"/>
  <c r="DP213" s="1"/>
  <c r="DH112" i="14"/>
  <c r="DJ112" s="1"/>
  <c r="DH65" i="13"/>
  <c r="DI65" s="1"/>
  <c r="DL65" s="1"/>
  <c r="DH234" i="14"/>
  <c r="DJ234" s="1"/>
  <c r="DH209"/>
  <c r="DI209" s="1"/>
  <c r="DL209" s="1"/>
  <c r="DH176"/>
  <c r="DI176" s="1"/>
  <c r="DL176" s="1"/>
  <c r="DH111"/>
  <c r="DK111" s="1"/>
  <c r="DH215" i="13"/>
  <c r="DJ215" s="1"/>
  <c r="DH168"/>
  <c r="DK168" s="1"/>
  <c r="DH15"/>
  <c r="DJ15" s="1"/>
  <c r="DH219" i="12"/>
  <c r="DH186"/>
  <c r="DK186" s="1"/>
  <c r="DH182"/>
  <c r="DK182" s="1"/>
  <c r="DH178"/>
  <c r="DK178" s="1"/>
  <c r="DH187"/>
  <c r="DH179"/>
  <c r="DI179" s="1"/>
  <c r="DL179" s="1"/>
  <c r="DH83"/>
  <c r="DI83" s="1"/>
  <c r="DH61"/>
  <c r="DJ61" s="1"/>
  <c r="DH53"/>
  <c r="DJ53" s="1"/>
  <c r="DH149"/>
  <c r="DI149" s="1"/>
  <c r="DL149" s="1"/>
  <c r="DH62"/>
  <c r="DJ62" s="1"/>
  <c r="DE175" i="1"/>
  <c r="DE179"/>
  <c r="DH154" i="14"/>
  <c r="DJ154" s="1"/>
  <c r="DH134"/>
  <c r="DI134" s="1"/>
  <c r="DH126"/>
  <c r="DI126" s="1"/>
  <c r="DH133"/>
  <c r="DJ133" s="1"/>
  <c r="DH49"/>
  <c r="DK49" s="1"/>
  <c r="DH211" i="13"/>
  <c r="DK211" s="1"/>
  <c r="DH169"/>
  <c r="DJ169" s="1"/>
  <c r="DH161"/>
  <c r="DH132"/>
  <c r="DI132" s="1"/>
  <c r="DH185"/>
  <c r="DK185" s="1"/>
  <c r="DH179"/>
  <c r="DI179" s="1"/>
  <c r="DL179" s="1"/>
  <c r="DH103"/>
  <c r="DJ103" s="1"/>
  <c r="DH24"/>
  <c r="DJ24" s="1"/>
  <c r="DH13"/>
  <c r="DK13" s="1"/>
  <c r="DH229" i="12"/>
  <c r="DJ229" s="1"/>
  <c r="DH218"/>
  <c r="DH210"/>
  <c r="DJ210" s="1"/>
  <c r="DH207"/>
  <c r="DI207" s="1"/>
  <c r="DL207" s="1"/>
  <c r="DH224"/>
  <c r="DJ224" s="1"/>
  <c r="DH185"/>
  <c r="DH170"/>
  <c r="DI170" s="1"/>
  <c r="DL170" s="1"/>
  <c r="DH166"/>
  <c r="DI166" s="1"/>
  <c r="DL166" s="1"/>
  <c r="DH26"/>
  <c r="DJ26" s="1"/>
  <c r="DE196" i="1"/>
  <c r="DE192" i="2"/>
  <c r="DD193"/>
  <c r="DD195"/>
  <c r="DD43" i="4"/>
  <c r="DD123"/>
  <c r="DH165" i="14"/>
  <c r="DI165" s="1"/>
  <c r="DL165" s="1"/>
  <c r="DH132"/>
  <c r="DJ132" s="1"/>
  <c r="DH124"/>
  <c r="DJ124" s="1"/>
  <c r="DH161"/>
  <c r="DJ161" s="1"/>
  <c r="DH149" i="13"/>
  <c r="DK149" s="1"/>
  <c r="DH67"/>
  <c r="DI67" s="1"/>
  <c r="DL67" s="1"/>
  <c r="DH227" i="12"/>
  <c r="DH67"/>
  <c r="DI67" s="1"/>
  <c r="DL67" s="1"/>
  <c r="DH43"/>
  <c r="DI43" s="1"/>
  <c r="DL43" s="1"/>
  <c r="DN111" s="1"/>
  <c r="DE145" i="3"/>
  <c r="DD130"/>
  <c r="DI203" i="14"/>
  <c r="DL203" s="1"/>
  <c r="DJ203"/>
  <c r="DK203"/>
  <c r="DK183"/>
  <c r="DI183"/>
  <c r="DL183" s="1"/>
  <c r="DJ183"/>
  <c r="DK175"/>
  <c r="DI175"/>
  <c r="DL175" s="1"/>
  <c r="DJ175"/>
  <c r="DJ167"/>
  <c r="DI167"/>
  <c r="DL167" s="1"/>
  <c r="DK167"/>
  <c r="DJ159"/>
  <c r="DI159"/>
  <c r="DL159" s="1"/>
  <c r="DK159"/>
  <c r="DK130"/>
  <c r="DI130"/>
  <c r="DJ130"/>
  <c r="DJ123"/>
  <c r="DK123"/>
  <c r="DI123"/>
  <c r="DL123" s="1"/>
  <c r="DI135"/>
  <c r="DJ135"/>
  <c r="DK135"/>
  <c r="DI55"/>
  <c r="DL55" s="1"/>
  <c r="DJ55"/>
  <c r="DK55"/>
  <c r="DK41"/>
  <c r="DJ25"/>
  <c r="DI25"/>
  <c r="DL25" s="1"/>
  <c r="DK25"/>
  <c r="DI173" i="13"/>
  <c r="DL173" s="1"/>
  <c r="DJ173"/>
  <c r="DK173"/>
  <c r="DI165"/>
  <c r="DL165" s="1"/>
  <c r="DJ165"/>
  <c r="DK165"/>
  <c r="DI157"/>
  <c r="DL157" s="1"/>
  <c r="DJ157"/>
  <c r="DK157"/>
  <c r="DI151"/>
  <c r="DL151" s="1"/>
  <c r="DJ151"/>
  <c r="DK151"/>
  <c r="DK181"/>
  <c r="DI181"/>
  <c r="DL181" s="1"/>
  <c r="DJ181"/>
  <c r="DK48"/>
  <c r="DI48"/>
  <c r="DL48" s="1"/>
  <c r="DN116" s="1"/>
  <c r="DK32"/>
  <c r="DJ32"/>
  <c r="DI32"/>
  <c r="DL32" s="1"/>
  <c r="DI239" i="12"/>
  <c r="DL239" s="1"/>
  <c r="DJ239"/>
  <c r="DK239"/>
  <c r="DI64" i="13"/>
  <c r="DL64" s="1"/>
  <c r="DJ64"/>
  <c r="DK64"/>
  <c r="DJ214" i="12"/>
  <c r="DK214"/>
  <c r="DI214"/>
  <c r="DL214" s="1"/>
  <c r="DI177"/>
  <c r="DL177" s="1"/>
  <c r="DJ177"/>
  <c r="DK177"/>
  <c r="DJ223"/>
  <c r="DK223"/>
  <c r="DI223"/>
  <c r="DL223" s="1"/>
  <c r="DJ211"/>
  <c r="DK211"/>
  <c r="DI211"/>
  <c r="DL211" s="1"/>
  <c r="DJ226"/>
  <c r="DK226"/>
  <c r="DI226"/>
  <c r="DL226" s="1"/>
  <c r="DJ222"/>
  <c r="DK222"/>
  <c r="DI222"/>
  <c r="DL222" s="1"/>
  <c r="DI181"/>
  <c r="DL181" s="1"/>
  <c r="DJ181"/>
  <c r="DK181"/>
  <c r="DI153"/>
  <c r="DL153" s="1"/>
  <c r="DJ153"/>
  <c r="DK153"/>
  <c r="DI150"/>
  <c r="DL150" s="1"/>
  <c r="DJ150"/>
  <c r="DK150"/>
  <c r="DK127"/>
  <c r="DJ127"/>
  <c r="DK119"/>
  <c r="DI119"/>
  <c r="DJ119"/>
  <c r="DJ49"/>
  <c r="DI49"/>
  <c r="DL49" s="1"/>
  <c r="DN117" s="1"/>
  <c r="DK49"/>
  <c r="DK174"/>
  <c r="DJ174"/>
  <c r="DI174"/>
  <c r="DL174" s="1"/>
  <c r="DJ65"/>
  <c r="DK133"/>
  <c r="DI133"/>
  <c r="DJ133"/>
  <c r="DK240" i="14"/>
  <c r="DI240"/>
  <c r="DL240" s="1"/>
  <c r="DJ240"/>
  <c r="DK236"/>
  <c r="DI236"/>
  <c r="DL236" s="1"/>
  <c r="DJ236"/>
  <c r="DK185"/>
  <c r="DI185"/>
  <c r="DL185" s="1"/>
  <c r="DJ185"/>
  <c r="DK177"/>
  <c r="DI177"/>
  <c r="DL177" s="1"/>
  <c r="DJ177"/>
  <c r="DJ165"/>
  <c r="DJ153"/>
  <c r="DK153"/>
  <c r="DI153"/>
  <c r="DL153" s="1"/>
  <c r="DI132"/>
  <c r="DL132" s="1"/>
  <c r="DJ119"/>
  <c r="DK119"/>
  <c r="DI119"/>
  <c r="DL119" s="1"/>
  <c r="DI114"/>
  <c r="DJ114"/>
  <c r="DK114"/>
  <c r="DK161"/>
  <c r="DI148"/>
  <c r="DJ148"/>
  <c r="DK148"/>
  <c r="DI14"/>
  <c r="DL14" s="1"/>
  <c r="DJ14"/>
  <c r="DK14"/>
  <c r="DJ149" i="13"/>
  <c r="DK170"/>
  <c r="DI170"/>
  <c r="DL170" s="1"/>
  <c r="DJ170"/>
  <c r="DJ51"/>
  <c r="DK51"/>
  <c r="DI51"/>
  <c r="DL51" s="1"/>
  <c r="DN119" s="1"/>
  <c r="DJ35"/>
  <c r="DK35"/>
  <c r="DI35"/>
  <c r="DL35" s="1"/>
  <c r="DI50"/>
  <c r="DL50" s="1"/>
  <c r="DN118" s="1"/>
  <c r="DJ50"/>
  <c r="DK50"/>
  <c r="DI240" i="12"/>
  <c r="DL240" s="1"/>
  <c r="DJ240"/>
  <c r="DK240"/>
  <c r="DJ235"/>
  <c r="DK235"/>
  <c r="DI235"/>
  <c r="DL235" s="1"/>
  <c r="DJ227"/>
  <c r="DK227"/>
  <c r="DI227"/>
  <c r="DL227" s="1"/>
  <c r="DK184"/>
  <c r="DJ184"/>
  <c r="DI184"/>
  <c r="DL184" s="1"/>
  <c r="DK180"/>
  <c r="DJ180"/>
  <c r="DI180"/>
  <c r="DL180" s="1"/>
  <c r="DK129"/>
  <c r="DI129"/>
  <c r="DL129" s="1"/>
  <c r="DJ129"/>
  <c r="DK121"/>
  <c r="DI121"/>
  <c r="DJ121"/>
  <c r="DK66"/>
  <c r="DJ58"/>
  <c r="DK58"/>
  <c r="DI58"/>
  <c r="DL58" s="1"/>
  <c r="DJ50"/>
  <c r="DI31"/>
  <c r="DL31" s="1"/>
  <c r="DK31"/>
  <c r="DJ31"/>
  <c r="DK237" i="14"/>
  <c r="DI237"/>
  <c r="DL237" s="1"/>
  <c r="DJ237"/>
  <c r="DK233"/>
  <c r="DI233"/>
  <c r="DL233" s="1"/>
  <c r="DJ233"/>
  <c r="DJ163"/>
  <c r="DI163"/>
  <c r="DL163" s="1"/>
  <c r="DK163"/>
  <c r="DK169"/>
  <c r="DJ169"/>
  <c r="DI169"/>
  <c r="DL169" s="1"/>
  <c r="DK126"/>
  <c r="DJ126"/>
  <c r="DI120"/>
  <c r="DJ120"/>
  <c r="DK120"/>
  <c r="DI110"/>
  <c r="DJ110"/>
  <c r="DK110"/>
  <c r="DJ60"/>
  <c r="DK60"/>
  <c r="DI60"/>
  <c r="DL60" s="1"/>
  <c r="DK234" i="13"/>
  <c r="DI234"/>
  <c r="DL234" s="1"/>
  <c r="DJ234"/>
  <c r="DI211"/>
  <c r="DL211" s="1"/>
  <c r="DJ211"/>
  <c r="DI176"/>
  <c r="DL176" s="1"/>
  <c r="DK176"/>
  <c r="DJ176"/>
  <c r="DI169"/>
  <c r="DL169" s="1"/>
  <c r="DK169"/>
  <c r="DI161"/>
  <c r="DL161" s="1"/>
  <c r="DJ161"/>
  <c r="DK161"/>
  <c r="DJ152"/>
  <c r="DK152"/>
  <c r="DI152"/>
  <c r="DL152" s="1"/>
  <c r="DJ185"/>
  <c r="DK179"/>
  <c r="DJ179"/>
  <c r="DK40"/>
  <c r="DI237" i="12"/>
  <c r="DL237" s="1"/>
  <c r="DJ237"/>
  <c r="DK237"/>
  <c r="DK229"/>
  <c r="DJ218"/>
  <c r="DK218"/>
  <c r="DI218"/>
  <c r="DL218" s="1"/>
  <c r="DJ215"/>
  <c r="DK215"/>
  <c r="DI215"/>
  <c r="DL215" s="1"/>
  <c r="DK207"/>
  <c r="DJ207"/>
  <c r="DK224"/>
  <c r="DI185"/>
  <c r="DL185" s="1"/>
  <c r="DJ185"/>
  <c r="DK185"/>
  <c r="DK176"/>
  <c r="DJ176"/>
  <c r="DI176"/>
  <c r="DL176" s="1"/>
  <c r="DK170"/>
  <c r="DI60"/>
  <c r="DL60" s="1"/>
  <c r="DJ60"/>
  <c r="DK60"/>
  <c r="DI52"/>
  <c r="DL52" s="1"/>
  <c r="DN120" s="1"/>
  <c r="DJ52"/>
  <c r="DK52"/>
  <c r="DI171"/>
  <c r="DL171" s="1"/>
  <c r="DJ171"/>
  <c r="DK171"/>
  <c r="DK166"/>
  <c r="DJ166"/>
  <c r="DK59"/>
  <c r="DI59"/>
  <c r="DL59" s="1"/>
  <c r="DJ59"/>
  <c r="DK238" i="14"/>
  <c r="DI238"/>
  <c r="DL238" s="1"/>
  <c r="DJ238"/>
  <c r="DI234"/>
  <c r="DL234" s="1"/>
  <c r="DK171"/>
  <c r="DJ171"/>
  <c r="DI171"/>
  <c r="DL171" s="1"/>
  <c r="DK173"/>
  <c r="DJ173"/>
  <c r="DI173"/>
  <c r="DL173" s="1"/>
  <c r="DK209"/>
  <c r="DI184"/>
  <c r="DL184" s="1"/>
  <c r="DK184"/>
  <c r="DJ184"/>
  <c r="DK176"/>
  <c r="DK128"/>
  <c r="DI128"/>
  <c r="DJ128"/>
  <c r="DI122"/>
  <c r="DL122" s="1"/>
  <c r="DI116"/>
  <c r="DJ116"/>
  <c r="DK116"/>
  <c r="DI39"/>
  <c r="DL39" s="1"/>
  <c r="DN107" s="1"/>
  <c r="DJ39"/>
  <c r="DK39"/>
  <c r="DI18"/>
  <c r="DL18" s="1"/>
  <c r="DJ18"/>
  <c r="DK18"/>
  <c r="DJ67"/>
  <c r="DI51"/>
  <c r="DL51" s="1"/>
  <c r="DN119" s="1"/>
  <c r="DJ51"/>
  <c r="DK51"/>
  <c r="DJ87"/>
  <c r="DK87"/>
  <c r="DI87"/>
  <c r="DL87" s="1"/>
  <c r="DI215" i="13"/>
  <c r="DL215" s="1"/>
  <c r="DK162"/>
  <c r="DI162"/>
  <c r="DL162" s="1"/>
  <c r="DJ162"/>
  <c r="DI168"/>
  <c r="DL168" s="1"/>
  <c r="DJ168"/>
  <c r="DJ61"/>
  <c r="DK61"/>
  <c r="DI61"/>
  <c r="DL61" s="1"/>
  <c r="DJ43"/>
  <c r="DK43"/>
  <c r="DI43"/>
  <c r="DL43" s="1"/>
  <c r="DN111" s="1"/>
  <c r="DJ27"/>
  <c r="DK27"/>
  <c r="DI27"/>
  <c r="DL27" s="1"/>
  <c r="DI63"/>
  <c r="DL63" s="1"/>
  <c r="DJ63"/>
  <c r="DK63"/>
  <c r="DI183" i="12"/>
  <c r="DL183" s="1"/>
  <c r="DJ183"/>
  <c r="DK183"/>
  <c r="DJ219"/>
  <c r="DK219"/>
  <c r="DI219"/>
  <c r="DL219" s="1"/>
  <c r="DJ186"/>
  <c r="DI182"/>
  <c r="DL182" s="1"/>
  <c r="DJ178"/>
  <c r="DJ220"/>
  <c r="DK220"/>
  <c r="DI220"/>
  <c r="DL220" s="1"/>
  <c r="DI187"/>
  <c r="DL187" s="1"/>
  <c r="DJ187"/>
  <c r="DK187"/>
  <c r="DK179"/>
  <c r="DK125"/>
  <c r="DI125"/>
  <c r="DL125" s="1"/>
  <c r="DJ125"/>
  <c r="DK117"/>
  <c r="DI117"/>
  <c r="DJ117"/>
  <c r="DK109"/>
  <c r="DI109"/>
  <c r="DJ109"/>
  <c r="DK83"/>
  <c r="DK61"/>
  <c r="DK149"/>
  <c r="DI51"/>
  <c r="DL51" s="1"/>
  <c r="DN119" s="1"/>
  <c r="DI206" i="14"/>
  <c r="DL206" s="1"/>
  <c r="DJ206"/>
  <c r="DK206"/>
  <c r="DK213"/>
  <c r="DI213"/>
  <c r="DL213" s="1"/>
  <c r="DJ213"/>
  <c r="DK217"/>
  <c r="DI217"/>
  <c r="DL217" s="1"/>
  <c r="DJ217"/>
  <c r="DK221"/>
  <c r="DI221"/>
  <c r="DL221" s="1"/>
  <c r="DJ221"/>
  <c r="DK225"/>
  <c r="DI225"/>
  <c r="DL225" s="1"/>
  <c r="DJ225"/>
  <c r="DK229"/>
  <c r="DI229"/>
  <c r="DL229" s="1"/>
  <c r="DJ229"/>
  <c r="DI207"/>
  <c r="DL207" s="1"/>
  <c r="DJ207"/>
  <c r="DK207"/>
  <c r="DI158"/>
  <c r="DL158" s="1"/>
  <c r="DJ158"/>
  <c r="DK158"/>
  <c r="DI166"/>
  <c r="DL166" s="1"/>
  <c r="DJ166"/>
  <c r="DK166"/>
  <c r="DI174"/>
  <c r="DL174" s="1"/>
  <c r="DJ174"/>
  <c r="DK174"/>
  <c r="DI182"/>
  <c r="DL182" s="1"/>
  <c r="DK182"/>
  <c r="DJ182"/>
  <c r="DK201"/>
  <c r="DI201"/>
  <c r="DH242"/>
  <c r="DJ201"/>
  <c r="DJ156"/>
  <c r="DK156"/>
  <c r="DI156"/>
  <c r="DL156" s="1"/>
  <c r="DI81"/>
  <c r="DJ81"/>
  <c r="DK81"/>
  <c r="DI50"/>
  <c r="DL50" s="1"/>
  <c r="DN118" s="1"/>
  <c r="DJ50"/>
  <c r="DK50"/>
  <c r="DK100"/>
  <c r="DI100"/>
  <c r="DJ100"/>
  <c r="DK92"/>
  <c r="DI92"/>
  <c r="DJ92"/>
  <c r="DK65"/>
  <c r="DK107"/>
  <c r="DI107"/>
  <c r="DJ107"/>
  <c r="DI131"/>
  <c r="DJ131"/>
  <c r="DK131"/>
  <c r="DI101"/>
  <c r="DJ101"/>
  <c r="DK101"/>
  <c r="DI93"/>
  <c r="DJ93"/>
  <c r="DK93"/>
  <c r="DI82"/>
  <c r="DJ82"/>
  <c r="DK82"/>
  <c r="DI23"/>
  <c r="DL23" s="1"/>
  <c r="DJ23"/>
  <c r="DK23"/>
  <c r="DJ28"/>
  <c r="DI28"/>
  <c r="DL28" s="1"/>
  <c r="DK28"/>
  <c r="DI17"/>
  <c r="DL17" s="1"/>
  <c r="DJ17"/>
  <c r="DK17"/>
  <c r="DK233" i="13"/>
  <c r="DI233"/>
  <c r="DL233" s="1"/>
  <c r="DJ233"/>
  <c r="DI224"/>
  <c r="DL224" s="1"/>
  <c r="DJ224"/>
  <c r="DK224"/>
  <c r="DI220"/>
  <c r="DL220" s="1"/>
  <c r="DJ220"/>
  <c r="DK220"/>
  <c r="DI216"/>
  <c r="DL216" s="1"/>
  <c r="DJ216"/>
  <c r="DK216"/>
  <c r="DI204"/>
  <c r="DL204" s="1"/>
  <c r="DJ204"/>
  <c r="DK204"/>
  <c r="DK240"/>
  <c r="DI240"/>
  <c r="DL240" s="1"/>
  <c r="DJ240"/>
  <c r="DK205"/>
  <c r="DI205"/>
  <c r="DL205" s="1"/>
  <c r="DJ205"/>
  <c r="DI33" i="14"/>
  <c r="DL33" s="1"/>
  <c r="DJ34"/>
  <c r="DK22"/>
  <c r="DJ22"/>
  <c r="DI22"/>
  <c r="DL22" s="1"/>
  <c r="DK235" i="13"/>
  <c r="DJ235"/>
  <c r="DI235"/>
  <c r="DL235" s="1"/>
  <c r="DJ202"/>
  <c r="DK202"/>
  <c r="DI202"/>
  <c r="DL202" s="1"/>
  <c r="DI207"/>
  <c r="DL207" s="1"/>
  <c r="DJ207"/>
  <c r="DK207"/>
  <c r="DI89"/>
  <c r="DJ89"/>
  <c r="DK89"/>
  <c r="DI175"/>
  <c r="DL175" s="1"/>
  <c r="DJ175"/>
  <c r="DK175"/>
  <c r="DI159"/>
  <c r="DL159" s="1"/>
  <c r="DJ159"/>
  <c r="DK159"/>
  <c r="DK160"/>
  <c r="DI160"/>
  <c r="DL160" s="1"/>
  <c r="DJ160"/>
  <c r="DI184"/>
  <c r="DL184" s="1"/>
  <c r="DJ184"/>
  <c r="DK184"/>
  <c r="DI118"/>
  <c r="DJ94"/>
  <c r="DK94"/>
  <c r="DI94"/>
  <c r="DL94" s="1"/>
  <c r="DI84"/>
  <c r="DK177"/>
  <c r="DI177"/>
  <c r="DL177" s="1"/>
  <c r="DJ177"/>
  <c r="DK55"/>
  <c r="DJ39"/>
  <c r="DK39"/>
  <c r="DI39"/>
  <c r="DL39" s="1"/>
  <c r="DN107" s="1"/>
  <c r="DK23"/>
  <c r="DJ234" i="12"/>
  <c r="DK234"/>
  <c r="DI234"/>
  <c r="DL234" s="1"/>
  <c r="DJ230"/>
  <c r="DK230"/>
  <c r="DI230"/>
  <c r="DL230" s="1"/>
  <c r="DI205"/>
  <c r="DL205" s="1"/>
  <c r="DJ205"/>
  <c r="DK205"/>
  <c r="DI49" i="13"/>
  <c r="DL49" s="1"/>
  <c r="DN117" s="1"/>
  <c r="DK49"/>
  <c r="DJ216" i="12"/>
  <c r="DK216"/>
  <c r="DI216"/>
  <c r="DL216" s="1"/>
  <c r="DJ208"/>
  <c r="DK208"/>
  <c r="DI208"/>
  <c r="DL208" s="1"/>
  <c r="DJ213"/>
  <c r="DK213"/>
  <c r="DI213"/>
  <c r="DL213" s="1"/>
  <c r="DJ204"/>
  <c r="DK204"/>
  <c r="DI204"/>
  <c r="DL204" s="1"/>
  <c r="DH189"/>
  <c r="DH188"/>
  <c r="DK148"/>
  <c r="DI148"/>
  <c r="DJ148"/>
  <c r="DJ155"/>
  <c r="DK155"/>
  <c r="DI155"/>
  <c r="DL155" s="1"/>
  <c r="DJ81"/>
  <c r="DK81"/>
  <c r="DI81"/>
  <c r="DJ38"/>
  <c r="DI82"/>
  <c r="DK93"/>
  <c r="DI93"/>
  <c r="DJ93"/>
  <c r="DK101"/>
  <c r="DI101"/>
  <c r="DJ101"/>
  <c r="DK44"/>
  <c r="DJ36"/>
  <c r="DK20"/>
  <c r="DJ132"/>
  <c r="DI124"/>
  <c r="DJ124"/>
  <c r="DK124"/>
  <c r="DI116"/>
  <c r="DJ116"/>
  <c r="DK116"/>
  <c r="DI108"/>
  <c r="DJ108"/>
  <c r="DK108"/>
  <c r="DJ100"/>
  <c r="DI92"/>
  <c r="DJ92"/>
  <c r="DK92"/>
  <c r="DI35"/>
  <c r="DL35" s="1"/>
  <c r="DJ35"/>
  <c r="DK35"/>
  <c r="DI56"/>
  <c r="DL56" s="1"/>
  <c r="DJ56"/>
  <c r="DK56"/>
  <c r="DJ205" i="14"/>
  <c r="DK205"/>
  <c r="DI205"/>
  <c r="DL205" s="1"/>
  <c r="DK208"/>
  <c r="DI208"/>
  <c r="DL208" s="1"/>
  <c r="DJ208"/>
  <c r="DK212"/>
  <c r="DI212"/>
  <c r="DL212" s="1"/>
  <c r="DJ212"/>
  <c r="DK216"/>
  <c r="DI216"/>
  <c r="DL216" s="1"/>
  <c r="DJ216"/>
  <c r="DK220"/>
  <c r="DI220"/>
  <c r="DL220" s="1"/>
  <c r="DJ220"/>
  <c r="DK224"/>
  <c r="DI224"/>
  <c r="DL224" s="1"/>
  <c r="DJ224"/>
  <c r="DK228"/>
  <c r="DI228"/>
  <c r="DL228" s="1"/>
  <c r="DJ228"/>
  <c r="DK232"/>
  <c r="DI232"/>
  <c r="DL232" s="1"/>
  <c r="DJ232"/>
  <c r="DI151"/>
  <c r="DL151" s="1"/>
  <c r="DJ151"/>
  <c r="DK151"/>
  <c r="DI164"/>
  <c r="DL164" s="1"/>
  <c r="DJ164"/>
  <c r="DK164"/>
  <c r="DI172"/>
  <c r="DL172" s="1"/>
  <c r="DJ172"/>
  <c r="DK172"/>
  <c r="DI180"/>
  <c r="DL180" s="1"/>
  <c r="DK180"/>
  <c r="DJ180"/>
  <c r="DK187"/>
  <c r="DI187"/>
  <c r="DL187" s="1"/>
  <c r="DJ187"/>
  <c r="DK179"/>
  <c r="DI179"/>
  <c r="DL179" s="1"/>
  <c r="DJ179"/>
  <c r="DI85"/>
  <c r="DJ85"/>
  <c r="DK85"/>
  <c r="DI54"/>
  <c r="DL54" s="1"/>
  <c r="DJ54"/>
  <c r="DK54"/>
  <c r="DI38"/>
  <c r="DL38" s="1"/>
  <c r="DN106" s="1"/>
  <c r="DK38"/>
  <c r="DK102"/>
  <c r="DI102"/>
  <c r="DJ102"/>
  <c r="DK94"/>
  <c r="DI94"/>
  <c r="DJ94"/>
  <c r="DK84"/>
  <c r="DI84"/>
  <c r="DJ84"/>
  <c r="DK53"/>
  <c r="DI53"/>
  <c r="DL53" s="1"/>
  <c r="DJ53"/>
  <c r="DJ105"/>
  <c r="DK105"/>
  <c r="DI105"/>
  <c r="DL105" s="1"/>
  <c r="DJ113"/>
  <c r="DK113"/>
  <c r="DI113"/>
  <c r="DL113" s="1"/>
  <c r="DJ121"/>
  <c r="DK121"/>
  <c r="DI121"/>
  <c r="DL121" s="1"/>
  <c r="DI129"/>
  <c r="DJ129"/>
  <c r="DK129"/>
  <c r="DI118"/>
  <c r="DL118" s="1"/>
  <c r="DJ118"/>
  <c r="DK118"/>
  <c r="DJ56"/>
  <c r="DK56"/>
  <c r="DI56"/>
  <c r="DL56" s="1"/>
  <c r="DJ104"/>
  <c r="DK104"/>
  <c r="DJ95"/>
  <c r="DK86"/>
  <c r="DI43"/>
  <c r="DL43" s="1"/>
  <c r="DN111" s="1"/>
  <c r="DJ43"/>
  <c r="DK43"/>
  <c r="DI27"/>
  <c r="DL27" s="1"/>
  <c r="DJ27"/>
  <c r="DK27"/>
  <c r="DK29"/>
  <c r="DJ29"/>
  <c r="DI29"/>
  <c r="DL29" s="1"/>
  <c r="DI66"/>
  <c r="DL66" s="1"/>
  <c r="DJ66"/>
  <c r="DK66"/>
  <c r="DI225" i="13"/>
  <c r="DL225" s="1"/>
  <c r="DJ225"/>
  <c r="DK225"/>
  <c r="DI221"/>
  <c r="DL221" s="1"/>
  <c r="DJ221"/>
  <c r="DK221"/>
  <c r="DI217"/>
  <c r="DL217" s="1"/>
  <c r="DJ217"/>
  <c r="DK217"/>
  <c r="DI212"/>
  <c r="DL212" s="1"/>
  <c r="DJ212"/>
  <c r="DK212"/>
  <c r="DI208"/>
  <c r="DL208" s="1"/>
  <c r="DJ208"/>
  <c r="DK208"/>
  <c r="DI16" i="14"/>
  <c r="DL16" s="1"/>
  <c r="DJ16"/>
  <c r="DK16"/>
  <c r="DK228" i="13"/>
  <c r="DI228"/>
  <c r="DL228" s="1"/>
  <c r="DJ228"/>
  <c r="DK30" i="14"/>
  <c r="DI30"/>
  <c r="DL30" s="1"/>
  <c r="DJ30"/>
  <c r="DI24"/>
  <c r="DL24" s="1"/>
  <c r="DK24"/>
  <c r="DJ24"/>
  <c r="DK239" i="13"/>
  <c r="DJ239"/>
  <c r="DI239"/>
  <c r="DL239" s="1"/>
  <c r="DJ206"/>
  <c r="DK206"/>
  <c r="DI206"/>
  <c r="DL206" s="1"/>
  <c r="DJ32" i="14"/>
  <c r="DK32"/>
  <c r="DI32"/>
  <c r="DL32" s="1"/>
  <c r="DK230" i="13"/>
  <c r="DI230"/>
  <c r="DL230" s="1"/>
  <c r="DJ230"/>
  <c r="DI117"/>
  <c r="DJ117"/>
  <c r="DK117"/>
  <c r="DI163"/>
  <c r="DL163" s="1"/>
  <c r="DJ163"/>
  <c r="DK163"/>
  <c r="DK158"/>
  <c r="DI158"/>
  <c r="DL158" s="1"/>
  <c r="DJ158"/>
  <c r="DK166"/>
  <c r="DI166"/>
  <c r="DL166" s="1"/>
  <c r="DJ166"/>
  <c r="DK174"/>
  <c r="DI174"/>
  <c r="DL174" s="1"/>
  <c r="DJ174"/>
  <c r="DI182"/>
  <c r="DL182" s="1"/>
  <c r="DJ182"/>
  <c r="DK182"/>
  <c r="DI154"/>
  <c r="DL154" s="1"/>
  <c r="DJ154"/>
  <c r="DK154"/>
  <c r="DK187"/>
  <c r="DI187"/>
  <c r="DL187" s="1"/>
  <c r="DJ187"/>
  <c r="DK120"/>
  <c r="DI83"/>
  <c r="DJ83"/>
  <c r="DK83"/>
  <c r="DI202" i="12"/>
  <c r="DL202" s="1"/>
  <c r="DK202"/>
  <c r="DJ202"/>
  <c r="DK42" i="13"/>
  <c r="DI238" i="12"/>
  <c r="DL238" s="1"/>
  <c r="DJ238"/>
  <c r="DK238"/>
  <c r="DJ231"/>
  <c r="DK231"/>
  <c r="DI231"/>
  <c r="DL231" s="1"/>
  <c r="DI38" i="13"/>
  <c r="DL38" s="1"/>
  <c r="DN106" s="1"/>
  <c r="DJ38"/>
  <c r="DK38"/>
  <c r="DK18"/>
  <c r="DI18"/>
  <c r="DL18" s="1"/>
  <c r="DJ18"/>
  <c r="DJ28"/>
  <c r="DI60"/>
  <c r="DL60" s="1"/>
  <c r="DK60"/>
  <c r="DJ60"/>
  <c r="DJ29"/>
  <c r="DJ59"/>
  <c r="DK59"/>
  <c r="DI59"/>
  <c r="DL59" s="1"/>
  <c r="DJ236" i="12"/>
  <c r="DI236"/>
  <c r="DL236" s="1"/>
  <c r="DK236"/>
  <c r="DK164"/>
  <c r="DJ164"/>
  <c r="DI164"/>
  <c r="DL164" s="1"/>
  <c r="DK152"/>
  <c r="DI152"/>
  <c r="DL152" s="1"/>
  <c r="DJ152"/>
  <c r="DK158"/>
  <c r="DJ158"/>
  <c r="DI158"/>
  <c r="DL158" s="1"/>
  <c r="DI169"/>
  <c r="DL169" s="1"/>
  <c r="DJ169"/>
  <c r="DK169"/>
  <c r="DJ85"/>
  <c r="DI85"/>
  <c r="DI91"/>
  <c r="DK99"/>
  <c r="DI99"/>
  <c r="DJ99"/>
  <c r="DI107"/>
  <c r="DK115"/>
  <c r="DI115"/>
  <c r="DJ115"/>
  <c r="DK123"/>
  <c r="DI123"/>
  <c r="DJ123"/>
  <c r="DK131"/>
  <c r="DI131"/>
  <c r="DJ131"/>
  <c r="DI87"/>
  <c r="DJ87"/>
  <c r="DK87"/>
  <c r="DI154"/>
  <c r="DL154" s="1"/>
  <c r="DJ154"/>
  <c r="DK154"/>
  <c r="DJ54"/>
  <c r="DK24"/>
  <c r="DJ24"/>
  <c r="DJ17"/>
  <c r="DJ13"/>
  <c r="DK13"/>
  <c r="DI13"/>
  <c r="DI126"/>
  <c r="DJ126"/>
  <c r="DK126"/>
  <c r="DI118"/>
  <c r="DJ118"/>
  <c r="DK118"/>
  <c r="DI110"/>
  <c r="DJ110"/>
  <c r="DK110"/>
  <c r="DK102"/>
  <c r="DI94"/>
  <c r="DJ94"/>
  <c r="DK94"/>
  <c r="DI39"/>
  <c r="DL39" s="1"/>
  <c r="DN107" s="1"/>
  <c r="DJ39"/>
  <c r="DK39"/>
  <c r="DJ23"/>
  <c r="DK23"/>
  <c r="DI23"/>
  <c r="DL23" s="1"/>
  <c r="DJ55"/>
  <c r="DK204" i="14"/>
  <c r="DI204"/>
  <c r="DL204" s="1"/>
  <c r="DJ204"/>
  <c r="DK211"/>
  <c r="DI211"/>
  <c r="DL211" s="1"/>
  <c r="DJ211"/>
  <c r="DK215"/>
  <c r="DI215"/>
  <c r="DL215" s="1"/>
  <c r="DJ215"/>
  <c r="DK219"/>
  <c r="DI219"/>
  <c r="DL219" s="1"/>
  <c r="DJ219"/>
  <c r="DK223"/>
  <c r="DI223"/>
  <c r="DL223" s="1"/>
  <c r="DJ223"/>
  <c r="DK227"/>
  <c r="DI227"/>
  <c r="DL227" s="1"/>
  <c r="DJ227"/>
  <c r="DK231"/>
  <c r="DI231"/>
  <c r="DL231" s="1"/>
  <c r="DJ231"/>
  <c r="DK235"/>
  <c r="DI235"/>
  <c r="DL235" s="1"/>
  <c r="DJ235"/>
  <c r="DK239"/>
  <c r="DI239"/>
  <c r="DL239" s="1"/>
  <c r="DJ239"/>
  <c r="DI155"/>
  <c r="DL155" s="1"/>
  <c r="DJ155"/>
  <c r="DK155"/>
  <c r="DI162"/>
  <c r="DL162" s="1"/>
  <c r="DJ162"/>
  <c r="DK162"/>
  <c r="DI170"/>
  <c r="DL170" s="1"/>
  <c r="DJ170"/>
  <c r="DK170"/>
  <c r="DI178"/>
  <c r="DL178" s="1"/>
  <c r="DK178"/>
  <c r="DJ178"/>
  <c r="DI186"/>
  <c r="DL186" s="1"/>
  <c r="DK186"/>
  <c r="DJ186"/>
  <c r="DK181"/>
  <c r="DI181"/>
  <c r="DL181" s="1"/>
  <c r="DJ181"/>
  <c r="DJ149"/>
  <c r="DK149"/>
  <c r="DI149"/>
  <c r="DL149" s="1"/>
  <c r="DI58"/>
  <c r="DL58" s="1"/>
  <c r="DJ58"/>
  <c r="DK58"/>
  <c r="DI42"/>
  <c r="DL42" s="1"/>
  <c r="DN110" s="1"/>
  <c r="DK42"/>
  <c r="DI108"/>
  <c r="DJ108"/>
  <c r="DK108"/>
  <c r="DK96"/>
  <c r="DI96"/>
  <c r="DJ96"/>
  <c r="DK88"/>
  <c r="DI88"/>
  <c r="DJ88"/>
  <c r="DK57"/>
  <c r="DJ57"/>
  <c r="DJ103"/>
  <c r="DK103"/>
  <c r="DI103"/>
  <c r="DL103" s="1"/>
  <c r="DI127"/>
  <c r="DJ127"/>
  <c r="DK127"/>
  <c r="DJ106"/>
  <c r="DI106"/>
  <c r="DK106"/>
  <c r="DI97"/>
  <c r="DJ97"/>
  <c r="DK97"/>
  <c r="DI89"/>
  <c r="DJ89"/>
  <c r="DK89"/>
  <c r="DI63"/>
  <c r="DL63" s="1"/>
  <c r="DJ63"/>
  <c r="DK63"/>
  <c r="DI47"/>
  <c r="DL47" s="1"/>
  <c r="DN115" s="1"/>
  <c r="DJ47"/>
  <c r="DK47"/>
  <c r="DI31"/>
  <c r="DL31" s="1"/>
  <c r="DJ31"/>
  <c r="DK31"/>
  <c r="DI13"/>
  <c r="DJ13"/>
  <c r="DK13"/>
  <c r="DI226" i="13"/>
  <c r="DL226" s="1"/>
  <c r="DJ226"/>
  <c r="DK226"/>
  <c r="DI222"/>
  <c r="DL222" s="1"/>
  <c r="DJ222"/>
  <c r="DK222"/>
  <c r="DI218"/>
  <c r="DL218" s="1"/>
  <c r="DJ218"/>
  <c r="DK218"/>
  <c r="DI213"/>
  <c r="DL213" s="1"/>
  <c r="DJ213"/>
  <c r="DK213"/>
  <c r="DI209"/>
  <c r="DL209" s="1"/>
  <c r="DJ209"/>
  <c r="DK209"/>
  <c r="DI20" i="14"/>
  <c r="DL20" s="1"/>
  <c r="DJ20"/>
  <c r="DK20"/>
  <c r="DK232" i="13"/>
  <c r="DI232"/>
  <c r="DL232" s="1"/>
  <c r="DJ232"/>
  <c r="DJ44" i="14"/>
  <c r="DK44"/>
  <c r="DI44"/>
  <c r="DL44" s="1"/>
  <c r="DN112" s="1"/>
  <c r="DJ83"/>
  <c r="DK83"/>
  <c r="DI83"/>
  <c r="DL83" s="1"/>
  <c r="DI15"/>
  <c r="DL15" s="1"/>
  <c r="DK15"/>
  <c r="DJ15"/>
  <c r="DK227" i="13"/>
  <c r="DJ227"/>
  <c r="DI227"/>
  <c r="DL227" s="1"/>
  <c r="DJ21" i="14"/>
  <c r="DI21"/>
  <c r="DL21" s="1"/>
  <c r="DK21"/>
  <c r="DH242" i="13"/>
  <c r="DK201"/>
  <c r="DH241"/>
  <c r="DI201"/>
  <c r="DJ201"/>
  <c r="DJ135"/>
  <c r="DK135"/>
  <c r="DI135"/>
  <c r="DL135" s="1"/>
  <c r="DI127"/>
  <c r="DJ127"/>
  <c r="DK127"/>
  <c r="DI119"/>
  <c r="DI111"/>
  <c r="DJ111"/>
  <c r="DK111"/>
  <c r="DI101"/>
  <c r="DI82"/>
  <c r="DJ82"/>
  <c r="DK82"/>
  <c r="DI167"/>
  <c r="DL167" s="1"/>
  <c r="DJ167"/>
  <c r="DK167"/>
  <c r="DH189"/>
  <c r="DH188"/>
  <c r="DJ148"/>
  <c r="DK148"/>
  <c r="DI148"/>
  <c r="DK156"/>
  <c r="DI156"/>
  <c r="DL156" s="1"/>
  <c r="DJ156"/>
  <c r="DK164"/>
  <c r="DI164"/>
  <c r="DL164" s="1"/>
  <c r="DJ164"/>
  <c r="DK172"/>
  <c r="DI172"/>
  <c r="DL172" s="1"/>
  <c r="DJ172"/>
  <c r="DI180"/>
  <c r="DL180" s="1"/>
  <c r="DJ180"/>
  <c r="DK180"/>
  <c r="DI150"/>
  <c r="DL150" s="1"/>
  <c r="DJ150"/>
  <c r="DK150"/>
  <c r="DJ122"/>
  <c r="DI134"/>
  <c r="DJ134"/>
  <c r="DK134"/>
  <c r="DI87"/>
  <c r="DJ87"/>
  <c r="DK87"/>
  <c r="DK81"/>
  <c r="DI206" i="12"/>
  <c r="DL206" s="1"/>
  <c r="DK206"/>
  <c r="DJ206"/>
  <c r="DK58" i="13"/>
  <c r="DI58"/>
  <c r="DL58" s="1"/>
  <c r="DJ58"/>
  <c r="DJ47"/>
  <c r="DK31"/>
  <c r="DK203" i="12"/>
  <c r="DJ203"/>
  <c r="DI203"/>
  <c r="DL203" s="1"/>
  <c r="DJ232"/>
  <c r="DK232"/>
  <c r="DI232"/>
  <c r="DL232" s="1"/>
  <c r="DJ228"/>
  <c r="DK228"/>
  <c r="DI228"/>
  <c r="DL228" s="1"/>
  <c r="DI25" i="13"/>
  <c r="DL25" s="1"/>
  <c r="DK25"/>
  <c r="DI66"/>
  <c r="DL66" s="1"/>
  <c r="DJ212" i="12"/>
  <c r="DK212"/>
  <c r="DI212"/>
  <c r="DL212" s="1"/>
  <c r="DK156"/>
  <c r="DI156"/>
  <c r="DL156" s="1"/>
  <c r="DJ156"/>
  <c r="DJ209"/>
  <c r="DK209"/>
  <c r="DI209"/>
  <c r="DL209" s="1"/>
  <c r="DK168"/>
  <c r="DJ168"/>
  <c r="DI168"/>
  <c r="DL168" s="1"/>
  <c r="DI157"/>
  <c r="DL157" s="1"/>
  <c r="DJ157"/>
  <c r="DK157"/>
  <c r="DK162"/>
  <c r="DJ162"/>
  <c r="DI162"/>
  <c r="DL162" s="1"/>
  <c r="DJ217"/>
  <c r="DK217"/>
  <c r="DI217"/>
  <c r="DL217" s="1"/>
  <c r="DJ221"/>
  <c r="DK221"/>
  <c r="DI221"/>
  <c r="DL221" s="1"/>
  <c r="DJ225"/>
  <c r="DK225"/>
  <c r="DI225"/>
  <c r="DL225" s="1"/>
  <c r="DI167"/>
  <c r="DL167" s="1"/>
  <c r="DJ167"/>
  <c r="DK167"/>
  <c r="DI175"/>
  <c r="DL175" s="1"/>
  <c r="DK175"/>
  <c r="DJ175"/>
  <c r="DI163"/>
  <c r="DL163" s="1"/>
  <c r="DJ163"/>
  <c r="DK163"/>
  <c r="DK22"/>
  <c r="DK89"/>
  <c r="DI89"/>
  <c r="DL89" s="1"/>
  <c r="DJ89"/>
  <c r="DK97"/>
  <c r="DJ97"/>
  <c r="DK105"/>
  <c r="DI105"/>
  <c r="DJ105"/>
  <c r="DK113"/>
  <c r="DI113"/>
  <c r="DJ113"/>
  <c r="DI159"/>
  <c r="DL159" s="1"/>
  <c r="DJ159"/>
  <c r="DK159"/>
  <c r="DK57"/>
  <c r="DJ41"/>
  <c r="DI41"/>
  <c r="DL41" s="1"/>
  <c r="DN109" s="1"/>
  <c r="DI28"/>
  <c r="DL28" s="1"/>
  <c r="DJ14"/>
  <c r="DK14"/>
  <c r="DI14"/>
  <c r="DL14" s="1"/>
  <c r="DI37"/>
  <c r="DL37" s="1"/>
  <c r="DI134"/>
  <c r="DK134"/>
  <c r="DI128"/>
  <c r="DJ128"/>
  <c r="DK128"/>
  <c r="DI120"/>
  <c r="DL120" s="1"/>
  <c r="DJ120"/>
  <c r="DK120"/>
  <c r="DJ112"/>
  <c r="DI104"/>
  <c r="DK104"/>
  <c r="DI96"/>
  <c r="DJ96"/>
  <c r="DK96"/>
  <c r="DI88"/>
  <c r="DJ88"/>
  <c r="DK88"/>
  <c r="DJ45"/>
  <c r="DI45"/>
  <c r="DL45" s="1"/>
  <c r="DN113" s="1"/>
  <c r="DK45"/>
  <c r="DJ27"/>
  <c r="DK27"/>
  <c r="DI27"/>
  <c r="DL27" s="1"/>
  <c r="DI64"/>
  <c r="DL64" s="1"/>
  <c r="DJ64"/>
  <c r="DK64"/>
  <c r="DJ202" i="14"/>
  <c r="DK202"/>
  <c r="DI202"/>
  <c r="DL202" s="1"/>
  <c r="DK210"/>
  <c r="DI210"/>
  <c r="DL210" s="1"/>
  <c r="DJ210"/>
  <c r="DK214"/>
  <c r="DI214"/>
  <c r="DL214" s="1"/>
  <c r="DJ214"/>
  <c r="DK218"/>
  <c r="DI218"/>
  <c r="DL218" s="1"/>
  <c r="DJ218"/>
  <c r="DK222"/>
  <c r="DI222"/>
  <c r="DL222" s="1"/>
  <c r="DJ222"/>
  <c r="DK226"/>
  <c r="DI226"/>
  <c r="DL226" s="1"/>
  <c r="DJ226"/>
  <c r="DK230"/>
  <c r="DI230"/>
  <c r="DL230" s="1"/>
  <c r="DJ230"/>
  <c r="DI157"/>
  <c r="DL157" s="1"/>
  <c r="DJ157"/>
  <c r="DK157"/>
  <c r="DI160"/>
  <c r="DL160" s="1"/>
  <c r="DJ160"/>
  <c r="DK160"/>
  <c r="DI168"/>
  <c r="DL168" s="1"/>
  <c r="DJ168"/>
  <c r="DK168"/>
  <c r="DK150"/>
  <c r="DI150"/>
  <c r="DL150" s="1"/>
  <c r="DJ150"/>
  <c r="DI152"/>
  <c r="DL152" s="1"/>
  <c r="DJ152"/>
  <c r="DK152"/>
  <c r="DI62"/>
  <c r="DL62" s="1"/>
  <c r="DK62"/>
  <c r="DI46"/>
  <c r="DL46" s="1"/>
  <c r="DN114" s="1"/>
  <c r="DJ46"/>
  <c r="DK46"/>
  <c r="DK98"/>
  <c r="DI98"/>
  <c r="DJ98"/>
  <c r="DK90"/>
  <c r="DI90"/>
  <c r="DJ90"/>
  <c r="DK61"/>
  <c r="DI61"/>
  <c r="DL61" s="1"/>
  <c r="DJ61"/>
  <c r="DK45"/>
  <c r="DI45"/>
  <c r="DL45" s="1"/>
  <c r="DN113" s="1"/>
  <c r="DJ45"/>
  <c r="DK109"/>
  <c r="DI109"/>
  <c r="DJ109"/>
  <c r="DJ117"/>
  <c r="DK117"/>
  <c r="DI117"/>
  <c r="DL117" s="1"/>
  <c r="DI125"/>
  <c r="DJ125"/>
  <c r="DK125"/>
  <c r="DJ64"/>
  <c r="DK64"/>
  <c r="DI64"/>
  <c r="DL64" s="1"/>
  <c r="DI99"/>
  <c r="DJ99"/>
  <c r="DK99"/>
  <c r="DI35"/>
  <c r="DL35" s="1"/>
  <c r="DJ35"/>
  <c r="DK35"/>
  <c r="DK229" i="13"/>
  <c r="DI229"/>
  <c r="DL229" s="1"/>
  <c r="DJ229"/>
  <c r="DI223"/>
  <c r="DL223" s="1"/>
  <c r="DJ223"/>
  <c r="DK223"/>
  <c r="DI219"/>
  <c r="DL219" s="1"/>
  <c r="DJ219"/>
  <c r="DK219"/>
  <c r="DI214"/>
  <c r="DL214" s="1"/>
  <c r="DJ214"/>
  <c r="DK214"/>
  <c r="DI210"/>
  <c r="DL210" s="1"/>
  <c r="DJ210"/>
  <c r="DK210"/>
  <c r="DK236"/>
  <c r="DI236"/>
  <c r="DL236" s="1"/>
  <c r="DJ236"/>
  <c r="DJ40" i="14"/>
  <c r="DK40"/>
  <c r="DI40"/>
  <c r="DL40" s="1"/>
  <c r="DN108" s="1"/>
  <c r="DI19"/>
  <c r="DL19" s="1"/>
  <c r="DK19"/>
  <c r="DJ19"/>
  <c r="DK231" i="13"/>
  <c r="DJ231"/>
  <c r="DI231"/>
  <c r="DL231" s="1"/>
  <c r="DI26" i="14"/>
  <c r="DL26" s="1"/>
  <c r="DK238" i="13"/>
  <c r="DI238"/>
  <c r="DL238" s="1"/>
  <c r="DJ238"/>
  <c r="DI203"/>
  <c r="DL203" s="1"/>
  <c r="DJ203"/>
  <c r="DK203"/>
  <c r="DI130"/>
  <c r="DL130" s="1"/>
  <c r="DK130"/>
  <c r="DI113"/>
  <c r="DJ113"/>
  <c r="DK113"/>
  <c r="DI105"/>
  <c r="DJ105"/>
  <c r="DK105"/>
  <c r="DI95"/>
  <c r="DJ95"/>
  <c r="DK95"/>
  <c r="DI86"/>
  <c r="DK237"/>
  <c r="DI237"/>
  <c r="DL237" s="1"/>
  <c r="DJ237"/>
  <c r="DI171"/>
  <c r="DL171" s="1"/>
  <c r="DJ171"/>
  <c r="DK171"/>
  <c r="DI155"/>
  <c r="DL155" s="1"/>
  <c r="DJ155"/>
  <c r="DK155"/>
  <c r="DK153"/>
  <c r="DJ153"/>
  <c r="DI153"/>
  <c r="DL153" s="1"/>
  <c r="DI178"/>
  <c r="DL178" s="1"/>
  <c r="DK178"/>
  <c r="DJ178"/>
  <c r="DI186"/>
  <c r="DL186" s="1"/>
  <c r="DJ186"/>
  <c r="DK186"/>
  <c r="DK183"/>
  <c r="DI183"/>
  <c r="DL183" s="1"/>
  <c r="DJ183"/>
  <c r="DJ133"/>
  <c r="DK133"/>
  <c r="DI133"/>
  <c r="DL133" s="1"/>
  <c r="DJ108"/>
  <c r="DI108"/>
  <c r="DJ233" i="12"/>
  <c r="DK233"/>
  <c r="DI233"/>
  <c r="DL233" s="1"/>
  <c r="DI46" i="13"/>
  <c r="DL46" s="1"/>
  <c r="DN114" s="1"/>
  <c r="DJ46"/>
  <c r="DK46"/>
  <c r="DH242" i="12"/>
  <c r="DH241"/>
  <c r="DI201"/>
  <c r="DJ201"/>
  <c r="DK201"/>
  <c r="DK16" i="13"/>
  <c r="DI16"/>
  <c r="DL16" s="1"/>
  <c r="DJ16"/>
  <c r="DI36"/>
  <c r="DL36" s="1"/>
  <c r="DI37"/>
  <c r="DL37" s="1"/>
  <c r="DJ37"/>
  <c r="DK37"/>
  <c r="DK62"/>
  <c r="DI62"/>
  <c r="DL62" s="1"/>
  <c r="DJ62"/>
  <c r="DK160" i="12"/>
  <c r="DI160"/>
  <c r="DL160" s="1"/>
  <c r="DJ160"/>
  <c r="DK172"/>
  <c r="DJ172"/>
  <c r="DI172"/>
  <c r="DL172" s="1"/>
  <c r="DI161"/>
  <c r="DL161" s="1"/>
  <c r="DJ161"/>
  <c r="DK161"/>
  <c r="DJ151"/>
  <c r="DK151"/>
  <c r="DI151"/>
  <c r="DL151" s="1"/>
  <c r="DI165"/>
  <c r="DL165" s="1"/>
  <c r="DJ165"/>
  <c r="DK165"/>
  <c r="DI173"/>
  <c r="DL173" s="1"/>
  <c r="DJ173"/>
  <c r="DK173"/>
  <c r="DJ34"/>
  <c r="DK86"/>
  <c r="DI86"/>
  <c r="DL86" s="1"/>
  <c r="DJ86"/>
  <c r="DK95"/>
  <c r="DJ95"/>
  <c r="DI103"/>
  <c r="DK135"/>
  <c r="DI135"/>
  <c r="DJ135"/>
  <c r="DK46"/>
  <c r="DJ46"/>
  <c r="DI46"/>
  <c r="DL46" s="1"/>
  <c r="DN114" s="1"/>
  <c r="DJ32"/>
  <c r="DK32"/>
  <c r="DJ15"/>
  <c r="DK15"/>
  <c r="DI15"/>
  <c r="DL15" s="1"/>
  <c r="DK42"/>
  <c r="DJ42"/>
  <c r="DJ130"/>
  <c r="DI122"/>
  <c r="DJ122"/>
  <c r="DK122"/>
  <c r="DI114"/>
  <c r="DJ114"/>
  <c r="DK114"/>
  <c r="DI106"/>
  <c r="DK106"/>
  <c r="DI98"/>
  <c r="DJ98"/>
  <c r="DK98"/>
  <c r="DI90"/>
  <c r="DJ90"/>
  <c r="DK90"/>
  <c r="DK63"/>
  <c r="DJ63"/>
  <c r="DI63"/>
  <c r="DL63" s="1"/>
  <c r="DD186" i="1"/>
  <c r="DE186"/>
  <c r="DD73" i="2"/>
  <c r="DD201"/>
  <c r="DD209"/>
  <c r="DD192" i="4"/>
  <c r="DD98"/>
  <c r="DD121"/>
  <c r="DD125"/>
  <c r="DD142"/>
  <c r="DE154"/>
  <c r="DD156"/>
  <c r="DE85" i="2"/>
  <c r="DD190" i="1"/>
  <c r="DE190"/>
  <c r="DE180"/>
  <c r="DD181"/>
  <c r="DE181"/>
  <c r="DD182"/>
  <c r="DF190"/>
  <c r="DD191"/>
  <c r="DD193"/>
  <c r="DF205"/>
  <c r="DE119" i="2"/>
  <c r="DE123"/>
  <c r="DE126"/>
  <c r="DE127"/>
  <c r="DE128"/>
  <c r="DE129"/>
  <c r="DE130"/>
  <c r="DE131"/>
  <c r="DE132"/>
  <c r="DE133"/>
  <c r="DE134"/>
  <c r="DE135"/>
  <c r="DE136"/>
  <c r="DE137"/>
  <c r="DE138"/>
  <c r="DE139"/>
  <c r="DE140"/>
  <c r="DE141"/>
  <c r="DE143"/>
  <c r="DE145"/>
  <c r="DE149"/>
  <c r="DE153"/>
  <c r="DE157"/>
  <c r="DD183"/>
  <c r="DE184"/>
  <c r="DD199"/>
  <c r="DD203"/>
  <c r="DD207"/>
  <c r="DE123" i="3"/>
  <c r="DE154"/>
  <c r="DE158"/>
  <c r="DD175"/>
  <c r="DD190"/>
  <c r="DD198"/>
  <c r="DD206"/>
  <c r="DD102" i="4"/>
  <c r="DE121"/>
  <c r="DE125"/>
  <c r="DE132"/>
  <c r="DD138"/>
  <c r="DD140"/>
  <c r="DF146"/>
  <c r="DD175"/>
  <c r="DE175"/>
  <c r="DD177"/>
  <c r="DD178"/>
  <c r="DD184"/>
  <c r="DD185"/>
  <c r="DD188"/>
  <c r="DD189"/>
  <c r="DF98"/>
  <c r="DE79"/>
  <c r="DE75"/>
  <c r="DE83"/>
  <c r="DE85"/>
  <c r="DD104"/>
  <c r="DF80" i="3"/>
  <c r="DE76"/>
  <c r="DD76"/>
  <c r="DD94"/>
  <c r="DE84"/>
  <c r="DE103"/>
  <c r="DE87"/>
  <c r="DE89"/>
  <c r="DD66" i="2"/>
  <c r="DD68"/>
  <c r="DE75" i="1"/>
  <c r="DF71"/>
  <c r="DF67"/>
  <c r="DF85"/>
  <c r="DF77"/>
  <c r="DF93"/>
  <c r="DF101"/>
  <c r="DE91"/>
  <c r="DE83"/>
  <c r="DE99"/>
  <c r="DE182"/>
  <c r="DE193"/>
  <c r="DD175"/>
  <c r="DD179"/>
  <c r="DE198"/>
  <c r="DD121"/>
  <c r="DD185"/>
  <c r="DE185"/>
  <c r="DF185"/>
  <c r="DE197"/>
  <c r="DF203"/>
  <c r="DF207"/>
  <c r="DE67"/>
  <c r="DE71"/>
  <c r="DE77"/>
  <c r="DE85"/>
  <c r="DE93"/>
  <c r="DE101"/>
  <c r="DF119"/>
  <c r="DF182"/>
  <c r="DD183"/>
  <c r="DF193"/>
  <c r="DH193" s="1"/>
  <c r="DE199"/>
  <c r="DF199"/>
  <c r="DE201"/>
  <c r="DF201"/>
  <c r="DE203"/>
  <c r="DE207"/>
  <c r="DE211"/>
  <c r="DF69"/>
  <c r="DF73"/>
  <c r="DE79"/>
  <c r="DF81"/>
  <c r="DE87"/>
  <c r="DF89"/>
  <c r="DE95"/>
  <c r="DF97"/>
  <c r="DE103"/>
  <c r="DF105"/>
  <c r="DD125"/>
  <c r="DE69"/>
  <c r="DE73"/>
  <c r="DE81"/>
  <c r="DE89"/>
  <c r="DE97"/>
  <c r="DE105"/>
  <c r="DF123"/>
  <c r="DF174"/>
  <c r="DF178"/>
  <c r="DE188"/>
  <c r="DF198"/>
  <c r="DE200"/>
  <c r="DF200"/>
  <c r="DE205"/>
  <c r="DE209"/>
  <c r="DE142" i="2"/>
  <c r="DE144"/>
  <c r="DE146"/>
  <c r="DE148"/>
  <c r="DE150"/>
  <c r="DE152"/>
  <c r="DE154"/>
  <c r="DE156"/>
  <c r="DE158"/>
  <c r="DF189"/>
  <c r="DE196"/>
  <c r="DF196"/>
  <c r="DE45" i="3"/>
  <c r="AP54" i="2"/>
  <c r="DE172"/>
  <c r="DD179"/>
  <c r="DE180"/>
  <c r="DE189"/>
  <c r="DD198"/>
  <c r="DD202"/>
  <c r="DD206"/>
  <c r="DD210"/>
  <c r="DD211"/>
  <c r="DD87" i="3"/>
  <c r="DD89"/>
  <c r="DD85" i="4"/>
  <c r="DE89" i="2"/>
  <c r="DE93"/>
  <c r="DE97"/>
  <c r="DE101"/>
  <c r="DE105"/>
  <c r="DE122"/>
  <c r="DE202" i="1"/>
  <c r="DF202"/>
  <c r="DE204"/>
  <c r="DF204"/>
  <c r="DE206"/>
  <c r="DF206"/>
  <c r="DE208"/>
  <c r="DE210"/>
  <c r="DE78" i="2"/>
  <c r="DE82"/>
  <c r="DE86"/>
  <c r="DE90"/>
  <c r="DE94"/>
  <c r="DE98"/>
  <c r="DE102"/>
  <c r="DD175"/>
  <c r="DE176"/>
  <c r="DD187"/>
  <c r="DE188"/>
  <c r="DD200"/>
  <c r="DD204"/>
  <c r="DD208"/>
  <c r="DE41" i="3"/>
  <c r="DD82"/>
  <c r="DF88"/>
  <c r="DD120"/>
  <c r="DE183"/>
  <c r="DE199"/>
  <c r="DD76" i="4"/>
  <c r="DD148"/>
  <c r="DD176"/>
  <c r="DE179"/>
  <c r="DE149" i="3"/>
  <c r="DE153"/>
  <c r="DE157"/>
  <c r="DF102" i="4"/>
  <c r="DE128"/>
  <c r="DE143"/>
  <c r="DE49" i="3"/>
  <c r="DD74"/>
  <c r="DE82"/>
  <c r="DD88"/>
  <c r="DE98"/>
  <c r="DD101"/>
  <c r="DD105"/>
  <c r="DE125"/>
  <c r="DD126"/>
  <c r="DF137"/>
  <c r="DE146"/>
  <c r="DE150"/>
  <c r="DE182"/>
  <c r="DD183"/>
  <c r="DD185"/>
  <c r="DD191"/>
  <c r="DD193"/>
  <c r="DD199"/>
  <c r="DD201"/>
  <c r="DD207"/>
  <c r="DD209"/>
  <c r="DF82" i="4"/>
  <c r="DD84"/>
  <c r="DF85"/>
  <c r="DF88"/>
  <c r="DF92"/>
  <c r="DE151"/>
  <c r="DD153"/>
  <c r="DE192"/>
  <c r="DD68" i="3"/>
  <c r="DE68"/>
  <c r="DD75"/>
  <c r="DD103"/>
  <c r="DE104"/>
  <c r="DE122"/>
  <c r="DF129"/>
  <c r="DE143"/>
  <c r="DE147"/>
  <c r="DE151"/>
  <c r="DE155"/>
  <c r="DF196"/>
  <c r="DD35" i="4"/>
  <c r="DD51"/>
  <c r="DE98"/>
  <c r="DE141"/>
  <c r="DE158"/>
  <c r="DE173"/>
  <c r="DE177"/>
  <c r="DE178"/>
  <c r="DE184"/>
  <c r="DE185"/>
  <c r="DE188"/>
  <c r="DE189"/>
  <c r="DD189" i="1"/>
  <c r="DE189"/>
  <c r="DD194"/>
  <c r="DE194"/>
  <c r="DD70" i="3"/>
  <c r="DE70"/>
  <c r="DD91"/>
  <c r="DE91"/>
  <c r="DF96"/>
  <c r="DF98"/>
  <c r="DD95" i="4"/>
  <c r="DE95"/>
  <c r="DE99"/>
  <c r="DD101"/>
  <c r="DE101"/>
  <c r="DD66" i="1"/>
  <c r="DD67"/>
  <c r="DD68"/>
  <c r="DD69"/>
  <c r="DD70"/>
  <c r="DD71"/>
  <c r="DD72"/>
  <c r="DD73"/>
  <c r="DD74"/>
  <c r="DE74"/>
  <c r="DF75"/>
  <c r="DD77"/>
  <c r="DD78"/>
  <c r="DE78"/>
  <c r="DF79"/>
  <c r="DD81"/>
  <c r="DF83"/>
  <c r="DD85"/>
  <c r="DD172"/>
  <c r="DD176"/>
  <c r="DF181"/>
  <c r="DF186"/>
  <c r="DD187"/>
  <c r="DF189"/>
  <c r="DF194"/>
  <c r="DH194" s="1"/>
  <c r="DD195"/>
  <c r="DF197"/>
  <c r="BB54" i="2"/>
  <c r="DE68"/>
  <c r="DD69"/>
  <c r="DE69"/>
  <c r="DD71"/>
  <c r="DD72"/>
  <c r="DE72"/>
  <c r="DE75"/>
  <c r="DD83"/>
  <c r="DD87"/>
  <c r="DD91"/>
  <c r="DD95"/>
  <c r="DD99"/>
  <c r="DD103"/>
  <c r="DD121"/>
  <c r="DD125"/>
  <c r="DD181"/>
  <c r="DE182"/>
  <c r="DD185"/>
  <c r="DE186"/>
  <c r="DD190"/>
  <c r="DD23" i="3"/>
  <c r="DD66"/>
  <c r="DE66"/>
  <c r="DD72"/>
  <c r="DE72"/>
  <c r="DF72"/>
  <c r="DF75"/>
  <c r="DF77"/>
  <c r="DD78"/>
  <c r="DE83"/>
  <c r="DE85"/>
  <c r="DD86"/>
  <c r="DE86"/>
  <c r="DE92"/>
  <c r="DE93"/>
  <c r="DE95"/>
  <c r="DE96"/>
  <c r="DD97"/>
  <c r="DE97"/>
  <c r="DD99"/>
  <c r="DE102"/>
  <c r="DD104"/>
  <c r="DE120"/>
  <c r="DD123"/>
  <c r="DF128"/>
  <c r="DE131"/>
  <c r="DF136"/>
  <c r="DE139"/>
  <c r="DD172"/>
  <c r="DE173"/>
  <c r="DD176"/>
  <c r="DD177"/>
  <c r="DD181"/>
  <c r="DE181"/>
  <c r="DD188"/>
  <c r="DE190"/>
  <c r="DE194"/>
  <c r="DE196"/>
  <c r="DE197"/>
  <c r="DE198"/>
  <c r="DD204"/>
  <c r="DE206"/>
  <c r="DE210"/>
  <c r="DD67" i="4"/>
  <c r="DD69"/>
  <c r="DD71"/>
  <c r="DD73"/>
  <c r="DE74"/>
  <c r="DD77"/>
  <c r="DE78"/>
  <c r="DD82"/>
  <c r="DE82"/>
  <c r="DD86"/>
  <c r="DD87"/>
  <c r="DE87"/>
  <c r="DD88"/>
  <c r="DD90"/>
  <c r="DE91"/>
  <c r="DE92"/>
  <c r="DD93"/>
  <c r="DE93"/>
  <c r="DF94"/>
  <c r="DF96"/>
  <c r="DE97"/>
  <c r="DD100"/>
  <c r="DF100"/>
  <c r="DF101"/>
  <c r="DE105"/>
  <c r="DF120"/>
  <c r="DF124"/>
  <c r="DE130"/>
  <c r="DE131"/>
  <c r="DD134"/>
  <c r="DD136"/>
  <c r="DD137"/>
  <c r="DE139"/>
  <c r="DD144"/>
  <c r="DD146"/>
  <c r="DF173" i="1"/>
  <c r="DF177"/>
  <c r="DF179"/>
  <c r="DF183"/>
  <c r="DF191"/>
  <c r="DF184" i="3"/>
  <c r="DF200"/>
  <c r="DD145" i="4"/>
  <c r="DE145"/>
  <c r="DE147"/>
  <c r="DD149"/>
  <c r="DD152"/>
  <c r="DE155"/>
  <c r="DD157"/>
  <c r="DD174"/>
  <c r="DF185"/>
  <c r="AP54" i="3"/>
  <c r="AY54"/>
  <c r="BU54"/>
  <c r="BI54"/>
  <c r="CB54"/>
  <c r="CI54"/>
  <c r="CZ55"/>
  <c r="AY54" i="2"/>
  <c r="CI54"/>
  <c r="BI54"/>
  <c r="CP54"/>
  <c r="CO54"/>
  <c r="DE24" i="4"/>
  <c r="DD46" i="1"/>
  <c r="DD52" i="2"/>
  <c r="DF44" i="1"/>
  <c r="DF52"/>
  <c r="DE42" i="2"/>
  <c r="DE45"/>
  <c r="DD25"/>
  <c r="DD49"/>
  <c r="DD33"/>
  <c r="DD37"/>
  <c r="DE47"/>
  <c r="DD45"/>
  <c r="DD20"/>
  <c r="DD44"/>
  <c r="DD46"/>
  <c r="DD22"/>
  <c r="DD30"/>
  <c r="DD38"/>
  <c r="DD21" i="1"/>
  <c r="DD50"/>
  <c r="DF14"/>
  <c r="DD29" i="2"/>
  <c r="DE29"/>
  <c r="DE40"/>
  <c r="DF16" i="1"/>
  <c r="DF48"/>
  <c r="DF40"/>
  <c r="DE22" i="2"/>
  <c r="DE32"/>
  <c r="DE24"/>
  <c r="DE13"/>
  <c r="DE39"/>
  <c r="DE31"/>
  <c r="DE21"/>
  <c r="DE37"/>
  <c r="DE17"/>
  <c r="DE30"/>
  <c r="DE38"/>
  <c r="DE48"/>
  <c r="DE23"/>
  <c r="DE46"/>
  <c r="DD28"/>
  <c r="DD41"/>
  <c r="DD16"/>
  <c r="DD17"/>
  <c r="DD21"/>
  <c r="DD36"/>
  <c r="DE26"/>
  <c r="DD13"/>
  <c r="DF28" i="1"/>
  <c r="DF36"/>
  <c r="DF20"/>
  <c r="DD22"/>
  <c r="DF18"/>
  <c r="DF24"/>
  <c r="DD38"/>
  <c r="DD42"/>
  <c r="DD30"/>
  <c r="DF32"/>
  <c r="DD34"/>
  <c r="DD26"/>
  <c r="DF27" i="3"/>
  <c r="DF35"/>
  <c r="DF33"/>
  <c r="DF25"/>
  <c r="DF41"/>
  <c r="DF45"/>
  <c r="DF49"/>
  <c r="DE18"/>
  <c r="DE31"/>
  <c r="DE35"/>
  <c r="DE16"/>
  <c r="DE20"/>
  <c r="DE22"/>
  <c r="DE14"/>
  <c r="DE36"/>
  <c r="DE38"/>
  <c r="DD28"/>
  <c r="DD20"/>
  <c r="DD25"/>
  <c r="DD31"/>
  <c r="DD36"/>
  <c r="DD39"/>
  <c r="DD43"/>
  <c r="DD47"/>
  <c r="DD51"/>
  <c r="DD16"/>
  <c r="DD24"/>
  <c r="DD27"/>
  <c r="DD30"/>
  <c r="DD42"/>
  <c r="DD46"/>
  <c r="DD50"/>
  <c r="DF15" i="4"/>
  <c r="DF19"/>
  <c r="DE36"/>
  <c r="DE44"/>
  <c r="DE52"/>
  <c r="DE15"/>
  <c r="DE19"/>
  <c r="DE32"/>
  <c r="DE40"/>
  <c r="DE48"/>
  <c r="DE28"/>
  <c r="DD27"/>
  <c r="DD16"/>
  <c r="DD18"/>
  <c r="DD14"/>
  <c r="DD20"/>
  <c r="DD31"/>
  <c r="DD39"/>
  <c r="DD47"/>
  <c r="DD21"/>
  <c r="DF13" i="1"/>
  <c r="DF15"/>
  <c r="DF17"/>
  <c r="DF19"/>
  <c r="DD23"/>
  <c r="DE23"/>
  <c r="DD27"/>
  <c r="DE27"/>
  <c r="DF22"/>
  <c r="DD33"/>
  <c r="DE33"/>
  <c r="DD37"/>
  <c r="DE37"/>
  <c r="DD41"/>
  <c r="DE41"/>
  <c r="DD45"/>
  <c r="DE45"/>
  <c r="DD49"/>
  <c r="DE49"/>
  <c r="DD82"/>
  <c r="DE82"/>
  <c r="DD86"/>
  <c r="DE86"/>
  <c r="DF87"/>
  <c r="DD89"/>
  <c r="DD90"/>
  <c r="DE90"/>
  <c r="DF91"/>
  <c r="DD93"/>
  <c r="DD94"/>
  <c r="DE94"/>
  <c r="DF95"/>
  <c r="DD97"/>
  <c r="DD98"/>
  <c r="DE98"/>
  <c r="DF99"/>
  <c r="DD101"/>
  <c r="DD102"/>
  <c r="DE102"/>
  <c r="DF103"/>
  <c r="DD105"/>
  <c r="DF121"/>
  <c r="DD122"/>
  <c r="DE122"/>
  <c r="DF125"/>
  <c r="DD126"/>
  <c r="DE126"/>
  <c r="DD127"/>
  <c r="DE127"/>
  <c r="DD128"/>
  <c r="DE128"/>
  <c r="DD129"/>
  <c r="DE129"/>
  <c r="DD130"/>
  <c r="DE130"/>
  <c r="DD131"/>
  <c r="DE131"/>
  <c r="DD132"/>
  <c r="DE132"/>
  <c r="DD133"/>
  <c r="DE133"/>
  <c r="DD134"/>
  <c r="DE134"/>
  <c r="DD135"/>
  <c r="DE135"/>
  <c r="DD136"/>
  <c r="DE136"/>
  <c r="DD137"/>
  <c r="DE137"/>
  <c r="DD138"/>
  <c r="DE138"/>
  <c r="DD139"/>
  <c r="DE139"/>
  <c r="DD140"/>
  <c r="DE140"/>
  <c r="DD141"/>
  <c r="DE141"/>
  <c r="DD142"/>
  <c r="DE142"/>
  <c r="DD143"/>
  <c r="DE143"/>
  <c r="DD144"/>
  <c r="DE144"/>
  <c r="DD145"/>
  <c r="DE145"/>
  <c r="DD146"/>
  <c r="DE146"/>
  <c r="DD147"/>
  <c r="DE147"/>
  <c r="DD148"/>
  <c r="DE148"/>
  <c r="DD149"/>
  <c r="DE149"/>
  <c r="DD150"/>
  <c r="DE150"/>
  <c r="DD151"/>
  <c r="DE151"/>
  <c r="DD152"/>
  <c r="DE152"/>
  <c r="DD153"/>
  <c r="DE153"/>
  <c r="DD154"/>
  <c r="DE154"/>
  <c r="DD155"/>
  <c r="DE155"/>
  <c r="DD156"/>
  <c r="DE156"/>
  <c r="DD157"/>
  <c r="DE157"/>
  <c r="DD158"/>
  <c r="DE158"/>
  <c r="DD173"/>
  <c r="DE173"/>
  <c r="DD177"/>
  <c r="DE177"/>
  <c r="DE184"/>
  <c r="DF187"/>
  <c r="DE192"/>
  <c r="DF195"/>
  <c r="DE21"/>
  <c r="DD25"/>
  <c r="DE25"/>
  <c r="DF26"/>
  <c r="DD29"/>
  <c r="DE29"/>
  <c r="DD13"/>
  <c r="DD14"/>
  <c r="DD15"/>
  <c r="DD16"/>
  <c r="DD17"/>
  <c r="DD18"/>
  <c r="DD19"/>
  <c r="DD20"/>
  <c r="DE22"/>
  <c r="DD24"/>
  <c r="DE26"/>
  <c r="DD28"/>
  <c r="DE30"/>
  <c r="DF30"/>
  <c r="DD31"/>
  <c r="DE31"/>
  <c r="DF34"/>
  <c r="DD35"/>
  <c r="DE35"/>
  <c r="DF38"/>
  <c r="DD39"/>
  <c r="DE39"/>
  <c r="DF42"/>
  <c r="DD43"/>
  <c r="DE43"/>
  <c r="DF46"/>
  <c r="DD47"/>
  <c r="DE47"/>
  <c r="DF50"/>
  <c r="DD51"/>
  <c r="DE51"/>
  <c r="DF66"/>
  <c r="DF68"/>
  <c r="DF70"/>
  <c r="DF72"/>
  <c r="DD76"/>
  <c r="DE76"/>
  <c r="DD80"/>
  <c r="DE80"/>
  <c r="DD84"/>
  <c r="DE84"/>
  <c r="DD88"/>
  <c r="DE88"/>
  <c r="DD92"/>
  <c r="DE92"/>
  <c r="DD96"/>
  <c r="DE96"/>
  <c r="DD100"/>
  <c r="DE100"/>
  <c r="DD104"/>
  <c r="DE104"/>
  <c r="DD120"/>
  <c r="DE120"/>
  <c r="DD124"/>
  <c r="DE124"/>
  <c r="DF172"/>
  <c r="DF176"/>
  <c r="DF191" i="2"/>
  <c r="DF195"/>
  <c r="DE28" i="3"/>
  <c r="DD34"/>
  <c r="DE34"/>
  <c r="DF46"/>
  <c r="DF50"/>
  <c r="DF73"/>
  <c r="DE79"/>
  <c r="DF84"/>
  <c r="DD85"/>
  <c r="DF86"/>
  <c r="DF92"/>
  <c r="DF93"/>
  <c r="DF208" i="1"/>
  <c r="DF209"/>
  <c r="DF210"/>
  <c r="DF211"/>
  <c r="DF13" i="2"/>
  <c r="DF14"/>
  <c r="DF15"/>
  <c r="DF16"/>
  <c r="DF17"/>
  <c r="DF18"/>
  <c r="DF19"/>
  <c r="DF20"/>
  <c r="DF21"/>
  <c r="DF26"/>
  <c r="DE27"/>
  <c r="DF28"/>
  <c r="DF29"/>
  <c r="DF31"/>
  <c r="DF34"/>
  <c r="DE35"/>
  <c r="DF36"/>
  <c r="DF37"/>
  <c r="DF42"/>
  <c r="DE43"/>
  <c r="DF44"/>
  <c r="DF45"/>
  <c r="DF47"/>
  <c r="DF50"/>
  <c r="DE51"/>
  <c r="DF52"/>
  <c r="DF67"/>
  <c r="DF69"/>
  <c r="DE70"/>
  <c r="DF74"/>
  <c r="DF78"/>
  <c r="DF83"/>
  <c r="DF87"/>
  <c r="DF91"/>
  <c r="DF95"/>
  <c r="DF99"/>
  <c r="DF103"/>
  <c r="DF121"/>
  <c r="DF122"/>
  <c r="DF125"/>
  <c r="DF126"/>
  <c r="DD127"/>
  <c r="DF127"/>
  <c r="DD129"/>
  <c r="DF129"/>
  <c r="DF130"/>
  <c r="DD131"/>
  <c r="DF131"/>
  <c r="DD133"/>
  <c r="DH133" s="1"/>
  <c r="DF133"/>
  <c r="DF134"/>
  <c r="DD135"/>
  <c r="DF135"/>
  <c r="DD137"/>
  <c r="DF137"/>
  <c r="DF138"/>
  <c r="DD139"/>
  <c r="DD141"/>
  <c r="DF141"/>
  <c r="DF142"/>
  <c r="DD143"/>
  <c r="DD145"/>
  <c r="DF145"/>
  <c r="DF146"/>
  <c r="DD147"/>
  <c r="DD149"/>
  <c r="DF149"/>
  <c r="DF150"/>
  <c r="DD151"/>
  <c r="DD153"/>
  <c r="DF153"/>
  <c r="DF154"/>
  <c r="DD155"/>
  <c r="DD157"/>
  <c r="DF157"/>
  <c r="DF158"/>
  <c r="DD173"/>
  <c r="DD177"/>
  <c r="DF180"/>
  <c r="DF184"/>
  <c r="DF188"/>
  <c r="DF190"/>
  <c r="DF193"/>
  <c r="DF197"/>
  <c r="DF198"/>
  <c r="DF199"/>
  <c r="DF200"/>
  <c r="DF201"/>
  <c r="DF202"/>
  <c r="DF203"/>
  <c r="DF204"/>
  <c r="DF205"/>
  <c r="DF207"/>
  <c r="DF208"/>
  <c r="DF209"/>
  <c r="DF210"/>
  <c r="DF211"/>
  <c r="DE13" i="3"/>
  <c r="DD14"/>
  <c r="DE15"/>
  <c r="DE17"/>
  <c r="DD18"/>
  <c r="DE19"/>
  <c r="DE26"/>
  <c r="DF26"/>
  <c r="DE29"/>
  <c r="DE32"/>
  <c r="DF39"/>
  <c r="DD40"/>
  <c r="DD44"/>
  <c r="DD48"/>
  <c r="DD52"/>
  <c r="DD67"/>
  <c r="DF68"/>
  <c r="DD69"/>
  <c r="DF69"/>
  <c r="DF70"/>
  <c r="DE71"/>
  <c r="DE73"/>
  <c r="DF76"/>
  <c r="DD81"/>
  <c r="DF81"/>
  <c r="DF83"/>
  <c r="DF90"/>
  <c r="DF94"/>
  <c r="DD100"/>
  <c r="DF100"/>
  <c r="DF105"/>
  <c r="DE121"/>
  <c r="DD127"/>
  <c r="DF130"/>
  <c r="DD135"/>
  <c r="DF138"/>
  <c r="DF142"/>
  <c r="DE178"/>
  <c r="DD182"/>
  <c r="DD186"/>
  <c r="DE195"/>
  <c r="DD202"/>
  <c r="DE211"/>
  <c r="DD32" i="1"/>
  <c r="DE34"/>
  <c r="DD36"/>
  <c r="DE38"/>
  <c r="DD40"/>
  <c r="DE42"/>
  <c r="DD44"/>
  <c r="DE46"/>
  <c r="DD48"/>
  <c r="DE50"/>
  <c r="DD52"/>
  <c r="DE66"/>
  <c r="DE68"/>
  <c r="DE70"/>
  <c r="DE72"/>
  <c r="DD75"/>
  <c r="DD79"/>
  <c r="DD83"/>
  <c r="DD87"/>
  <c r="DD91"/>
  <c r="DD95"/>
  <c r="DD99"/>
  <c r="DD103"/>
  <c r="DD119"/>
  <c r="DE121"/>
  <c r="DH121" s="1"/>
  <c r="DD123"/>
  <c r="DE125"/>
  <c r="DH125" s="1"/>
  <c r="DE172"/>
  <c r="DD174"/>
  <c r="DE176"/>
  <c r="DH176" s="1"/>
  <c r="DD178"/>
  <c r="DF180"/>
  <c r="DE183"/>
  <c r="DF184"/>
  <c r="DE187"/>
  <c r="DH187" s="1"/>
  <c r="DF188"/>
  <c r="DE191"/>
  <c r="DH191" s="1"/>
  <c r="DF192"/>
  <c r="DE195"/>
  <c r="DF196"/>
  <c r="DE14" i="2"/>
  <c r="DE18"/>
  <c r="DD23"/>
  <c r="DF24"/>
  <c r="DD26"/>
  <c r="DF27"/>
  <c r="DD31"/>
  <c r="DF32"/>
  <c r="DD34"/>
  <c r="DF35"/>
  <c r="DD39"/>
  <c r="DF40"/>
  <c r="DD42"/>
  <c r="DF43"/>
  <c r="DD47"/>
  <c r="DF48"/>
  <c r="DD50"/>
  <c r="DF51"/>
  <c r="DE66"/>
  <c r="DD74"/>
  <c r="DD76"/>
  <c r="DD78"/>
  <c r="DE79"/>
  <c r="DD80"/>
  <c r="DD82"/>
  <c r="DE83"/>
  <c r="DD84"/>
  <c r="DD86"/>
  <c r="DE87"/>
  <c r="DD88"/>
  <c r="DD90"/>
  <c r="DE91"/>
  <c r="DD92"/>
  <c r="DD94"/>
  <c r="DE95"/>
  <c r="DD96"/>
  <c r="DD98"/>
  <c r="DE99"/>
  <c r="DD100"/>
  <c r="DD102"/>
  <c r="DE103"/>
  <c r="DH103" s="1"/>
  <c r="DD104"/>
  <c r="DD120"/>
  <c r="DE121"/>
  <c r="DD122"/>
  <c r="DD124"/>
  <c r="DE125"/>
  <c r="DD126"/>
  <c r="DD128"/>
  <c r="DD130"/>
  <c r="DH130" s="1"/>
  <c r="DD132"/>
  <c r="DD134"/>
  <c r="DD136"/>
  <c r="DD138"/>
  <c r="DH138" s="1"/>
  <c r="DD140"/>
  <c r="DD142"/>
  <c r="DD144"/>
  <c r="DD146"/>
  <c r="DD148"/>
  <c r="DD150"/>
  <c r="DD152"/>
  <c r="DD154"/>
  <c r="DD156"/>
  <c r="DD158"/>
  <c r="DD172"/>
  <c r="DE175"/>
  <c r="DD176"/>
  <c r="DE177"/>
  <c r="DE179"/>
  <c r="DD180"/>
  <c r="DE181"/>
  <c r="DD182"/>
  <c r="DE183"/>
  <c r="DD184"/>
  <c r="DH184" s="1"/>
  <c r="DE185"/>
  <c r="DD186"/>
  <c r="DE187"/>
  <c r="DD188"/>
  <c r="DD189"/>
  <c r="DH189" s="1"/>
  <c r="DE190"/>
  <c r="DH190" s="1"/>
  <c r="DE191"/>
  <c r="DD192"/>
  <c r="DE195"/>
  <c r="DD196"/>
  <c r="DE198"/>
  <c r="DH198" s="1"/>
  <c r="DE199"/>
  <c r="DE202"/>
  <c r="DH202" s="1"/>
  <c r="DE203"/>
  <c r="DE206"/>
  <c r="DE208"/>
  <c r="DH208" s="1"/>
  <c r="DE209"/>
  <c r="DE210"/>
  <c r="DE211"/>
  <c r="DH211" s="1"/>
  <c r="DD21" i="3"/>
  <c r="DE21"/>
  <c r="DF21"/>
  <c r="DD22"/>
  <c r="DF22"/>
  <c r="DE23"/>
  <c r="DE24"/>
  <c r="DE30"/>
  <c r="DF31"/>
  <c r="DD33"/>
  <c r="DF34"/>
  <c r="DD35"/>
  <c r="DE37"/>
  <c r="DD38"/>
  <c r="DE39"/>
  <c r="DE40"/>
  <c r="DD41"/>
  <c r="DE42"/>
  <c r="DF42"/>
  <c r="DF43"/>
  <c r="DE44"/>
  <c r="DD45"/>
  <c r="DE46"/>
  <c r="DE48"/>
  <c r="DD49"/>
  <c r="DE50"/>
  <c r="DF51"/>
  <c r="DE52"/>
  <c r="DF66"/>
  <c r="DE67"/>
  <c r="DE69"/>
  <c r="DD71"/>
  <c r="DD73"/>
  <c r="DE75"/>
  <c r="DE78"/>
  <c r="DD80"/>
  <c r="DD83"/>
  <c r="DD84"/>
  <c r="DD92"/>
  <c r="DE94"/>
  <c r="DH94" s="1"/>
  <c r="DF95"/>
  <c r="DD96"/>
  <c r="DD98"/>
  <c r="DE99"/>
  <c r="DF99"/>
  <c r="DE100"/>
  <c r="DF102"/>
  <c r="DF103"/>
  <c r="DF123"/>
  <c r="DF124"/>
  <c r="DF126"/>
  <c r="DE127"/>
  <c r="DD131"/>
  <c r="DF132"/>
  <c r="DF133"/>
  <c r="DF134"/>
  <c r="DE135"/>
  <c r="DD139"/>
  <c r="DF140"/>
  <c r="DF141"/>
  <c r="DD174"/>
  <c r="DE180"/>
  <c r="DF180"/>
  <c r="DE186"/>
  <c r="DE187"/>
  <c r="DF188"/>
  <c r="DE191"/>
  <c r="DF192"/>
  <c r="DD194"/>
  <c r="DE202"/>
  <c r="DE203"/>
  <c r="DF204"/>
  <c r="DE207"/>
  <c r="DF208"/>
  <c r="DD210"/>
  <c r="DF13" i="4"/>
  <c r="DF14"/>
  <c r="DF17"/>
  <c r="DF18"/>
  <c r="DE23"/>
  <c r="DE81"/>
  <c r="DF84"/>
  <c r="DF90"/>
  <c r="DD103"/>
  <c r="DE103"/>
  <c r="DF122"/>
  <c r="DF126"/>
  <c r="DE127"/>
  <c r="DD130"/>
  <c r="DD180"/>
  <c r="DE180"/>
  <c r="DD181"/>
  <c r="DE181"/>
  <c r="DE186"/>
  <c r="DE187"/>
  <c r="DD193"/>
  <c r="DE193"/>
  <c r="DD194"/>
  <c r="DE194"/>
  <c r="DD195"/>
  <c r="DE195"/>
  <c r="DD196"/>
  <c r="DE196"/>
  <c r="DD197"/>
  <c r="DE197"/>
  <c r="DD198"/>
  <c r="DE198"/>
  <c r="DD199"/>
  <c r="DE199"/>
  <c r="DD200"/>
  <c r="DE200"/>
  <c r="DD201"/>
  <c r="DE201"/>
  <c r="DD202"/>
  <c r="DE202"/>
  <c r="DD203"/>
  <c r="DE203"/>
  <c r="DD204"/>
  <c r="DE204"/>
  <c r="DD205"/>
  <c r="DE205"/>
  <c r="DD206"/>
  <c r="DE206"/>
  <c r="DD207"/>
  <c r="DE207"/>
  <c r="DD208"/>
  <c r="DE208"/>
  <c r="DD209"/>
  <c r="DE209"/>
  <c r="DD210"/>
  <c r="DE210"/>
  <c r="DD211"/>
  <c r="DE211"/>
  <c r="DF24"/>
  <c r="DF27"/>
  <c r="DF28"/>
  <c r="DF31"/>
  <c r="DF32"/>
  <c r="DF35"/>
  <c r="DF36"/>
  <c r="DF39"/>
  <c r="DF40"/>
  <c r="DF43"/>
  <c r="DF44"/>
  <c r="DF47"/>
  <c r="DF48"/>
  <c r="DF51"/>
  <c r="DF52"/>
  <c r="DD75"/>
  <c r="DF75"/>
  <c r="DF86"/>
  <c r="DE89"/>
  <c r="DF104"/>
  <c r="DE119"/>
  <c r="DE123"/>
  <c r="DD128"/>
  <c r="DF128"/>
  <c r="DE129"/>
  <c r="DF129"/>
  <c r="DD132"/>
  <c r="DE133"/>
  <c r="DF133"/>
  <c r="DE135"/>
  <c r="DF138"/>
  <c r="DF139"/>
  <c r="DE176"/>
  <c r="DE182"/>
  <c r="DE183"/>
  <c r="DE190"/>
  <c r="DF121" i="3"/>
  <c r="DF122"/>
  <c r="DD124"/>
  <c r="DD125"/>
  <c r="DE128"/>
  <c r="DD129"/>
  <c r="DE132"/>
  <c r="DD133"/>
  <c r="DE136"/>
  <c r="DD137"/>
  <c r="DE140"/>
  <c r="DD141"/>
  <c r="DD142"/>
  <c r="DD145"/>
  <c r="DF146"/>
  <c r="DD147"/>
  <c r="DD149"/>
  <c r="DF150"/>
  <c r="DD151"/>
  <c r="DD153"/>
  <c r="DF154"/>
  <c r="DD155"/>
  <c r="DD157"/>
  <c r="DF158"/>
  <c r="DE172"/>
  <c r="DF172"/>
  <c r="DD173"/>
  <c r="DE176"/>
  <c r="DF176"/>
  <c r="DE177"/>
  <c r="DD180"/>
  <c r="DD187"/>
  <c r="DD189"/>
  <c r="DD195"/>
  <c r="DD197"/>
  <c r="DD203"/>
  <c r="DD205"/>
  <c r="DD211"/>
  <c r="DD13" i="4"/>
  <c r="DD15"/>
  <c r="DE16"/>
  <c r="DF16"/>
  <c r="DD17"/>
  <c r="DD19"/>
  <c r="DE20"/>
  <c r="DF20"/>
  <c r="DD22"/>
  <c r="DD24"/>
  <c r="DD26"/>
  <c r="DE27"/>
  <c r="DD28"/>
  <c r="DD30"/>
  <c r="DE31"/>
  <c r="DD32"/>
  <c r="DD34"/>
  <c r="DE35"/>
  <c r="DD36"/>
  <c r="DD38"/>
  <c r="DE39"/>
  <c r="DD40"/>
  <c r="DD42"/>
  <c r="DE43"/>
  <c r="DD44"/>
  <c r="DD46"/>
  <c r="DE47"/>
  <c r="DD48"/>
  <c r="DD50"/>
  <c r="DE51"/>
  <c r="DD52"/>
  <c r="DH52" s="1"/>
  <c r="DD66"/>
  <c r="DE67"/>
  <c r="DD68"/>
  <c r="DE69"/>
  <c r="DD70"/>
  <c r="DE71"/>
  <c r="DD72"/>
  <c r="DE73"/>
  <c r="DD74"/>
  <c r="DE77"/>
  <c r="DD78"/>
  <c r="DE84"/>
  <c r="DH84" s="1"/>
  <c r="DE90"/>
  <c r="DD92"/>
  <c r="DF93"/>
  <c r="DD94"/>
  <c r="DD96"/>
  <c r="DE100"/>
  <c r="DD120"/>
  <c r="DE120"/>
  <c r="DD122"/>
  <c r="DE122"/>
  <c r="DD124"/>
  <c r="DE124"/>
  <c r="DD126"/>
  <c r="DE126"/>
  <c r="DF127"/>
  <c r="DF130"/>
  <c r="DF131"/>
  <c r="DF134"/>
  <c r="DF135"/>
  <c r="DF136"/>
  <c r="DE137"/>
  <c r="DD141"/>
  <c r="DF141"/>
  <c r="DF142"/>
  <c r="DE149"/>
  <c r="DF150"/>
  <c r="DE153"/>
  <c r="DF154"/>
  <c r="DE157"/>
  <c r="DF158"/>
  <c r="DF172"/>
  <c r="DF181"/>
  <c r="DF189"/>
  <c r="DH189" s="1"/>
  <c r="DF193"/>
  <c r="DF194"/>
  <c r="DF195"/>
  <c r="DF196"/>
  <c r="DF197"/>
  <c r="DF198"/>
  <c r="DF199"/>
  <c r="DF200"/>
  <c r="DF201"/>
  <c r="DF202"/>
  <c r="DF203"/>
  <c r="DF204"/>
  <c r="DF205"/>
  <c r="DF206"/>
  <c r="DF207"/>
  <c r="DF208"/>
  <c r="DF175" i="1"/>
  <c r="DH175" s="1"/>
  <c r="DF23" i="2"/>
  <c r="DE34"/>
  <c r="DF39"/>
  <c r="DE50"/>
  <c r="DE13" i="1"/>
  <c r="DE14"/>
  <c r="DE15"/>
  <c r="DE16"/>
  <c r="DE17"/>
  <c r="DE18"/>
  <c r="DE19"/>
  <c r="DE20"/>
  <c r="DF23"/>
  <c r="DF25"/>
  <c r="DE28"/>
  <c r="DF31"/>
  <c r="DH31" s="1"/>
  <c r="DF33"/>
  <c r="DE36"/>
  <c r="DF39"/>
  <c r="DF41"/>
  <c r="DE44"/>
  <c r="DF47"/>
  <c r="DF49"/>
  <c r="DE52"/>
  <c r="DF74"/>
  <c r="DF76"/>
  <c r="DF82"/>
  <c r="DF84"/>
  <c r="DF90"/>
  <c r="DF92"/>
  <c r="DF98"/>
  <c r="DF100"/>
  <c r="DF120"/>
  <c r="DE123"/>
  <c r="DF126"/>
  <c r="DF127"/>
  <c r="DH127" s="1"/>
  <c r="DF130"/>
  <c r="DF131"/>
  <c r="DF134"/>
  <c r="DF135"/>
  <c r="DF138"/>
  <c r="DF139"/>
  <c r="DH139" s="1"/>
  <c r="DF142"/>
  <c r="DF143"/>
  <c r="DF146"/>
  <c r="DF147"/>
  <c r="DH147" s="1"/>
  <c r="DF150"/>
  <c r="DF151"/>
  <c r="DF154"/>
  <c r="DF155"/>
  <c r="DF158"/>
  <c r="DH173"/>
  <c r="DE174"/>
  <c r="DF21"/>
  <c r="DE24"/>
  <c r="DF27"/>
  <c r="DF29"/>
  <c r="DE32"/>
  <c r="DF35"/>
  <c r="DF37"/>
  <c r="DE40"/>
  <c r="DF43"/>
  <c r="DF45"/>
  <c r="DE48"/>
  <c r="DH48" s="1"/>
  <c r="DF51"/>
  <c r="DF78"/>
  <c r="DF80"/>
  <c r="DF86"/>
  <c r="DF88"/>
  <c r="DF94"/>
  <c r="DF96"/>
  <c r="DF102"/>
  <c r="DF104"/>
  <c r="DE119"/>
  <c r="DF122"/>
  <c r="DF124"/>
  <c r="DF128"/>
  <c r="DF129"/>
  <c r="DH129" s="1"/>
  <c r="DF132"/>
  <c r="DF133"/>
  <c r="DH133" s="1"/>
  <c r="DF136"/>
  <c r="DF137"/>
  <c r="DH137" s="1"/>
  <c r="DF140"/>
  <c r="DF141"/>
  <c r="DH141" s="1"/>
  <c r="DF144"/>
  <c r="DF145"/>
  <c r="DH145" s="1"/>
  <c r="DF148"/>
  <c r="DF149"/>
  <c r="DH149" s="1"/>
  <c r="DF152"/>
  <c r="DF153"/>
  <c r="DH153" s="1"/>
  <c r="DF156"/>
  <c r="DF157"/>
  <c r="DH157" s="1"/>
  <c r="DE178"/>
  <c r="DH75"/>
  <c r="DD180"/>
  <c r="DD184"/>
  <c r="DD188"/>
  <c r="DD192"/>
  <c r="DD196"/>
  <c r="DD14" i="2"/>
  <c r="DE15"/>
  <c r="DD18"/>
  <c r="DE19"/>
  <c r="DF22"/>
  <c r="DD24"/>
  <c r="DE25"/>
  <c r="DF25"/>
  <c r="DD27"/>
  <c r="DF30"/>
  <c r="DD32"/>
  <c r="DE33"/>
  <c r="DF33"/>
  <c r="DD35"/>
  <c r="DF38"/>
  <c r="DD40"/>
  <c r="DE41"/>
  <c r="DF41"/>
  <c r="DD43"/>
  <c r="DF46"/>
  <c r="DD48"/>
  <c r="DE49"/>
  <c r="DF49"/>
  <c r="DD51"/>
  <c r="DE67"/>
  <c r="DF71"/>
  <c r="DF73"/>
  <c r="DD75"/>
  <c r="DF75"/>
  <c r="DE76"/>
  <c r="DF76"/>
  <c r="DE77"/>
  <c r="DE81"/>
  <c r="DF82"/>
  <c r="DF86"/>
  <c r="DF90"/>
  <c r="DF94"/>
  <c r="DF98"/>
  <c r="DF102"/>
  <c r="DF128"/>
  <c r="DH128" s="1"/>
  <c r="DF132"/>
  <c r="DF136"/>
  <c r="DH136" s="1"/>
  <c r="DF139"/>
  <c r="DF140"/>
  <c r="DH140" s="1"/>
  <c r="DF143"/>
  <c r="DF144"/>
  <c r="DH144" s="1"/>
  <c r="DE147"/>
  <c r="DF147"/>
  <c r="DF148"/>
  <c r="DE151"/>
  <c r="DF151"/>
  <c r="DF152"/>
  <c r="DH152" s="1"/>
  <c r="DE155"/>
  <c r="DF155"/>
  <c r="DF156"/>
  <c r="DE173"/>
  <c r="DF173"/>
  <c r="DF174"/>
  <c r="DF176"/>
  <c r="DF177"/>
  <c r="DH177" s="1"/>
  <c r="DF178"/>
  <c r="DF182"/>
  <c r="DF186"/>
  <c r="DH198" i="1"/>
  <c r="DH197"/>
  <c r="DH132"/>
  <c r="DD199"/>
  <c r="DD200"/>
  <c r="DD201"/>
  <c r="DD202"/>
  <c r="DD203"/>
  <c r="DD204"/>
  <c r="DD205"/>
  <c r="DH205" s="1"/>
  <c r="DD206"/>
  <c r="DD207"/>
  <c r="DH207" s="1"/>
  <c r="DD208"/>
  <c r="DD209"/>
  <c r="DD210"/>
  <c r="DD211"/>
  <c r="DF68" i="2"/>
  <c r="DH68" s="1"/>
  <c r="DE74"/>
  <c r="DF77"/>
  <c r="DD79"/>
  <c r="DF79"/>
  <c r="DE80"/>
  <c r="DF80"/>
  <c r="DF81"/>
  <c r="DE84"/>
  <c r="DF84"/>
  <c r="DF85"/>
  <c r="DE88"/>
  <c r="DF88"/>
  <c r="DF89"/>
  <c r="DE92"/>
  <c r="DF92"/>
  <c r="DF93"/>
  <c r="DE96"/>
  <c r="DF96"/>
  <c r="DF97"/>
  <c r="DE100"/>
  <c r="DF100"/>
  <c r="DF101"/>
  <c r="DE104"/>
  <c r="DF104"/>
  <c r="DF105"/>
  <c r="DF119"/>
  <c r="DF123"/>
  <c r="DF172"/>
  <c r="DF181"/>
  <c r="DF185"/>
  <c r="DH185" s="1"/>
  <c r="DH77" i="1"/>
  <c r="DH124"/>
  <c r="DH135"/>
  <c r="DH151"/>
  <c r="DD15" i="2"/>
  <c r="DE16"/>
  <c r="DD19"/>
  <c r="DE20"/>
  <c r="DE28"/>
  <c r="DE36"/>
  <c r="DE44"/>
  <c r="DE52"/>
  <c r="DF66"/>
  <c r="DD67"/>
  <c r="DD70"/>
  <c r="DF70"/>
  <c r="DE71"/>
  <c r="DF72"/>
  <c r="DE73"/>
  <c r="DD77"/>
  <c r="DD81"/>
  <c r="DD85"/>
  <c r="DD89"/>
  <c r="DD93"/>
  <c r="DD97"/>
  <c r="DD101"/>
  <c r="DD105"/>
  <c r="DD119"/>
  <c r="DE120"/>
  <c r="DF120"/>
  <c r="DD123"/>
  <c r="DE124"/>
  <c r="DF124"/>
  <c r="DE174"/>
  <c r="DF175"/>
  <c r="DE178"/>
  <c r="DH178" s="1"/>
  <c r="DF179"/>
  <c r="DF183"/>
  <c r="DH183" s="1"/>
  <c r="DF187"/>
  <c r="DH210"/>
  <c r="DH209"/>
  <c r="DH102"/>
  <c r="DH132"/>
  <c r="DH142"/>
  <c r="DH148"/>
  <c r="DH154"/>
  <c r="DH180"/>
  <c r="DH191"/>
  <c r="DE193"/>
  <c r="DH195"/>
  <c r="DE200"/>
  <c r="DH200" s="1"/>
  <c r="DE204"/>
  <c r="DH204" s="1"/>
  <c r="DE207"/>
  <c r="DD13" i="3"/>
  <c r="DF14"/>
  <c r="DD17"/>
  <c r="DF18"/>
  <c r="DF23"/>
  <c r="DE33"/>
  <c r="DF36"/>
  <c r="DF74"/>
  <c r="DH131" i="2"/>
  <c r="DH153"/>
  <c r="DD15" i="3"/>
  <c r="DF16"/>
  <c r="DD19"/>
  <c r="DF20"/>
  <c r="DD29"/>
  <c r="DF30"/>
  <c r="DD32"/>
  <c r="DH121" i="2"/>
  <c r="DH192"/>
  <c r="DE194"/>
  <c r="DH194" s="1"/>
  <c r="DH196"/>
  <c r="DE197"/>
  <c r="DH199"/>
  <c r="DE201"/>
  <c r="DH201" s="1"/>
  <c r="DH203"/>
  <c r="DE205"/>
  <c r="DH205" s="1"/>
  <c r="DF206"/>
  <c r="DH206" s="1"/>
  <c r="DE25" i="3"/>
  <c r="DF28"/>
  <c r="DF29"/>
  <c r="DD37"/>
  <c r="DF37"/>
  <c r="DF38"/>
  <c r="DF47"/>
  <c r="DF82"/>
  <c r="DE43"/>
  <c r="DE47"/>
  <c r="DE51"/>
  <c r="DH69"/>
  <c r="DE74"/>
  <c r="DD77"/>
  <c r="DE77"/>
  <c r="DF78"/>
  <c r="DE80"/>
  <c r="DF87"/>
  <c r="DH87" s="1"/>
  <c r="DE88"/>
  <c r="DF91"/>
  <c r="DH91" s="1"/>
  <c r="DF15"/>
  <c r="DF19"/>
  <c r="DF24"/>
  <c r="DD26"/>
  <c r="DE27"/>
  <c r="DF40"/>
  <c r="DF44"/>
  <c r="DF48"/>
  <c r="DF52"/>
  <c r="DH52" s="1"/>
  <c r="DF67"/>
  <c r="DF71"/>
  <c r="DF79"/>
  <c r="DE81"/>
  <c r="DH81" s="1"/>
  <c r="DF89"/>
  <c r="DH89" s="1"/>
  <c r="DD90"/>
  <c r="DD93"/>
  <c r="DH99"/>
  <c r="DH76"/>
  <c r="DF13"/>
  <c r="DF17"/>
  <c r="DF32"/>
  <c r="DD119"/>
  <c r="DE124"/>
  <c r="DH124" s="1"/>
  <c r="DF125"/>
  <c r="DE129"/>
  <c r="DH129" s="1"/>
  <c r="DE133"/>
  <c r="DE137"/>
  <c r="DH137" s="1"/>
  <c r="DE105"/>
  <c r="DH105" s="1"/>
  <c r="DF143"/>
  <c r="DF144"/>
  <c r="DD146"/>
  <c r="DH146" s="1"/>
  <c r="DF147"/>
  <c r="DF148"/>
  <c r="DD150"/>
  <c r="DH150" s="1"/>
  <c r="DF151"/>
  <c r="DH151" s="1"/>
  <c r="DF152"/>
  <c r="DD154"/>
  <c r="DH154" s="1"/>
  <c r="DF155"/>
  <c r="DF156"/>
  <c r="DD158"/>
  <c r="DF173"/>
  <c r="DF178"/>
  <c r="DE184"/>
  <c r="DE185"/>
  <c r="DD192"/>
  <c r="DE200"/>
  <c r="DE201"/>
  <c r="DD208"/>
  <c r="DF97"/>
  <c r="DE101"/>
  <c r="DF101"/>
  <c r="DE126"/>
  <c r="DH126" s="1"/>
  <c r="DE130"/>
  <c r="DE134"/>
  <c r="DH134" s="1"/>
  <c r="DE138"/>
  <c r="DE141"/>
  <c r="DH141" s="1"/>
  <c r="DD144"/>
  <c r="DF145"/>
  <c r="DH145" s="1"/>
  <c r="DD148"/>
  <c r="DF149"/>
  <c r="DH149" s="1"/>
  <c r="DD152"/>
  <c r="DF153"/>
  <c r="DH153" s="1"/>
  <c r="DD156"/>
  <c r="DF157"/>
  <c r="DH157" s="1"/>
  <c r="DE175"/>
  <c r="DF177"/>
  <c r="DD179"/>
  <c r="DD184"/>
  <c r="DE192"/>
  <c r="DE193"/>
  <c r="DD200"/>
  <c r="DH200" s="1"/>
  <c r="DE208"/>
  <c r="DE209"/>
  <c r="DD79"/>
  <c r="DF85"/>
  <c r="DE90"/>
  <c r="DD95"/>
  <c r="DD102"/>
  <c r="DF104"/>
  <c r="DH104" s="1"/>
  <c r="DE119"/>
  <c r="DF119"/>
  <c r="DF120"/>
  <c r="DH120" s="1"/>
  <c r="DD121"/>
  <c r="DD122"/>
  <c r="DF127"/>
  <c r="DD128"/>
  <c r="DH128" s="1"/>
  <c r="DF131"/>
  <c r="DH131" s="1"/>
  <c r="DD132"/>
  <c r="DH132" s="1"/>
  <c r="DF135"/>
  <c r="DH135" s="1"/>
  <c r="DD136"/>
  <c r="DH136" s="1"/>
  <c r="DF139"/>
  <c r="DD140"/>
  <c r="DH140" s="1"/>
  <c r="DE142"/>
  <c r="DD143"/>
  <c r="DE144"/>
  <c r="DE148"/>
  <c r="DE152"/>
  <c r="DE156"/>
  <c r="DE174"/>
  <c r="DF174"/>
  <c r="DF175"/>
  <c r="DD178"/>
  <c r="DE179"/>
  <c r="DE188"/>
  <c r="DH188" s="1"/>
  <c r="DE189"/>
  <c r="DD196"/>
  <c r="DE204"/>
  <c r="DE205"/>
  <c r="DF179"/>
  <c r="DF185"/>
  <c r="DF189"/>
  <c r="DF193"/>
  <c r="DF197"/>
  <c r="DF201"/>
  <c r="DF205"/>
  <c r="DF209"/>
  <c r="DE14" i="4"/>
  <c r="DE18"/>
  <c r="DF25"/>
  <c r="DF29"/>
  <c r="DF33"/>
  <c r="DF37"/>
  <c r="DF41"/>
  <c r="DF45"/>
  <c r="DF49"/>
  <c r="DE66"/>
  <c r="DF66"/>
  <c r="DF67"/>
  <c r="DE70"/>
  <c r="DF70"/>
  <c r="DF71"/>
  <c r="DF74"/>
  <c r="DF181" i="3"/>
  <c r="DH181" s="1"/>
  <c r="DF183"/>
  <c r="DH183" s="1"/>
  <c r="DF187"/>
  <c r="DF191"/>
  <c r="DF195"/>
  <c r="DF199"/>
  <c r="DF203"/>
  <c r="DF207"/>
  <c r="DF211"/>
  <c r="DE21" i="4"/>
  <c r="DD25"/>
  <c r="DE26"/>
  <c r="DF26"/>
  <c r="DD29"/>
  <c r="DE30"/>
  <c r="DF30"/>
  <c r="DD33"/>
  <c r="DE34"/>
  <c r="DF34"/>
  <c r="DD37"/>
  <c r="DE38"/>
  <c r="DF38"/>
  <c r="DD41"/>
  <c r="DE42"/>
  <c r="DF42"/>
  <c r="DD45"/>
  <c r="DE46"/>
  <c r="DF46"/>
  <c r="DD49"/>
  <c r="DE50"/>
  <c r="DF50"/>
  <c r="DE68"/>
  <c r="DF68"/>
  <c r="DF69"/>
  <c r="DE72"/>
  <c r="DF72"/>
  <c r="DF73"/>
  <c r="DE76"/>
  <c r="DF77"/>
  <c r="DD80"/>
  <c r="DF80"/>
  <c r="DF182" i="3"/>
  <c r="DH182" s="1"/>
  <c r="DF186"/>
  <c r="DF190"/>
  <c r="DH190" s="1"/>
  <c r="DF194"/>
  <c r="DH194" s="1"/>
  <c r="DF198"/>
  <c r="DH198" s="1"/>
  <c r="DF202"/>
  <c r="DH202" s="1"/>
  <c r="DF206"/>
  <c r="DH206" s="1"/>
  <c r="DF210"/>
  <c r="DH210" s="1"/>
  <c r="DH211"/>
  <c r="DE13" i="4"/>
  <c r="DE17"/>
  <c r="DF21"/>
  <c r="DE22"/>
  <c r="DF22"/>
  <c r="DD23"/>
  <c r="DF23"/>
  <c r="DE25"/>
  <c r="DE29"/>
  <c r="DE33"/>
  <c r="DE37"/>
  <c r="DE41"/>
  <c r="DE45"/>
  <c r="DE49"/>
  <c r="DF76"/>
  <c r="DF78"/>
  <c r="DH78" s="1"/>
  <c r="DF79"/>
  <c r="DE80"/>
  <c r="DD81"/>
  <c r="DF81"/>
  <c r="DH82"/>
  <c r="DE86"/>
  <c r="DD89"/>
  <c r="DF89"/>
  <c r="DE94"/>
  <c r="DD97"/>
  <c r="DF97"/>
  <c r="DE102"/>
  <c r="DH102" s="1"/>
  <c r="DE104"/>
  <c r="DH104" s="1"/>
  <c r="DD105"/>
  <c r="DF105"/>
  <c r="DD119"/>
  <c r="DF119"/>
  <c r="DF87"/>
  <c r="DF95"/>
  <c r="DF123"/>
  <c r="DH123" s="1"/>
  <c r="DH101"/>
  <c r="DD79"/>
  <c r="DD83"/>
  <c r="DF83"/>
  <c r="DE88"/>
  <c r="DD91"/>
  <c r="DF91"/>
  <c r="DE96"/>
  <c r="DD99"/>
  <c r="DF99"/>
  <c r="DF103"/>
  <c r="DF121"/>
  <c r="DH121" s="1"/>
  <c r="DF125"/>
  <c r="DH125" s="1"/>
  <c r="DF132"/>
  <c r="DH132" s="1"/>
  <c r="DF137"/>
  <c r="DH137" s="1"/>
  <c r="DF140"/>
  <c r="DE136"/>
  <c r="DE140"/>
  <c r="DF143"/>
  <c r="DE146"/>
  <c r="DF147"/>
  <c r="DE150"/>
  <c r="DF151"/>
  <c r="DF155"/>
  <c r="DE172"/>
  <c r="DF173"/>
  <c r="DF176"/>
  <c r="DF178"/>
  <c r="DH178" s="1"/>
  <c r="DH130"/>
  <c r="DE138"/>
  <c r="DE142"/>
  <c r="DE144"/>
  <c r="DF145"/>
  <c r="DE148"/>
  <c r="DF149"/>
  <c r="DH149" s="1"/>
  <c r="DE152"/>
  <c r="DF153"/>
  <c r="DH153" s="1"/>
  <c r="DE156"/>
  <c r="DF157"/>
  <c r="DH157" s="1"/>
  <c r="DD172"/>
  <c r="DF177"/>
  <c r="DH177" s="1"/>
  <c r="DH146"/>
  <c r="DD127"/>
  <c r="DD129"/>
  <c r="DD131"/>
  <c r="DH131" s="1"/>
  <c r="DD133"/>
  <c r="DE134"/>
  <c r="DD135"/>
  <c r="DH135" s="1"/>
  <c r="DD139"/>
  <c r="DH139" s="1"/>
  <c r="DH142"/>
  <c r="DD143"/>
  <c r="DF144"/>
  <c r="DD147"/>
  <c r="DF148"/>
  <c r="DD150"/>
  <c r="DD151"/>
  <c r="DF152"/>
  <c r="DD154"/>
  <c r="DH154" s="1"/>
  <c r="DD155"/>
  <c r="DF156"/>
  <c r="DD158"/>
  <c r="DD173"/>
  <c r="DE174"/>
  <c r="DF174"/>
  <c r="DF175"/>
  <c r="DH175" s="1"/>
  <c r="DD179"/>
  <c r="DF179"/>
  <c r="DD183"/>
  <c r="DF183"/>
  <c r="DD187"/>
  <c r="DF187"/>
  <c r="DD191"/>
  <c r="DE191"/>
  <c r="DF191"/>
  <c r="DH201"/>
  <c r="DH199"/>
  <c r="DH197"/>
  <c r="DH195"/>
  <c r="DH193"/>
  <c r="DH185"/>
  <c r="DF180"/>
  <c r="DH180" s="1"/>
  <c r="DF184"/>
  <c r="DH184" s="1"/>
  <c r="DF188"/>
  <c r="DH188" s="1"/>
  <c r="DF192"/>
  <c r="DH192" s="1"/>
  <c r="DF209"/>
  <c r="DF210"/>
  <c r="DF211"/>
  <c r="DD182"/>
  <c r="DF182"/>
  <c r="DD186"/>
  <c r="DF186"/>
  <c r="DD190"/>
  <c r="DF190"/>
  <c r="DL122" i="12" l="1"/>
  <c r="DL94" i="14"/>
  <c r="DL116"/>
  <c r="DL114"/>
  <c r="DL119" i="12"/>
  <c r="DH141" i="4"/>
  <c r="DH128"/>
  <c r="DH154" i="1"/>
  <c r="DH143"/>
  <c r="DH131"/>
  <c r="DL109" i="14"/>
  <c r="DL98"/>
  <c r="DL88" i="12"/>
  <c r="DL85"/>
  <c r="DL132"/>
  <c r="DH202" i="4"/>
  <c r="DH200"/>
  <c r="DH198"/>
  <c r="DH196"/>
  <c r="DH194"/>
  <c r="DH182" i="2"/>
  <c r="DH187"/>
  <c r="DH187" i="3"/>
  <c r="DH207"/>
  <c r="DH199"/>
  <c r="DH191"/>
  <c r="DH196"/>
  <c r="DH173"/>
  <c r="DH192"/>
  <c r="DH204"/>
  <c r="DH208" i="1"/>
  <c r="DH206"/>
  <c r="DH204"/>
  <c r="DH202"/>
  <c r="DH188"/>
  <c r="DH196"/>
  <c r="DI196" s="1"/>
  <c r="DH210"/>
  <c r="DK210" s="1"/>
  <c r="DH183"/>
  <c r="DK183" s="1"/>
  <c r="DH189"/>
  <c r="DI189" s="1"/>
  <c r="DH200"/>
  <c r="DK200" s="1"/>
  <c r="DH180"/>
  <c r="DI180" s="1"/>
  <c r="DH195"/>
  <c r="DK195" s="1"/>
  <c r="DH185"/>
  <c r="DJ185" s="1"/>
  <c r="DH182"/>
  <c r="DK182" s="1"/>
  <c r="DH179"/>
  <c r="DK179" s="1"/>
  <c r="DH190"/>
  <c r="DI190" s="1"/>
  <c r="DL108" i="13"/>
  <c r="DK102"/>
  <c r="DI98"/>
  <c r="DK101"/>
  <c r="DK119"/>
  <c r="DL117"/>
  <c r="DK110"/>
  <c r="DK106"/>
  <c r="DI97"/>
  <c r="DL97" s="1"/>
  <c r="DN164" s="1"/>
  <c r="DK86"/>
  <c r="DJ81"/>
  <c r="DL86"/>
  <c r="DO206" s="1"/>
  <c r="DL87"/>
  <c r="DJ90"/>
  <c r="DL90" s="1"/>
  <c r="DI106"/>
  <c r="DL106" s="1"/>
  <c r="DO226" s="1"/>
  <c r="DI93"/>
  <c r="DL111"/>
  <c r="DL127"/>
  <c r="DK125"/>
  <c r="DI110"/>
  <c r="DL110" s="1"/>
  <c r="DJ118"/>
  <c r="DK97"/>
  <c r="DI115"/>
  <c r="DL85" i="14"/>
  <c r="DL97"/>
  <c r="DL106"/>
  <c r="DL127"/>
  <c r="DL96"/>
  <c r="DL108"/>
  <c r="DL93"/>
  <c r="DL131"/>
  <c r="DL107"/>
  <c r="DL92"/>
  <c r="DL110"/>
  <c r="DL130"/>
  <c r="DL126"/>
  <c r="DK111" i="12"/>
  <c r="DJ103"/>
  <c r="DL103" s="1"/>
  <c r="DJ82"/>
  <c r="DL134"/>
  <c r="DK130"/>
  <c r="DK112"/>
  <c r="DI102"/>
  <c r="DL118"/>
  <c r="DL87"/>
  <c r="DL131"/>
  <c r="DL115"/>
  <c r="DL99"/>
  <c r="DJ91"/>
  <c r="DK100"/>
  <c r="DL116"/>
  <c r="DK132"/>
  <c r="DL93"/>
  <c r="DH137"/>
  <c r="DL105"/>
  <c r="DL109"/>
  <c r="DM109" s="1"/>
  <c r="DJ107"/>
  <c r="DL107" s="1"/>
  <c r="DK107"/>
  <c r="DL106"/>
  <c r="DL104"/>
  <c r="DL102"/>
  <c r="DL100"/>
  <c r="DH158" i="4"/>
  <c r="DH134"/>
  <c r="DH127"/>
  <c r="DH138"/>
  <c r="DH176"/>
  <c r="DK176" s="1"/>
  <c r="DH136"/>
  <c r="DH94"/>
  <c r="DH186" i="3"/>
  <c r="DH77" i="4"/>
  <c r="DH197" i="3"/>
  <c r="DH142"/>
  <c r="DH139"/>
  <c r="DH127"/>
  <c r="DH121"/>
  <c r="DH138"/>
  <c r="DH130"/>
  <c r="DH207" i="2"/>
  <c r="DH193"/>
  <c r="DH179"/>
  <c r="DH44"/>
  <c r="DH181"/>
  <c r="DH176"/>
  <c r="DH156"/>
  <c r="DH143"/>
  <c r="DH139"/>
  <c r="DH178" i="1"/>
  <c r="DI178" s="1"/>
  <c r="DH156"/>
  <c r="DH152"/>
  <c r="DH148"/>
  <c r="DH144"/>
  <c r="DH140"/>
  <c r="DH136"/>
  <c r="DH128"/>
  <c r="DH122"/>
  <c r="DH45"/>
  <c r="DH174"/>
  <c r="DI174" s="1"/>
  <c r="DH44"/>
  <c r="DH172" i="3"/>
  <c r="DI172" s="1"/>
  <c r="DH66"/>
  <c r="DH46"/>
  <c r="DH188" i="2"/>
  <c r="DH158"/>
  <c r="DH150"/>
  <c r="DH146"/>
  <c r="DH184" i="1"/>
  <c r="DK184" s="1"/>
  <c r="DH172"/>
  <c r="DJ172" s="1"/>
  <c r="DH181"/>
  <c r="DI181" s="1"/>
  <c r="DH186"/>
  <c r="DK186" s="1"/>
  <c r="DL98" i="12"/>
  <c r="DM165" s="1"/>
  <c r="DL114"/>
  <c r="DO114" s="1"/>
  <c r="DL130"/>
  <c r="DL135"/>
  <c r="DL95"/>
  <c r="DL99" i="14"/>
  <c r="DL125"/>
  <c r="DL90"/>
  <c r="DL96" i="12"/>
  <c r="DN163" s="1"/>
  <c r="DL112"/>
  <c r="DL128"/>
  <c r="DL113"/>
  <c r="DO113" s="1"/>
  <c r="DL97"/>
  <c r="DL89" i="14"/>
  <c r="DL88"/>
  <c r="DL94" i="12"/>
  <c r="DN161" s="1"/>
  <c r="DL110"/>
  <c r="DL126"/>
  <c r="DN179" s="1"/>
  <c r="DL123"/>
  <c r="DL91"/>
  <c r="DL129" i="14"/>
  <c r="DL84"/>
  <c r="DL102"/>
  <c r="DL92" i="12"/>
  <c r="DL108"/>
  <c r="DL124"/>
  <c r="DL101"/>
  <c r="DO221" s="1"/>
  <c r="DL82"/>
  <c r="DN149" s="1"/>
  <c r="DL82" i="14"/>
  <c r="DL101"/>
  <c r="DL100"/>
  <c r="DJ51" i="12"/>
  <c r="DJ149"/>
  <c r="DI61"/>
  <c r="DL61" s="1"/>
  <c r="DL117"/>
  <c r="DO117" s="1"/>
  <c r="DI178"/>
  <c r="DL178" s="1"/>
  <c r="DI186"/>
  <c r="DL186" s="1"/>
  <c r="DL128" i="14"/>
  <c r="DJ176"/>
  <c r="DK234"/>
  <c r="DJ170" i="12"/>
  <c r="DI224"/>
  <c r="DL224" s="1"/>
  <c r="DI210"/>
  <c r="DL210" s="1"/>
  <c r="DI229"/>
  <c r="DL229" s="1"/>
  <c r="DL120" i="14"/>
  <c r="DI66" i="12"/>
  <c r="DL66" s="1"/>
  <c r="DL121"/>
  <c r="DN174" s="1"/>
  <c r="DI161" i="14"/>
  <c r="DL161" s="1"/>
  <c r="DK132"/>
  <c r="DL133" i="12"/>
  <c r="DL127"/>
  <c r="DN180" s="1"/>
  <c r="DL135" i="14"/>
  <c r="DL95"/>
  <c r="DL104"/>
  <c r="DH211" i="1"/>
  <c r="DK211" s="1"/>
  <c r="DH209"/>
  <c r="DK209" s="1"/>
  <c r="DH203"/>
  <c r="DK203" s="1"/>
  <c r="DH201"/>
  <c r="DK201" s="1"/>
  <c r="DH199"/>
  <c r="DK199" s="1"/>
  <c r="DH177"/>
  <c r="DJ177" s="1"/>
  <c r="DL90" i="12"/>
  <c r="DH181" i="4"/>
  <c r="DH208"/>
  <c r="DH206"/>
  <c r="DH205"/>
  <c r="DH204"/>
  <c r="DH203"/>
  <c r="DH210"/>
  <c r="DH211"/>
  <c r="DH209"/>
  <c r="DH178" i="3"/>
  <c r="DH201"/>
  <c r="DH195"/>
  <c r="DH176"/>
  <c r="DH180"/>
  <c r="DH197" i="2"/>
  <c r="DI197" s="1"/>
  <c r="DH174"/>
  <c r="DH172"/>
  <c r="DH207" i="4"/>
  <c r="DJ84" i="12"/>
  <c r="DL84" s="1"/>
  <c r="DK84"/>
  <c r="DJ111"/>
  <c r="DL111" s="1"/>
  <c r="DL134" i="13"/>
  <c r="DN187" s="1"/>
  <c r="DL82"/>
  <c r="DO202" s="1"/>
  <c r="DL83"/>
  <c r="DN150" s="1"/>
  <c r="DL129"/>
  <c r="DO235" s="1"/>
  <c r="DL105"/>
  <c r="DL119"/>
  <c r="DM119" s="1"/>
  <c r="DL118"/>
  <c r="DL113"/>
  <c r="DL101"/>
  <c r="DL95"/>
  <c r="DL89"/>
  <c r="DK96"/>
  <c r="DJ115"/>
  <c r="DL115" s="1"/>
  <c r="DK99"/>
  <c r="DI102"/>
  <c r="DL102" s="1"/>
  <c r="DN169" s="1"/>
  <c r="DJ104"/>
  <c r="DI128"/>
  <c r="DL128" s="1"/>
  <c r="DJ131"/>
  <c r="DK133" i="14"/>
  <c r="DH119" i="1"/>
  <c r="DH96" i="4"/>
  <c r="DH203" i="3"/>
  <c r="DH189"/>
  <c r="DH143"/>
  <c r="DH122"/>
  <c r="DH90"/>
  <c r="DH177"/>
  <c r="DH158"/>
  <c r="DH155"/>
  <c r="DH147"/>
  <c r="DH133"/>
  <c r="DH175" i="2"/>
  <c r="DH186"/>
  <c r="DH192" i="1"/>
  <c r="DI192" s="1"/>
  <c r="DH104"/>
  <c r="DH88"/>
  <c r="DH158"/>
  <c r="DH150"/>
  <c r="DH146"/>
  <c r="DH142"/>
  <c r="DH138"/>
  <c r="DH134"/>
  <c r="DH130"/>
  <c r="DH126"/>
  <c r="DH120"/>
  <c r="DH126" i="4"/>
  <c r="DH122"/>
  <c r="DI122" s="1"/>
  <c r="DH120"/>
  <c r="DH44"/>
  <c r="DH100" i="3"/>
  <c r="DH35"/>
  <c r="DH157" i="2"/>
  <c r="DH149"/>
  <c r="DH145"/>
  <c r="DH141"/>
  <c r="DH137"/>
  <c r="DH135"/>
  <c r="DH129"/>
  <c r="DH127"/>
  <c r="DK48" i="14"/>
  <c r="DI34"/>
  <c r="DL34" s="1"/>
  <c r="DI33" i="12"/>
  <c r="DL33" s="1"/>
  <c r="DO168" s="1"/>
  <c r="DK40"/>
  <c r="DJ37"/>
  <c r="DK28"/>
  <c r="DK17"/>
  <c r="DJ16"/>
  <c r="DJ47"/>
  <c r="DO160"/>
  <c r="DI54"/>
  <c r="DL54" s="1"/>
  <c r="DK36"/>
  <c r="DK48"/>
  <c r="DK67"/>
  <c r="DK25"/>
  <c r="DI47" i="13"/>
  <c r="DL47" s="1"/>
  <c r="DN115" s="1"/>
  <c r="DK28"/>
  <c r="DI23"/>
  <c r="DL23" s="1"/>
  <c r="DI55"/>
  <c r="DL55" s="1"/>
  <c r="DP228" s="1"/>
  <c r="DI15"/>
  <c r="DL15" s="1"/>
  <c r="DI40"/>
  <c r="DL40" s="1"/>
  <c r="DN108" s="1"/>
  <c r="DM108" s="1"/>
  <c r="DJ19"/>
  <c r="DI54"/>
  <c r="DL54" s="1"/>
  <c r="DP227" s="1"/>
  <c r="DK33"/>
  <c r="DJ30"/>
  <c r="DJ66"/>
  <c r="DI33"/>
  <c r="DL33" s="1"/>
  <c r="DO168" s="1"/>
  <c r="DI41"/>
  <c r="DL41" s="1"/>
  <c r="DN109" s="1"/>
  <c r="DK21"/>
  <c r="DK30"/>
  <c r="DJ45"/>
  <c r="DI22"/>
  <c r="DL22" s="1"/>
  <c r="DP210" s="1"/>
  <c r="DK54"/>
  <c r="DK17"/>
  <c r="DI48" i="14"/>
  <c r="DL48" s="1"/>
  <c r="DN116" s="1"/>
  <c r="DM116" s="1"/>
  <c r="DJ29" i="12"/>
  <c r="DI22"/>
  <c r="DL22" s="1"/>
  <c r="DN90" s="1"/>
  <c r="DM90" s="1"/>
  <c r="DI19"/>
  <c r="DL19" s="1"/>
  <c r="DO154" s="1"/>
  <c r="DI18"/>
  <c r="DL18" s="1"/>
  <c r="DO153" s="1"/>
  <c r="DK47"/>
  <c r="DK34"/>
  <c r="DJ18"/>
  <c r="DI55"/>
  <c r="DL55" s="1"/>
  <c r="DP228" s="1"/>
  <c r="DJ33"/>
  <c r="DI40"/>
  <c r="DL40" s="1"/>
  <c r="DN108" s="1"/>
  <c r="DK29"/>
  <c r="DJ48"/>
  <c r="DK65"/>
  <c r="DI19" i="13"/>
  <c r="DL19" s="1"/>
  <c r="DP207" s="1"/>
  <c r="DH208" i="3"/>
  <c r="DH119" i="2"/>
  <c r="DH173"/>
  <c r="DH155"/>
  <c r="DH189" i="14"/>
  <c r="DK91" i="13"/>
  <c r="DI109"/>
  <c r="DK92"/>
  <c r="DI99"/>
  <c r="DL99" s="1"/>
  <c r="DO219" s="1"/>
  <c r="DI114"/>
  <c r="DK128"/>
  <c r="DJ91"/>
  <c r="DL91" s="1"/>
  <c r="DJ100"/>
  <c r="DL100" s="1"/>
  <c r="DJ114"/>
  <c r="DJ109"/>
  <c r="DJ98"/>
  <c r="DL98" s="1"/>
  <c r="DK100"/>
  <c r="DI125"/>
  <c r="DL125" s="1"/>
  <c r="DM178" s="1"/>
  <c r="DJ96"/>
  <c r="DL96" s="1"/>
  <c r="DK90"/>
  <c r="DI56"/>
  <c r="DL56" s="1"/>
  <c r="DP229" s="1"/>
  <c r="DJ65"/>
  <c r="DK53"/>
  <c r="DK14"/>
  <c r="DI53"/>
  <c r="DL53" s="1"/>
  <c r="DP226" s="1"/>
  <c r="DJ41"/>
  <c r="DK56"/>
  <c r="DJ17"/>
  <c r="DJ20"/>
  <c r="DK34"/>
  <c r="DJ31"/>
  <c r="DI29"/>
  <c r="DL29" s="1"/>
  <c r="DN97" s="1"/>
  <c r="DO97" s="1"/>
  <c r="DJ44"/>
  <c r="DJ42"/>
  <c r="DK20"/>
  <c r="DI34"/>
  <c r="DL34" s="1"/>
  <c r="DN102" s="1"/>
  <c r="DK44"/>
  <c r="DJ67"/>
  <c r="DJ36"/>
  <c r="DK45"/>
  <c r="DJ22"/>
  <c r="DI26"/>
  <c r="DL26" s="1"/>
  <c r="DN94" s="1"/>
  <c r="DM94" s="1"/>
  <c r="DK67"/>
  <c r="DI21"/>
  <c r="DL21" s="1"/>
  <c r="DO156" s="1"/>
  <c r="DJ26"/>
  <c r="DK15"/>
  <c r="DK65"/>
  <c r="DI13"/>
  <c r="DL13" s="1"/>
  <c r="DJ57"/>
  <c r="DI57"/>
  <c r="DL57" s="1"/>
  <c r="DP230" s="1"/>
  <c r="DJ52"/>
  <c r="DH69"/>
  <c r="DH68"/>
  <c r="DK52"/>
  <c r="DI14"/>
  <c r="DL14" s="1"/>
  <c r="DN82" s="1"/>
  <c r="DK24"/>
  <c r="DK124" i="14"/>
  <c r="DK134"/>
  <c r="DK95"/>
  <c r="DI111"/>
  <c r="DK115"/>
  <c r="DJ111"/>
  <c r="DK122"/>
  <c r="DI133"/>
  <c r="DL133" s="1"/>
  <c r="DO239" s="1"/>
  <c r="DI124"/>
  <c r="DL124" s="1"/>
  <c r="DK59"/>
  <c r="DJ33"/>
  <c r="DH68"/>
  <c r="DI59"/>
  <c r="DL59" s="1"/>
  <c r="DJ52"/>
  <c r="DI65"/>
  <c r="DL65" s="1"/>
  <c r="DP238" s="1"/>
  <c r="DI52"/>
  <c r="DL52" s="1"/>
  <c r="DN120" s="1"/>
  <c r="DJ41"/>
  <c r="DH69"/>
  <c r="DJ26"/>
  <c r="DK26"/>
  <c r="DK67"/>
  <c r="DJ36"/>
  <c r="DJ49"/>
  <c r="DI37"/>
  <c r="DL37" s="1"/>
  <c r="DO172" s="1"/>
  <c r="DJ37"/>
  <c r="DP224"/>
  <c r="DO171"/>
  <c r="DN104"/>
  <c r="DJ116" i="13"/>
  <c r="DK132"/>
  <c r="DJ20" i="12"/>
  <c r="DI115" i="14"/>
  <c r="DL115" s="1"/>
  <c r="DM115" s="1"/>
  <c r="DH137"/>
  <c r="DK91"/>
  <c r="DI91"/>
  <c r="DJ91"/>
  <c r="DI86"/>
  <c r="DL86" s="1"/>
  <c r="DN153" s="1"/>
  <c r="DK112"/>
  <c r="DI112"/>
  <c r="DL112" s="1"/>
  <c r="DM112" s="1"/>
  <c r="DK112" i="13"/>
  <c r="DI112"/>
  <c r="DL112" s="1"/>
  <c r="DM112" s="1"/>
  <c r="DI88"/>
  <c r="DJ88"/>
  <c r="DJ123"/>
  <c r="DI120"/>
  <c r="DL120" s="1"/>
  <c r="DO120" s="1"/>
  <c r="DJ124"/>
  <c r="DL124" s="1"/>
  <c r="DK124"/>
  <c r="DJ93"/>
  <c r="DL93" s="1"/>
  <c r="DI122"/>
  <c r="DL122" s="1"/>
  <c r="DN175" s="1"/>
  <c r="DI104"/>
  <c r="DL104" s="1"/>
  <c r="DO224" s="1"/>
  <c r="DJ84"/>
  <c r="DL84" s="1"/>
  <c r="DJ107"/>
  <c r="DL107" s="1"/>
  <c r="DI131"/>
  <c r="DJ92"/>
  <c r="DL92" s="1"/>
  <c r="DK107"/>
  <c r="DI123"/>
  <c r="DL123" s="1"/>
  <c r="DM176" s="1"/>
  <c r="DK85"/>
  <c r="DI85"/>
  <c r="DL85" s="1"/>
  <c r="DN152" s="1"/>
  <c r="DJ126"/>
  <c r="DL126" s="1"/>
  <c r="DK126"/>
  <c r="DH137"/>
  <c r="DK121"/>
  <c r="DH136"/>
  <c r="DI121"/>
  <c r="DL121" s="1"/>
  <c r="DN174" s="1"/>
  <c r="DI103"/>
  <c r="DL103" s="1"/>
  <c r="DN170" s="1"/>
  <c r="DI38" i="12"/>
  <c r="DL38" s="1"/>
  <c r="DN106" s="1"/>
  <c r="DM106" s="1"/>
  <c r="DK16"/>
  <c r="DI44"/>
  <c r="DL44" s="1"/>
  <c r="DN112" s="1"/>
  <c r="DI26"/>
  <c r="DL26" s="1"/>
  <c r="DP214" s="1"/>
  <c r="DH124" i="4"/>
  <c r="DK124" s="1"/>
  <c r="DJ132" i="13"/>
  <c r="DL132" s="1"/>
  <c r="DI116"/>
  <c r="DK103"/>
  <c r="DH155" i="1"/>
  <c r="DK26" i="12"/>
  <c r="DI53"/>
  <c r="DL53" s="1"/>
  <c r="DN121" s="1"/>
  <c r="DJ21"/>
  <c r="DN93"/>
  <c r="DO93" s="1"/>
  <c r="DI57"/>
  <c r="DL57" s="1"/>
  <c r="DP230" s="1"/>
  <c r="DK53"/>
  <c r="DI50"/>
  <c r="DL50" s="1"/>
  <c r="DN118" s="1"/>
  <c r="DM118" s="1"/>
  <c r="DJ43"/>
  <c r="DH69"/>
  <c r="DJ30"/>
  <c r="DK21"/>
  <c r="DJ19"/>
  <c r="DH68"/>
  <c r="DK30"/>
  <c r="DI62"/>
  <c r="DL62" s="1"/>
  <c r="DO182" s="1"/>
  <c r="DK43"/>
  <c r="DH126" i="2"/>
  <c r="DH185" i="3"/>
  <c r="DK185" s="1"/>
  <c r="DH150" i="4"/>
  <c r="DJ150" s="1"/>
  <c r="DH125" i="2"/>
  <c r="DJ125" s="1"/>
  <c r="DH134"/>
  <c r="DH122"/>
  <c r="DK62" i="12"/>
  <c r="DJ83"/>
  <c r="DL83" s="1"/>
  <c r="DJ179"/>
  <c r="DJ182"/>
  <c r="DK215" i="13"/>
  <c r="DJ209" i="14"/>
  <c r="DJ241" s="1"/>
  <c r="DK210" i="12"/>
  <c r="DJ13" i="13"/>
  <c r="DI24"/>
  <c r="DL24" s="1"/>
  <c r="DP212" s="1"/>
  <c r="DI185"/>
  <c r="DL185" s="1"/>
  <c r="DI49" i="14"/>
  <c r="DL49" s="1"/>
  <c r="DN117" s="1"/>
  <c r="DM117" s="1"/>
  <c r="DJ134"/>
  <c r="DL134" s="1"/>
  <c r="DI154"/>
  <c r="DL154" s="1"/>
  <c r="DJ67" i="12"/>
  <c r="DI149" i="13"/>
  <c r="DL149" s="1"/>
  <c r="DH188" i="14"/>
  <c r="DK165"/>
  <c r="DH173" i="4"/>
  <c r="DH193" i="3"/>
  <c r="DH86"/>
  <c r="DH136" i="12"/>
  <c r="DH136" i="14"/>
  <c r="DH241"/>
  <c r="DK154"/>
  <c r="DH155" i="4"/>
  <c r="DK155" s="1"/>
  <c r="DH133"/>
  <c r="DK133" s="1"/>
  <c r="DJ122"/>
  <c r="DH129"/>
  <c r="DI129" s="1"/>
  <c r="DH145"/>
  <c r="DH125" i="3"/>
  <c r="DH123"/>
  <c r="DJ123" s="1"/>
  <c r="DH151" i="2"/>
  <c r="DK151" s="1"/>
  <c r="DH124"/>
  <c r="DH123"/>
  <c r="DH147"/>
  <c r="DH120"/>
  <c r="DH123" i="1"/>
  <c r="DO226" i="12"/>
  <c r="DN173"/>
  <c r="DO106"/>
  <c r="DO156"/>
  <c r="DP209"/>
  <c r="DN89"/>
  <c r="DO89" s="1"/>
  <c r="DP203"/>
  <c r="DO150"/>
  <c r="DN83"/>
  <c r="DN218"/>
  <c r="DP208" i="13"/>
  <c r="DO155"/>
  <c r="DN88"/>
  <c r="DP218"/>
  <c r="DN98"/>
  <c r="DO165"/>
  <c r="DM233" i="12"/>
  <c r="DO108" i="13"/>
  <c r="DM237"/>
  <c r="DN153"/>
  <c r="DM238"/>
  <c r="DM223"/>
  <c r="DO219" i="14"/>
  <c r="DN166"/>
  <c r="DO210"/>
  <c r="DN157"/>
  <c r="DM218"/>
  <c r="DM202"/>
  <c r="DO184" i="12"/>
  <c r="DP237"/>
  <c r="DN132"/>
  <c r="DO132" s="1"/>
  <c r="DO216"/>
  <c r="DO234"/>
  <c r="DN181"/>
  <c r="DN212"/>
  <c r="DM159"/>
  <c r="DO217"/>
  <c r="DN164"/>
  <c r="DN220"/>
  <c r="DM167"/>
  <c r="DM221"/>
  <c r="DN221"/>
  <c r="DM168"/>
  <c r="DP213" i="13"/>
  <c r="DO160"/>
  <c r="DN93"/>
  <c r="DM232" i="12"/>
  <c r="DO240" i="13"/>
  <c r="DK189"/>
  <c r="DK188"/>
  <c r="DO233"/>
  <c r="DN180"/>
  <c r="DJ242"/>
  <c r="DJ241"/>
  <c r="DM227"/>
  <c r="DM209"/>
  <c r="DM226"/>
  <c r="DP219" i="14"/>
  <c r="DO166"/>
  <c r="DN99"/>
  <c r="DO99" s="1"/>
  <c r="DO217"/>
  <c r="DN164"/>
  <c r="DN202"/>
  <c r="DM149"/>
  <c r="DN234"/>
  <c r="DM181"/>
  <c r="DM186"/>
  <c r="DN239"/>
  <c r="DN208"/>
  <c r="DM155"/>
  <c r="DM231"/>
  <c r="DM215"/>
  <c r="DO175" i="12"/>
  <c r="DO159"/>
  <c r="DN92"/>
  <c r="DO92" s="1"/>
  <c r="DP212"/>
  <c r="DO205"/>
  <c r="DN152"/>
  <c r="DN217"/>
  <c r="DM164"/>
  <c r="DM236"/>
  <c r="DM238"/>
  <c r="DO203" i="13"/>
  <c r="DO234"/>
  <c r="DN181"/>
  <c r="DN240"/>
  <c r="DM187"/>
  <c r="DN207"/>
  <c r="DM154"/>
  <c r="DN219"/>
  <c r="DM166"/>
  <c r="DM206"/>
  <c r="DP212" i="14"/>
  <c r="DO159"/>
  <c r="DN92"/>
  <c r="DO92" s="1"/>
  <c r="DM228" i="13"/>
  <c r="DP204" i="14"/>
  <c r="DO151"/>
  <c r="DN84"/>
  <c r="DO84" s="1"/>
  <c r="DM221" i="13"/>
  <c r="DP215" i="14"/>
  <c r="DO162"/>
  <c r="DN95"/>
  <c r="DM95" s="1"/>
  <c r="DO215"/>
  <c r="DN162"/>
  <c r="DP229"/>
  <c r="DO176"/>
  <c r="DN124"/>
  <c r="DO124" s="1"/>
  <c r="DO235"/>
  <c r="DN182"/>
  <c r="DO113"/>
  <c r="DM113"/>
  <c r="DO222"/>
  <c r="DN169"/>
  <c r="DN232"/>
  <c r="DM179"/>
  <c r="DN204"/>
  <c r="DM151"/>
  <c r="DM224"/>
  <c r="DM208"/>
  <c r="DO220" i="12"/>
  <c r="DN167"/>
  <c r="DO238"/>
  <c r="DN185"/>
  <c r="DP204"/>
  <c r="DO151"/>
  <c r="DN84"/>
  <c r="DK188"/>
  <c r="DK189"/>
  <c r="DM216"/>
  <c r="DM230"/>
  <c r="DO175" i="13"/>
  <c r="DO214"/>
  <c r="DN161"/>
  <c r="DO217"/>
  <c r="DM202"/>
  <c r="DP221" i="14"/>
  <c r="DO168"/>
  <c r="DN101"/>
  <c r="DO101" s="1"/>
  <c r="DM205" i="13"/>
  <c r="DM224"/>
  <c r="DP216" i="14"/>
  <c r="DO163"/>
  <c r="DN96"/>
  <c r="DO96" s="1"/>
  <c r="DP211"/>
  <c r="DO158"/>
  <c r="DN91"/>
  <c r="DN133"/>
  <c r="DM133" s="1"/>
  <c r="DN209"/>
  <c r="DM156"/>
  <c r="DN219"/>
  <c r="DM166"/>
  <c r="DM229"/>
  <c r="DM213"/>
  <c r="DM206"/>
  <c r="DO109" i="12"/>
  <c r="DN235"/>
  <c r="DM182"/>
  <c r="DO181" i="13"/>
  <c r="DP234"/>
  <c r="DN129"/>
  <c r="DN221"/>
  <c r="DM168"/>
  <c r="DO207" i="14"/>
  <c r="DN154"/>
  <c r="DP240"/>
  <c r="DO187"/>
  <c r="DN135"/>
  <c r="DM135" s="1"/>
  <c r="DM184"/>
  <c r="DN237"/>
  <c r="DN226"/>
  <c r="DM173"/>
  <c r="DP232" i="12"/>
  <c r="DO179"/>
  <c r="DN127"/>
  <c r="DM127" s="1"/>
  <c r="DM210"/>
  <c r="DM211" i="13"/>
  <c r="DM240" i="12"/>
  <c r="DO154" i="13"/>
  <c r="DI189" i="14"/>
  <c r="DI188"/>
  <c r="DL148"/>
  <c r="DN214"/>
  <c r="DM161"/>
  <c r="DM114"/>
  <c r="DO114"/>
  <c r="DO238"/>
  <c r="DN185"/>
  <c r="DN238"/>
  <c r="DM185"/>
  <c r="DN234" i="12"/>
  <c r="DM181"/>
  <c r="DM226"/>
  <c r="DM214"/>
  <c r="DM239"/>
  <c r="DO185" i="13"/>
  <c r="DP238"/>
  <c r="DN133"/>
  <c r="DM133" s="1"/>
  <c r="DN234"/>
  <c r="DM181"/>
  <c r="DN204"/>
  <c r="DO229" i="14"/>
  <c r="DN176"/>
  <c r="DO236"/>
  <c r="DN183"/>
  <c r="DN236"/>
  <c r="DM183"/>
  <c r="DM203"/>
  <c r="DM114" i="12"/>
  <c r="DP220"/>
  <c r="DO167"/>
  <c r="DN100"/>
  <c r="DO100" s="1"/>
  <c r="DO215"/>
  <c r="DN162"/>
  <c r="DN225"/>
  <c r="DM172"/>
  <c r="DN213"/>
  <c r="DM160"/>
  <c r="DP204" i="13"/>
  <c r="DN84"/>
  <c r="DO151"/>
  <c r="DI242" i="12"/>
  <c r="DI241"/>
  <c r="DL201"/>
  <c r="DN208" i="13"/>
  <c r="DO215"/>
  <c r="DN162"/>
  <c r="DO236"/>
  <c r="DN183"/>
  <c r="DP214" i="14"/>
  <c r="DO161"/>
  <c r="DN94"/>
  <c r="DO94" s="1"/>
  <c r="DM236" i="13"/>
  <c r="DM210"/>
  <c r="DO109" i="14"/>
  <c r="DM109"/>
  <c r="DO218"/>
  <c r="DN165"/>
  <c r="DN203"/>
  <c r="DM150"/>
  <c r="DM168"/>
  <c r="DN221"/>
  <c r="DM230"/>
  <c r="DM214"/>
  <c r="DO224" i="12"/>
  <c r="DN171"/>
  <c r="DO240"/>
  <c r="DN187"/>
  <c r="DP202"/>
  <c r="DO149"/>
  <c r="DN82"/>
  <c r="DN86"/>
  <c r="DO86" s="1"/>
  <c r="DO209"/>
  <c r="DN156"/>
  <c r="DM217"/>
  <c r="DN210"/>
  <c r="DM157"/>
  <c r="DM209"/>
  <c r="DN209"/>
  <c r="DM156"/>
  <c r="DM203"/>
  <c r="DL81" i="13"/>
  <c r="DN173"/>
  <c r="DM106"/>
  <c r="DN225"/>
  <c r="DM172"/>
  <c r="DI188"/>
  <c r="DL148"/>
  <c r="DO221"/>
  <c r="DN168"/>
  <c r="DK242"/>
  <c r="DK241"/>
  <c r="DM213"/>
  <c r="DL13" i="14"/>
  <c r="DO223"/>
  <c r="DN170"/>
  <c r="DP230"/>
  <c r="DO177"/>
  <c r="DN125"/>
  <c r="DO125" s="1"/>
  <c r="DP231"/>
  <c r="DO178"/>
  <c r="DN126"/>
  <c r="DM126" s="1"/>
  <c r="DM178"/>
  <c r="DN231"/>
  <c r="DM227"/>
  <c r="DM211"/>
  <c r="DO158" i="12"/>
  <c r="DP211"/>
  <c r="DN91"/>
  <c r="DO91" s="1"/>
  <c r="DO214"/>
  <c r="DO232"/>
  <c r="DL13"/>
  <c r="DO237"/>
  <c r="DN184"/>
  <c r="DO219"/>
  <c r="DN166"/>
  <c r="DM231"/>
  <c r="DO161" i="13"/>
  <c r="DM182"/>
  <c r="DN235"/>
  <c r="DN211"/>
  <c r="DM230"/>
  <c r="DM239"/>
  <c r="DM208"/>
  <c r="DM225"/>
  <c r="DP217" i="14"/>
  <c r="DO164"/>
  <c r="DN97"/>
  <c r="DO97" s="1"/>
  <c r="DO225"/>
  <c r="DN172"/>
  <c r="DP226"/>
  <c r="DO173"/>
  <c r="DN121"/>
  <c r="DM121" s="1"/>
  <c r="DP227"/>
  <c r="DO174"/>
  <c r="DN122"/>
  <c r="DO122" s="1"/>
  <c r="DN240"/>
  <c r="DM180"/>
  <c r="DN233"/>
  <c r="DM220"/>
  <c r="DO176" i="12"/>
  <c r="DP229"/>
  <c r="DN124"/>
  <c r="DM124" s="1"/>
  <c r="DO164"/>
  <c r="DP217"/>
  <c r="DN97"/>
  <c r="DM97" s="1"/>
  <c r="DN168"/>
  <c r="DK137"/>
  <c r="DK136"/>
  <c r="DN208"/>
  <c r="DM155"/>
  <c r="DI189"/>
  <c r="DI188"/>
  <c r="DL148"/>
  <c r="DM204"/>
  <c r="DM205"/>
  <c r="DM234"/>
  <c r="DN230" i="13"/>
  <c r="DN213"/>
  <c r="DN212"/>
  <c r="DM207"/>
  <c r="DM235"/>
  <c r="DP222" i="14"/>
  <c r="DO169"/>
  <c r="DN102"/>
  <c r="DM102" s="1"/>
  <c r="DM240" i="13"/>
  <c r="DM204"/>
  <c r="DO202" i="14"/>
  <c r="DN149"/>
  <c r="DO237"/>
  <c r="DN184"/>
  <c r="DO212"/>
  <c r="DN159"/>
  <c r="DJ242"/>
  <c r="DK242"/>
  <c r="DK241"/>
  <c r="DN211"/>
  <c r="DM225"/>
  <c r="DP234" i="12"/>
  <c r="DQ234" s="1"/>
  <c r="DO181"/>
  <c r="DN129"/>
  <c r="DM129" s="1"/>
  <c r="DM117"/>
  <c r="DN239"/>
  <c r="DM186"/>
  <c r="DN236"/>
  <c r="DM183"/>
  <c r="DP203" i="13"/>
  <c r="DN83"/>
  <c r="DO150"/>
  <c r="DN215"/>
  <c r="DM162"/>
  <c r="DM215"/>
  <c r="DP206" i="14"/>
  <c r="DO153"/>
  <c r="DN86"/>
  <c r="DO228"/>
  <c r="DN175"/>
  <c r="DN224"/>
  <c r="DM171"/>
  <c r="DM234"/>
  <c r="DN224" i="12"/>
  <c r="DM171"/>
  <c r="DM224"/>
  <c r="DM218"/>
  <c r="DM237"/>
  <c r="DN214" i="13"/>
  <c r="DM161"/>
  <c r="DP233" i="14"/>
  <c r="DO180"/>
  <c r="DN128"/>
  <c r="DM128" s="1"/>
  <c r="DM110"/>
  <c r="DO110"/>
  <c r="DO232"/>
  <c r="DN179"/>
  <c r="DO126"/>
  <c r="DN222"/>
  <c r="DM169"/>
  <c r="DN216"/>
  <c r="DM163"/>
  <c r="DO178" i="12"/>
  <c r="DP231"/>
  <c r="DN126"/>
  <c r="DO126" s="1"/>
  <c r="DN233"/>
  <c r="DM180"/>
  <c r="DM235"/>
  <c r="DP223" i="13"/>
  <c r="DO170"/>
  <c r="DN103"/>
  <c r="DJ189" i="14"/>
  <c r="DJ188"/>
  <c r="DM236"/>
  <c r="DO119" i="12"/>
  <c r="DM119"/>
  <c r="DM211"/>
  <c r="DN230"/>
  <c r="DM177"/>
  <c r="DP205" i="13"/>
  <c r="DO152"/>
  <c r="DN85"/>
  <c r="DN210"/>
  <c r="DP225" i="14"/>
  <c r="DO135"/>
  <c r="DN212"/>
  <c r="DM159"/>
  <c r="DP236" i="12"/>
  <c r="DO183"/>
  <c r="DN131"/>
  <c r="DM131" s="1"/>
  <c r="DO210"/>
  <c r="DN157"/>
  <c r="DO228"/>
  <c r="DN175"/>
  <c r="DO206"/>
  <c r="DN153"/>
  <c r="DP222"/>
  <c r="DN102"/>
  <c r="DM102" s="1"/>
  <c r="DO169"/>
  <c r="DN214"/>
  <c r="DP235" i="13"/>
  <c r="DO182"/>
  <c r="DN130"/>
  <c r="DO130" s="1"/>
  <c r="DJ242" i="12"/>
  <c r="DJ241"/>
  <c r="DO239" i="13"/>
  <c r="DN186"/>
  <c r="DN236"/>
  <c r="DM183"/>
  <c r="DM186"/>
  <c r="DN239"/>
  <c r="DN206"/>
  <c r="DN224"/>
  <c r="DO225"/>
  <c r="DN172"/>
  <c r="DM203"/>
  <c r="DP207" i="14"/>
  <c r="DO154"/>
  <c r="DN87"/>
  <c r="DM87" s="1"/>
  <c r="DM214" i="13"/>
  <c r="DM229"/>
  <c r="DP223" i="14"/>
  <c r="DO170"/>
  <c r="DN103"/>
  <c r="DM103" s="1"/>
  <c r="DO231"/>
  <c r="DN178"/>
  <c r="DP235"/>
  <c r="DO182"/>
  <c r="DN130"/>
  <c r="DM130" s="1"/>
  <c r="DN213"/>
  <c r="DM160"/>
  <c r="DM226"/>
  <c r="DM210"/>
  <c r="DO163" i="12"/>
  <c r="DN96"/>
  <c r="DM96" s="1"/>
  <c r="DP216"/>
  <c r="DM113"/>
  <c r="DN216"/>
  <c r="DM163"/>
  <c r="DN215"/>
  <c r="DM162"/>
  <c r="DP219" i="13"/>
  <c r="DO166"/>
  <c r="DN99"/>
  <c r="DN203"/>
  <c r="DN217"/>
  <c r="DM164"/>
  <c r="DN220"/>
  <c r="DM111"/>
  <c r="DO111"/>
  <c r="DP209" i="14"/>
  <c r="DO156"/>
  <c r="DN89"/>
  <c r="DM89" s="1"/>
  <c r="DO203"/>
  <c r="DN150"/>
  <c r="DM218" i="13"/>
  <c r="DP236" i="14"/>
  <c r="DO183"/>
  <c r="DN131"/>
  <c r="DM131" s="1"/>
  <c r="DO226"/>
  <c r="DN173"/>
  <c r="DO106"/>
  <c r="DM106"/>
  <c r="DO233"/>
  <c r="DN180"/>
  <c r="DO208"/>
  <c r="DN155"/>
  <c r="DM170"/>
  <c r="DN223"/>
  <c r="DM239"/>
  <c r="DM223"/>
  <c r="DM204"/>
  <c r="DO222" i="12"/>
  <c r="DN169"/>
  <c r="DP205"/>
  <c r="DO152"/>
  <c r="DN85"/>
  <c r="DO85" s="1"/>
  <c r="DN207"/>
  <c r="DM154"/>
  <c r="DO229"/>
  <c r="DN176"/>
  <c r="DO211"/>
  <c r="DN158"/>
  <c r="DN211"/>
  <c r="DM158"/>
  <c r="DN205"/>
  <c r="DM152"/>
  <c r="DO179" i="13"/>
  <c r="DP232"/>
  <c r="DN127"/>
  <c r="DM127" s="1"/>
  <c r="DP216"/>
  <c r="DO163"/>
  <c r="DN96"/>
  <c r="DO205"/>
  <c r="DN216"/>
  <c r="DM117"/>
  <c r="DO117"/>
  <c r="DP218" i="14"/>
  <c r="DO165"/>
  <c r="DN98"/>
  <c r="DM98" s="1"/>
  <c r="DM212" i="13"/>
  <c r="DP239" i="14"/>
  <c r="DO186"/>
  <c r="DN134"/>
  <c r="DP232"/>
  <c r="DO179"/>
  <c r="DN127"/>
  <c r="DO127" s="1"/>
  <c r="DO224"/>
  <c r="DN171"/>
  <c r="DO204"/>
  <c r="DN151"/>
  <c r="DO205"/>
  <c r="DN152"/>
  <c r="DM172"/>
  <c r="DN225"/>
  <c r="DM232"/>
  <c r="DM216"/>
  <c r="DM205"/>
  <c r="DO170" i="12"/>
  <c r="DP223"/>
  <c r="DN103"/>
  <c r="DM116"/>
  <c r="DO116"/>
  <c r="DP218"/>
  <c r="DN98"/>
  <c r="DO98" s="1"/>
  <c r="DO165"/>
  <c r="DO155"/>
  <c r="DN88"/>
  <c r="DO88" s="1"/>
  <c r="DP208"/>
  <c r="DP224"/>
  <c r="DO171"/>
  <c r="DN104"/>
  <c r="DO104" s="1"/>
  <c r="DO213"/>
  <c r="DQ213" s="1"/>
  <c r="DN160"/>
  <c r="DI137"/>
  <c r="DI136"/>
  <c r="DL81"/>
  <c r="DJ189"/>
  <c r="DJ188"/>
  <c r="DM213"/>
  <c r="DP211" i="13"/>
  <c r="DO158"/>
  <c r="DN91"/>
  <c r="DO110"/>
  <c r="DM110"/>
  <c r="DN228"/>
  <c r="DP210" i="14"/>
  <c r="DO157"/>
  <c r="DN90"/>
  <c r="DM90" s="1"/>
  <c r="DM216" i="13"/>
  <c r="DM233"/>
  <c r="DP205" i="14"/>
  <c r="DO152"/>
  <c r="DN85"/>
  <c r="DO85" s="1"/>
  <c r="DO213"/>
  <c r="DN160"/>
  <c r="DO220"/>
  <c r="DN167"/>
  <c r="DM182"/>
  <c r="DN235"/>
  <c r="DM207"/>
  <c r="DM221"/>
  <c r="DO231" i="12"/>
  <c r="DN178"/>
  <c r="DN232"/>
  <c r="DM179"/>
  <c r="DM220"/>
  <c r="DM219"/>
  <c r="DO183" i="13"/>
  <c r="DN131"/>
  <c r="DP236"/>
  <c r="DP215"/>
  <c r="DO162"/>
  <c r="DN95"/>
  <c r="DO95" s="1"/>
  <c r="DM209" i="14"/>
  <c r="DM238"/>
  <c r="DN219" i="12"/>
  <c r="DM166"/>
  <c r="DN223"/>
  <c r="DN238"/>
  <c r="DM185"/>
  <c r="DM207"/>
  <c r="DM229"/>
  <c r="DN232" i="13"/>
  <c r="DN205"/>
  <c r="DM152"/>
  <c r="DN222"/>
  <c r="DM169"/>
  <c r="DM234"/>
  <c r="DM233" i="14"/>
  <c r="DP240" i="12"/>
  <c r="DO187"/>
  <c r="DN135"/>
  <c r="DM135" s="1"/>
  <c r="DO186"/>
  <c r="DP239"/>
  <c r="DN134"/>
  <c r="DO134" s="1"/>
  <c r="DO227"/>
  <c r="DN237"/>
  <c r="DM184"/>
  <c r="DO187" i="13"/>
  <c r="DN135"/>
  <c r="DM135" s="1"/>
  <c r="DP240"/>
  <c r="DN223"/>
  <c r="DK189" i="14"/>
  <c r="DK188"/>
  <c r="DO230"/>
  <c r="DN177"/>
  <c r="DM124"/>
  <c r="DN206"/>
  <c r="DN218"/>
  <c r="DM165"/>
  <c r="DM240"/>
  <c r="DN227" i="12"/>
  <c r="DO233"/>
  <c r="DO127"/>
  <c r="DN203"/>
  <c r="DM223"/>
  <c r="DO177" i="13"/>
  <c r="DP220"/>
  <c r="DO167"/>
  <c r="DN100"/>
  <c r="DN218"/>
  <c r="DP213" i="14"/>
  <c r="DO160"/>
  <c r="DN93"/>
  <c r="DM93" s="1"/>
  <c r="DN220"/>
  <c r="DM167"/>
  <c r="DO218" i="12"/>
  <c r="DN165"/>
  <c r="DO236"/>
  <c r="DN183"/>
  <c r="DN226"/>
  <c r="DM173"/>
  <c r="DN204"/>
  <c r="DP225" i="13"/>
  <c r="DO172"/>
  <c r="DN105"/>
  <c r="DO105" s="1"/>
  <c r="DP224"/>
  <c r="DO171"/>
  <c r="DN104"/>
  <c r="DO104" s="1"/>
  <c r="DK242" i="12"/>
  <c r="DK241"/>
  <c r="DN231" i="13"/>
  <c r="DM113"/>
  <c r="DO113"/>
  <c r="DM231"/>
  <c r="DM219"/>
  <c r="DP237" i="14"/>
  <c r="DO184"/>
  <c r="DN132"/>
  <c r="DM132" s="1"/>
  <c r="DP234"/>
  <c r="DO181"/>
  <c r="DN129"/>
  <c r="DM129" s="1"/>
  <c r="DN205"/>
  <c r="DM152"/>
  <c r="DN210"/>
  <c r="DM157"/>
  <c r="DM222"/>
  <c r="DO162" i="12"/>
  <c r="DP215"/>
  <c r="DN95"/>
  <c r="DM95" s="1"/>
  <c r="DO208"/>
  <c r="DN155"/>
  <c r="DM120"/>
  <c r="DO120"/>
  <c r="DO172"/>
  <c r="DP225"/>
  <c r="DN105"/>
  <c r="DO105" s="1"/>
  <c r="DO177"/>
  <c r="DO225"/>
  <c r="DN172"/>
  <c r="DN228"/>
  <c r="DM175"/>
  <c r="DM225"/>
  <c r="DM212"/>
  <c r="DP239" i="13"/>
  <c r="DO186"/>
  <c r="DN134"/>
  <c r="DO134" s="1"/>
  <c r="DM228" i="12"/>
  <c r="DP231" i="13"/>
  <c r="DO178"/>
  <c r="DN126"/>
  <c r="DM206" i="12"/>
  <c r="DO207" i="13"/>
  <c r="DN154"/>
  <c r="DM180"/>
  <c r="DN233"/>
  <c r="DN209"/>
  <c r="DM156"/>
  <c r="DJ189"/>
  <c r="DJ188"/>
  <c r="DO119"/>
  <c r="DI242"/>
  <c r="DI241"/>
  <c r="DL201"/>
  <c r="DP203" i="14"/>
  <c r="DO150"/>
  <c r="DN83"/>
  <c r="DM83" s="1"/>
  <c r="DM232" i="13"/>
  <c r="DP208" i="14"/>
  <c r="DO155"/>
  <c r="DN88"/>
  <c r="DO88" s="1"/>
  <c r="DM222" i="13"/>
  <c r="DO209" i="14"/>
  <c r="DN156"/>
  <c r="DO216"/>
  <c r="DN163"/>
  <c r="DM108"/>
  <c r="DO108"/>
  <c r="DN215"/>
  <c r="DM162"/>
  <c r="DM235"/>
  <c r="DM219"/>
  <c r="DM110" i="12"/>
  <c r="DO110"/>
  <c r="DP221"/>
  <c r="DO174"/>
  <c r="DP227"/>
  <c r="DN122"/>
  <c r="DO122" s="1"/>
  <c r="DO207"/>
  <c r="DN154"/>
  <c r="DO115"/>
  <c r="DM115"/>
  <c r="DN222"/>
  <c r="DM169"/>
  <c r="DP233" i="13"/>
  <c r="DO180"/>
  <c r="DN128"/>
  <c r="DM128" s="1"/>
  <c r="DP206"/>
  <c r="DO153"/>
  <c r="DN86"/>
  <c r="DO86" s="1"/>
  <c r="DM202" i="12"/>
  <c r="DN227" i="13"/>
  <c r="DM174"/>
  <c r="DP220" i="14"/>
  <c r="DO167"/>
  <c r="DN100"/>
  <c r="DO100" s="1"/>
  <c r="DM217" i="13"/>
  <c r="DM118" i="14"/>
  <c r="DO118"/>
  <c r="DO227"/>
  <c r="DN174"/>
  <c r="DO214"/>
  <c r="DN161"/>
  <c r="DM94"/>
  <c r="DN217"/>
  <c r="DM164"/>
  <c r="DM228"/>
  <c r="DM212"/>
  <c r="DO212" i="12"/>
  <c r="DN159"/>
  <c r="DO230"/>
  <c r="DN177"/>
  <c r="DM208"/>
  <c r="DO118" i="13"/>
  <c r="DM118"/>
  <c r="DN237"/>
  <c r="DO209"/>
  <c r="DN156"/>
  <c r="DO229"/>
  <c r="DM220"/>
  <c r="DO221" i="14"/>
  <c r="DN168"/>
  <c r="DO107"/>
  <c r="DM107"/>
  <c r="DL81"/>
  <c r="DI242"/>
  <c r="DI241"/>
  <c r="DL201"/>
  <c r="DM174"/>
  <c r="DN227"/>
  <c r="DM217"/>
  <c r="DN202" i="12"/>
  <c r="DM149"/>
  <c r="DN240"/>
  <c r="DM187"/>
  <c r="DN231"/>
  <c r="DM178"/>
  <c r="DO234" i="14"/>
  <c r="DN181"/>
  <c r="DO128"/>
  <c r="DM176"/>
  <c r="DN229"/>
  <c r="DO180" i="12"/>
  <c r="DP233"/>
  <c r="DN128"/>
  <c r="DO128" s="1"/>
  <c r="DN229"/>
  <c r="DQ229" s="1"/>
  <c r="DM176"/>
  <c r="DM215"/>
  <c r="DO159" i="13"/>
  <c r="DO176"/>
  <c r="DN238"/>
  <c r="DN229"/>
  <c r="DM120" i="14"/>
  <c r="DO120"/>
  <c r="DN207"/>
  <c r="DM154"/>
  <c r="DM237"/>
  <c r="DO166" i="12"/>
  <c r="DP219"/>
  <c r="DN99"/>
  <c r="DM99" s="1"/>
  <c r="DO235"/>
  <c r="DN182"/>
  <c r="DO129"/>
  <c r="DM227"/>
  <c r="DN202" i="13"/>
  <c r="DP202" i="14"/>
  <c r="DO149"/>
  <c r="DN82"/>
  <c r="DO82" s="1"/>
  <c r="DO119"/>
  <c r="DM119"/>
  <c r="DN230"/>
  <c r="DM177"/>
  <c r="DO239" i="12"/>
  <c r="DN186"/>
  <c r="DP238"/>
  <c r="DO185"/>
  <c r="DN133"/>
  <c r="DO133" s="1"/>
  <c r="DN206"/>
  <c r="DM153"/>
  <c r="DM222"/>
  <c r="DP237" i="13"/>
  <c r="DO184"/>
  <c r="DN132"/>
  <c r="DN226"/>
  <c r="DM173"/>
  <c r="DP228" i="14"/>
  <c r="DO175"/>
  <c r="DN123"/>
  <c r="DM123" s="1"/>
  <c r="DN228"/>
  <c r="DM175"/>
  <c r="DH81" i="4"/>
  <c r="DH75"/>
  <c r="DH119"/>
  <c r="DK119" s="1"/>
  <c r="DH86" i="2"/>
  <c r="DJ86" s="1"/>
  <c r="DH66"/>
  <c r="DJ66" s="1"/>
  <c r="DH98"/>
  <c r="DJ98" s="1"/>
  <c r="DH90"/>
  <c r="DH82"/>
  <c r="DI82" s="1"/>
  <c r="DL82" s="1"/>
  <c r="DH72"/>
  <c r="DJ72" s="1"/>
  <c r="DH172" i="4"/>
  <c r="DK172" s="1"/>
  <c r="DH209" i="3"/>
  <c r="DH179"/>
  <c r="DH184"/>
  <c r="DK184" s="1"/>
  <c r="DH89" i="2"/>
  <c r="DK89" s="1"/>
  <c r="DH95"/>
  <c r="DI95" s="1"/>
  <c r="DL95" s="1"/>
  <c r="DH96" i="3"/>
  <c r="DH91" i="2"/>
  <c r="DI91" s="1"/>
  <c r="DL91" s="1"/>
  <c r="DH74"/>
  <c r="DK74" s="1"/>
  <c r="DH98" i="3"/>
  <c r="DH99" i="2"/>
  <c r="DJ99" s="1"/>
  <c r="DH83"/>
  <c r="DJ83" s="1"/>
  <c r="DH69"/>
  <c r="DI69" s="1"/>
  <c r="DL69" s="1"/>
  <c r="DH93" i="4"/>
  <c r="DH98"/>
  <c r="DH95"/>
  <c r="DH79"/>
  <c r="DJ79" s="1"/>
  <c r="DH85"/>
  <c r="DJ85" s="1"/>
  <c r="DH73"/>
  <c r="DI73" s="1"/>
  <c r="DL73" s="1"/>
  <c r="DH69"/>
  <c r="DK69" s="1"/>
  <c r="DH76"/>
  <c r="DK76" s="1"/>
  <c r="DH68"/>
  <c r="DK68" s="1"/>
  <c r="DH66"/>
  <c r="DJ66" s="1"/>
  <c r="DH74"/>
  <c r="DI74" s="1"/>
  <c r="DL74" s="1"/>
  <c r="DH88"/>
  <c r="DI88" s="1"/>
  <c r="DL88" s="1"/>
  <c r="DH72"/>
  <c r="DK72" s="1"/>
  <c r="DH71"/>
  <c r="DJ71" s="1"/>
  <c r="DH92"/>
  <c r="DH89"/>
  <c r="DK89" s="1"/>
  <c r="DH105"/>
  <c r="DJ105" s="1"/>
  <c r="DH97"/>
  <c r="DJ97" s="1"/>
  <c r="DH67"/>
  <c r="DI67" s="1"/>
  <c r="DL67" s="1"/>
  <c r="DH70"/>
  <c r="DK70" s="1"/>
  <c r="DH100"/>
  <c r="DI100" s="1"/>
  <c r="DL100" s="1"/>
  <c r="DH90"/>
  <c r="DK90" s="1"/>
  <c r="DH86"/>
  <c r="DK86" s="1"/>
  <c r="DH103"/>
  <c r="DI103" s="1"/>
  <c r="DL103" s="1"/>
  <c r="DH87"/>
  <c r="DI87" s="1"/>
  <c r="DL87" s="1"/>
  <c r="DH83" i="3"/>
  <c r="DH72"/>
  <c r="DH102"/>
  <c r="DH80"/>
  <c r="DH74"/>
  <c r="DK74" s="1"/>
  <c r="DH88"/>
  <c r="DI88" s="1"/>
  <c r="DL88" s="1"/>
  <c r="DH75"/>
  <c r="DJ75" s="1"/>
  <c r="DH73"/>
  <c r="DK73" s="1"/>
  <c r="DH84"/>
  <c r="DK84" s="1"/>
  <c r="DH67"/>
  <c r="DK67" s="1"/>
  <c r="DH70"/>
  <c r="DJ70" s="1"/>
  <c r="DH68"/>
  <c r="DK68" s="1"/>
  <c r="DH82"/>
  <c r="DJ82" s="1"/>
  <c r="DH92"/>
  <c r="DI92" s="1"/>
  <c r="DL92" s="1"/>
  <c r="DH103"/>
  <c r="DI103" s="1"/>
  <c r="DL103" s="1"/>
  <c r="DH97"/>
  <c r="DJ97" s="1"/>
  <c r="DH93"/>
  <c r="DJ93" s="1"/>
  <c r="DH85"/>
  <c r="DJ85" s="1"/>
  <c r="DH79"/>
  <c r="DI79" s="1"/>
  <c r="DL79" s="1"/>
  <c r="DH95"/>
  <c r="DI95" s="1"/>
  <c r="DL95" s="1"/>
  <c r="DH78"/>
  <c r="DI78" s="1"/>
  <c r="DL78" s="1"/>
  <c r="DH71"/>
  <c r="DK71" s="1"/>
  <c r="DH77"/>
  <c r="DJ77" s="1"/>
  <c r="DH67" i="2"/>
  <c r="DI67" s="1"/>
  <c r="DL67" s="1"/>
  <c r="DH87"/>
  <c r="DJ87" s="1"/>
  <c r="DH75"/>
  <c r="DI75" s="1"/>
  <c r="DL75" s="1"/>
  <c r="DH78"/>
  <c r="DJ78" s="1"/>
  <c r="DH73"/>
  <c r="DJ73" s="1"/>
  <c r="DH94"/>
  <c r="DI94" s="1"/>
  <c r="DL94" s="1"/>
  <c r="DH101"/>
  <c r="DJ101" s="1"/>
  <c r="DH85"/>
  <c r="DK85" s="1"/>
  <c r="DH77"/>
  <c r="DJ77" s="1"/>
  <c r="DH97"/>
  <c r="DK97" s="1"/>
  <c r="DH81"/>
  <c r="DJ81" s="1"/>
  <c r="DH71"/>
  <c r="DI71" s="1"/>
  <c r="DL71" s="1"/>
  <c r="DH100"/>
  <c r="DK100" s="1"/>
  <c r="DH84"/>
  <c r="DJ84" s="1"/>
  <c r="DH105"/>
  <c r="DI105" s="1"/>
  <c r="DL105" s="1"/>
  <c r="DH92"/>
  <c r="DJ92" s="1"/>
  <c r="DH93"/>
  <c r="DJ93" s="1"/>
  <c r="DH94" i="1"/>
  <c r="DK94" s="1"/>
  <c r="DH72"/>
  <c r="DI72" s="1"/>
  <c r="DL72" s="1"/>
  <c r="DH71"/>
  <c r="DI71" s="1"/>
  <c r="DL71" s="1"/>
  <c r="DH103"/>
  <c r="DI103" s="1"/>
  <c r="DL103" s="1"/>
  <c r="DH87"/>
  <c r="DJ87" s="1"/>
  <c r="DH91"/>
  <c r="DH66"/>
  <c r="DK66" s="1"/>
  <c r="DH96"/>
  <c r="DI96" s="1"/>
  <c r="DL96" s="1"/>
  <c r="DH80"/>
  <c r="DJ80" s="1"/>
  <c r="DH101"/>
  <c r="DH105"/>
  <c r="DK105" s="1"/>
  <c r="DH73"/>
  <c r="DJ73" s="1"/>
  <c r="DH81"/>
  <c r="DI81" s="1"/>
  <c r="DL81" s="1"/>
  <c r="DO187" s="1"/>
  <c r="DH74"/>
  <c r="DI74" s="1"/>
  <c r="DL74" s="1"/>
  <c r="DH85"/>
  <c r="DI85" s="1"/>
  <c r="DL85" s="1"/>
  <c r="DH69"/>
  <c r="DJ69" s="1"/>
  <c r="DH93"/>
  <c r="DK93" s="1"/>
  <c r="DH99"/>
  <c r="DI99" s="1"/>
  <c r="DL99" s="1"/>
  <c r="DH70"/>
  <c r="DK70" s="1"/>
  <c r="DH89"/>
  <c r="DI89" s="1"/>
  <c r="DL89" s="1"/>
  <c r="DH97"/>
  <c r="DK97" s="1"/>
  <c r="DH92"/>
  <c r="DJ92" s="1"/>
  <c r="DH76"/>
  <c r="DJ76" s="1"/>
  <c r="DH82"/>
  <c r="DJ82" s="1"/>
  <c r="DH78"/>
  <c r="DJ78" s="1"/>
  <c r="DH83"/>
  <c r="DK83" s="1"/>
  <c r="DH67"/>
  <c r="DI67" s="1"/>
  <c r="DL67" s="1"/>
  <c r="DH90"/>
  <c r="DJ90" s="1"/>
  <c r="DH86"/>
  <c r="DI86" s="1"/>
  <c r="DL86" s="1"/>
  <c r="DH95"/>
  <c r="DK95" s="1"/>
  <c r="DH79"/>
  <c r="DH98"/>
  <c r="DJ98" s="1"/>
  <c r="DH68"/>
  <c r="DH100"/>
  <c r="DI100" s="1"/>
  <c r="DL100" s="1"/>
  <c r="DH84"/>
  <c r="DJ84" s="1"/>
  <c r="DH102"/>
  <c r="DK102" s="1"/>
  <c r="DH147" i="4"/>
  <c r="DJ147" s="1"/>
  <c r="DH174"/>
  <c r="DI174" s="1"/>
  <c r="DH143"/>
  <c r="DJ143" s="1"/>
  <c r="DH205" i="3"/>
  <c r="DJ205" s="1"/>
  <c r="DH175"/>
  <c r="DJ175" s="1"/>
  <c r="DH151" i="4"/>
  <c r="DK151" s="1"/>
  <c r="DH174" i="3"/>
  <c r="DJ174" s="1"/>
  <c r="DH49"/>
  <c r="DH41"/>
  <c r="DI41" s="1"/>
  <c r="DH190" i="4"/>
  <c r="DJ190" s="1"/>
  <c r="DH186"/>
  <c r="DJ186" s="1"/>
  <c r="DH182"/>
  <c r="DI182" s="1"/>
  <c r="DH156"/>
  <c r="DI156" s="1"/>
  <c r="DH148"/>
  <c r="DJ148" s="1"/>
  <c r="DH144"/>
  <c r="DI144" s="1"/>
  <c r="DH140"/>
  <c r="DI140" s="1"/>
  <c r="DH80"/>
  <c r="DK80" s="1"/>
  <c r="DH48"/>
  <c r="DH45" i="3"/>
  <c r="DK45" s="1"/>
  <c r="DH43" i="4"/>
  <c r="DH20" i="2"/>
  <c r="DK20" s="1"/>
  <c r="DH47" i="1"/>
  <c r="DK47" s="1"/>
  <c r="DH28"/>
  <c r="DJ28" s="1"/>
  <c r="DH49" i="2"/>
  <c r="DI49" s="1"/>
  <c r="DH50"/>
  <c r="DI50" s="1"/>
  <c r="DH42"/>
  <c r="DH47"/>
  <c r="DK47" s="1"/>
  <c r="DH29" i="1"/>
  <c r="DI29" s="1"/>
  <c r="DH51" i="2"/>
  <c r="DK51" s="1"/>
  <c r="DH52"/>
  <c r="DK52" s="1"/>
  <c r="DH32"/>
  <c r="DJ32" s="1"/>
  <c r="DH25"/>
  <c r="DI25" s="1"/>
  <c r="DH45"/>
  <c r="DJ45" s="1"/>
  <c r="DH43"/>
  <c r="DJ43" s="1"/>
  <c r="DH46"/>
  <c r="DK46" s="1"/>
  <c r="DH14"/>
  <c r="DK14" s="1"/>
  <c r="DH48"/>
  <c r="DI48" s="1"/>
  <c r="DH15" i="1"/>
  <c r="DK15" s="1"/>
  <c r="DH49"/>
  <c r="DI49" s="1"/>
  <c r="DH39"/>
  <c r="DI39" s="1"/>
  <c r="DH33"/>
  <c r="DK33" s="1"/>
  <c r="DH13"/>
  <c r="DJ13" s="1"/>
  <c r="DH22"/>
  <c r="DJ22" s="1"/>
  <c r="DH46"/>
  <c r="DK46" s="1"/>
  <c r="DH21"/>
  <c r="DI21" s="1"/>
  <c r="DH41"/>
  <c r="DK41" s="1"/>
  <c r="DH52"/>
  <c r="DI52" s="1"/>
  <c r="DH38"/>
  <c r="DI38" s="1"/>
  <c r="DH36"/>
  <c r="DI36" s="1"/>
  <c r="DH50"/>
  <c r="DK50" s="1"/>
  <c r="DH40"/>
  <c r="DK40" s="1"/>
  <c r="DH30"/>
  <c r="DJ30" s="1"/>
  <c r="DH14"/>
  <c r="DJ14" s="1"/>
  <c r="DH23"/>
  <c r="DI23" s="1"/>
  <c r="DH18" i="2"/>
  <c r="DJ18" s="1"/>
  <c r="DH38"/>
  <c r="DI38" s="1"/>
  <c r="DH18" i="1"/>
  <c r="DI18" s="1"/>
  <c r="DH34"/>
  <c r="DJ34" s="1"/>
  <c r="DH25"/>
  <c r="DJ25" s="1"/>
  <c r="DH32"/>
  <c r="DI32" s="1"/>
  <c r="DH51"/>
  <c r="DI51" s="1"/>
  <c r="DH27"/>
  <c r="DK27" s="1"/>
  <c r="DH24"/>
  <c r="DJ24" s="1"/>
  <c r="DH35"/>
  <c r="DI35" s="1"/>
  <c r="DH40" i="2"/>
  <c r="DJ40" s="1"/>
  <c r="DH37"/>
  <c r="DK37" s="1"/>
  <c r="DH43" i="1"/>
  <c r="DK43" s="1"/>
  <c r="DH26"/>
  <c r="DJ26" s="1"/>
  <c r="DH19"/>
  <c r="DJ19" s="1"/>
  <c r="DH42"/>
  <c r="DJ42" s="1"/>
  <c r="DH29" i="2"/>
  <c r="DI29" s="1"/>
  <c r="DH16" i="1"/>
  <c r="DI16" s="1"/>
  <c r="DH17"/>
  <c r="DJ17" s="1"/>
  <c r="DH20"/>
  <c r="DJ20" s="1"/>
  <c r="DH37"/>
  <c r="DH13" i="2"/>
  <c r="DI13" s="1"/>
  <c r="DH31"/>
  <c r="DJ31" s="1"/>
  <c r="DH39"/>
  <c r="DJ39" s="1"/>
  <c r="DH35"/>
  <c r="DJ35" s="1"/>
  <c r="DH34"/>
  <c r="DJ34" s="1"/>
  <c r="DH33"/>
  <c r="DI33" s="1"/>
  <c r="DH22"/>
  <c r="DJ22" s="1"/>
  <c r="DH30"/>
  <c r="DI30" s="1"/>
  <c r="DH19"/>
  <c r="DI19" s="1"/>
  <c r="DH24"/>
  <c r="DK24" s="1"/>
  <c r="DH15"/>
  <c r="DI15" s="1"/>
  <c r="DH17"/>
  <c r="DK17" s="1"/>
  <c r="DH23"/>
  <c r="DJ23" s="1"/>
  <c r="DH27"/>
  <c r="DI27" s="1"/>
  <c r="DH28"/>
  <c r="DI28" s="1"/>
  <c r="DH41"/>
  <c r="DK41" s="1"/>
  <c r="DH16"/>
  <c r="DJ16" s="1"/>
  <c r="DH21"/>
  <c r="DJ21" s="1"/>
  <c r="DH36"/>
  <c r="DJ36" s="1"/>
  <c r="DH26"/>
  <c r="DJ26" s="1"/>
  <c r="DH47" i="3"/>
  <c r="DK47" s="1"/>
  <c r="DH27"/>
  <c r="DI27" s="1"/>
  <c r="DH33"/>
  <c r="DJ33" s="1"/>
  <c r="DH43"/>
  <c r="DI43" s="1"/>
  <c r="DH31"/>
  <c r="DI31" s="1"/>
  <c r="DH14"/>
  <c r="DK14" s="1"/>
  <c r="DH48"/>
  <c r="DK48" s="1"/>
  <c r="DH51"/>
  <c r="DJ51" s="1"/>
  <c r="DH29"/>
  <c r="DK29" s="1"/>
  <c r="DH36"/>
  <c r="DI36" s="1"/>
  <c r="DH50"/>
  <c r="DK50" s="1"/>
  <c r="DH23"/>
  <c r="DK23" s="1"/>
  <c r="DH21"/>
  <c r="DK21" s="1"/>
  <c r="DH34"/>
  <c r="DI34" s="1"/>
  <c r="DH18"/>
  <c r="DJ18" s="1"/>
  <c r="DH38"/>
  <c r="DJ38" s="1"/>
  <c r="DH13"/>
  <c r="DI13" s="1"/>
  <c r="DH44"/>
  <c r="DI44" s="1"/>
  <c r="DH37"/>
  <c r="DJ37" s="1"/>
  <c r="DH16"/>
  <c r="DK16" s="1"/>
  <c r="DH20"/>
  <c r="DI20" s="1"/>
  <c r="DH22"/>
  <c r="DK22" s="1"/>
  <c r="DH17"/>
  <c r="DJ17" s="1"/>
  <c r="DH28"/>
  <c r="DK28" s="1"/>
  <c r="DH30"/>
  <c r="DJ30" s="1"/>
  <c r="DH42"/>
  <c r="DJ42" s="1"/>
  <c r="DH26"/>
  <c r="DI26" s="1"/>
  <c r="DH40"/>
  <c r="DJ40" s="1"/>
  <c r="DH39"/>
  <c r="DK39" s="1"/>
  <c r="DH25"/>
  <c r="DJ25" s="1"/>
  <c r="DH24"/>
  <c r="DJ24" s="1"/>
  <c r="DH32"/>
  <c r="DI32" s="1"/>
  <c r="DH15"/>
  <c r="DJ15" s="1"/>
  <c r="DH19"/>
  <c r="DK19" s="1"/>
  <c r="DH51" i="4"/>
  <c r="DK51" s="1"/>
  <c r="DH40"/>
  <c r="DI40" s="1"/>
  <c r="DH35"/>
  <c r="DH24"/>
  <c r="DI24" s="1"/>
  <c r="DH36"/>
  <c r="DK36" s="1"/>
  <c r="DH49"/>
  <c r="DJ49" s="1"/>
  <c r="DH33"/>
  <c r="DJ33" s="1"/>
  <c r="DH31"/>
  <c r="DJ31" s="1"/>
  <c r="DH20"/>
  <c r="DJ20" s="1"/>
  <c r="DH19"/>
  <c r="DK19" s="1"/>
  <c r="DH32"/>
  <c r="DJ32" s="1"/>
  <c r="DH42"/>
  <c r="DJ42" s="1"/>
  <c r="DH26"/>
  <c r="DI26" s="1"/>
  <c r="DH28"/>
  <c r="DI28" s="1"/>
  <c r="DH15"/>
  <c r="DJ15" s="1"/>
  <c r="DH27"/>
  <c r="DJ27" s="1"/>
  <c r="DH21"/>
  <c r="DK21" s="1"/>
  <c r="DH16"/>
  <c r="DI16" s="1"/>
  <c r="DH41"/>
  <c r="DK41" s="1"/>
  <c r="DH25"/>
  <c r="DJ25" s="1"/>
  <c r="DH50"/>
  <c r="DI50" s="1"/>
  <c r="DH34"/>
  <c r="DJ34" s="1"/>
  <c r="DH17"/>
  <c r="DI17" s="1"/>
  <c r="DH13"/>
  <c r="DJ13" s="1"/>
  <c r="DH39"/>
  <c r="DJ39" s="1"/>
  <c r="DH18"/>
  <c r="DJ18" s="1"/>
  <c r="DH46"/>
  <c r="DJ46" s="1"/>
  <c r="DH47"/>
  <c r="DJ47" s="1"/>
  <c r="DH14"/>
  <c r="DJ14" s="1"/>
  <c r="DH45"/>
  <c r="DI45" s="1"/>
  <c r="DH29"/>
  <c r="DI29" s="1"/>
  <c r="DH37"/>
  <c r="DJ37" s="1"/>
  <c r="DH30"/>
  <c r="DJ30" s="1"/>
  <c r="DH152"/>
  <c r="DJ152" s="1"/>
  <c r="DH70" i="2"/>
  <c r="DK70" s="1"/>
  <c r="DH104"/>
  <c r="DJ104" s="1"/>
  <c r="DH96"/>
  <c r="DK96" s="1"/>
  <c r="DH88"/>
  <c r="DK88" s="1"/>
  <c r="DH80"/>
  <c r="DK80" s="1"/>
  <c r="DH79"/>
  <c r="DJ79" s="1"/>
  <c r="DH76"/>
  <c r="DI76" s="1"/>
  <c r="DL76" s="1"/>
  <c r="DH191" i="4"/>
  <c r="DK191" s="1"/>
  <c r="DH187"/>
  <c r="DI187" s="1"/>
  <c r="DH183"/>
  <c r="DJ183" s="1"/>
  <c r="DH179"/>
  <c r="DJ179" s="1"/>
  <c r="DH99"/>
  <c r="DJ99" s="1"/>
  <c r="DH91"/>
  <c r="DJ91" s="1"/>
  <c r="DH83"/>
  <c r="DJ83" s="1"/>
  <c r="DH23"/>
  <c r="DI23" s="1"/>
  <c r="DH22"/>
  <c r="DK22" s="1"/>
  <c r="DH38"/>
  <c r="DK38" s="1"/>
  <c r="DH156" i="3"/>
  <c r="DI156" s="1"/>
  <c r="DH152"/>
  <c r="DJ152" s="1"/>
  <c r="DH148"/>
  <c r="DK148" s="1"/>
  <c r="DH144"/>
  <c r="DI144" s="1"/>
  <c r="DH101"/>
  <c r="DJ101" s="1"/>
  <c r="DH119"/>
  <c r="DJ119" s="1"/>
  <c r="DJ211" i="4"/>
  <c r="DK211"/>
  <c r="DI211"/>
  <c r="DJ188"/>
  <c r="DK188"/>
  <c r="DI188"/>
  <c r="DJ158"/>
  <c r="DI158"/>
  <c r="DK158"/>
  <c r="DK139"/>
  <c r="DJ139"/>
  <c r="DI139"/>
  <c r="DI131"/>
  <c r="DJ131"/>
  <c r="DK131"/>
  <c r="DK144"/>
  <c r="DJ151"/>
  <c r="DJ87"/>
  <c r="DJ210" i="3"/>
  <c r="DK210"/>
  <c r="DI210"/>
  <c r="DL210" s="1"/>
  <c r="DJ202"/>
  <c r="DK202"/>
  <c r="DI202"/>
  <c r="DJ194"/>
  <c r="DK194"/>
  <c r="DI194"/>
  <c r="DL194" s="1"/>
  <c r="DJ186"/>
  <c r="DK186"/>
  <c r="DI186"/>
  <c r="DJ72" i="4"/>
  <c r="DK143" i="3"/>
  <c r="DI143"/>
  <c r="DJ143"/>
  <c r="DK139"/>
  <c r="DJ139"/>
  <c r="DI139"/>
  <c r="DK131"/>
  <c r="DJ131"/>
  <c r="DI131"/>
  <c r="DK121"/>
  <c r="DJ121"/>
  <c r="DI121"/>
  <c r="DK104"/>
  <c r="DJ104"/>
  <c r="DI104"/>
  <c r="DL104" s="1"/>
  <c r="DK157"/>
  <c r="DI157"/>
  <c r="DJ157"/>
  <c r="DK149"/>
  <c r="DI149"/>
  <c r="DJ149"/>
  <c r="DJ87"/>
  <c r="DK87"/>
  <c r="DI87"/>
  <c r="DL87" s="1"/>
  <c r="DI205" i="2"/>
  <c r="DJ205"/>
  <c r="DK205"/>
  <c r="DJ197"/>
  <c r="DK207" i="1"/>
  <c r="DI207"/>
  <c r="DJ207"/>
  <c r="DI157"/>
  <c r="DJ157"/>
  <c r="DK157"/>
  <c r="DI125" i="4"/>
  <c r="DJ125"/>
  <c r="DK125"/>
  <c r="DJ95"/>
  <c r="DK95"/>
  <c r="DI95"/>
  <c r="DL95" s="1"/>
  <c r="DI140" i="3"/>
  <c r="DJ140"/>
  <c r="DK140"/>
  <c r="DI90"/>
  <c r="DL90" s="1"/>
  <c r="DJ90"/>
  <c r="DK90"/>
  <c r="DI152"/>
  <c r="DK152"/>
  <c r="DK144"/>
  <c r="DI206" i="2"/>
  <c r="DJ206"/>
  <c r="DK206"/>
  <c r="DJ52"/>
  <c r="DK84"/>
  <c r="DJ68"/>
  <c r="DK68"/>
  <c r="DI68"/>
  <c r="DL68" s="1"/>
  <c r="DK208" i="1"/>
  <c r="DI208"/>
  <c r="DJ208"/>
  <c r="DK204"/>
  <c r="DI204"/>
  <c r="DJ204"/>
  <c r="DI104"/>
  <c r="DL104" s="1"/>
  <c r="DJ104"/>
  <c r="DK104"/>
  <c r="DJ209" i="4"/>
  <c r="DK209"/>
  <c r="DI209"/>
  <c r="DJ180"/>
  <c r="DK180"/>
  <c r="DI180"/>
  <c r="DL180" s="1"/>
  <c r="DJ155"/>
  <c r="DI150"/>
  <c r="DK150"/>
  <c r="DK143"/>
  <c r="DJ134"/>
  <c r="DI134"/>
  <c r="DK134"/>
  <c r="DI127"/>
  <c r="DJ127"/>
  <c r="DK127"/>
  <c r="DJ138"/>
  <c r="DI138"/>
  <c r="DK138"/>
  <c r="DJ132"/>
  <c r="DI132"/>
  <c r="DK132"/>
  <c r="DI104"/>
  <c r="DL104" s="1"/>
  <c r="DK104"/>
  <c r="DJ104"/>
  <c r="DJ206" i="3"/>
  <c r="DK206"/>
  <c r="DI206"/>
  <c r="DL206" s="1"/>
  <c r="DJ198"/>
  <c r="DK198"/>
  <c r="DI198"/>
  <c r="DJ190"/>
  <c r="DK190"/>
  <c r="DI190"/>
  <c r="DL190" s="1"/>
  <c r="DJ182"/>
  <c r="DK182"/>
  <c r="DI182"/>
  <c r="DJ197"/>
  <c r="DK197"/>
  <c r="DI197"/>
  <c r="DL197" s="1"/>
  <c r="DK135"/>
  <c r="DJ135"/>
  <c r="DI135"/>
  <c r="DK127"/>
  <c r="DJ127"/>
  <c r="DI127"/>
  <c r="DK153"/>
  <c r="DI153"/>
  <c r="DJ153"/>
  <c r="DK145"/>
  <c r="DI145"/>
  <c r="DJ145"/>
  <c r="DK151"/>
  <c r="DI151"/>
  <c r="DJ151"/>
  <c r="DI201" i="2"/>
  <c r="DJ201"/>
  <c r="DK201"/>
  <c r="DK194"/>
  <c r="DI194"/>
  <c r="DJ194"/>
  <c r="DI207"/>
  <c r="DJ207"/>
  <c r="DK207"/>
  <c r="DI44"/>
  <c r="DK44"/>
  <c r="DJ44"/>
  <c r="DI96"/>
  <c r="DL96" s="1"/>
  <c r="DI209" i="1"/>
  <c r="DK205"/>
  <c r="DI205"/>
  <c r="DJ205"/>
  <c r="DK135" i="4"/>
  <c r="DJ135"/>
  <c r="DI135"/>
  <c r="DI96"/>
  <c r="DL96" s="1"/>
  <c r="DK96"/>
  <c r="DJ96"/>
  <c r="DJ181" i="3"/>
  <c r="DK181"/>
  <c r="DI181"/>
  <c r="DJ185"/>
  <c r="DI185"/>
  <c r="DI142"/>
  <c r="DK142"/>
  <c r="DJ142"/>
  <c r="DI136"/>
  <c r="DJ136"/>
  <c r="DK136"/>
  <c r="DI128"/>
  <c r="DJ128"/>
  <c r="DK128"/>
  <c r="DK120"/>
  <c r="DJ120"/>
  <c r="DI120"/>
  <c r="DI102"/>
  <c r="DL102" s="1"/>
  <c r="DK102"/>
  <c r="DJ102"/>
  <c r="DI138"/>
  <c r="DJ138"/>
  <c r="DK138"/>
  <c r="DJ105"/>
  <c r="DI105"/>
  <c r="DL105" s="1"/>
  <c r="DK105"/>
  <c r="DK206" i="1"/>
  <c r="DI206"/>
  <c r="DJ206"/>
  <c r="DK202"/>
  <c r="DI202"/>
  <c r="DJ202"/>
  <c r="DJ195" i="4"/>
  <c r="DK195"/>
  <c r="DI195"/>
  <c r="DJ199"/>
  <c r="DK199"/>
  <c r="DI199"/>
  <c r="DJ203"/>
  <c r="DK203"/>
  <c r="DI203"/>
  <c r="DJ207"/>
  <c r="DK207"/>
  <c r="DI207"/>
  <c r="DI124"/>
  <c r="DJ126"/>
  <c r="DI126"/>
  <c r="DK126"/>
  <c r="DJ101"/>
  <c r="DI101"/>
  <c r="DL101" s="1"/>
  <c r="DK101"/>
  <c r="DI86"/>
  <c r="DL86" s="1"/>
  <c r="DI69"/>
  <c r="DL69" s="1"/>
  <c r="DJ69"/>
  <c r="DI44"/>
  <c r="DJ44"/>
  <c r="DK44"/>
  <c r="DJ211" i="3"/>
  <c r="DK211"/>
  <c r="DI211"/>
  <c r="DJ203"/>
  <c r="DK203"/>
  <c r="DI203"/>
  <c r="DJ195"/>
  <c r="DK195"/>
  <c r="DI195"/>
  <c r="DJ187"/>
  <c r="DK187"/>
  <c r="DI187"/>
  <c r="DK173"/>
  <c r="DI173"/>
  <c r="DJ173"/>
  <c r="DI176"/>
  <c r="DJ176"/>
  <c r="DK176"/>
  <c r="DJ180"/>
  <c r="DK180"/>
  <c r="DI180"/>
  <c r="DK96"/>
  <c r="DJ96"/>
  <c r="DI96"/>
  <c r="DL96" s="1"/>
  <c r="DK76"/>
  <c r="DI76"/>
  <c r="DL76" s="1"/>
  <c r="DJ76"/>
  <c r="DK52"/>
  <c r="DJ52"/>
  <c r="DI52"/>
  <c r="DI46"/>
  <c r="DJ46"/>
  <c r="DK46"/>
  <c r="DK49"/>
  <c r="DI49"/>
  <c r="DJ49"/>
  <c r="DI203" i="2"/>
  <c r="DJ203"/>
  <c r="DK203"/>
  <c r="DK196"/>
  <c r="DI196"/>
  <c r="DJ196"/>
  <c r="DH212"/>
  <c r="DI172"/>
  <c r="DJ172"/>
  <c r="DK172"/>
  <c r="DK173"/>
  <c r="DI173"/>
  <c r="DJ173"/>
  <c r="DK143"/>
  <c r="DI143"/>
  <c r="DJ143"/>
  <c r="DK135"/>
  <c r="DI135"/>
  <c r="DJ135"/>
  <c r="DK127"/>
  <c r="DI127"/>
  <c r="DJ127"/>
  <c r="DJ178"/>
  <c r="DK178"/>
  <c r="DI178"/>
  <c r="DK195"/>
  <c r="DI195"/>
  <c r="DJ195"/>
  <c r="DI186"/>
  <c r="DJ186"/>
  <c r="DK186"/>
  <c r="DI182"/>
  <c r="DJ182"/>
  <c r="DK182"/>
  <c r="DI175"/>
  <c r="DJ175"/>
  <c r="DK175"/>
  <c r="DI152"/>
  <c r="DJ152"/>
  <c r="DK152"/>
  <c r="DI144"/>
  <c r="DJ144"/>
  <c r="DK144"/>
  <c r="DI136"/>
  <c r="DJ136"/>
  <c r="DK136"/>
  <c r="DI128"/>
  <c r="DJ128"/>
  <c r="DK128"/>
  <c r="DI98"/>
  <c r="DL98" s="1"/>
  <c r="DI209"/>
  <c r="DK209"/>
  <c r="DJ209"/>
  <c r="DI155" i="1"/>
  <c r="DJ155"/>
  <c r="DK155"/>
  <c r="DI147"/>
  <c r="DJ147"/>
  <c r="DK147"/>
  <c r="DI139"/>
  <c r="DJ139"/>
  <c r="DK139"/>
  <c r="DI131"/>
  <c r="DJ131"/>
  <c r="DK131"/>
  <c r="DI120"/>
  <c r="DJ120"/>
  <c r="DK120"/>
  <c r="DI88"/>
  <c r="DL88" s="1"/>
  <c r="DJ88"/>
  <c r="DK88"/>
  <c r="DI45"/>
  <c r="DJ45"/>
  <c r="DK45"/>
  <c r="DK101"/>
  <c r="DI101"/>
  <c r="DL101" s="1"/>
  <c r="DJ101"/>
  <c r="DK77"/>
  <c r="DI77"/>
  <c r="DL77" s="1"/>
  <c r="DJ77"/>
  <c r="DJ154"/>
  <c r="DK154"/>
  <c r="DI154"/>
  <c r="DJ146"/>
  <c r="DK146"/>
  <c r="DI146"/>
  <c r="DJ138"/>
  <c r="DK138"/>
  <c r="DI138"/>
  <c r="DJ130"/>
  <c r="DK130"/>
  <c r="DI130"/>
  <c r="DJ31"/>
  <c r="DK31"/>
  <c r="DI31"/>
  <c r="DK69" i="2"/>
  <c r="DI193" i="1"/>
  <c r="DJ193"/>
  <c r="DK193"/>
  <c r="DI197"/>
  <c r="DJ197"/>
  <c r="DK197"/>
  <c r="DI175" i="4"/>
  <c r="DK175"/>
  <c r="DJ175"/>
  <c r="DJ194"/>
  <c r="DK194"/>
  <c r="DI194"/>
  <c r="DJ198"/>
  <c r="DK198"/>
  <c r="DI198"/>
  <c r="DJ202"/>
  <c r="DK202"/>
  <c r="DI202"/>
  <c r="DJ206"/>
  <c r="DK206"/>
  <c r="DI206"/>
  <c r="DJ210"/>
  <c r="DK210"/>
  <c r="DI210"/>
  <c r="DJ146"/>
  <c r="DI146"/>
  <c r="DK146"/>
  <c r="DJ154"/>
  <c r="DI154"/>
  <c r="DK154"/>
  <c r="DJ129"/>
  <c r="DK137"/>
  <c r="DI137"/>
  <c r="DJ137"/>
  <c r="DJ145"/>
  <c r="DK145"/>
  <c r="DI145"/>
  <c r="DJ153"/>
  <c r="DK153"/>
  <c r="DI153"/>
  <c r="DJ128"/>
  <c r="DI128"/>
  <c r="DK128"/>
  <c r="DI176"/>
  <c r="DI121"/>
  <c r="DJ121"/>
  <c r="DK121"/>
  <c r="DI35"/>
  <c r="DJ35"/>
  <c r="DK35"/>
  <c r="DJ81"/>
  <c r="DI81"/>
  <c r="DL81" s="1"/>
  <c r="DK81"/>
  <c r="DK94"/>
  <c r="DI94"/>
  <c r="DL94" s="1"/>
  <c r="DJ94"/>
  <c r="DJ68"/>
  <c r="DJ29"/>
  <c r="DI48"/>
  <c r="DJ48"/>
  <c r="DK48"/>
  <c r="DJ204" i="3"/>
  <c r="DK204"/>
  <c r="DI204"/>
  <c r="DJ196"/>
  <c r="DK196"/>
  <c r="DI196"/>
  <c r="DJ188"/>
  <c r="DK188"/>
  <c r="DI188"/>
  <c r="DJ201"/>
  <c r="DK201"/>
  <c r="DI201"/>
  <c r="DJ179"/>
  <c r="DK179"/>
  <c r="DI179"/>
  <c r="DK141"/>
  <c r="DI141"/>
  <c r="DJ141"/>
  <c r="DK137"/>
  <c r="DJ137"/>
  <c r="DI137"/>
  <c r="DK129"/>
  <c r="DJ129"/>
  <c r="DI129"/>
  <c r="DI126"/>
  <c r="DJ126"/>
  <c r="DK126"/>
  <c r="DI134"/>
  <c r="DJ134"/>
  <c r="DK134"/>
  <c r="DI150"/>
  <c r="DJ150"/>
  <c r="DK150"/>
  <c r="DI158"/>
  <c r="DJ158"/>
  <c r="DK158"/>
  <c r="DI66"/>
  <c r="DJ66"/>
  <c r="DK66"/>
  <c r="DK100"/>
  <c r="DJ100"/>
  <c r="DI100"/>
  <c r="DL100" s="1"/>
  <c r="DI86"/>
  <c r="DL86" s="1"/>
  <c r="DJ86"/>
  <c r="DK86"/>
  <c r="DI83"/>
  <c r="DL83" s="1"/>
  <c r="DK83"/>
  <c r="DJ83"/>
  <c r="DK99"/>
  <c r="DI99"/>
  <c r="DL99" s="1"/>
  <c r="DJ99"/>
  <c r="DI45"/>
  <c r="DI189" i="2"/>
  <c r="DJ189"/>
  <c r="DK189"/>
  <c r="DK193"/>
  <c r="DI193"/>
  <c r="DJ193"/>
  <c r="DK153"/>
  <c r="DI153"/>
  <c r="DJ153"/>
  <c r="DK145"/>
  <c r="DI145"/>
  <c r="DJ145"/>
  <c r="DK137"/>
  <c r="DI137"/>
  <c r="DJ137"/>
  <c r="DK129"/>
  <c r="DI129"/>
  <c r="DJ129"/>
  <c r="DI188"/>
  <c r="DK188"/>
  <c r="DJ188"/>
  <c r="DJ119"/>
  <c r="DK119"/>
  <c r="DI119"/>
  <c r="DI198"/>
  <c r="DJ198"/>
  <c r="DK198"/>
  <c r="DI187"/>
  <c r="DJ187"/>
  <c r="DK187"/>
  <c r="DI183"/>
  <c r="DJ183"/>
  <c r="DK183"/>
  <c r="DI179"/>
  <c r="DK179"/>
  <c r="DI154"/>
  <c r="DJ154"/>
  <c r="DK154"/>
  <c r="DI146"/>
  <c r="DJ146"/>
  <c r="DK146"/>
  <c r="DI138"/>
  <c r="DJ138"/>
  <c r="DK138"/>
  <c r="DI130"/>
  <c r="DJ130"/>
  <c r="DK130"/>
  <c r="DI102"/>
  <c r="DL102" s="1"/>
  <c r="DJ102"/>
  <c r="DK102"/>
  <c r="DI210"/>
  <c r="DJ210"/>
  <c r="DK210"/>
  <c r="DI149" i="1"/>
  <c r="DJ149"/>
  <c r="DK149"/>
  <c r="DI141"/>
  <c r="DJ141"/>
  <c r="DK141"/>
  <c r="DI133"/>
  <c r="DJ133"/>
  <c r="DK133"/>
  <c r="DI124"/>
  <c r="DJ124"/>
  <c r="DK124"/>
  <c r="DK177" i="2"/>
  <c r="DI177"/>
  <c r="DJ177"/>
  <c r="DK44" i="1"/>
  <c r="DI44"/>
  <c r="DJ44"/>
  <c r="DJ156"/>
  <c r="DK156"/>
  <c r="DI156"/>
  <c r="DJ148"/>
  <c r="DK148"/>
  <c r="DI148"/>
  <c r="DJ140"/>
  <c r="DK140"/>
  <c r="DI140"/>
  <c r="DJ132"/>
  <c r="DK132"/>
  <c r="DI132"/>
  <c r="DJ122"/>
  <c r="DK122"/>
  <c r="DI122"/>
  <c r="DI188"/>
  <c r="DJ188"/>
  <c r="DK188"/>
  <c r="DI176"/>
  <c r="DJ176"/>
  <c r="DK176"/>
  <c r="DI87"/>
  <c r="DL87" s="1"/>
  <c r="DJ72"/>
  <c r="DJ173" i="4"/>
  <c r="DK173"/>
  <c r="DI173"/>
  <c r="DJ177"/>
  <c r="DK177"/>
  <c r="DI177"/>
  <c r="DJ181"/>
  <c r="DI181"/>
  <c r="DK181"/>
  <c r="DJ185"/>
  <c r="DI185"/>
  <c r="DK185"/>
  <c r="DJ189"/>
  <c r="DI189"/>
  <c r="DK189"/>
  <c r="DJ193"/>
  <c r="DK193"/>
  <c r="DI193"/>
  <c r="DJ197"/>
  <c r="DK197"/>
  <c r="DI197"/>
  <c r="DJ201"/>
  <c r="DK201"/>
  <c r="DI201"/>
  <c r="DJ205"/>
  <c r="DK205"/>
  <c r="DI205"/>
  <c r="DJ142"/>
  <c r="DI142"/>
  <c r="DK142"/>
  <c r="DJ130"/>
  <c r="DI130"/>
  <c r="DK130"/>
  <c r="DI119"/>
  <c r="DJ100"/>
  <c r="DI92"/>
  <c r="DL92" s="1"/>
  <c r="DK92"/>
  <c r="DJ92"/>
  <c r="DI84"/>
  <c r="DL84" s="1"/>
  <c r="DK84"/>
  <c r="DJ84"/>
  <c r="DI78"/>
  <c r="DL78" s="1"/>
  <c r="DJ78"/>
  <c r="DK78"/>
  <c r="DJ93"/>
  <c r="DI93"/>
  <c r="DL93" s="1"/>
  <c r="DK93"/>
  <c r="DI52"/>
  <c r="DJ52"/>
  <c r="DK52"/>
  <c r="DJ207" i="3"/>
  <c r="DK207"/>
  <c r="DI207"/>
  <c r="DJ199"/>
  <c r="DK199"/>
  <c r="DI199"/>
  <c r="DJ191"/>
  <c r="DK191"/>
  <c r="DI191"/>
  <c r="DJ183"/>
  <c r="DK183"/>
  <c r="DI183"/>
  <c r="DJ172"/>
  <c r="DJ189"/>
  <c r="DK189"/>
  <c r="DI189"/>
  <c r="DI177"/>
  <c r="DJ177"/>
  <c r="DK177"/>
  <c r="DI123"/>
  <c r="DK123"/>
  <c r="DI122"/>
  <c r="DJ122"/>
  <c r="DK122"/>
  <c r="DI132"/>
  <c r="DJ132"/>
  <c r="DK132"/>
  <c r="DK147"/>
  <c r="DI147"/>
  <c r="DJ147"/>
  <c r="DK155"/>
  <c r="DI155"/>
  <c r="DJ155"/>
  <c r="DI72"/>
  <c r="DL72" s="1"/>
  <c r="DJ72"/>
  <c r="DK72"/>
  <c r="DI98"/>
  <c r="DL98" s="1"/>
  <c r="DK98"/>
  <c r="DJ98"/>
  <c r="DI94"/>
  <c r="DL94" s="1"/>
  <c r="DK94"/>
  <c r="DJ94"/>
  <c r="DJ81"/>
  <c r="DK81"/>
  <c r="DI81"/>
  <c r="DL81" s="1"/>
  <c r="DK41"/>
  <c r="DJ41"/>
  <c r="DI199" i="2"/>
  <c r="DJ199"/>
  <c r="DK199"/>
  <c r="DK192"/>
  <c r="DI192"/>
  <c r="DJ192"/>
  <c r="DI200"/>
  <c r="DJ200"/>
  <c r="DK200"/>
  <c r="DK155"/>
  <c r="DI155"/>
  <c r="DJ155"/>
  <c r="DK147"/>
  <c r="DI147"/>
  <c r="DJ147"/>
  <c r="DK139"/>
  <c r="DI139"/>
  <c r="DJ139"/>
  <c r="DK131"/>
  <c r="DI131"/>
  <c r="DJ131"/>
  <c r="DK190"/>
  <c r="DI190"/>
  <c r="DJ190"/>
  <c r="DJ123"/>
  <c r="DK123"/>
  <c r="DI123"/>
  <c r="DK191"/>
  <c r="DI191"/>
  <c r="DJ191"/>
  <c r="DI184"/>
  <c r="DJ184"/>
  <c r="DK184"/>
  <c r="DI180"/>
  <c r="DJ180"/>
  <c r="DK180"/>
  <c r="DI156"/>
  <c r="DJ156"/>
  <c r="DK156"/>
  <c r="DI148"/>
  <c r="DJ148"/>
  <c r="DK148"/>
  <c r="DI140"/>
  <c r="DJ140"/>
  <c r="DK140"/>
  <c r="DI132"/>
  <c r="DJ132"/>
  <c r="DK132"/>
  <c r="DI122"/>
  <c r="DJ122"/>
  <c r="DK122"/>
  <c r="DI90"/>
  <c r="DL90" s="1"/>
  <c r="DJ90"/>
  <c r="DK90"/>
  <c r="DI208"/>
  <c r="DJ208"/>
  <c r="DK208"/>
  <c r="DI176"/>
  <c r="DJ176"/>
  <c r="DK176"/>
  <c r="DI151" i="1"/>
  <c r="DJ151"/>
  <c r="DK151"/>
  <c r="DI143"/>
  <c r="DJ143"/>
  <c r="DK143"/>
  <c r="DI135"/>
  <c r="DJ135"/>
  <c r="DK135"/>
  <c r="DI127"/>
  <c r="DJ127"/>
  <c r="DK127"/>
  <c r="DK119"/>
  <c r="DH160"/>
  <c r="DH159"/>
  <c r="DI119"/>
  <c r="DJ119"/>
  <c r="DK48"/>
  <c r="DI48"/>
  <c r="DJ48"/>
  <c r="DJ158"/>
  <c r="DK158"/>
  <c r="DI158"/>
  <c r="DJ150"/>
  <c r="DK150"/>
  <c r="DI150"/>
  <c r="DJ142"/>
  <c r="DK142"/>
  <c r="DI142"/>
  <c r="DJ134"/>
  <c r="DK134"/>
  <c r="DI134"/>
  <c r="DJ126"/>
  <c r="DK126"/>
  <c r="DI126"/>
  <c r="DI87" i="2"/>
  <c r="DL87" s="1"/>
  <c r="DI103"/>
  <c r="DL103" s="1"/>
  <c r="DJ103"/>
  <c r="DK103"/>
  <c r="DJ187" i="1"/>
  <c r="DK187"/>
  <c r="DI187"/>
  <c r="DJ191"/>
  <c r="DK191"/>
  <c r="DI191"/>
  <c r="DL191" s="1"/>
  <c r="DI121"/>
  <c r="DJ121"/>
  <c r="DK121"/>
  <c r="DI91"/>
  <c r="DL91" s="1"/>
  <c r="DJ91"/>
  <c r="DK91"/>
  <c r="DI75"/>
  <c r="DL75" s="1"/>
  <c r="DJ75"/>
  <c r="DK75"/>
  <c r="DI173"/>
  <c r="DJ173"/>
  <c r="DK173"/>
  <c r="DK123"/>
  <c r="DI123"/>
  <c r="DJ123"/>
  <c r="DK178" i="4"/>
  <c r="DI178"/>
  <c r="DJ178"/>
  <c r="DJ184"/>
  <c r="DK184"/>
  <c r="DI184"/>
  <c r="DJ192"/>
  <c r="DI192"/>
  <c r="DK192"/>
  <c r="DJ196"/>
  <c r="DK196"/>
  <c r="DI196"/>
  <c r="DJ200"/>
  <c r="DK200"/>
  <c r="DI200"/>
  <c r="DJ204"/>
  <c r="DK204"/>
  <c r="DI204"/>
  <c r="DJ208"/>
  <c r="DK208"/>
  <c r="DI208"/>
  <c r="DI120"/>
  <c r="DJ120"/>
  <c r="DK120"/>
  <c r="DI133"/>
  <c r="DK141"/>
  <c r="DI141"/>
  <c r="DJ141"/>
  <c r="DJ149"/>
  <c r="DK149"/>
  <c r="DI149"/>
  <c r="DJ157"/>
  <c r="DK157"/>
  <c r="DI157"/>
  <c r="DK123"/>
  <c r="DI123"/>
  <c r="DJ123"/>
  <c r="DJ136"/>
  <c r="DI136"/>
  <c r="DK136"/>
  <c r="DI43"/>
  <c r="DJ43"/>
  <c r="DK43"/>
  <c r="DK105"/>
  <c r="DK75"/>
  <c r="DI75"/>
  <c r="DL75" s="1"/>
  <c r="DJ75"/>
  <c r="DK98"/>
  <c r="DI98"/>
  <c r="DL98" s="1"/>
  <c r="DJ98"/>
  <c r="DK82"/>
  <c r="DI82"/>
  <c r="DL82" s="1"/>
  <c r="DJ82"/>
  <c r="DI77"/>
  <c r="DL77" s="1"/>
  <c r="DJ77"/>
  <c r="DK77"/>
  <c r="DJ102"/>
  <c r="DK102"/>
  <c r="DI102"/>
  <c r="DL102" s="1"/>
  <c r="DK178" i="3"/>
  <c r="DI178"/>
  <c r="DJ178"/>
  <c r="DJ208"/>
  <c r="DK208"/>
  <c r="DI208"/>
  <c r="DJ200"/>
  <c r="DK200"/>
  <c r="DI200"/>
  <c r="DJ192"/>
  <c r="DK192"/>
  <c r="DI192"/>
  <c r="DJ184"/>
  <c r="DJ209"/>
  <c r="DK209"/>
  <c r="DI209"/>
  <c r="DJ193"/>
  <c r="DK193"/>
  <c r="DI193"/>
  <c r="DK175"/>
  <c r="DK133"/>
  <c r="DJ133"/>
  <c r="DI133"/>
  <c r="DK124"/>
  <c r="DJ124"/>
  <c r="DI124"/>
  <c r="DI130"/>
  <c r="DJ130"/>
  <c r="DK130"/>
  <c r="DI146"/>
  <c r="DJ146"/>
  <c r="DK146"/>
  <c r="DI154"/>
  <c r="DJ154"/>
  <c r="DK154"/>
  <c r="DK125"/>
  <c r="DI125"/>
  <c r="DJ125"/>
  <c r="DK80"/>
  <c r="DJ80"/>
  <c r="DI80"/>
  <c r="DL80" s="1"/>
  <c r="DJ89"/>
  <c r="DI89"/>
  <c r="DL89" s="1"/>
  <c r="DK89"/>
  <c r="DK91"/>
  <c r="DJ91"/>
  <c r="DI91"/>
  <c r="DL91" s="1"/>
  <c r="DK69"/>
  <c r="DJ69"/>
  <c r="DI69"/>
  <c r="DL69" s="1"/>
  <c r="DI35"/>
  <c r="DJ35"/>
  <c r="DK35"/>
  <c r="DI121" i="2"/>
  <c r="DJ121"/>
  <c r="DK121"/>
  <c r="DI204"/>
  <c r="DJ204"/>
  <c r="DK204"/>
  <c r="DK157"/>
  <c r="DI157"/>
  <c r="DJ157"/>
  <c r="DK149"/>
  <c r="DI149"/>
  <c r="DJ149"/>
  <c r="DK141"/>
  <c r="DI141"/>
  <c r="DJ141"/>
  <c r="DK133"/>
  <c r="DI133"/>
  <c r="DJ133"/>
  <c r="DK124"/>
  <c r="DI124"/>
  <c r="DJ124"/>
  <c r="DJ174"/>
  <c r="DK174"/>
  <c r="DI174"/>
  <c r="DJ97"/>
  <c r="DI202"/>
  <c r="DJ202"/>
  <c r="DK202"/>
  <c r="DI185"/>
  <c r="DJ185"/>
  <c r="DK185"/>
  <c r="DI181"/>
  <c r="DJ181"/>
  <c r="DK181"/>
  <c r="DI158"/>
  <c r="DJ158"/>
  <c r="DK158"/>
  <c r="DI150"/>
  <c r="DJ150"/>
  <c r="DK150"/>
  <c r="DI142"/>
  <c r="DJ142"/>
  <c r="DK142"/>
  <c r="DI134"/>
  <c r="DJ134"/>
  <c r="DK134"/>
  <c r="DI126"/>
  <c r="DJ126"/>
  <c r="DK126"/>
  <c r="DJ94"/>
  <c r="DI211"/>
  <c r="DK211"/>
  <c r="DJ211"/>
  <c r="DJ42"/>
  <c r="DK42"/>
  <c r="DI42"/>
  <c r="DI153" i="1"/>
  <c r="DJ153"/>
  <c r="DK153"/>
  <c r="DI145"/>
  <c r="DJ145"/>
  <c r="DK145"/>
  <c r="DI137"/>
  <c r="DJ137"/>
  <c r="DK137"/>
  <c r="DI129"/>
  <c r="DJ129"/>
  <c r="DK129"/>
  <c r="DK100"/>
  <c r="DJ175"/>
  <c r="DK175"/>
  <c r="DI175"/>
  <c r="DJ152"/>
  <c r="DK152"/>
  <c r="DI152"/>
  <c r="DJ144"/>
  <c r="DK144"/>
  <c r="DI144"/>
  <c r="DJ136"/>
  <c r="DK136"/>
  <c r="DI136"/>
  <c r="DJ128"/>
  <c r="DK128"/>
  <c r="DI128"/>
  <c r="DJ94"/>
  <c r="DI94"/>
  <c r="DL94" s="1"/>
  <c r="DI99" i="2"/>
  <c r="DL99" s="1"/>
  <c r="DK99"/>
  <c r="DK190" i="1"/>
  <c r="DK194"/>
  <c r="DI194"/>
  <c r="DJ194"/>
  <c r="DK198"/>
  <c r="DI198"/>
  <c r="DJ198"/>
  <c r="DI125"/>
  <c r="DJ125"/>
  <c r="DK125"/>
  <c r="DP226" i="12" l="1"/>
  <c r="DM153" i="13"/>
  <c r="DO202" i="12"/>
  <c r="DK33" i="4"/>
  <c r="DI33"/>
  <c r="DL209" i="3"/>
  <c r="DL192"/>
  <c r="DL208"/>
  <c r="DL189"/>
  <c r="DL183"/>
  <c r="DL199"/>
  <c r="DL179"/>
  <c r="DL188"/>
  <c r="DL204"/>
  <c r="DL187"/>
  <c r="DL203"/>
  <c r="DL181"/>
  <c r="DL208" i="4"/>
  <c r="DJ176"/>
  <c r="DL200"/>
  <c r="DL197"/>
  <c r="DL210"/>
  <c r="DL202"/>
  <c r="DL194"/>
  <c r="DL203"/>
  <c r="DL195"/>
  <c r="DI183"/>
  <c r="DL193" i="3"/>
  <c r="DL200"/>
  <c r="DL191"/>
  <c r="DL207"/>
  <c r="DL201"/>
  <c r="DL196"/>
  <c r="DL180"/>
  <c r="DL195"/>
  <c r="DL211"/>
  <c r="DL182"/>
  <c r="DL198"/>
  <c r="DL186"/>
  <c r="DL202"/>
  <c r="DL211" i="4"/>
  <c r="DL204"/>
  <c r="DL201"/>
  <c r="DL193"/>
  <c r="DL206"/>
  <c r="DL198"/>
  <c r="DL207"/>
  <c r="DL199"/>
  <c r="DL209"/>
  <c r="DL188"/>
  <c r="DL173"/>
  <c r="DK197" i="2"/>
  <c r="DH213"/>
  <c r="DJ179"/>
  <c r="DJ213" s="1"/>
  <c r="DL185" i="3"/>
  <c r="DK172"/>
  <c r="DJ196" i="1"/>
  <c r="DL196" s="1"/>
  <c r="DK196"/>
  <c r="DJ179"/>
  <c r="DL178" i="2"/>
  <c r="DJ183" i="1"/>
  <c r="DL183" s="1"/>
  <c r="DI186"/>
  <c r="DI183"/>
  <c r="DJ178"/>
  <c r="DL178" s="1"/>
  <c r="DJ190"/>
  <c r="DL190" s="1"/>
  <c r="DK178"/>
  <c r="DK174"/>
  <c r="DJ186"/>
  <c r="DL186" s="1"/>
  <c r="DJ174"/>
  <c r="DI195"/>
  <c r="DK172"/>
  <c r="DI200"/>
  <c r="DJ180"/>
  <c r="DJ189"/>
  <c r="DL189" s="1"/>
  <c r="DI210"/>
  <c r="DK180"/>
  <c r="DK189"/>
  <c r="DJ210"/>
  <c r="DL210" s="1"/>
  <c r="DJ200"/>
  <c r="DL200" s="1"/>
  <c r="DJ181"/>
  <c r="DI184"/>
  <c r="DK185"/>
  <c r="DI179"/>
  <c r="DL179" s="1"/>
  <c r="DI203"/>
  <c r="DI211"/>
  <c r="DI185"/>
  <c r="DK181"/>
  <c r="DJ203"/>
  <c r="DL203" s="1"/>
  <c r="DJ211"/>
  <c r="DI172"/>
  <c r="DJ195"/>
  <c r="DI182"/>
  <c r="DI177"/>
  <c r="DI201"/>
  <c r="DI199"/>
  <c r="DJ182"/>
  <c r="DL195"/>
  <c r="DL187"/>
  <c r="DJ199"/>
  <c r="DL199" s="1"/>
  <c r="DJ192"/>
  <c r="DK192"/>
  <c r="DH212"/>
  <c r="DJ184"/>
  <c r="DL184" s="1"/>
  <c r="DM150" i="13"/>
  <c r="DM83"/>
  <c r="DO210"/>
  <c r="DM157"/>
  <c r="DN157"/>
  <c r="DM149"/>
  <c r="DN149"/>
  <c r="DO106"/>
  <c r="DM170"/>
  <c r="DO104" i="14"/>
  <c r="DO82" i="12"/>
  <c r="DN170"/>
  <c r="DM170"/>
  <c r="DO223"/>
  <c r="DM103"/>
  <c r="DM107"/>
  <c r="DO107"/>
  <c r="DN151"/>
  <c r="DO204"/>
  <c r="DM151"/>
  <c r="DM174"/>
  <c r="DM161"/>
  <c r="DO84"/>
  <c r="DM112"/>
  <c r="DO108"/>
  <c r="DM111"/>
  <c r="DO111"/>
  <c r="DN187" i="14"/>
  <c r="DM187"/>
  <c r="DO240"/>
  <c r="DN150" i="12"/>
  <c r="DO203"/>
  <c r="DM150"/>
  <c r="DO83"/>
  <c r="DL111" i="14"/>
  <c r="DO124" i="12"/>
  <c r="DQ227"/>
  <c r="DO135" i="13"/>
  <c r="DQ215" i="12"/>
  <c r="DQ240" i="13"/>
  <c r="DO134" i="14"/>
  <c r="DQ235" i="13"/>
  <c r="DP214"/>
  <c r="DI189"/>
  <c r="DO173" i="12"/>
  <c r="DN123" i="13"/>
  <c r="DP221"/>
  <c r="DL91" i="14"/>
  <c r="DN158" s="1"/>
  <c r="DO115" i="13"/>
  <c r="DL175" i="1"/>
  <c r="DH213"/>
  <c r="DJ201"/>
  <c r="DL201" s="1"/>
  <c r="DJ209"/>
  <c r="DL209" s="1"/>
  <c r="DK177"/>
  <c r="DL178" i="3"/>
  <c r="DL198" i="1"/>
  <c r="DL182"/>
  <c r="DL174"/>
  <c r="DL188"/>
  <c r="DL197"/>
  <c r="DL206"/>
  <c r="DL204"/>
  <c r="DL207"/>
  <c r="DL196" i="4"/>
  <c r="DL177"/>
  <c r="DJ172"/>
  <c r="DL205"/>
  <c r="DI172"/>
  <c r="DL184"/>
  <c r="DJ187"/>
  <c r="DI186"/>
  <c r="DJ182"/>
  <c r="DI190"/>
  <c r="DK190"/>
  <c r="DL190" s="1"/>
  <c r="DK187"/>
  <c r="DL185"/>
  <c r="DK182"/>
  <c r="DI179"/>
  <c r="DK179"/>
  <c r="DL179" s="1"/>
  <c r="DL176"/>
  <c r="DJ174"/>
  <c r="DK174"/>
  <c r="DL192"/>
  <c r="DL178"/>
  <c r="DL189"/>
  <c r="DL181"/>
  <c r="DL175"/>
  <c r="DL177" i="3"/>
  <c r="DL176"/>
  <c r="DL173"/>
  <c r="DK205"/>
  <c r="DI205"/>
  <c r="DL205" s="1"/>
  <c r="DI184"/>
  <c r="DL184" s="1"/>
  <c r="DI175"/>
  <c r="DL175" s="1"/>
  <c r="DH212"/>
  <c r="DK174"/>
  <c r="DL210" i="2"/>
  <c r="DL203"/>
  <c r="DL207"/>
  <c r="DL201"/>
  <c r="DL206"/>
  <c r="DL177"/>
  <c r="DL174"/>
  <c r="DL196"/>
  <c r="DL194"/>
  <c r="DL187"/>
  <c r="DL185"/>
  <c r="DL182"/>
  <c r="DL180"/>
  <c r="DL179"/>
  <c r="DL176"/>
  <c r="DL173"/>
  <c r="DL205"/>
  <c r="DL194" i="1"/>
  <c r="DL173"/>
  <c r="DL176"/>
  <c r="DL193"/>
  <c r="DL185"/>
  <c r="DL202"/>
  <c r="DL205"/>
  <c r="DL208"/>
  <c r="DL211"/>
  <c r="DL181" i="2"/>
  <c r="DL202"/>
  <c r="DL204"/>
  <c r="DL208"/>
  <c r="DL184"/>
  <c r="DL191"/>
  <c r="DL190"/>
  <c r="DL200"/>
  <c r="DL192"/>
  <c r="DL199"/>
  <c r="DL183"/>
  <c r="DL198"/>
  <c r="DL188"/>
  <c r="DL193"/>
  <c r="DL189"/>
  <c r="DL209"/>
  <c r="DL175"/>
  <c r="DL186"/>
  <c r="DL195"/>
  <c r="DL197"/>
  <c r="DL211"/>
  <c r="DQ237" i="12"/>
  <c r="DJ137"/>
  <c r="DJ136"/>
  <c r="DQ220"/>
  <c r="DQ217"/>
  <c r="DO102" i="13"/>
  <c r="DL131"/>
  <c r="DM131" s="1"/>
  <c r="DN182"/>
  <c r="DO238"/>
  <c r="DM185"/>
  <c r="DN185"/>
  <c r="DM159"/>
  <c r="DO212"/>
  <c r="DN159"/>
  <c r="DN165"/>
  <c r="DO218"/>
  <c r="DM165"/>
  <c r="DL88"/>
  <c r="DM88" s="1"/>
  <c r="DO132"/>
  <c r="DM98"/>
  <c r="DO232"/>
  <c r="DQ232" s="1"/>
  <c r="DM179"/>
  <c r="DN179"/>
  <c r="DM126"/>
  <c r="DN177"/>
  <c r="DO230"/>
  <c r="DQ230" s="1"/>
  <c r="DM177"/>
  <c r="DL116"/>
  <c r="DM116" s="1"/>
  <c r="DM115"/>
  <c r="DL114"/>
  <c r="DO114" s="1"/>
  <c r="DL109"/>
  <c r="DM109" s="1"/>
  <c r="DO107"/>
  <c r="DM107"/>
  <c r="DO222"/>
  <c r="DM167"/>
  <c r="DO220"/>
  <c r="DN167"/>
  <c r="DO100"/>
  <c r="DO216"/>
  <c r="DQ216" s="1"/>
  <c r="DM163"/>
  <c r="DN163"/>
  <c r="DM96"/>
  <c r="DN160"/>
  <c r="DM160"/>
  <c r="DO213"/>
  <c r="DQ213" s="1"/>
  <c r="DM93"/>
  <c r="DN158"/>
  <c r="DM158"/>
  <c r="DO211"/>
  <c r="DQ211" s="1"/>
  <c r="DM91"/>
  <c r="DM151"/>
  <c r="DO204"/>
  <c r="DQ204" s="1"/>
  <c r="DN151"/>
  <c r="DO84"/>
  <c r="DQ237" i="14"/>
  <c r="DN186"/>
  <c r="DQ215" i="13"/>
  <c r="DM175"/>
  <c r="DM171"/>
  <c r="DN171"/>
  <c r="DO99"/>
  <c r="DM86" i="14"/>
  <c r="DM158"/>
  <c r="DQ239"/>
  <c r="DO115"/>
  <c r="DI148" i="4"/>
  <c r="DK122"/>
  <c r="DJ144" i="3"/>
  <c r="DI151" i="4"/>
  <c r="DL127"/>
  <c r="DM127" s="1"/>
  <c r="DQ234" i="13"/>
  <c r="DK68" i="14"/>
  <c r="DO116"/>
  <c r="DM108" i="12"/>
  <c r="DN101"/>
  <c r="DM101" s="1"/>
  <c r="DM89"/>
  <c r="DP207"/>
  <c r="DO157"/>
  <c r="DP206"/>
  <c r="DN94"/>
  <c r="DM94" s="1"/>
  <c r="DJ69"/>
  <c r="DM92"/>
  <c r="DP210"/>
  <c r="DK69"/>
  <c r="DN125"/>
  <c r="DO125" s="1"/>
  <c r="DQ204"/>
  <c r="DM84"/>
  <c r="DN87"/>
  <c r="DO161"/>
  <c r="DO135"/>
  <c r="DQ218"/>
  <c r="DN124" i="13"/>
  <c r="DO124" s="1"/>
  <c r="DO174"/>
  <c r="DN101"/>
  <c r="DO101" s="1"/>
  <c r="DQ207"/>
  <c r="DN125"/>
  <c r="DM125" s="1"/>
  <c r="DN122"/>
  <c r="DO122" s="1"/>
  <c r="DN87"/>
  <c r="DO173"/>
  <c r="DN90"/>
  <c r="DN121"/>
  <c r="DO121" s="1"/>
  <c r="DO157"/>
  <c r="DM101" i="14"/>
  <c r="DM96"/>
  <c r="DO112" i="12"/>
  <c r="DQ223"/>
  <c r="DO102"/>
  <c r="DM121"/>
  <c r="DO121"/>
  <c r="DQ212"/>
  <c r="DQ226"/>
  <c r="DQ203"/>
  <c r="DM93"/>
  <c r="DN123"/>
  <c r="DN92" i="13"/>
  <c r="DM92" s="1"/>
  <c r="DQ208" i="12"/>
  <c r="DQ235" i="14"/>
  <c r="DL134" i="4"/>
  <c r="DN187" s="1"/>
  <c r="DL152" i="1"/>
  <c r="DL144" i="2"/>
  <c r="DM144" s="1"/>
  <c r="DL127"/>
  <c r="DL135" i="3"/>
  <c r="DM188" s="1"/>
  <c r="DL128" i="4"/>
  <c r="DL146"/>
  <c r="DN199" s="1"/>
  <c r="DL128" i="2"/>
  <c r="DL143"/>
  <c r="DM143" s="1"/>
  <c r="DL135" i="4"/>
  <c r="DL138"/>
  <c r="DN166" i="13"/>
  <c r="DO228"/>
  <c r="DQ228" s="1"/>
  <c r="DM120"/>
  <c r="DQ219"/>
  <c r="DO85"/>
  <c r="DN176"/>
  <c r="DO112"/>
  <c r="DI136"/>
  <c r="DO231"/>
  <c r="DQ231" s="1"/>
  <c r="DN178"/>
  <c r="DK136"/>
  <c r="DO116"/>
  <c r="DM123"/>
  <c r="DO227"/>
  <c r="DQ227" s="1"/>
  <c r="DO164"/>
  <c r="DO169"/>
  <c r="DP217"/>
  <c r="DQ217" s="1"/>
  <c r="DK68"/>
  <c r="DP222"/>
  <c r="DI68"/>
  <c r="DJ68"/>
  <c r="DO91"/>
  <c r="DN89"/>
  <c r="DM89" s="1"/>
  <c r="DP209"/>
  <c r="DQ209" s="1"/>
  <c r="DK69"/>
  <c r="DM82"/>
  <c r="DO82"/>
  <c r="DP202"/>
  <c r="DQ202" s="1"/>
  <c r="DJ69"/>
  <c r="DO149"/>
  <c r="DQ218"/>
  <c r="DI69"/>
  <c r="DQ203"/>
  <c r="DO123"/>
  <c r="DM84"/>
  <c r="DM85"/>
  <c r="DM101"/>
  <c r="DQ226"/>
  <c r="DO133"/>
  <c r="DQ220"/>
  <c r="DM132"/>
  <c r="DO93"/>
  <c r="DO98"/>
  <c r="DQ236"/>
  <c r="DO88"/>
  <c r="DJ137" i="14"/>
  <c r="DO211"/>
  <c r="DQ211" s="1"/>
  <c r="DK136"/>
  <c r="DJ136"/>
  <c r="DQ223"/>
  <c r="DQ222"/>
  <c r="DQ233"/>
  <c r="DQ212"/>
  <c r="DQ238"/>
  <c r="DQ219"/>
  <c r="DJ69"/>
  <c r="DO185"/>
  <c r="DQ229"/>
  <c r="DO117"/>
  <c r="DO133"/>
  <c r="DQ240"/>
  <c r="DO121"/>
  <c r="DQ215"/>
  <c r="DQ221"/>
  <c r="DI97" i="2"/>
  <c r="DL97" s="1"/>
  <c r="DL125" i="3"/>
  <c r="DL154"/>
  <c r="DJ40" i="4"/>
  <c r="DJ71" i="1"/>
  <c r="DI80"/>
  <c r="DL80" s="1"/>
  <c r="DO186" s="1"/>
  <c r="DL122" i="2"/>
  <c r="DL140"/>
  <c r="DM140" s="1"/>
  <c r="DL156"/>
  <c r="DL147" i="3"/>
  <c r="DN200" s="1"/>
  <c r="DL132"/>
  <c r="DH213"/>
  <c r="DL130" i="4"/>
  <c r="DI105" i="1"/>
  <c r="DL105" s="1"/>
  <c r="DN158" s="1"/>
  <c r="DL130" i="2"/>
  <c r="DL146"/>
  <c r="DL137"/>
  <c r="DL153"/>
  <c r="DJ45" i="3"/>
  <c r="DL134"/>
  <c r="DN187" s="1"/>
  <c r="DK183" i="4"/>
  <c r="DL183" s="1"/>
  <c r="DM183" s="1"/>
  <c r="DI174" i="3"/>
  <c r="DJ156" i="4"/>
  <c r="DK186"/>
  <c r="DO91" i="14"/>
  <c r="DM84"/>
  <c r="DN105"/>
  <c r="DM105" s="1"/>
  <c r="DQ207"/>
  <c r="DQ225"/>
  <c r="DM125"/>
  <c r="DQ216"/>
  <c r="DQ234"/>
  <c r="DJ68"/>
  <c r="DK69"/>
  <c r="DQ217"/>
  <c r="DO89"/>
  <c r="DM104"/>
  <c r="DI68"/>
  <c r="DM122"/>
  <c r="DM92"/>
  <c r="DI69"/>
  <c r="DQ209"/>
  <c r="DQ226"/>
  <c r="DQ214"/>
  <c r="DQ204"/>
  <c r="DO95"/>
  <c r="DM85"/>
  <c r="DQ228"/>
  <c r="DL123" i="2"/>
  <c r="DL122" i="1"/>
  <c r="DL156"/>
  <c r="DL131" i="3"/>
  <c r="DM184" s="1"/>
  <c r="DL122" i="4"/>
  <c r="DN175" s="1"/>
  <c r="DQ212" i="13"/>
  <c r="DL148" i="1"/>
  <c r="DL157" i="3"/>
  <c r="DN210" s="1"/>
  <c r="DL126" i="4"/>
  <c r="DL151"/>
  <c r="DN204" s="1"/>
  <c r="DQ210" i="14"/>
  <c r="DQ205"/>
  <c r="DI137"/>
  <c r="DO86"/>
  <c r="DI136"/>
  <c r="DO206"/>
  <c r="DQ206" s="1"/>
  <c r="DM153"/>
  <c r="DQ236"/>
  <c r="DQ230"/>
  <c r="DQ232"/>
  <c r="DK137"/>
  <c r="DO112"/>
  <c r="DO103" i="13"/>
  <c r="DQ214"/>
  <c r="DN155"/>
  <c r="DJ137"/>
  <c r="DO223"/>
  <c r="DQ223" s="1"/>
  <c r="DK137"/>
  <c r="DJ136"/>
  <c r="DI137"/>
  <c r="DQ205"/>
  <c r="DM88" i="12"/>
  <c r="DJ124" i="4"/>
  <c r="DL128" i="1"/>
  <c r="DN181" s="1"/>
  <c r="DL150" i="2"/>
  <c r="DL133"/>
  <c r="DN186" s="1"/>
  <c r="DL149"/>
  <c r="DL121"/>
  <c r="DM121" s="1"/>
  <c r="DL120" i="4"/>
  <c r="DL131" i="2"/>
  <c r="DN184" s="1"/>
  <c r="DL147"/>
  <c r="DL122" i="3"/>
  <c r="DN175" s="1"/>
  <c r="DL142" i="4"/>
  <c r="DL150" i="3"/>
  <c r="DM203" s="1"/>
  <c r="DL121" i="4"/>
  <c r="DL138" i="3"/>
  <c r="DM191" s="1"/>
  <c r="DL136"/>
  <c r="DL153"/>
  <c r="DM206" s="1"/>
  <c r="DQ238" i="13"/>
  <c r="DL137" i="1"/>
  <c r="DN190" s="1"/>
  <c r="DL153"/>
  <c r="DL123"/>
  <c r="DL135"/>
  <c r="DL151"/>
  <c r="DN204" s="1"/>
  <c r="DL124"/>
  <c r="DN177" s="1"/>
  <c r="DL147"/>
  <c r="DL157"/>
  <c r="DL134" i="2"/>
  <c r="DN187" s="1"/>
  <c r="DH160"/>
  <c r="DJ68" i="12"/>
  <c r="DQ214"/>
  <c r="DM91"/>
  <c r="DM83"/>
  <c r="DM82"/>
  <c r="DI69"/>
  <c r="DQ222"/>
  <c r="DQ211"/>
  <c r="DM86"/>
  <c r="DO90"/>
  <c r="DP235"/>
  <c r="DQ235" s="1"/>
  <c r="DM132"/>
  <c r="DO118"/>
  <c r="DQ206"/>
  <c r="DQ207"/>
  <c r="DQ228"/>
  <c r="DQ232"/>
  <c r="DN130"/>
  <c r="DO94"/>
  <c r="DK68"/>
  <c r="DQ231"/>
  <c r="DQ240"/>
  <c r="DQ202"/>
  <c r="DI68"/>
  <c r="DQ209"/>
  <c r="DQ205"/>
  <c r="DL145" i="3"/>
  <c r="DM198" s="1"/>
  <c r="DL128"/>
  <c r="DN181" s="1"/>
  <c r="DL133"/>
  <c r="DM133" s="1"/>
  <c r="DL136" i="4"/>
  <c r="DL149"/>
  <c r="DM202" s="1"/>
  <c r="DL141"/>
  <c r="DJ119"/>
  <c r="DL126" i="3"/>
  <c r="DN179" s="1"/>
  <c r="DL141"/>
  <c r="DN194" s="1"/>
  <c r="DL145" i="4"/>
  <c r="DL137"/>
  <c r="DM137" s="1"/>
  <c r="DL154"/>
  <c r="DK140"/>
  <c r="DL127" i="3"/>
  <c r="DN180" s="1"/>
  <c r="DL132" i="4"/>
  <c r="DN185" s="1"/>
  <c r="DL131"/>
  <c r="DL123"/>
  <c r="DL123" i="3"/>
  <c r="DL150" i="4"/>
  <c r="DN203" s="1"/>
  <c r="DL125"/>
  <c r="DL157"/>
  <c r="DN210" s="1"/>
  <c r="DL153"/>
  <c r="DJ140"/>
  <c r="DL140" s="1"/>
  <c r="DI155"/>
  <c r="DL155" s="1"/>
  <c r="DL140" i="3"/>
  <c r="DM193" s="1"/>
  <c r="DL143"/>
  <c r="DM196" s="1"/>
  <c r="DL139" i="4"/>
  <c r="DM192" s="1"/>
  <c r="DL158"/>
  <c r="DL130" i="3"/>
  <c r="DN183" s="1"/>
  <c r="DL155"/>
  <c r="DM155" s="1"/>
  <c r="DL158"/>
  <c r="DN211" s="1"/>
  <c r="DK156"/>
  <c r="DL151"/>
  <c r="DN204" s="1"/>
  <c r="DL152"/>
  <c r="DM205" s="1"/>
  <c r="DL149"/>
  <c r="DM149" s="1"/>
  <c r="DL121"/>
  <c r="DL146"/>
  <c r="DM199" s="1"/>
  <c r="DL124"/>
  <c r="DN177" s="1"/>
  <c r="DL137"/>
  <c r="DN190" s="1"/>
  <c r="DJ156"/>
  <c r="DL156" s="1"/>
  <c r="DL142"/>
  <c r="DN195" s="1"/>
  <c r="DL144"/>
  <c r="DN197" s="1"/>
  <c r="DL129"/>
  <c r="DN182" s="1"/>
  <c r="DL120"/>
  <c r="DK156" i="4"/>
  <c r="DL156" s="1"/>
  <c r="DL139" i="3"/>
  <c r="DM139" s="1"/>
  <c r="DL126" i="2"/>
  <c r="DL158"/>
  <c r="DL124"/>
  <c r="DN177" s="1"/>
  <c r="DL157"/>
  <c r="DN210" s="1"/>
  <c r="DL132"/>
  <c r="DL155"/>
  <c r="DL138"/>
  <c r="DL145"/>
  <c r="DM198" s="1"/>
  <c r="DL152"/>
  <c r="DM152" s="1"/>
  <c r="DL135"/>
  <c r="DI125"/>
  <c r="DL125" s="1"/>
  <c r="DL126" i="1"/>
  <c r="DN179" s="1"/>
  <c r="DJ120" i="2"/>
  <c r="DL146" i="1"/>
  <c r="DJ151" i="2"/>
  <c r="DL158" i="1"/>
  <c r="DN211" s="1"/>
  <c r="DL142" i="2"/>
  <c r="DL141"/>
  <c r="DL150" i="1"/>
  <c r="DN203" s="1"/>
  <c r="DL148" i="2"/>
  <c r="DN201" s="1"/>
  <c r="DL139"/>
  <c r="DN192" s="1"/>
  <c r="DL154"/>
  <c r="DL129"/>
  <c r="DN182" s="1"/>
  <c r="DL138" i="1"/>
  <c r="DM138" s="1"/>
  <c r="DL136" i="2"/>
  <c r="DN189" s="1"/>
  <c r="DL129" i="1"/>
  <c r="DL143"/>
  <c r="DN196" s="1"/>
  <c r="DI120" i="2"/>
  <c r="DL149" i="1"/>
  <c r="DH159" i="2"/>
  <c r="DL139" i="1"/>
  <c r="DI151" i="2"/>
  <c r="DL144" i="1"/>
  <c r="DN197" s="1"/>
  <c r="DK125" i="2"/>
  <c r="DL142" i="1"/>
  <c r="DN195" s="1"/>
  <c r="DK120" i="2"/>
  <c r="DK159" s="1"/>
  <c r="DL140" i="1"/>
  <c r="DM140" s="1"/>
  <c r="DL141"/>
  <c r="DL130"/>
  <c r="DL131"/>
  <c r="DN184" s="1"/>
  <c r="DL125"/>
  <c r="DL136"/>
  <c r="DL145"/>
  <c r="DL121"/>
  <c r="DN174" s="1"/>
  <c r="DL134"/>
  <c r="DN187" s="1"/>
  <c r="DL127"/>
  <c r="DL132"/>
  <c r="DL133"/>
  <c r="DL154"/>
  <c r="DL120"/>
  <c r="DL155"/>
  <c r="DQ213" i="14"/>
  <c r="DQ239" i="13"/>
  <c r="DQ210"/>
  <c r="DQ224" i="12"/>
  <c r="DQ210"/>
  <c r="DQ221" i="13"/>
  <c r="DQ233"/>
  <c r="DM100"/>
  <c r="DQ220" i="14"/>
  <c r="DQ218"/>
  <c r="DM134"/>
  <c r="DM125" i="12"/>
  <c r="DQ208" i="14"/>
  <c r="DQ216" i="12"/>
  <c r="DQ224" i="13"/>
  <c r="DQ230" i="12"/>
  <c r="DQ233"/>
  <c r="DQ239"/>
  <c r="DQ229" i="13"/>
  <c r="DQ227" i="14"/>
  <c r="DQ225" i="12"/>
  <c r="DM98"/>
  <c r="DQ238"/>
  <c r="DQ219"/>
  <c r="DQ221"/>
  <c r="DM133"/>
  <c r="DQ203" i="14"/>
  <c r="DQ225" i="13"/>
  <c r="DQ206"/>
  <c r="DQ224" i="14"/>
  <c r="DQ236" i="12"/>
  <c r="DQ231" i="14"/>
  <c r="DQ202"/>
  <c r="DK148" i="4"/>
  <c r="DL148" s="1"/>
  <c r="DH160"/>
  <c r="DJ133"/>
  <c r="DL133" s="1"/>
  <c r="DJ144"/>
  <c r="DL144" s="1"/>
  <c r="DK147"/>
  <c r="DI152"/>
  <c r="DH159"/>
  <c r="DK129"/>
  <c r="DL129" s="1"/>
  <c r="DI143"/>
  <c r="DL143" s="1"/>
  <c r="DN196" s="1"/>
  <c r="DK152"/>
  <c r="DI147"/>
  <c r="DL147" s="1"/>
  <c r="DM200" s="1"/>
  <c r="DK119" i="3"/>
  <c r="DK160" s="1"/>
  <c r="DH160"/>
  <c r="DI119"/>
  <c r="DN201" i="12"/>
  <c r="DV153"/>
  <c r="DV149"/>
  <c r="DV152"/>
  <c r="DV148"/>
  <c r="DV151"/>
  <c r="DM148"/>
  <c r="DV150"/>
  <c r="DV150" i="13"/>
  <c r="DN201"/>
  <c r="DV153"/>
  <c r="DV149"/>
  <c r="DM148"/>
  <c r="DV148"/>
  <c r="DV152"/>
  <c r="DV151"/>
  <c r="DV204" i="12"/>
  <c r="DM201"/>
  <c r="DV205"/>
  <c r="DV201"/>
  <c r="DV203"/>
  <c r="DV206"/>
  <c r="DV202"/>
  <c r="DM105"/>
  <c r="DM100" i="14"/>
  <c r="DO93"/>
  <c r="DM88"/>
  <c r="DO83"/>
  <c r="DO131"/>
  <c r="DM82"/>
  <c r="DM102" i="13"/>
  <c r="DO105" i="14"/>
  <c r="DM104" i="13"/>
  <c r="DM134" i="12"/>
  <c r="DM104"/>
  <c r="DO98" i="14"/>
  <c r="DM124" i="13"/>
  <c r="DO95" i="12"/>
  <c r="DO123" i="14"/>
  <c r="DM97" i="13"/>
  <c r="DO129" i="14"/>
  <c r="DO128" i="13"/>
  <c r="DO96"/>
  <c r="DM85" i="12"/>
  <c r="DO127" i="13"/>
  <c r="DM128" i="12"/>
  <c r="DO96"/>
  <c r="DM86" i="13"/>
  <c r="DO103" i="12"/>
  <c r="DP201"/>
  <c r="DO148"/>
  <c r="DN81"/>
  <c r="DM81" s="1"/>
  <c r="DV18"/>
  <c r="DV17"/>
  <c r="DV16"/>
  <c r="DV15"/>
  <c r="DV14"/>
  <c r="DV13"/>
  <c r="DM129" i="13"/>
  <c r="DO129"/>
  <c r="DO131"/>
  <c r="DM105"/>
  <c r="DM122" i="12"/>
  <c r="DM126"/>
  <c r="DM130" i="13"/>
  <c r="DM95"/>
  <c r="DO130" i="14"/>
  <c r="DO126" i="13"/>
  <c r="DO94"/>
  <c r="DO83"/>
  <c r="DM134"/>
  <c r="DO90" i="14"/>
  <c r="DM99"/>
  <c r="DM121" i="13"/>
  <c r="DV205" i="14"/>
  <c r="DV206"/>
  <c r="DV204"/>
  <c r="DV202"/>
  <c r="DV203"/>
  <c r="DM201"/>
  <c r="DV201"/>
  <c r="DO201" i="13"/>
  <c r="DN148"/>
  <c r="DV86"/>
  <c r="DV82"/>
  <c r="DV85"/>
  <c r="DV81"/>
  <c r="DV84"/>
  <c r="DV83"/>
  <c r="DM127" i="14"/>
  <c r="DO92" i="13"/>
  <c r="DO99" i="12"/>
  <c r="DO131"/>
  <c r="DO103" i="14"/>
  <c r="DO132"/>
  <c r="DM103" i="13"/>
  <c r="DO87" i="14"/>
  <c r="DM100" i="12"/>
  <c r="DO102" i="14"/>
  <c r="DM99" i="13"/>
  <c r="DM97" i="14"/>
  <c r="DO97" i="12"/>
  <c r="DO201" i="14"/>
  <c r="DN148"/>
  <c r="DV85"/>
  <c r="DV81"/>
  <c r="DV84"/>
  <c r="DV83"/>
  <c r="DV86"/>
  <c r="DV82"/>
  <c r="DV206" i="13"/>
  <c r="DV202"/>
  <c r="DV203"/>
  <c r="DV204"/>
  <c r="DM201"/>
  <c r="DV205"/>
  <c r="DV201"/>
  <c r="DO201" i="12"/>
  <c r="DQ201" s="1"/>
  <c r="DV83"/>
  <c r="DV86"/>
  <c r="DV82"/>
  <c r="DO81"/>
  <c r="DV85"/>
  <c r="DV81"/>
  <c r="DN148"/>
  <c r="DV84"/>
  <c r="DP201" i="14"/>
  <c r="DO148"/>
  <c r="DN81"/>
  <c r="DM81" s="1"/>
  <c r="DV18"/>
  <c r="DV17"/>
  <c r="DV16"/>
  <c r="DV15"/>
  <c r="DV14"/>
  <c r="DV13"/>
  <c r="DN201"/>
  <c r="DV151"/>
  <c r="DM148"/>
  <c r="DV150"/>
  <c r="DV153"/>
  <c r="DV149"/>
  <c r="DV152"/>
  <c r="DV148"/>
  <c r="DP201" i="13"/>
  <c r="DO148"/>
  <c r="DN81"/>
  <c r="DO81" s="1"/>
  <c r="DV17"/>
  <c r="DV15"/>
  <c r="DV13"/>
  <c r="DV18"/>
  <c r="DV16"/>
  <c r="DV14"/>
  <c r="DH213" i="4"/>
  <c r="DI86" i="2"/>
  <c r="DL86" s="1"/>
  <c r="DO192" s="1"/>
  <c r="DK72"/>
  <c r="DK86"/>
  <c r="DI89"/>
  <c r="DL89" s="1"/>
  <c r="DK66"/>
  <c r="DJ75"/>
  <c r="DJ74"/>
  <c r="DJ95"/>
  <c r="DJ82"/>
  <c r="DJ91"/>
  <c r="DJ89"/>
  <c r="DK98"/>
  <c r="DI66"/>
  <c r="DL66" s="1"/>
  <c r="DK87"/>
  <c r="DI83"/>
  <c r="DL83" s="1"/>
  <c r="DN136" s="1"/>
  <c r="DK75"/>
  <c r="DK95"/>
  <c r="DK82"/>
  <c r="DI74"/>
  <c r="DL74" s="1"/>
  <c r="DM127" s="1"/>
  <c r="DK76"/>
  <c r="DK94"/>
  <c r="DJ69"/>
  <c r="DJ96"/>
  <c r="DJ70"/>
  <c r="DK83"/>
  <c r="DK91"/>
  <c r="DI84"/>
  <c r="DL84" s="1"/>
  <c r="DN137" s="1"/>
  <c r="DI72"/>
  <c r="DL72" s="1"/>
  <c r="DO178" s="1"/>
  <c r="DK78"/>
  <c r="DK67"/>
  <c r="DK73"/>
  <c r="DJ67"/>
  <c r="DI89" i="4"/>
  <c r="DL89" s="1"/>
  <c r="DO195" s="1"/>
  <c r="DJ88"/>
  <c r="DI79"/>
  <c r="DK79"/>
  <c r="DI76"/>
  <c r="DL76" s="1"/>
  <c r="DN129" s="1"/>
  <c r="DK85"/>
  <c r="DI85"/>
  <c r="DL85" s="1"/>
  <c r="DO191" s="1"/>
  <c r="DK71"/>
  <c r="DI66"/>
  <c r="DK66"/>
  <c r="DJ73"/>
  <c r="DI71"/>
  <c r="DL71" s="1"/>
  <c r="DO177" s="1"/>
  <c r="DK73"/>
  <c r="DK74"/>
  <c r="DJ74"/>
  <c r="DK88"/>
  <c r="DJ70"/>
  <c r="DJ76"/>
  <c r="DK103"/>
  <c r="DJ89"/>
  <c r="DK100"/>
  <c r="DI68"/>
  <c r="DL68" s="1"/>
  <c r="DM121" s="1"/>
  <c r="DI72"/>
  <c r="DL72" s="1"/>
  <c r="DI105"/>
  <c r="DL105" s="1"/>
  <c r="DN158" s="1"/>
  <c r="DK87"/>
  <c r="DK97"/>
  <c r="DI97"/>
  <c r="DL97" s="1"/>
  <c r="DO203" s="1"/>
  <c r="DK67"/>
  <c r="DJ86"/>
  <c r="DI70"/>
  <c r="DL70" s="1"/>
  <c r="DO176" s="1"/>
  <c r="DJ103"/>
  <c r="DJ67"/>
  <c r="DK83"/>
  <c r="DJ90"/>
  <c r="DI90"/>
  <c r="DL90" s="1"/>
  <c r="DO196" s="1"/>
  <c r="DI91"/>
  <c r="DL91" s="1"/>
  <c r="DN144" s="1"/>
  <c r="DK91"/>
  <c r="DI84" i="3"/>
  <c r="DL84" s="1"/>
  <c r="DJ92"/>
  <c r="DI74"/>
  <c r="DL74" s="1"/>
  <c r="DO180" s="1"/>
  <c r="DJ74"/>
  <c r="DJ84"/>
  <c r="DK88"/>
  <c r="DK85"/>
  <c r="DK92"/>
  <c r="DI67"/>
  <c r="DL67" s="1"/>
  <c r="DO173" s="1"/>
  <c r="DI85"/>
  <c r="DL85" s="1"/>
  <c r="DO191" s="1"/>
  <c r="DJ88"/>
  <c r="DJ67"/>
  <c r="DK103"/>
  <c r="DI75"/>
  <c r="DL75" s="1"/>
  <c r="DM128" s="1"/>
  <c r="DJ103"/>
  <c r="DK79"/>
  <c r="DK75"/>
  <c r="DI70"/>
  <c r="DL70" s="1"/>
  <c r="DN123" s="1"/>
  <c r="DK70"/>
  <c r="DJ95"/>
  <c r="DI73"/>
  <c r="DL73" s="1"/>
  <c r="DJ73"/>
  <c r="DK95"/>
  <c r="DI97"/>
  <c r="DL97" s="1"/>
  <c r="DN150" s="1"/>
  <c r="DJ68"/>
  <c r="DK97"/>
  <c r="DI68"/>
  <c r="DL68" s="1"/>
  <c r="DN121" s="1"/>
  <c r="DI77"/>
  <c r="DL77" s="1"/>
  <c r="DN130" s="1"/>
  <c r="DK82"/>
  <c r="DI82"/>
  <c r="DL82" s="1"/>
  <c r="DO188" s="1"/>
  <c r="DJ78"/>
  <c r="DI93"/>
  <c r="DL93" s="1"/>
  <c r="DM146" s="1"/>
  <c r="DK78"/>
  <c r="DK93"/>
  <c r="DK77"/>
  <c r="DJ79"/>
  <c r="DK101"/>
  <c r="DH107"/>
  <c r="DI101"/>
  <c r="DL101" s="1"/>
  <c r="DM154" s="1"/>
  <c r="DI71"/>
  <c r="DL71" s="1"/>
  <c r="DO177" s="1"/>
  <c r="DJ71"/>
  <c r="DH106"/>
  <c r="DI80" i="4"/>
  <c r="DL80" s="1"/>
  <c r="DJ80"/>
  <c r="DI83"/>
  <c r="DL83" s="1"/>
  <c r="DN136" s="1"/>
  <c r="DJ71" i="2"/>
  <c r="DJ85"/>
  <c r="DK105"/>
  <c r="DI78"/>
  <c r="DL78" s="1"/>
  <c r="DO184" s="1"/>
  <c r="DK71"/>
  <c r="DI92"/>
  <c r="DL92" s="1"/>
  <c r="DO198" s="1"/>
  <c r="DK92"/>
  <c r="DI73"/>
  <c r="DL73" s="1"/>
  <c r="DO179" s="1"/>
  <c r="DJ100"/>
  <c r="DJ76"/>
  <c r="DI101"/>
  <c r="DL101" s="1"/>
  <c r="DM154" s="1"/>
  <c r="DK81"/>
  <c r="DJ88"/>
  <c r="DJ105"/>
  <c r="DK101"/>
  <c r="DI88"/>
  <c r="DL88" s="1"/>
  <c r="DM141" s="1"/>
  <c r="DI81"/>
  <c r="DL81" s="1"/>
  <c r="DM134" s="1"/>
  <c r="DI93"/>
  <c r="DL93" s="1"/>
  <c r="DO199" s="1"/>
  <c r="DI85"/>
  <c r="DL85" s="1"/>
  <c r="DN138" s="1"/>
  <c r="DK77"/>
  <c r="DI77"/>
  <c r="DL77" s="1"/>
  <c r="DM130" s="1"/>
  <c r="DK93"/>
  <c r="DI100"/>
  <c r="DL100" s="1"/>
  <c r="DN153" s="1"/>
  <c r="DK79"/>
  <c r="DJ80"/>
  <c r="DI80"/>
  <c r="DL80" s="1"/>
  <c r="DN133" s="1"/>
  <c r="DI70"/>
  <c r="DL70" s="1"/>
  <c r="DM123" s="1"/>
  <c r="DK74" i="1"/>
  <c r="DJ74"/>
  <c r="DI73"/>
  <c r="DL73" s="1"/>
  <c r="DJ85"/>
  <c r="DK72"/>
  <c r="DK73"/>
  <c r="DK96"/>
  <c r="DK103"/>
  <c r="DJ102"/>
  <c r="DJ96"/>
  <c r="DJ103"/>
  <c r="DJ81"/>
  <c r="DN134"/>
  <c r="DK80"/>
  <c r="DK87"/>
  <c r="DK85"/>
  <c r="DJ66"/>
  <c r="DK71"/>
  <c r="DI66"/>
  <c r="DL66" s="1"/>
  <c r="DJ105"/>
  <c r="DI82"/>
  <c r="DL82" s="1"/>
  <c r="DO188" s="1"/>
  <c r="DK89"/>
  <c r="DI98"/>
  <c r="DL98" s="1"/>
  <c r="DK98"/>
  <c r="DI102"/>
  <c r="DL102" s="1"/>
  <c r="DJ70"/>
  <c r="DI69"/>
  <c r="DL69" s="1"/>
  <c r="DN122" s="1"/>
  <c r="DK69"/>
  <c r="DI90"/>
  <c r="DL90" s="1"/>
  <c r="DK81"/>
  <c r="DI92"/>
  <c r="DL92" s="1"/>
  <c r="DJ100"/>
  <c r="DK99"/>
  <c r="DJ99"/>
  <c r="DJ93"/>
  <c r="DI93"/>
  <c r="DL93" s="1"/>
  <c r="DN146" s="1"/>
  <c r="DJ89"/>
  <c r="DJ95"/>
  <c r="DI95"/>
  <c r="DL95" s="1"/>
  <c r="DO201" s="1"/>
  <c r="DK92"/>
  <c r="DJ83"/>
  <c r="DI83"/>
  <c r="DL83" s="1"/>
  <c r="DK82"/>
  <c r="DI76"/>
  <c r="DL76" s="1"/>
  <c r="DM129" s="1"/>
  <c r="DK67"/>
  <c r="DI70"/>
  <c r="DL70" s="1"/>
  <c r="DO176" s="1"/>
  <c r="DK76"/>
  <c r="DJ67"/>
  <c r="DI78"/>
  <c r="DL78" s="1"/>
  <c r="DN131" s="1"/>
  <c r="DJ97"/>
  <c r="DK78"/>
  <c r="DI97"/>
  <c r="DL97" s="1"/>
  <c r="DN150" s="1"/>
  <c r="DK86"/>
  <c r="DJ86"/>
  <c r="DK90"/>
  <c r="DH107"/>
  <c r="DJ68"/>
  <c r="DK68"/>
  <c r="DI68"/>
  <c r="DL68" s="1"/>
  <c r="DO174" s="1"/>
  <c r="DH106"/>
  <c r="DI84"/>
  <c r="DL84" s="1"/>
  <c r="DI79"/>
  <c r="DL79" s="1"/>
  <c r="DN132" s="1"/>
  <c r="DK84"/>
  <c r="DK79"/>
  <c r="DJ79"/>
  <c r="DL43" i="4"/>
  <c r="DP202" s="1"/>
  <c r="DI32"/>
  <c r="DL32" s="1"/>
  <c r="DN85" s="1"/>
  <c r="DH106"/>
  <c r="DJ49" i="1"/>
  <c r="DI148" i="3"/>
  <c r="DI160" s="1"/>
  <c r="DJ191" i="4"/>
  <c r="DH159" i="3"/>
  <c r="DI99" i="4"/>
  <c r="DL99" s="1"/>
  <c r="DO205" s="1"/>
  <c r="DI79" i="2"/>
  <c r="DL79" s="1"/>
  <c r="DM132" s="1"/>
  <c r="DK104"/>
  <c r="DH212" i="4"/>
  <c r="DH107"/>
  <c r="DJ148" i="3"/>
  <c r="DJ160" s="1"/>
  <c r="DI191" i="4"/>
  <c r="DL191" s="1"/>
  <c r="DH107" i="2"/>
  <c r="DK99" i="4"/>
  <c r="DI104" i="2"/>
  <c r="DL104" s="1"/>
  <c r="DN157" s="1"/>
  <c r="DK44" i="3"/>
  <c r="DK31" i="4"/>
  <c r="DH106" i="2"/>
  <c r="DJ20"/>
  <c r="DL20" s="1"/>
  <c r="DP179" s="1"/>
  <c r="DI20"/>
  <c r="DK28" i="1"/>
  <c r="DI47"/>
  <c r="DI15"/>
  <c r="DJ47"/>
  <c r="DL47" s="1"/>
  <c r="DN100" s="1"/>
  <c r="DI28"/>
  <c r="DL35" i="4"/>
  <c r="DP194" s="1"/>
  <c r="DJ49" i="2"/>
  <c r="DL49" s="1"/>
  <c r="DO155" s="1"/>
  <c r="DJ25"/>
  <c r="DL25" s="1"/>
  <c r="DO131" s="1"/>
  <c r="DK49"/>
  <c r="DJ48"/>
  <c r="DL48" s="1"/>
  <c r="DJ50"/>
  <c r="DL50" s="1"/>
  <c r="DO156" s="1"/>
  <c r="DI45"/>
  <c r="DK50"/>
  <c r="DI51"/>
  <c r="DI47"/>
  <c r="DJ47"/>
  <c r="DL47" s="1"/>
  <c r="DO153" s="1"/>
  <c r="DK34"/>
  <c r="DI33" i="1"/>
  <c r="DJ33"/>
  <c r="DL33" s="1"/>
  <c r="DP192" s="1"/>
  <c r="DJ38"/>
  <c r="DL38" s="1"/>
  <c r="DP197" s="1"/>
  <c r="DI46"/>
  <c r="DJ39"/>
  <c r="DL39" s="1"/>
  <c r="DN92" s="1"/>
  <c r="DJ29"/>
  <c r="DL29" s="1"/>
  <c r="DO135" s="1"/>
  <c r="DK39"/>
  <c r="DK29"/>
  <c r="DK13"/>
  <c r="DK48" i="2"/>
  <c r="DJ51"/>
  <c r="DL51" s="1"/>
  <c r="DP210" s="1"/>
  <c r="DK45"/>
  <c r="DI52"/>
  <c r="DK25"/>
  <c r="DJ14"/>
  <c r="DL14" s="1"/>
  <c r="DM67" s="1"/>
  <c r="DI32"/>
  <c r="DI46"/>
  <c r="DK32"/>
  <c r="DJ46"/>
  <c r="DL46" s="1"/>
  <c r="DN99" s="1"/>
  <c r="DK18"/>
  <c r="DK23"/>
  <c r="DK43"/>
  <c r="DJ13"/>
  <c r="DL13" s="1"/>
  <c r="DK26"/>
  <c r="DJ19"/>
  <c r="DL19" s="1"/>
  <c r="DO125" s="1"/>
  <c r="DI41"/>
  <c r="DI26"/>
  <c r="DI14"/>
  <c r="DK22"/>
  <c r="DI43"/>
  <c r="DI22"/>
  <c r="DI13" i="1"/>
  <c r="DJ15"/>
  <c r="DL15" s="1"/>
  <c r="DN68" s="1"/>
  <c r="DI50"/>
  <c r="DK49"/>
  <c r="DJ43"/>
  <c r="DL43" s="1"/>
  <c r="DO149" s="1"/>
  <c r="DK22"/>
  <c r="DI22"/>
  <c r="DJ52"/>
  <c r="DL52" s="1"/>
  <c r="DK38"/>
  <c r="DJ46"/>
  <c r="DL46" s="1"/>
  <c r="DM99" s="1"/>
  <c r="DJ35"/>
  <c r="DL35" s="1"/>
  <c r="DM88" s="1"/>
  <c r="DJ21"/>
  <c r="DL21" s="1"/>
  <c r="DO127" s="1"/>
  <c r="DK21"/>
  <c r="DJ36"/>
  <c r="DL36" s="1"/>
  <c r="DO142" s="1"/>
  <c r="DK36"/>
  <c r="DJ23"/>
  <c r="DL23" s="1"/>
  <c r="DN76" s="1"/>
  <c r="DI41"/>
  <c r="DK23"/>
  <c r="DJ50"/>
  <c r="DL50" s="1"/>
  <c r="DO156" s="1"/>
  <c r="DI27"/>
  <c r="DJ41"/>
  <c r="DL41" s="1"/>
  <c r="DP200" s="1"/>
  <c r="DK34"/>
  <c r="DK25"/>
  <c r="DI40"/>
  <c r="DJ40"/>
  <c r="DL40" s="1"/>
  <c r="DM93" s="1"/>
  <c r="DK52"/>
  <c r="DK30"/>
  <c r="DK32"/>
  <c r="DI30"/>
  <c r="DJ32"/>
  <c r="DL32" s="1"/>
  <c r="DO138" s="1"/>
  <c r="DK14"/>
  <c r="DI14"/>
  <c r="DK24"/>
  <c r="DI25"/>
  <c r="DI24"/>
  <c r="DI18" i="2"/>
  <c r="DJ38"/>
  <c r="DL38" s="1"/>
  <c r="DO144" s="1"/>
  <c r="DK38"/>
  <c r="DL44"/>
  <c r="DP203" s="1"/>
  <c r="DK40"/>
  <c r="DJ27"/>
  <c r="DL27" s="1"/>
  <c r="DN80" s="1"/>
  <c r="DJ51" i="1"/>
  <c r="DL51" s="1"/>
  <c r="DN104" s="1"/>
  <c r="DJ18"/>
  <c r="DL18" s="1"/>
  <c r="DP177" s="1"/>
  <c r="DK51"/>
  <c r="DK19"/>
  <c r="DK18"/>
  <c r="DK20"/>
  <c r="DJ27"/>
  <c r="DL27" s="1"/>
  <c r="DO133" s="1"/>
  <c r="DI34"/>
  <c r="DI20"/>
  <c r="DK42"/>
  <c r="DI43"/>
  <c r="DK35"/>
  <c r="DI40" i="2"/>
  <c r="DJ37"/>
  <c r="DL37" s="1"/>
  <c r="DO143" s="1"/>
  <c r="DI37"/>
  <c r="DK35"/>
  <c r="DK26" i="1"/>
  <c r="DI26"/>
  <c r="DJ16"/>
  <c r="DK17"/>
  <c r="DI17"/>
  <c r="DJ33" i="2"/>
  <c r="DL33" s="1"/>
  <c r="DK27"/>
  <c r="DI19" i="1"/>
  <c r="DI42"/>
  <c r="DJ29" i="2"/>
  <c r="DL29" s="1"/>
  <c r="DO135" s="1"/>
  <c r="DK29"/>
  <c r="DK16" i="1"/>
  <c r="DH54"/>
  <c r="DL24"/>
  <c r="DM77" s="1"/>
  <c r="DJ37"/>
  <c r="DL37" s="1"/>
  <c r="DH53"/>
  <c r="DK37"/>
  <c r="DI37"/>
  <c r="DI23" i="2"/>
  <c r="DK13"/>
  <c r="DK31"/>
  <c r="DI31"/>
  <c r="DK39"/>
  <c r="DI39"/>
  <c r="DI16"/>
  <c r="DJ17"/>
  <c r="DL17" s="1"/>
  <c r="DO123" s="1"/>
  <c r="DI35"/>
  <c r="DI34"/>
  <c r="DK33"/>
  <c r="DJ15"/>
  <c r="DL15" s="1"/>
  <c r="DJ30"/>
  <c r="DL30" s="1"/>
  <c r="DP189" s="1"/>
  <c r="DK30"/>
  <c r="DI17"/>
  <c r="DK19"/>
  <c r="DI24"/>
  <c r="DJ24"/>
  <c r="DL24" s="1"/>
  <c r="DO130" s="1"/>
  <c r="DK15"/>
  <c r="DL35"/>
  <c r="DO141" s="1"/>
  <c r="DL32"/>
  <c r="DL42"/>
  <c r="DP201" s="1"/>
  <c r="DL52" i="4"/>
  <c r="DO158" s="1"/>
  <c r="DL33"/>
  <c r="DP192" s="1"/>
  <c r="DL34" i="1"/>
  <c r="DN87" s="1"/>
  <c r="DL44" i="4"/>
  <c r="DP203" s="1"/>
  <c r="DK28" i="2"/>
  <c r="DJ28"/>
  <c r="DL28" s="1"/>
  <c r="DJ41"/>
  <c r="DL41" s="1"/>
  <c r="DK16"/>
  <c r="DL34"/>
  <c r="DN87" s="1"/>
  <c r="DK21"/>
  <c r="DI21"/>
  <c r="DL21" s="1"/>
  <c r="DP180" s="1"/>
  <c r="DI36"/>
  <c r="DL36" s="1"/>
  <c r="DN89" s="1"/>
  <c r="DH54"/>
  <c r="DK36"/>
  <c r="DH53"/>
  <c r="DL31"/>
  <c r="DN84" s="1"/>
  <c r="DL25" i="1"/>
  <c r="DO131" s="1"/>
  <c r="DL22" i="2"/>
  <c r="DP181" s="1"/>
  <c r="DL44" i="1"/>
  <c r="DL45" i="2"/>
  <c r="DO151" s="1"/>
  <c r="DL43"/>
  <c r="DN96" s="1"/>
  <c r="DL49" i="1"/>
  <c r="DP208" s="1"/>
  <c r="DL39" i="2"/>
  <c r="DN92" s="1"/>
  <c r="DL26"/>
  <c r="DN79" s="1"/>
  <c r="DL18"/>
  <c r="DO124" s="1"/>
  <c r="DL52"/>
  <c r="DO158" s="1"/>
  <c r="DL16"/>
  <c r="DN69" s="1"/>
  <c r="DL40"/>
  <c r="DP199" s="1"/>
  <c r="DL23"/>
  <c r="DN76" s="1"/>
  <c r="DL26" i="1"/>
  <c r="DO132" s="1"/>
  <c r="DL42"/>
  <c r="DN95" s="1"/>
  <c r="DL48"/>
  <c r="DN101" s="1"/>
  <c r="DL30"/>
  <c r="DO136" s="1"/>
  <c r="DL20"/>
  <c r="DN73" s="1"/>
  <c r="DL19"/>
  <c r="DO125" s="1"/>
  <c r="DL28"/>
  <c r="DM81" s="1"/>
  <c r="DL22"/>
  <c r="DO128" s="1"/>
  <c r="DL14"/>
  <c r="DP173" s="1"/>
  <c r="DL31"/>
  <c r="DO137" s="1"/>
  <c r="DL45"/>
  <c r="DP204" s="1"/>
  <c r="DL17"/>
  <c r="DN70" s="1"/>
  <c r="DK34" i="3"/>
  <c r="DJ34"/>
  <c r="DL34" s="1"/>
  <c r="DP193" s="1"/>
  <c r="DK36"/>
  <c r="DJ14"/>
  <c r="DL14" s="1"/>
  <c r="DN67" s="1"/>
  <c r="DJ36"/>
  <c r="DL36" s="1"/>
  <c r="DO142" s="1"/>
  <c r="DI18"/>
  <c r="DJ27"/>
  <c r="DL27" s="1"/>
  <c r="DO133" s="1"/>
  <c r="DK27"/>
  <c r="DJ47"/>
  <c r="DL47" s="1"/>
  <c r="DO153" s="1"/>
  <c r="DI47"/>
  <c r="DI50"/>
  <c r="DI33"/>
  <c r="DK33"/>
  <c r="DJ48"/>
  <c r="DL48" s="1"/>
  <c r="DN101" s="1"/>
  <c r="DJ29"/>
  <c r="DL29" s="1"/>
  <c r="DN82" s="1"/>
  <c r="DK31"/>
  <c r="DI21"/>
  <c r="DI29"/>
  <c r="DJ21"/>
  <c r="DL21" s="1"/>
  <c r="DN74" s="1"/>
  <c r="DI51"/>
  <c r="DK43"/>
  <c r="DI40"/>
  <c r="DI23"/>
  <c r="DK51"/>
  <c r="DJ23"/>
  <c r="DL23" s="1"/>
  <c r="DP182" s="1"/>
  <c r="DJ43"/>
  <c r="DL43" s="1"/>
  <c r="DM96" s="1"/>
  <c r="DJ16"/>
  <c r="DL16" s="1"/>
  <c r="DN69" s="1"/>
  <c r="DJ31"/>
  <c r="DL31" s="1"/>
  <c r="DO137" s="1"/>
  <c r="DI14"/>
  <c r="DJ50"/>
  <c r="DL50" s="1"/>
  <c r="DM103" s="1"/>
  <c r="DI48"/>
  <c r="DK37"/>
  <c r="DK18"/>
  <c r="DI37"/>
  <c r="DK38"/>
  <c r="DI16"/>
  <c r="DI38"/>
  <c r="DJ28"/>
  <c r="DL28" s="1"/>
  <c r="DN81" s="1"/>
  <c r="DK13"/>
  <c r="DJ20"/>
  <c r="DL20" s="1"/>
  <c r="DO126" s="1"/>
  <c r="DI30"/>
  <c r="DI39"/>
  <c r="DJ13"/>
  <c r="DL13" s="1"/>
  <c r="DK20"/>
  <c r="DJ39"/>
  <c r="DL39" s="1"/>
  <c r="DM92" s="1"/>
  <c r="DK30"/>
  <c r="DJ44"/>
  <c r="DL44" s="1"/>
  <c r="DP203" s="1"/>
  <c r="DI22"/>
  <c r="DJ22"/>
  <c r="DL22" s="1"/>
  <c r="DO128" s="1"/>
  <c r="DK42"/>
  <c r="DI28"/>
  <c r="DJ26"/>
  <c r="DL26" s="1"/>
  <c r="DN79" s="1"/>
  <c r="DI17"/>
  <c r="DK24"/>
  <c r="DK17"/>
  <c r="DK26"/>
  <c r="DI24"/>
  <c r="DK25"/>
  <c r="DI25"/>
  <c r="DI42"/>
  <c r="DK40"/>
  <c r="DK32"/>
  <c r="DJ32"/>
  <c r="DL32" s="1"/>
  <c r="DK15"/>
  <c r="DI15"/>
  <c r="DL35"/>
  <c r="DN88" s="1"/>
  <c r="DI19"/>
  <c r="DL33"/>
  <c r="DN86" s="1"/>
  <c r="DL51"/>
  <c r="DN104" s="1"/>
  <c r="DH53"/>
  <c r="DL18"/>
  <c r="DN71" s="1"/>
  <c r="DJ19"/>
  <c r="DL19" s="1"/>
  <c r="DP178" s="1"/>
  <c r="DH54"/>
  <c r="DL25"/>
  <c r="DM78" s="1"/>
  <c r="DL38"/>
  <c r="DP197" s="1"/>
  <c r="DL40"/>
  <c r="DN93" s="1"/>
  <c r="DL45"/>
  <c r="DO151" s="1"/>
  <c r="DL42"/>
  <c r="DP201" s="1"/>
  <c r="DL37"/>
  <c r="DM90" s="1"/>
  <c r="DL49"/>
  <c r="DN102" s="1"/>
  <c r="DL46"/>
  <c r="DM99" s="1"/>
  <c r="DL15"/>
  <c r="DP174" s="1"/>
  <c r="DL41"/>
  <c r="DN94" s="1"/>
  <c r="DL17"/>
  <c r="DO123" s="1"/>
  <c r="DL48" i="4"/>
  <c r="DN101" s="1"/>
  <c r="DL52" i="3"/>
  <c r="DN105" s="1"/>
  <c r="DL30"/>
  <c r="DM83" s="1"/>
  <c r="DL24"/>
  <c r="DL40" i="4"/>
  <c r="DM93" s="1"/>
  <c r="DL29"/>
  <c r="DO135" s="1"/>
  <c r="DJ24"/>
  <c r="DL24" s="1"/>
  <c r="DK24"/>
  <c r="DI31"/>
  <c r="DL31" s="1"/>
  <c r="DN84" s="1"/>
  <c r="DI22"/>
  <c r="DK40"/>
  <c r="DJ50"/>
  <c r="DL50" s="1"/>
  <c r="DN103" s="1"/>
  <c r="DI20"/>
  <c r="DL20" s="1"/>
  <c r="DP179" s="1"/>
  <c r="DK39"/>
  <c r="DK26"/>
  <c r="DI14"/>
  <c r="DL14" s="1"/>
  <c r="DO120" s="1"/>
  <c r="DK30"/>
  <c r="DK20"/>
  <c r="DI36"/>
  <c r="DK50"/>
  <c r="DJ36"/>
  <c r="DI39"/>
  <c r="DL39" s="1"/>
  <c r="DN92" s="1"/>
  <c r="DJ26"/>
  <c r="DI51"/>
  <c r="DK14"/>
  <c r="DJ51"/>
  <c r="DK49"/>
  <c r="DI49"/>
  <c r="DL49" s="1"/>
  <c r="DO155" s="1"/>
  <c r="DJ19"/>
  <c r="DJ28"/>
  <c r="DL28" s="1"/>
  <c r="DK28"/>
  <c r="DI19"/>
  <c r="DK32"/>
  <c r="DJ21"/>
  <c r="DK25"/>
  <c r="DK47"/>
  <c r="DK27"/>
  <c r="DK42"/>
  <c r="DI13"/>
  <c r="DL13" s="1"/>
  <c r="DI42"/>
  <c r="DL42" s="1"/>
  <c r="DO148" s="1"/>
  <c r="DI25"/>
  <c r="DL25" s="1"/>
  <c r="DO131" s="1"/>
  <c r="DI27"/>
  <c r="DL27" s="1"/>
  <c r="DO133" s="1"/>
  <c r="DK13"/>
  <c r="DK37"/>
  <c r="DI47"/>
  <c r="DL47" s="1"/>
  <c r="DO153" s="1"/>
  <c r="DI38"/>
  <c r="DK46"/>
  <c r="DI15"/>
  <c r="DL15" s="1"/>
  <c r="DN68" s="1"/>
  <c r="DJ41"/>
  <c r="DJ22"/>
  <c r="DI46"/>
  <c r="DL46" s="1"/>
  <c r="DN99" s="1"/>
  <c r="DK15"/>
  <c r="DI41"/>
  <c r="DL41" s="1"/>
  <c r="DN94" s="1"/>
  <c r="DI30"/>
  <c r="DL30" s="1"/>
  <c r="DO136" s="1"/>
  <c r="DI21"/>
  <c r="DJ17"/>
  <c r="DL17" s="1"/>
  <c r="DK17"/>
  <c r="DI18"/>
  <c r="DL18" s="1"/>
  <c r="DP177" s="1"/>
  <c r="DK34"/>
  <c r="DK16"/>
  <c r="DJ45"/>
  <c r="DL45" s="1"/>
  <c r="DI34"/>
  <c r="DL34" s="1"/>
  <c r="DN87" s="1"/>
  <c r="DJ16"/>
  <c r="DL16" s="1"/>
  <c r="DK18"/>
  <c r="DK29"/>
  <c r="DK45"/>
  <c r="DI37"/>
  <c r="DL37" s="1"/>
  <c r="DN90" s="1"/>
  <c r="DJ38"/>
  <c r="DJ23"/>
  <c r="DL23" s="1"/>
  <c r="DH54"/>
  <c r="DK23"/>
  <c r="DH53"/>
  <c r="DM128" i="1"/>
  <c r="DN182"/>
  <c r="DN195" i="2"/>
  <c r="DO203"/>
  <c r="DN150"/>
  <c r="DN202"/>
  <c r="DM149"/>
  <c r="DN130" i="4"/>
  <c r="DO183"/>
  <c r="DO209" i="2"/>
  <c r="DN156"/>
  <c r="DN133" i="1"/>
  <c r="DM191" i="2"/>
  <c r="DO200" i="3"/>
  <c r="DN147"/>
  <c r="DN185"/>
  <c r="DM132"/>
  <c r="DK213"/>
  <c r="DP211" i="4"/>
  <c r="DN105"/>
  <c r="DM177" i="2"/>
  <c r="DK160"/>
  <c r="DO141" i="4"/>
  <c r="DO183" i="1"/>
  <c r="DN130"/>
  <c r="DN205" i="2"/>
  <c r="DM196"/>
  <c r="DO202" i="3"/>
  <c r="DN149"/>
  <c r="DM173"/>
  <c r="DN122" i="4"/>
  <c r="DO175"/>
  <c r="DL66"/>
  <c r="DN179"/>
  <c r="DM126"/>
  <c r="DN173" i="3"/>
  <c r="DM120"/>
  <c r="DM185"/>
  <c r="DO202" i="4"/>
  <c r="DN149"/>
  <c r="DM96"/>
  <c r="DO177" i="2"/>
  <c r="DN124"/>
  <c r="DN180" i="4"/>
  <c r="DM180"/>
  <c r="DN178"/>
  <c r="DO200" i="1"/>
  <c r="DN147"/>
  <c r="DN205"/>
  <c r="DM152"/>
  <c r="DO206"/>
  <c r="DN153"/>
  <c r="DN206"/>
  <c r="DM153"/>
  <c r="DN194" i="2"/>
  <c r="DO190" i="3"/>
  <c r="DN137"/>
  <c r="DO195"/>
  <c r="DN142"/>
  <c r="DN186"/>
  <c r="DO173" i="4"/>
  <c r="DN120"/>
  <c r="DO211"/>
  <c r="DN142"/>
  <c r="DO149"/>
  <c r="DN128" i="1"/>
  <c r="DO181"/>
  <c r="DO195"/>
  <c r="DN142"/>
  <c r="DN188"/>
  <c r="DO196" i="2"/>
  <c r="DN143"/>
  <c r="DN176"/>
  <c r="DM147"/>
  <c r="DN200"/>
  <c r="DO178" i="3"/>
  <c r="DN125"/>
  <c r="DN208"/>
  <c r="DN176"/>
  <c r="DJ213"/>
  <c r="DJ212"/>
  <c r="DO199" i="4"/>
  <c r="DN146"/>
  <c r="DO206"/>
  <c r="DN153"/>
  <c r="DM100"/>
  <c r="DM173"/>
  <c r="DO209" i="1"/>
  <c r="DN156"/>
  <c r="DN193"/>
  <c r="DL13"/>
  <c r="DO211"/>
  <c r="DM124"/>
  <c r="DO208" i="2"/>
  <c r="DN155"/>
  <c r="DN207"/>
  <c r="DL119"/>
  <c r="DJ159"/>
  <c r="DN190"/>
  <c r="DO205" i="3"/>
  <c r="DN152"/>
  <c r="DO189"/>
  <c r="DN136"/>
  <c r="DO206"/>
  <c r="DN153"/>
  <c r="DM153" i="4"/>
  <c r="DM146"/>
  <c r="DN122" i="2"/>
  <c r="DO175"/>
  <c r="DN191" i="1"/>
  <c r="DN120"/>
  <c r="DO173"/>
  <c r="DN141"/>
  <c r="DO194"/>
  <c r="DO188" i="2"/>
  <c r="DN135"/>
  <c r="DN197"/>
  <c r="DM186"/>
  <c r="DM180" i="3"/>
  <c r="DM195"/>
  <c r="DO150" i="4"/>
  <c r="DO192"/>
  <c r="DN139"/>
  <c r="DM207"/>
  <c r="DN125" i="2"/>
  <c r="DO194" i="4"/>
  <c r="DN141"/>
  <c r="DM88"/>
  <c r="DM151" i="3"/>
  <c r="DO210" i="4"/>
  <c r="DN157"/>
  <c r="DO211" i="2"/>
  <c r="DN158"/>
  <c r="DO193" i="3"/>
  <c r="DN140"/>
  <c r="DN202"/>
  <c r="DO210"/>
  <c r="DN157"/>
  <c r="DO193" i="4"/>
  <c r="DN140"/>
  <c r="DM139"/>
  <c r="DM211"/>
  <c r="DO205" i="2"/>
  <c r="DN152"/>
  <c r="DM192" i="3"/>
  <c r="DO204" i="4"/>
  <c r="DN151"/>
  <c r="DM157"/>
  <c r="DL119" i="1"/>
  <c r="DI160"/>
  <c r="DI159"/>
  <c r="DN209" i="2"/>
  <c r="DM156"/>
  <c r="DN208"/>
  <c r="DM155"/>
  <c r="DN183"/>
  <c r="DO192" i="3"/>
  <c r="DN139"/>
  <c r="DM198" i="4"/>
  <c r="DN199" i="1"/>
  <c r="DN208"/>
  <c r="DM203" i="2"/>
  <c r="DO194" i="3"/>
  <c r="DN141"/>
  <c r="DN132" i="4"/>
  <c r="DO185"/>
  <c r="DM145" i="3"/>
  <c r="DL119"/>
  <c r="DN210" i="1"/>
  <c r="DM157"/>
  <c r="DM157" i="3"/>
  <c r="DM151" i="4"/>
  <c r="DN184"/>
  <c r="DM131"/>
  <c r="DN211"/>
  <c r="DN189" i="1"/>
  <c r="DO200" i="2"/>
  <c r="DN147"/>
  <c r="DM150"/>
  <c r="DN203"/>
  <c r="DM124"/>
  <c r="DO198" i="3"/>
  <c r="DN145"/>
  <c r="DO186"/>
  <c r="DN133"/>
  <c r="DN178"/>
  <c r="DN207"/>
  <c r="DM200"/>
  <c r="DN128" i="4"/>
  <c r="DO181"/>
  <c r="DN189"/>
  <c r="DM149"/>
  <c r="DN194"/>
  <c r="DM141"/>
  <c r="DM208"/>
  <c r="DO193" i="2"/>
  <c r="DN140"/>
  <c r="DM134" i="1"/>
  <c r="DJ160"/>
  <c r="DJ159"/>
  <c r="DK160"/>
  <c r="DK159"/>
  <c r="DO202"/>
  <c r="DN149"/>
  <c r="DM208" i="2"/>
  <c r="DN185"/>
  <c r="DO187" i="3"/>
  <c r="DN134"/>
  <c r="DM122"/>
  <c r="DN126" i="4"/>
  <c r="DO179"/>
  <c r="DO190"/>
  <c r="DN137"/>
  <c r="DJ159"/>
  <c r="DN195"/>
  <c r="DM142"/>
  <c r="DO178" i="1"/>
  <c r="DN125"/>
  <c r="DN128" i="2"/>
  <c r="DO181"/>
  <c r="DN209" i="1"/>
  <c r="DM156"/>
  <c r="DM141"/>
  <c r="DN194"/>
  <c r="DN191" i="2"/>
  <c r="DN206"/>
  <c r="DL66" i="3"/>
  <c r="DN203"/>
  <c r="DP191" i="4"/>
  <c r="DO180"/>
  <c r="DN127"/>
  <c r="DM128"/>
  <c r="DM194"/>
  <c r="DO205" i="1"/>
  <c r="DN152"/>
  <c r="DL172"/>
  <c r="DO207"/>
  <c r="DN154"/>
  <c r="DM128" i="2"/>
  <c r="DN181"/>
  <c r="DM195"/>
  <c r="DN188"/>
  <c r="DM135"/>
  <c r="DJ212"/>
  <c r="DO209" i="3"/>
  <c r="DN156"/>
  <c r="DN138" i="4"/>
  <c r="DO211" i="3"/>
  <c r="DN158"/>
  <c r="DO185"/>
  <c r="DN132"/>
  <c r="DO208"/>
  <c r="DN155"/>
  <c r="DM142"/>
  <c r="DO209" i="4"/>
  <c r="DN156"/>
  <c r="DN206" i="3"/>
  <c r="DO201"/>
  <c r="DN148"/>
  <c r="DN188"/>
  <c r="DO210" i="1"/>
  <c r="DN157"/>
  <c r="DO196" i="3"/>
  <c r="DN143"/>
  <c r="DN184"/>
  <c r="DL172" i="4"/>
  <c r="DN144" i="1"/>
  <c r="DO197"/>
  <c r="DM122" i="2"/>
  <c r="DN175"/>
  <c r="DM147" i="3"/>
  <c r="DO184" i="4"/>
  <c r="DN131"/>
  <c r="DN183"/>
  <c r="DM130"/>
  <c r="DO192" i="1"/>
  <c r="DN139"/>
  <c r="DN201"/>
  <c r="DN186"/>
  <c r="DN134" i="4"/>
  <c r="DO187"/>
  <c r="DN198"/>
  <c r="DM145"/>
  <c r="DM120" i="1"/>
  <c r="DN173"/>
  <c r="DO204" i="2"/>
  <c r="DN151"/>
  <c r="DN180"/>
  <c r="DI213"/>
  <c r="DI212"/>
  <c r="DL172"/>
  <c r="DO207" i="4"/>
  <c r="DN154"/>
  <c r="DO173" i="2"/>
  <c r="DN120"/>
  <c r="DN189" i="3"/>
  <c r="DM136"/>
  <c r="DN188" i="4"/>
  <c r="DM135"/>
  <c r="DO174" i="2"/>
  <c r="DN121"/>
  <c r="DN205" i="3"/>
  <c r="DN174"/>
  <c r="DO179" i="1"/>
  <c r="DN126"/>
  <c r="DN198"/>
  <c r="DN179" i="2"/>
  <c r="DN211"/>
  <c r="DM158"/>
  <c r="DN174"/>
  <c r="DO175" i="3"/>
  <c r="DN122"/>
  <c r="DO197"/>
  <c r="DN144"/>
  <c r="DN199"/>
  <c r="DO208" i="4"/>
  <c r="DN155"/>
  <c r="DP199"/>
  <c r="DO188"/>
  <c r="DN135"/>
  <c r="DN173"/>
  <c r="DM120"/>
  <c r="DM184"/>
  <c r="DM178"/>
  <c r="DO180" i="1"/>
  <c r="DN127"/>
  <c r="DM142"/>
  <c r="DN124"/>
  <c r="DO177"/>
  <c r="DN180"/>
  <c r="DM127"/>
  <c r="DN193" i="2"/>
  <c r="DM139"/>
  <c r="DM192"/>
  <c r="DO204" i="3"/>
  <c r="DN151"/>
  <c r="DM189"/>
  <c r="DL172"/>
  <c r="DM207"/>
  <c r="DO198" i="4"/>
  <c r="DN145"/>
  <c r="DL119"/>
  <c r="DN140" i="1"/>
  <c r="DO193"/>
  <c r="DO197" i="2"/>
  <c r="DN144"/>
  <c r="DN185" i="1"/>
  <c r="DO191"/>
  <c r="DN138"/>
  <c r="DN139" i="2"/>
  <c r="DM187"/>
  <c r="DM129"/>
  <c r="DM189"/>
  <c r="DM134" i="3"/>
  <c r="DM179"/>
  <c r="DM204"/>
  <c r="DN82" i="4"/>
  <c r="DO200"/>
  <c r="DN147"/>
  <c r="DN174"/>
  <c r="DN207"/>
  <c r="DM154"/>
  <c r="DO201" i="2"/>
  <c r="DN148"/>
  <c r="DM130" i="1"/>
  <c r="DM182" i="2"/>
  <c r="DN196"/>
  <c r="DK213"/>
  <c r="DK212"/>
  <c r="DO184" i="3"/>
  <c r="DN131"/>
  <c r="DO182"/>
  <c r="DN129"/>
  <c r="DM187"/>
  <c r="DM195" i="4"/>
  <c r="DO202" i="2"/>
  <c r="DN149"/>
  <c r="DN191" i="4"/>
  <c r="DM134"/>
  <c r="DN208"/>
  <c r="DM155"/>
  <c r="DM140" i="3"/>
  <c r="DO201" i="4"/>
  <c r="DN148"/>
  <c r="DO182" i="2"/>
  <c r="DN129"/>
  <c r="DN192" i="3"/>
  <c r="DK213" i="4"/>
  <c r="DM188"/>
  <c r="DO125" i="13" l="1"/>
  <c r="DM91" i="14"/>
  <c r="DM206" i="4"/>
  <c r="DO139"/>
  <c r="DM86"/>
  <c r="DM122" i="13"/>
  <c r="DM190" i="2"/>
  <c r="DM173" i="1"/>
  <c r="DM206"/>
  <c r="DM182"/>
  <c r="DM209"/>
  <c r="DM203"/>
  <c r="DM210"/>
  <c r="DM189"/>
  <c r="DM209" i="2"/>
  <c r="DM200"/>
  <c r="DM202"/>
  <c r="DM205" i="1"/>
  <c r="DM185"/>
  <c r="DM194"/>
  <c r="DM177" i="3"/>
  <c r="DM190" i="4"/>
  <c r="DM204" i="1"/>
  <c r="DM197"/>
  <c r="DM199"/>
  <c r="DL174" i="3"/>
  <c r="DL174" i="4"/>
  <c r="DL182"/>
  <c r="DL187"/>
  <c r="DM187" s="1"/>
  <c r="DL186"/>
  <c r="DM186" s="1"/>
  <c r="DK212"/>
  <c r="DM178" i="2"/>
  <c r="DM179"/>
  <c r="DI212" i="3"/>
  <c r="DM178"/>
  <c r="DL180" i="1"/>
  <c r="DM180" s="1"/>
  <c r="DM185" i="2"/>
  <c r="DM199"/>
  <c r="DL192" i="1"/>
  <c r="DM192" s="1"/>
  <c r="DL181"/>
  <c r="DM181" s="1"/>
  <c r="DL177"/>
  <c r="DM177" s="1"/>
  <c r="DI213"/>
  <c r="DM200"/>
  <c r="DI212"/>
  <c r="DM208"/>
  <c r="DM207"/>
  <c r="DM198"/>
  <c r="DM183"/>
  <c r="DM202"/>
  <c r="DK213"/>
  <c r="DK212"/>
  <c r="DM178"/>
  <c r="DJ213"/>
  <c r="DM176"/>
  <c r="DM175"/>
  <c r="DJ212"/>
  <c r="DM114" i="13"/>
  <c r="DM155"/>
  <c r="DO208"/>
  <c r="DQ208" s="1"/>
  <c r="DQ222"/>
  <c r="DV154" i="14"/>
  <c r="DM111"/>
  <c r="DO111"/>
  <c r="DJ160" i="2"/>
  <c r="DM174" i="3"/>
  <c r="DJ159"/>
  <c r="DI160" i="4"/>
  <c r="DM211" i="2"/>
  <c r="DM175"/>
  <c r="DM188"/>
  <c r="DM183"/>
  <c r="DM181"/>
  <c r="DM205"/>
  <c r="DM176"/>
  <c r="DM180"/>
  <c r="DM194"/>
  <c r="DM206"/>
  <c r="DM207"/>
  <c r="DK212" i="3"/>
  <c r="DM176"/>
  <c r="DM175" i="4"/>
  <c r="DM189"/>
  <c r="DM174"/>
  <c r="DM179"/>
  <c r="DM185"/>
  <c r="DM196"/>
  <c r="DM201" i="1"/>
  <c r="DM188"/>
  <c r="DM190"/>
  <c r="DL152" i="4"/>
  <c r="DN205" s="1"/>
  <c r="DM184" i="2"/>
  <c r="DM174"/>
  <c r="DM210" i="3"/>
  <c r="DN193"/>
  <c r="DM139" i="1"/>
  <c r="DP207" i="4"/>
  <c r="DM193" i="2"/>
  <c r="DN199"/>
  <c r="DI213" i="3"/>
  <c r="DO180" i="2"/>
  <c r="DM204" i="4"/>
  <c r="DM175" i="3"/>
  <c r="DN178" i="2"/>
  <c r="DM131" i="3"/>
  <c r="DM132" i="4"/>
  <c r="DM153" i="3"/>
  <c r="DM199" i="4"/>
  <c r="DM211" i="3"/>
  <c r="DM210" i="4"/>
  <c r="DN175" i="1"/>
  <c r="DM196"/>
  <c r="DM125" i="3"/>
  <c r="DN198"/>
  <c r="DM203" i="4"/>
  <c r="DN190"/>
  <c r="DN86"/>
  <c r="DM186" i="3"/>
  <c r="DM197" i="2"/>
  <c r="DN97" i="4"/>
  <c r="DN200" i="1"/>
  <c r="DM183" i="3"/>
  <c r="DM123"/>
  <c r="DN96" i="4"/>
  <c r="DM195" i="1"/>
  <c r="DM105"/>
  <c r="DM191" i="4"/>
  <c r="DJ212"/>
  <c r="DM142" i="2"/>
  <c r="DM186" i="1"/>
  <c r="DI212" i="4"/>
  <c r="DJ213"/>
  <c r="DM181"/>
  <c r="DM176"/>
  <c r="DI213"/>
  <c r="DO237" i="13"/>
  <c r="DQ237" s="1"/>
  <c r="DN184"/>
  <c r="DM184"/>
  <c r="DO109"/>
  <c r="DM122" i="4"/>
  <c r="DM147"/>
  <c r="DN200"/>
  <c r="DM125"/>
  <c r="DN192"/>
  <c r="DN181"/>
  <c r="DN176"/>
  <c r="DM182"/>
  <c r="DN182"/>
  <c r="DN201"/>
  <c r="DM201"/>
  <c r="DM148"/>
  <c r="DM156"/>
  <c r="DM209"/>
  <c r="DN209"/>
  <c r="DM137" i="3"/>
  <c r="DM181"/>
  <c r="DN191"/>
  <c r="DM126"/>
  <c r="DO101" i="12"/>
  <c r="DM87"/>
  <c r="DO87"/>
  <c r="DO87" i="13"/>
  <c r="DM87"/>
  <c r="DO90"/>
  <c r="DM90"/>
  <c r="DM123" i="12"/>
  <c r="DO123"/>
  <c r="DQ201" i="13"/>
  <c r="DO89"/>
  <c r="DJ160" i="4"/>
  <c r="DL124"/>
  <c r="DM177" s="1"/>
  <c r="DN197"/>
  <c r="DM197"/>
  <c r="DL151" i="2"/>
  <c r="DM151" s="1"/>
  <c r="DL120"/>
  <c r="DM120" s="1"/>
  <c r="DN192" i="1"/>
  <c r="DN183"/>
  <c r="DM149"/>
  <c r="DM144"/>
  <c r="DM125"/>
  <c r="DM147"/>
  <c r="DN176"/>
  <c r="DM137"/>
  <c r="DM145"/>
  <c r="DM143"/>
  <c r="DM155"/>
  <c r="DM151"/>
  <c r="DI159" i="2"/>
  <c r="DM136" i="1"/>
  <c r="DO130" i="12"/>
  <c r="DM130"/>
  <c r="DN186" i="4"/>
  <c r="DM193"/>
  <c r="DN193"/>
  <c r="DM140"/>
  <c r="DK159" i="3"/>
  <c r="DN202" i="4"/>
  <c r="DQ202" s="1"/>
  <c r="DM197" i="3"/>
  <c r="DN206" i="4"/>
  <c r="DM143" i="3"/>
  <c r="DN196"/>
  <c r="DM194"/>
  <c r="DM144"/>
  <c r="DM141"/>
  <c r="DM208"/>
  <c r="DM152"/>
  <c r="DM133" i="4"/>
  <c r="DM209" i="3"/>
  <c r="DN209"/>
  <c r="DM156"/>
  <c r="DM190"/>
  <c r="DM158"/>
  <c r="DM182"/>
  <c r="DL148"/>
  <c r="DM148" s="1"/>
  <c r="DM129"/>
  <c r="DM202"/>
  <c r="DI159" i="4"/>
  <c r="DM211" i="1"/>
  <c r="DM179"/>
  <c r="DM133"/>
  <c r="DM184"/>
  <c r="DN198" i="2"/>
  <c r="DM174" i="1"/>
  <c r="DM201" i="2"/>
  <c r="DI160"/>
  <c r="DM148"/>
  <c r="DM126" i="1"/>
  <c r="DM210" i="2"/>
  <c r="DM191" i="1"/>
  <c r="DN173" i="2"/>
  <c r="DM158" i="1"/>
  <c r="DN202"/>
  <c r="DM187"/>
  <c r="DM154"/>
  <c r="DN207"/>
  <c r="DM193"/>
  <c r="DN178"/>
  <c r="DQ201" i="14"/>
  <c r="DV87" i="13"/>
  <c r="DK160" i="4"/>
  <c r="DK159"/>
  <c r="DV207" i="13"/>
  <c r="DO81" i="14"/>
  <c r="DM81" i="13"/>
  <c r="DV207" i="12"/>
  <c r="DV154"/>
  <c r="DV19" i="13"/>
  <c r="DV154"/>
  <c r="DV87" i="14"/>
  <c r="DV19"/>
  <c r="DV87" i="12"/>
  <c r="DV207" i="14"/>
  <c r="DV19" i="12"/>
  <c r="DN88" i="4"/>
  <c r="DO206" i="2"/>
  <c r="DM137"/>
  <c r="DN142"/>
  <c r="DO195"/>
  <c r="DO189"/>
  <c r="DQ189" s="1"/>
  <c r="DN127"/>
  <c r="DO190"/>
  <c r="DM136"/>
  <c r="DM125"/>
  <c r="DM131"/>
  <c r="DN131"/>
  <c r="DN126"/>
  <c r="DN141"/>
  <c r="DM126"/>
  <c r="DO194"/>
  <c r="DM145"/>
  <c r="DN145"/>
  <c r="DN123"/>
  <c r="DM138"/>
  <c r="DO182" i="4"/>
  <c r="DM129"/>
  <c r="DM138"/>
  <c r="DO197"/>
  <c r="DN124"/>
  <c r="DN121"/>
  <c r="DO174"/>
  <c r="DM150"/>
  <c r="DN125"/>
  <c r="DM97"/>
  <c r="DN150"/>
  <c r="DO178"/>
  <c r="DM158"/>
  <c r="DN123"/>
  <c r="DM123"/>
  <c r="DM136"/>
  <c r="DO189"/>
  <c r="DM143"/>
  <c r="DN143"/>
  <c r="DN133"/>
  <c r="DO186"/>
  <c r="DM144"/>
  <c r="DJ107"/>
  <c r="DK107"/>
  <c r="DJ106"/>
  <c r="DK106"/>
  <c r="DI106"/>
  <c r="DN127" i="3"/>
  <c r="DM127"/>
  <c r="DN128"/>
  <c r="DN138"/>
  <c r="DM138"/>
  <c r="DO181"/>
  <c r="DN120"/>
  <c r="DO176"/>
  <c r="DN135"/>
  <c r="DO203"/>
  <c r="DQ203" s="1"/>
  <c r="DO183"/>
  <c r="DM150"/>
  <c r="DO179"/>
  <c r="DN126"/>
  <c r="DO174"/>
  <c r="DQ174" s="1"/>
  <c r="DM121"/>
  <c r="DN154"/>
  <c r="DO207"/>
  <c r="DM130"/>
  <c r="DM77"/>
  <c r="DM135"/>
  <c r="DJ107"/>
  <c r="DN146"/>
  <c r="DO199"/>
  <c r="DK107"/>
  <c r="DK106"/>
  <c r="DJ106"/>
  <c r="DI106"/>
  <c r="DN124"/>
  <c r="DI107"/>
  <c r="DM124"/>
  <c r="DM152" i="4"/>
  <c r="DI107"/>
  <c r="DN152"/>
  <c r="DO187" i="2"/>
  <c r="DN134"/>
  <c r="DO183"/>
  <c r="DO191"/>
  <c r="DN154"/>
  <c r="DM153"/>
  <c r="DO207"/>
  <c r="DM85"/>
  <c r="DM101"/>
  <c r="DO186"/>
  <c r="DN130"/>
  <c r="DN146"/>
  <c r="DJ107"/>
  <c r="DM146"/>
  <c r="DM133"/>
  <c r="DM81"/>
  <c r="DK107"/>
  <c r="DO176"/>
  <c r="DJ106"/>
  <c r="DK106"/>
  <c r="DN135" i="1"/>
  <c r="DO203"/>
  <c r="DM135"/>
  <c r="DO190"/>
  <c r="DO208"/>
  <c r="DQ208" s="1"/>
  <c r="DN143"/>
  <c r="DN151"/>
  <c r="DO198"/>
  <c r="DO175"/>
  <c r="DM122"/>
  <c r="DO204"/>
  <c r="DN145"/>
  <c r="DM146"/>
  <c r="DM97"/>
  <c r="DN129"/>
  <c r="DO199"/>
  <c r="DM150"/>
  <c r="DO196"/>
  <c r="DN137"/>
  <c r="DN155"/>
  <c r="DN136"/>
  <c r="DO189"/>
  <c r="DO184"/>
  <c r="DN123"/>
  <c r="DM123"/>
  <c r="DN148"/>
  <c r="DM148"/>
  <c r="DM131"/>
  <c r="DO182"/>
  <c r="DJ107"/>
  <c r="DJ106"/>
  <c r="DN121"/>
  <c r="DM121"/>
  <c r="DI106"/>
  <c r="DI107"/>
  <c r="DK106"/>
  <c r="DK107"/>
  <c r="DO185"/>
  <c r="DM132"/>
  <c r="DM85" i="4"/>
  <c r="DO138"/>
  <c r="DO126"/>
  <c r="DM105"/>
  <c r="DN201" i="3"/>
  <c r="DQ201" s="1"/>
  <c r="DM82" i="4"/>
  <c r="DI159" i="3"/>
  <c r="DM201"/>
  <c r="DN132" i="2"/>
  <c r="DP188" i="4"/>
  <c r="DO210" i="2"/>
  <c r="DQ210" s="1"/>
  <c r="DM157"/>
  <c r="DO185"/>
  <c r="DI107"/>
  <c r="DI106"/>
  <c r="DL21" i="4"/>
  <c r="DP180" s="1"/>
  <c r="DQ180" s="1"/>
  <c r="DN102" i="2"/>
  <c r="DO148"/>
  <c r="DP194"/>
  <c r="DM78"/>
  <c r="DN103"/>
  <c r="DO157"/>
  <c r="DM103"/>
  <c r="DP207" i="1"/>
  <c r="DQ207" s="1"/>
  <c r="DO153"/>
  <c r="DO150"/>
  <c r="DN97"/>
  <c r="DM94"/>
  <c r="DP194"/>
  <c r="DQ194" s="1"/>
  <c r="DM76"/>
  <c r="DO129"/>
  <c r="DP182"/>
  <c r="DN102"/>
  <c r="DN73" i="2"/>
  <c r="DM99"/>
  <c r="DN97"/>
  <c r="DN104"/>
  <c r="DP205"/>
  <c r="DQ205" s="1"/>
  <c r="DO150"/>
  <c r="DN100"/>
  <c r="DO152"/>
  <c r="DM97"/>
  <c r="DM104"/>
  <c r="DM100"/>
  <c r="DP184"/>
  <c r="DQ184" s="1"/>
  <c r="DN78"/>
  <c r="DN71"/>
  <c r="DM98" i="1"/>
  <c r="DM100"/>
  <c r="DP180"/>
  <c r="DQ180" s="1"/>
  <c r="DP206"/>
  <c r="DQ206" s="1"/>
  <c r="DN98"/>
  <c r="DO155"/>
  <c r="DN83"/>
  <c r="DP211"/>
  <c r="DQ211" s="1"/>
  <c r="DN103"/>
  <c r="DP205"/>
  <c r="DQ205" s="1"/>
  <c r="DM102"/>
  <c r="DP203"/>
  <c r="DQ203" s="1"/>
  <c r="DO145"/>
  <c r="DP178"/>
  <c r="DJ53"/>
  <c r="DP193"/>
  <c r="DQ193" s="1"/>
  <c r="DI54"/>
  <c r="DL16"/>
  <c r="DM69" s="1"/>
  <c r="DO140"/>
  <c r="DM87"/>
  <c r="DM93" i="2"/>
  <c r="DO146" i="1"/>
  <c r="DM92"/>
  <c r="DO120"/>
  <c r="DP198"/>
  <c r="DK53"/>
  <c r="DO126" i="2"/>
  <c r="DM73"/>
  <c r="DM86"/>
  <c r="DP192"/>
  <c r="DQ192" s="1"/>
  <c r="DM84"/>
  <c r="DO137"/>
  <c r="DI53" i="1"/>
  <c r="DN67"/>
  <c r="DM67"/>
  <c r="DN77"/>
  <c r="DP183"/>
  <c r="DQ183" s="1"/>
  <c r="DO130"/>
  <c r="DN88"/>
  <c r="DO141"/>
  <c r="DJ54"/>
  <c r="DP209" i="2"/>
  <c r="DQ209" s="1"/>
  <c r="DP206"/>
  <c r="DQ206" s="1"/>
  <c r="DO133"/>
  <c r="DN101"/>
  <c r="DM80"/>
  <c r="DO139"/>
  <c r="DN86"/>
  <c r="DP186"/>
  <c r="DM92"/>
  <c r="DN88"/>
  <c r="DP178"/>
  <c r="DQ178" s="1"/>
  <c r="DO145"/>
  <c r="DM72"/>
  <c r="DM102"/>
  <c r="DN95"/>
  <c r="DP190"/>
  <c r="DQ190" s="1"/>
  <c r="DM88"/>
  <c r="DN72"/>
  <c r="DP208"/>
  <c r="DQ208" s="1"/>
  <c r="DP198"/>
  <c r="DQ198" s="1"/>
  <c r="DM95"/>
  <c r="DO158" i="1"/>
  <c r="DN105"/>
  <c r="DN75"/>
  <c r="DM96"/>
  <c r="DO157"/>
  <c r="DO143"/>
  <c r="DM90"/>
  <c r="DM70"/>
  <c r="DN85"/>
  <c r="DP190"/>
  <c r="DM85"/>
  <c r="DM84"/>
  <c r="DP186"/>
  <c r="DQ186" s="1"/>
  <c r="DM104"/>
  <c r="DN84"/>
  <c r="DP176"/>
  <c r="DP191"/>
  <c r="DQ191" s="1"/>
  <c r="DP210"/>
  <c r="DQ210" s="1"/>
  <c r="DM80"/>
  <c r="DN80"/>
  <c r="DO123"/>
  <c r="DK54"/>
  <c r="DM74" i="2"/>
  <c r="DO122"/>
  <c r="DO120"/>
  <c r="DO121"/>
  <c r="DP174"/>
  <c r="DQ174" s="1"/>
  <c r="DM68"/>
  <c r="DN68"/>
  <c r="DM96"/>
  <c r="DP177"/>
  <c r="DQ177" s="1"/>
  <c r="DP175"/>
  <c r="DQ175" s="1"/>
  <c r="DO149"/>
  <c r="DM69"/>
  <c r="DP173"/>
  <c r="DQ173" s="1"/>
  <c r="DM71"/>
  <c r="DP202"/>
  <c r="DQ202" s="1"/>
  <c r="DN85"/>
  <c r="DN67"/>
  <c r="DP176"/>
  <c r="DM82"/>
  <c r="DM105"/>
  <c r="DN82"/>
  <c r="DO138"/>
  <c r="DP211"/>
  <c r="DQ211" s="1"/>
  <c r="DP191"/>
  <c r="DO142"/>
  <c r="DN105"/>
  <c r="DN98"/>
  <c r="DN90"/>
  <c r="DM90"/>
  <c r="DP196"/>
  <c r="DQ196" s="1"/>
  <c r="DQ204" i="1"/>
  <c r="DP188" i="2"/>
  <c r="DQ188" s="1"/>
  <c r="DK54"/>
  <c r="DP187"/>
  <c r="DQ187" s="1"/>
  <c r="DN81"/>
  <c r="DO134"/>
  <c r="DO147"/>
  <c r="DM94"/>
  <c r="DP200"/>
  <c r="DQ200" s="1"/>
  <c r="DN94"/>
  <c r="DJ54"/>
  <c r="DJ53"/>
  <c r="DK53"/>
  <c r="DM76"/>
  <c r="DM70"/>
  <c r="DN70"/>
  <c r="DP193"/>
  <c r="DQ193" s="1"/>
  <c r="DM87"/>
  <c r="DO140"/>
  <c r="DM83"/>
  <c r="DO136"/>
  <c r="DN83"/>
  <c r="DM91"/>
  <c r="DN91"/>
  <c r="DP197"/>
  <c r="DQ197" s="1"/>
  <c r="DN74"/>
  <c r="DO127"/>
  <c r="DM75"/>
  <c r="DO128"/>
  <c r="DN75"/>
  <c r="DO146"/>
  <c r="DN93"/>
  <c r="DI53"/>
  <c r="DP195"/>
  <c r="DQ195" s="1"/>
  <c r="DI54"/>
  <c r="DM89"/>
  <c r="DP183"/>
  <c r="DN77"/>
  <c r="DM77"/>
  <c r="DP185"/>
  <c r="DO151" i="1"/>
  <c r="DO129" i="2"/>
  <c r="DN74" i="1"/>
  <c r="DM74"/>
  <c r="DP184"/>
  <c r="DQ184" s="1"/>
  <c r="DP207" i="2"/>
  <c r="DQ207" s="1"/>
  <c r="DM101" i="1"/>
  <c r="DO154"/>
  <c r="DP202"/>
  <c r="DQ202" s="1"/>
  <c r="DM103"/>
  <c r="DN72"/>
  <c r="DM79" i="2"/>
  <c r="DP182"/>
  <c r="DQ182" s="1"/>
  <c r="DM98"/>
  <c r="DN78" i="1"/>
  <c r="DO154" i="2"/>
  <c r="DO132"/>
  <c r="DM72" i="1"/>
  <c r="DN96"/>
  <c r="DP209"/>
  <c r="DQ209" s="1"/>
  <c r="DP204" i="2"/>
  <c r="DM78" i="1"/>
  <c r="DN89"/>
  <c r="DM89"/>
  <c r="DP195"/>
  <c r="DQ195" s="1"/>
  <c r="DP179"/>
  <c r="DQ179" s="1"/>
  <c r="DM73"/>
  <c r="DO126"/>
  <c r="DP181"/>
  <c r="DQ181" s="1"/>
  <c r="DM75"/>
  <c r="DO124"/>
  <c r="DN71"/>
  <c r="DM71"/>
  <c r="DO121"/>
  <c r="DP174"/>
  <c r="DQ174" s="1"/>
  <c r="DM68"/>
  <c r="DO144"/>
  <c r="DM91"/>
  <c r="DN91"/>
  <c r="DP199"/>
  <c r="DN93"/>
  <c r="DP188"/>
  <c r="DQ188" s="1"/>
  <c r="DN82"/>
  <c r="DM82"/>
  <c r="DN86"/>
  <c r="DM86"/>
  <c r="DO139"/>
  <c r="DN94"/>
  <c r="DO147"/>
  <c r="DN79"/>
  <c r="DP185"/>
  <c r="DM79"/>
  <c r="DO152"/>
  <c r="DP187"/>
  <c r="DQ187" s="1"/>
  <c r="DP201"/>
  <c r="DQ201" s="1"/>
  <c r="DM95"/>
  <c r="DP196"/>
  <c r="DN99"/>
  <c r="DO134"/>
  <c r="DQ197"/>
  <c r="DO148"/>
  <c r="DP189"/>
  <c r="DQ203" i="2"/>
  <c r="DN90" i="1"/>
  <c r="DN81"/>
  <c r="DM83"/>
  <c r="DN99" i="3"/>
  <c r="DM94"/>
  <c r="DO146"/>
  <c r="DN97"/>
  <c r="DO145"/>
  <c r="DN70"/>
  <c r="DP190"/>
  <c r="DQ190" s="1"/>
  <c r="DP184"/>
  <c r="DQ184" s="1"/>
  <c r="DO143"/>
  <c r="DM97"/>
  <c r="DO139"/>
  <c r="DP188"/>
  <c r="DQ188" s="1"/>
  <c r="DO134"/>
  <c r="DM81"/>
  <c r="DO121"/>
  <c r="DO158"/>
  <c r="DO157"/>
  <c r="DM89"/>
  <c r="DM104"/>
  <c r="DN68"/>
  <c r="DM93"/>
  <c r="DP205"/>
  <c r="DQ205" s="1"/>
  <c r="DP187"/>
  <c r="DQ187" s="1"/>
  <c r="DP207"/>
  <c r="DM82"/>
  <c r="DO140"/>
  <c r="DM88"/>
  <c r="DP210"/>
  <c r="DQ210" s="1"/>
  <c r="DO141"/>
  <c r="DO148"/>
  <c r="DO150"/>
  <c r="DM95"/>
  <c r="DM101"/>
  <c r="DO152"/>
  <c r="DO154"/>
  <c r="DM68"/>
  <c r="DM71"/>
  <c r="DO135"/>
  <c r="DN95"/>
  <c r="DO149"/>
  <c r="DO147"/>
  <c r="DM105"/>
  <c r="DN84"/>
  <c r="DP198"/>
  <c r="DQ198" s="1"/>
  <c r="DP196"/>
  <c r="DP192"/>
  <c r="DQ192" s="1"/>
  <c r="DM84"/>
  <c r="DP202"/>
  <c r="DQ202" s="1"/>
  <c r="DP200"/>
  <c r="DQ200" s="1"/>
  <c r="DP185"/>
  <c r="DQ185" s="1"/>
  <c r="DP211"/>
  <c r="DQ211" s="1"/>
  <c r="DN92"/>
  <c r="DN90"/>
  <c r="DM86"/>
  <c r="DN96"/>
  <c r="DO131"/>
  <c r="DI53"/>
  <c r="DP199"/>
  <c r="DP176"/>
  <c r="DM70"/>
  <c r="DP194"/>
  <c r="DQ194" s="1"/>
  <c r="DK54"/>
  <c r="DM76"/>
  <c r="DP191"/>
  <c r="DQ191" s="1"/>
  <c r="DM85"/>
  <c r="DO138"/>
  <c r="DN85"/>
  <c r="DJ53"/>
  <c r="DO132"/>
  <c r="DM79"/>
  <c r="DN78"/>
  <c r="DP177"/>
  <c r="DQ177" s="1"/>
  <c r="DO124"/>
  <c r="DK53"/>
  <c r="DI54"/>
  <c r="DO155"/>
  <c r="DM75"/>
  <c r="DP204"/>
  <c r="DQ204" s="1"/>
  <c r="DN76"/>
  <c r="DP189"/>
  <c r="DQ189" s="1"/>
  <c r="DN75"/>
  <c r="DO125"/>
  <c r="DN83"/>
  <c r="DM73"/>
  <c r="DP175"/>
  <c r="DQ175" s="1"/>
  <c r="DO129"/>
  <c r="DO144"/>
  <c r="DN73"/>
  <c r="DO136"/>
  <c r="DP208"/>
  <c r="DQ208" s="1"/>
  <c r="DM98"/>
  <c r="DQ197"/>
  <c r="DM69"/>
  <c r="DN98"/>
  <c r="DM102"/>
  <c r="DN91"/>
  <c r="DQ178"/>
  <c r="DN72"/>
  <c r="DM67"/>
  <c r="DO122"/>
  <c r="DO120"/>
  <c r="DP181"/>
  <c r="DJ54"/>
  <c r="DM72"/>
  <c r="DP179"/>
  <c r="DP173"/>
  <c r="DQ173" s="1"/>
  <c r="DM91"/>
  <c r="DM74"/>
  <c r="DP186"/>
  <c r="DQ186" s="1"/>
  <c r="DP195"/>
  <c r="DQ195" s="1"/>
  <c r="DO127"/>
  <c r="DN87"/>
  <c r="DN80"/>
  <c r="DN77"/>
  <c r="DN89"/>
  <c r="DN103"/>
  <c r="DP206"/>
  <c r="DQ206" s="1"/>
  <c r="DP180"/>
  <c r="DQ180" s="1"/>
  <c r="DM80"/>
  <c r="DM87"/>
  <c r="DP204" i="4"/>
  <c r="DQ204" s="1"/>
  <c r="DO151"/>
  <c r="DM98"/>
  <c r="DM81"/>
  <c r="DN81"/>
  <c r="DO134"/>
  <c r="DP187"/>
  <c r="DO132"/>
  <c r="DN79"/>
  <c r="DO130" i="3"/>
  <c r="DO154" i="4"/>
  <c r="DO146"/>
  <c r="DM101"/>
  <c r="DN100" i="3"/>
  <c r="DM100"/>
  <c r="DL51" i="4"/>
  <c r="DO157" s="1"/>
  <c r="DN93"/>
  <c r="DP209" i="3"/>
  <c r="DP183"/>
  <c r="DO156"/>
  <c r="DO129" i="4"/>
  <c r="DM76"/>
  <c r="DP182"/>
  <c r="DN76"/>
  <c r="DO123"/>
  <c r="DM70"/>
  <c r="DP176"/>
  <c r="DQ176" s="1"/>
  <c r="DN70"/>
  <c r="DM77"/>
  <c r="DO130"/>
  <c r="DP183"/>
  <c r="DQ183" s="1"/>
  <c r="DN77"/>
  <c r="DN69"/>
  <c r="DM69"/>
  <c r="DO122"/>
  <c r="DP175"/>
  <c r="DQ175" s="1"/>
  <c r="DN73"/>
  <c r="DP206"/>
  <c r="DM84"/>
  <c r="DP190"/>
  <c r="DQ190" s="1"/>
  <c r="DM79"/>
  <c r="DP209"/>
  <c r="DN98"/>
  <c r="DL38"/>
  <c r="DP197" s="1"/>
  <c r="DL22"/>
  <c r="DN100"/>
  <c r="DM73"/>
  <c r="DO137"/>
  <c r="DO156"/>
  <c r="DP185"/>
  <c r="DQ185" s="1"/>
  <c r="DL36"/>
  <c r="DN89" s="1"/>
  <c r="DM103"/>
  <c r="DL19"/>
  <c r="DN72" s="1"/>
  <c r="DM92"/>
  <c r="DP198"/>
  <c r="DQ198" s="1"/>
  <c r="DM67"/>
  <c r="DN67"/>
  <c r="DN95"/>
  <c r="DM99"/>
  <c r="DP173"/>
  <c r="DQ173" s="1"/>
  <c r="DN102"/>
  <c r="DO145"/>
  <c r="DP208"/>
  <c r="DQ208" s="1"/>
  <c r="DM102"/>
  <c r="DN80"/>
  <c r="DP186"/>
  <c r="DQ186" s="1"/>
  <c r="DM80"/>
  <c r="DM68"/>
  <c r="DO121"/>
  <c r="DN78"/>
  <c r="DP174"/>
  <c r="DM78"/>
  <c r="DP184"/>
  <c r="DQ184" s="1"/>
  <c r="DP200"/>
  <c r="DQ200" s="1"/>
  <c r="DP205"/>
  <c r="DQ205" s="1"/>
  <c r="DM71"/>
  <c r="DP201"/>
  <c r="DQ201" s="1"/>
  <c r="DO152"/>
  <c r="DM95"/>
  <c r="DM94"/>
  <c r="DO147"/>
  <c r="DM83"/>
  <c r="DN83"/>
  <c r="DP189"/>
  <c r="DO124"/>
  <c r="DN71"/>
  <c r="DM90"/>
  <c r="DI53"/>
  <c r="DM87"/>
  <c r="DP193"/>
  <c r="DO140"/>
  <c r="DK54"/>
  <c r="DK53"/>
  <c r="DP196"/>
  <c r="DQ196" s="1"/>
  <c r="DO143"/>
  <c r="DJ53"/>
  <c r="DI54"/>
  <c r="DJ54"/>
  <c r="DQ187"/>
  <c r="DQ188"/>
  <c r="DQ211"/>
  <c r="DQ191"/>
  <c r="DQ179"/>
  <c r="DQ173" i="1"/>
  <c r="DQ180" i="2"/>
  <c r="DQ193" i="3"/>
  <c r="DQ201" i="2"/>
  <c r="DQ182" i="3"/>
  <c r="DQ179" i="2"/>
  <c r="DQ181"/>
  <c r="DQ199" i="4"/>
  <c r="DQ194"/>
  <c r="DQ207"/>
  <c r="DQ199" i="2"/>
  <c r="DQ203" i="4"/>
  <c r="DQ192"/>
  <c r="DQ200" i="1"/>
  <c r="DV120" i="4"/>
  <c r="DV119"/>
  <c r="DN172"/>
  <c r="DV122"/>
  <c r="DV121"/>
  <c r="DM119"/>
  <c r="DN119" i="3"/>
  <c r="DO172"/>
  <c r="DV71"/>
  <c r="DV69"/>
  <c r="DV67"/>
  <c r="DM66"/>
  <c r="DV68"/>
  <c r="DV70"/>
  <c r="DV66"/>
  <c r="DV71" i="1"/>
  <c r="DV69"/>
  <c r="DV67"/>
  <c r="DM66"/>
  <c r="DO172"/>
  <c r="DV70"/>
  <c r="DV68"/>
  <c r="DV66"/>
  <c r="DN119"/>
  <c r="DV174" i="2"/>
  <c r="DV175"/>
  <c r="DM172"/>
  <c r="DV176"/>
  <c r="DV172"/>
  <c r="DV177"/>
  <c r="DV173"/>
  <c r="DP172" i="3"/>
  <c r="DO119"/>
  <c r="DV17"/>
  <c r="DV13"/>
  <c r="DV16"/>
  <c r="DN66"/>
  <c r="DV15"/>
  <c r="DV18"/>
  <c r="DV14"/>
  <c r="DM172" i="4"/>
  <c r="DV173"/>
  <c r="DV175"/>
  <c r="DV174"/>
  <c r="DV172"/>
  <c r="DM172" i="1"/>
  <c r="DV121" i="3"/>
  <c r="DN172"/>
  <c r="DV122"/>
  <c r="DM119"/>
  <c r="DV124"/>
  <c r="DV123"/>
  <c r="DV120"/>
  <c r="DV119"/>
  <c r="DO172" i="4"/>
  <c r="DN119"/>
  <c r="DV70"/>
  <c r="DV68"/>
  <c r="DV66"/>
  <c r="DV71"/>
  <c r="DV69"/>
  <c r="DV67"/>
  <c r="DM66"/>
  <c r="DN119" i="2"/>
  <c r="DO172"/>
  <c r="DV70"/>
  <c r="DV68"/>
  <c r="DV66"/>
  <c r="DV67"/>
  <c r="DM66"/>
  <c r="DV71"/>
  <c r="DV69"/>
  <c r="DV177" i="3"/>
  <c r="DV174"/>
  <c r="DV175"/>
  <c r="DM172"/>
  <c r="DV176"/>
  <c r="DV172"/>
  <c r="DV173"/>
  <c r="DP172" i="4"/>
  <c r="DO119"/>
  <c r="DN66"/>
  <c r="DV121" i="2"/>
  <c r="DV124"/>
  <c r="DV120"/>
  <c r="DN172"/>
  <c r="DV123"/>
  <c r="DV119"/>
  <c r="DV122"/>
  <c r="DM119"/>
  <c r="DO119" i="1"/>
  <c r="DN66"/>
  <c r="DP172"/>
  <c r="DP172" i="2"/>
  <c r="DO119"/>
  <c r="DN66"/>
  <c r="DV18"/>
  <c r="DV17"/>
  <c r="DV16"/>
  <c r="DV15"/>
  <c r="DV14"/>
  <c r="DV13"/>
  <c r="DV124" i="1"/>
  <c r="DV120"/>
  <c r="DN172"/>
  <c r="DV123"/>
  <c r="DV119"/>
  <c r="DV122"/>
  <c r="DM119"/>
  <c r="DV121"/>
  <c r="DQ182" i="4" l="1"/>
  <c r="DV176"/>
  <c r="DV177"/>
  <c r="DV174" i="1"/>
  <c r="DV176"/>
  <c r="DV175"/>
  <c r="DQ177"/>
  <c r="DQ192"/>
  <c r="DV177"/>
  <c r="DV173"/>
  <c r="DV172"/>
  <c r="DM205" i="4"/>
  <c r="DV123"/>
  <c r="DV124"/>
  <c r="DQ197"/>
  <c r="DQ209"/>
  <c r="DQ206"/>
  <c r="DN204" i="2"/>
  <c r="DM204"/>
  <c r="DQ204"/>
  <c r="DN177" i="4"/>
  <c r="DQ177" s="1"/>
  <c r="DM124"/>
  <c r="DM173" i="2"/>
  <c r="DQ176" i="1"/>
  <c r="DQ178"/>
  <c r="DQ193" i="4"/>
  <c r="DQ209" i="3"/>
  <c r="DQ196"/>
  <c r="DQ176" i="2"/>
  <c r="DQ194"/>
  <c r="DQ172" i="3"/>
  <c r="DQ183" i="2"/>
  <c r="DQ174" i="4"/>
  <c r="DQ189"/>
  <c r="DQ176" i="3"/>
  <c r="DQ181"/>
  <c r="DQ183"/>
  <c r="DQ179"/>
  <c r="DQ207"/>
  <c r="DQ199"/>
  <c r="DQ191" i="2"/>
  <c r="DQ186"/>
  <c r="DQ198" i="1"/>
  <c r="DQ190"/>
  <c r="DQ196"/>
  <c r="DQ199"/>
  <c r="DQ189"/>
  <c r="DQ182"/>
  <c r="DQ185"/>
  <c r="DN74" i="4"/>
  <c r="DQ185" i="2"/>
  <c r="DM91" i="4"/>
  <c r="DO127"/>
  <c r="DO142"/>
  <c r="DM74"/>
  <c r="DM104"/>
  <c r="DM72"/>
  <c r="DV14" i="1"/>
  <c r="DV18"/>
  <c r="DV13"/>
  <c r="DV17"/>
  <c r="DV16"/>
  <c r="DV15"/>
  <c r="DP175"/>
  <c r="DQ175" s="1"/>
  <c r="DN69"/>
  <c r="DO122"/>
  <c r="DO144" i="4"/>
  <c r="DQ172" i="1"/>
  <c r="DN104" i="4"/>
  <c r="DP210"/>
  <c r="DQ210" s="1"/>
  <c r="DV16"/>
  <c r="DP195"/>
  <c r="DQ195" s="1"/>
  <c r="DM75"/>
  <c r="DP181"/>
  <c r="DQ181" s="1"/>
  <c r="DV15"/>
  <c r="DP178"/>
  <c r="DQ178" s="1"/>
  <c r="DN91"/>
  <c r="DM89"/>
  <c r="DV14"/>
  <c r="DV18"/>
  <c r="DO125"/>
  <c r="DN75"/>
  <c r="DV13"/>
  <c r="DV17"/>
  <c r="DO128"/>
  <c r="DQ172"/>
  <c r="DQ172" i="2"/>
  <c r="DV125" i="3"/>
  <c r="DV19" i="2"/>
  <c r="DV125"/>
  <c r="DV178" i="3"/>
  <c r="DV72" i="4"/>
  <c r="DV178" i="2"/>
  <c r="DV72" i="1"/>
  <c r="DV72" i="3"/>
  <c r="DV125" i="1"/>
  <c r="DV72" i="2"/>
  <c r="DV19" i="3"/>
  <c r="DV178" i="4" l="1"/>
  <c r="DV178" i="1"/>
  <c r="DV125" i="4"/>
  <c r="DV19" i="1"/>
  <c r="DV19" i="4"/>
</calcChain>
</file>

<file path=xl/sharedStrings.xml><?xml version="1.0" encoding="utf-8"?>
<sst xmlns="http://schemas.openxmlformats.org/spreadsheetml/2006/main" count="3637" uniqueCount="461">
  <si>
    <t xml:space="preserve">FIRST GRADING </t>
  </si>
  <si>
    <t>Type the color of the scale you will use below:</t>
  </si>
  <si>
    <t>green</t>
  </si>
  <si>
    <t>QUARTERLY EXAM</t>
  </si>
  <si>
    <t>FORMATIVE ASSESSMENT</t>
  </si>
  <si>
    <t>WEIGHT</t>
  </si>
  <si>
    <t>WRITTEN WORK</t>
  </si>
  <si>
    <t>PERFORMANCE TASKS</t>
  </si>
  <si>
    <t>LRN</t>
  </si>
  <si>
    <t>NAME</t>
  </si>
  <si>
    <t>Activities</t>
  </si>
  <si>
    <t>SEATWORKS</t>
  </si>
  <si>
    <t>ASSIGNMENTS</t>
  </si>
  <si>
    <t>QUIZZES</t>
  </si>
  <si>
    <t>OTHERS</t>
  </si>
  <si>
    <t>LONG TEST</t>
  </si>
  <si>
    <t>ORAL PARTICIPATION</t>
  </si>
  <si>
    <t>INDIVIDUAL WORK</t>
  </si>
  <si>
    <t>GR. WORK</t>
  </si>
  <si>
    <t>IND. PROJ</t>
  </si>
  <si>
    <t>GR. PROJ</t>
  </si>
  <si>
    <t>OTHER OUTPUT</t>
  </si>
  <si>
    <t>Class Standing</t>
  </si>
  <si>
    <t>TRANSMUTED GRADE</t>
  </si>
  <si>
    <t>Final Grade</t>
  </si>
  <si>
    <t>TOTAL</t>
  </si>
  <si>
    <t>PS</t>
  </si>
  <si>
    <t>WS</t>
  </si>
  <si>
    <t>Date</t>
  </si>
  <si>
    <t>FA</t>
  </si>
  <si>
    <t>WW</t>
  </si>
  <si>
    <t>PT</t>
  </si>
  <si>
    <t>QE</t>
  </si>
  <si>
    <t>Number of Items</t>
  </si>
  <si>
    <t>(60-75,100-100)</t>
  </si>
  <si>
    <t>(55-75,100-100)</t>
  </si>
  <si>
    <t>(50-75,100-100)</t>
  </si>
  <si>
    <t>FREQUENCY DISTRIBUTION</t>
  </si>
  <si>
    <t>Bernardo</t>
  </si>
  <si>
    <t>Bernardo, Vincent Jeshua T.</t>
  </si>
  <si>
    <t>95 - 100</t>
  </si>
  <si>
    <t>Cammayo</t>
  </si>
  <si>
    <t>Cammayo, Kenzo H.</t>
  </si>
  <si>
    <t>90 - 94</t>
  </si>
  <si>
    <t>Corbe</t>
  </si>
  <si>
    <t>Corbe, Clyde Keeno M.</t>
  </si>
  <si>
    <t>85 - 89</t>
  </si>
  <si>
    <t>Del Rosario</t>
  </si>
  <si>
    <t>Del Rosario, Dwight Aedam B.</t>
  </si>
  <si>
    <t>80 - 84</t>
  </si>
  <si>
    <t>Dychip</t>
  </si>
  <si>
    <t>Dychip, Lawrence Jethrey V.</t>
  </si>
  <si>
    <t>75 - 79</t>
  </si>
  <si>
    <t>Estrella</t>
  </si>
  <si>
    <t>Estrella, John Marquinn C.</t>
  </si>
  <si>
    <t>BELOW 75</t>
  </si>
  <si>
    <t>Isla</t>
  </si>
  <si>
    <t>Isla, Mathew Leonard I.</t>
  </si>
  <si>
    <t>Jalla</t>
  </si>
  <si>
    <t>Jalla, Zion Rupert C.</t>
  </si>
  <si>
    <t>Ke</t>
  </si>
  <si>
    <t>Ke, Bing Shen C.</t>
  </si>
  <si>
    <t>Lamarroza</t>
  </si>
  <si>
    <t>Lamarroza, Peter Elijah A.</t>
  </si>
  <si>
    <t>Lopez</t>
  </si>
  <si>
    <t>Lopez, Klarence Maverick D.</t>
  </si>
  <si>
    <t>Manoj</t>
  </si>
  <si>
    <t>Manoj, Rajeev L.</t>
  </si>
  <si>
    <t>Uy</t>
  </si>
  <si>
    <t>Uy, Jacob Travis R.</t>
  </si>
  <si>
    <t>Valentino</t>
  </si>
  <si>
    <t>Valentino, John Daniel D.</t>
  </si>
  <si>
    <t>Chua</t>
  </si>
  <si>
    <t>Chua, Althea Romi B.</t>
  </si>
  <si>
    <t>Daylo</t>
  </si>
  <si>
    <t>Daylo, Aurea Nicole C.</t>
  </si>
  <si>
    <t>Dela Rosa</t>
  </si>
  <si>
    <t>Dela Rosa, Denice Angel R.</t>
  </si>
  <si>
    <t>Evangelista</t>
  </si>
  <si>
    <t>Evangelista, Dominique C.</t>
  </si>
  <si>
    <t>Francisco</t>
  </si>
  <si>
    <t>Francisco, Franczeska Louise S.</t>
  </si>
  <si>
    <t>Herrera</t>
  </si>
  <si>
    <t>Herrera, Heart Ily Faith F.</t>
  </si>
  <si>
    <t>Lee</t>
  </si>
  <si>
    <t>Lee, Jerica C.</t>
  </si>
  <si>
    <t>Lee lara</t>
  </si>
  <si>
    <t>Lee, Lara P.</t>
  </si>
  <si>
    <t>Legaspi</t>
  </si>
  <si>
    <t>Legaspi, Elaiza Louie D.</t>
  </si>
  <si>
    <t>Manuel</t>
  </si>
  <si>
    <t>Manuel, Bridget Heaven M.</t>
  </si>
  <si>
    <t>Obial</t>
  </si>
  <si>
    <t>Obial, Ma. Cristina Victoria Cellina L.</t>
  </si>
  <si>
    <t>Reyes</t>
  </si>
  <si>
    <t>Reyes, Keisha Lien D.</t>
  </si>
  <si>
    <t>San Miguel</t>
  </si>
  <si>
    <t>San Miguel, Patricia Nicole S.</t>
  </si>
  <si>
    <t>Tabamo</t>
  </si>
  <si>
    <t>Tabamo, Hershey A.</t>
  </si>
  <si>
    <t>Tejada</t>
  </si>
  <si>
    <t>Tejada, Jeanine Caidie O.</t>
  </si>
  <si>
    <t>Average</t>
  </si>
  <si>
    <t>Standard Deviation</t>
  </si>
  <si>
    <t xml:space="preserve">SECOND GRADING </t>
  </si>
  <si>
    <t>Deliberation Column</t>
  </si>
  <si>
    <t>First Quarter Grade</t>
  </si>
  <si>
    <t xml:space="preserve">THIRD GRADING </t>
  </si>
  <si>
    <t>ID NO.</t>
  </si>
  <si>
    <t>GROUP WORK</t>
  </si>
  <si>
    <t>INDIVIDUAL PROJECT</t>
  </si>
  <si>
    <t>GROUP PROJECT</t>
  </si>
  <si>
    <t>Second Quarter Grade</t>
  </si>
  <si>
    <t>AVE</t>
  </si>
  <si>
    <t xml:space="preserve">FOURTH GRADING </t>
  </si>
  <si>
    <t>Third Quarter Grade</t>
  </si>
  <si>
    <t>Busuego, Lliam Cyrus R.</t>
  </si>
  <si>
    <t>Cruz, Josh Xavier G.</t>
  </si>
  <si>
    <t>Esquivel, Tyron</t>
  </si>
  <si>
    <t>Galit, Xeth Yosef Zacharrie S.</t>
  </si>
  <si>
    <t>Hertos, John Robert C.</t>
  </si>
  <si>
    <t>Ilao, Chrisstopher Lance M.</t>
  </si>
  <si>
    <t>Lim, John Benedick A.</t>
  </si>
  <si>
    <t>Mark, James D.</t>
  </si>
  <si>
    <t>Meneses, Aljur T.</t>
  </si>
  <si>
    <t>Reyes, Jairus Eliah  A.</t>
  </si>
  <si>
    <t>Vicencio, Noel</t>
  </si>
  <si>
    <t>Virrey, Gabriel V.</t>
  </si>
  <si>
    <t>Barroga, Princess</t>
  </si>
  <si>
    <t>Bongalonta, Lynel Erika D.</t>
  </si>
  <si>
    <t>Casquejo, Evitha Fei D.</t>
  </si>
  <si>
    <t>Clemente, Chelsi V.</t>
  </si>
  <si>
    <t>Dalida, Athena Yna M.</t>
  </si>
  <si>
    <t>Laylo, Hannah Joyce U.</t>
  </si>
  <si>
    <t>Muhi, Jahn Ezrah C.</t>
  </si>
  <si>
    <t>Opina, Gerenia P.</t>
  </si>
  <si>
    <t>Rico, Andrea Maybelle Q.</t>
  </si>
  <si>
    <t>Santos, Samaire Amelie Uriel T.</t>
  </si>
  <si>
    <t>Santos, Dyonna Grace B.</t>
  </si>
  <si>
    <t>Santos, Ryonna Grace B.</t>
  </si>
  <si>
    <t>Sotin, Gianni Mariel A.</t>
  </si>
  <si>
    <t>Tubbali, Cassandra Jean  S.</t>
  </si>
  <si>
    <t>Ulang, Phoebe Agatha  E.</t>
  </si>
  <si>
    <t>Vidal, Summer Sky Y.</t>
  </si>
  <si>
    <t>Abejuela</t>
  </si>
  <si>
    <t>Abejuela, Enzo Wiizy Rai-Lai</t>
  </si>
  <si>
    <t>De Guzman</t>
  </si>
  <si>
    <t>De Guzman, Sean Gabriel V.</t>
  </si>
  <si>
    <t>Diaz</t>
  </si>
  <si>
    <t>Diaz, Joseph Andrei D.</t>
  </si>
  <si>
    <t>Fatalla</t>
  </si>
  <si>
    <t>Fatalla, Micah Jermain C.</t>
  </si>
  <si>
    <t>Peralta</t>
  </si>
  <si>
    <t>Peralta, Zedric Will G.</t>
  </si>
  <si>
    <t>Pintang</t>
  </si>
  <si>
    <t>Pintang, Sean Cyrus M.</t>
  </si>
  <si>
    <t>Rivera</t>
  </si>
  <si>
    <t>Rivera, Gillean Carl C.</t>
  </si>
  <si>
    <t>Santos</t>
  </si>
  <si>
    <t>Santos, Andre Lorenzo D.</t>
  </si>
  <si>
    <t>Sarabia</t>
  </si>
  <si>
    <t>Sarabia, Jules Raphael S.</t>
  </si>
  <si>
    <t>Ty</t>
  </si>
  <si>
    <t>Ty, Tayshaun Rylee V.</t>
  </si>
  <si>
    <t>Barredo</t>
  </si>
  <si>
    <t>Barredo, Simone Anjelique A.</t>
  </si>
  <si>
    <t>Bucay</t>
  </si>
  <si>
    <t>Bucay, Chelle Mae H.</t>
  </si>
  <si>
    <t>Cruz</t>
  </si>
  <si>
    <t>Cruz, Eleanor M.</t>
  </si>
  <si>
    <t>Gonda</t>
  </si>
  <si>
    <t>Gonda, Rachel Danielle A.</t>
  </si>
  <si>
    <t>Henson</t>
  </si>
  <si>
    <t>Henson, Madison Jamie C.</t>
  </si>
  <si>
    <t>Hizon</t>
  </si>
  <si>
    <t>Hizon, Hanne Mikaela V.</t>
  </si>
  <si>
    <t>Lamarroza, Naomi Estelle A.</t>
  </si>
  <si>
    <t>Santiago</t>
  </si>
  <si>
    <t>Santiago, Riana Mara B.</t>
  </si>
  <si>
    <t>Zapanta</t>
  </si>
  <si>
    <t>Zapanta, Lhanen Lei Z.</t>
  </si>
  <si>
    <t>Blanche</t>
  </si>
  <si>
    <t>Blanche, Evan Giorel P.</t>
  </si>
  <si>
    <t>Chong</t>
  </si>
  <si>
    <t>Chong, John Kimtin L.</t>
  </si>
  <si>
    <t>De Guzman, Lance Andre M.</t>
  </si>
  <si>
    <t>Dela Cruz</t>
  </si>
  <si>
    <t>Dela Cruz, Karl Neo Kelly L.</t>
  </si>
  <si>
    <t>Dizon</t>
  </si>
  <si>
    <t>Dizon, Anjelo Julian V.</t>
  </si>
  <si>
    <t>Francisco, Lance Adam G.</t>
  </si>
  <si>
    <t>Ho</t>
  </si>
  <si>
    <t>Ho, Jhonny Zam N.</t>
  </si>
  <si>
    <t>Ilao</t>
  </si>
  <si>
    <t>Ilao, Chrisstian John M.</t>
  </si>
  <si>
    <t>Mendoza</t>
  </si>
  <si>
    <t>Mendoza, Matteo Adriel P.</t>
  </si>
  <si>
    <t>Ngo</t>
  </si>
  <si>
    <t>Ngo, Mark Gabriel T.</t>
  </si>
  <si>
    <t>Utanis</t>
  </si>
  <si>
    <t>Utanis, Austin Matthew B.</t>
  </si>
  <si>
    <t>Acosta</t>
  </si>
  <si>
    <t>Acosta, Hamyla Jalou A.</t>
  </si>
  <si>
    <t>Ang</t>
  </si>
  <si>
    <t>Ang, Marithe Allegra Paige D.</t>
  </si>
  <si>
    <t>Chan</t>
  </si>
  <si>
    <t>Chan, Sophia Laine A.</t>
  </si>
  <si>
    <t>Del Valle</t>
  </si>
  <si>
    <t>Del Valle, Mihaila Clare C.</t>
  </si>
  <si>
    <t>Salazar</t>
  </si>
  <si>
    <t>Salazar, Yshamere Eurece M.</t>
  </si>
  <si>
    <t>Santosa</t>
  </si>
  <si>
    <t>Santos, Angel Christine Q.</t>
  </si>
  <si>
    <t>Santosj</t>
  </si>
  <si>
    <t>Santos, Julia Roberts B.</t>
  </si>
  <si>
    <t>Tuano</t>
  </si>
  <si>
    <t>Tuaño, Vernice Kei R.</t>
  </si>
  <si>
    <t>MIDTERM</t>
  </si>
  <si>
    <t>MIDTERM EXAM</t>
  </si>
  <si>
    <t>FINALS</t>
  </si>
  <si>
    <t>FINAL EXAM</t>
  </si>
  <si>
    <t>Midterm Grade</t>
  </si>
  <si>
    <t>AVERAGE (MIDTERM AND FINALS</t>
  </si>
  <si>
    <t>Amansic, Joshua John Y.</t>
  </si>
  <si>
    <t>Andres, Gabriel Louis D.</t>
  </si>
  <si>
    <t>Arroyo, Invinzor B.</t>
  </si>
  <si>
    <t>Bautista, John Gamaliel U.</t>
  </si>
  <si>
    <t>Briones, Paulo P.</t>
  </si>
  <si>
    <t>Bulacsao, Rensend T.</t>
  </si>
  <si>
    <t>Castillar, Christian V.</t>
  </si>
  <si>
    <t>Castillo, Kenrick R.</t>
  </si>
  <si>
    <t>Corpuz, Emmanuel Vernard L.</t>
  </si>
  <si>
    <t>Cruz, Jared C.</t>
  </si>
  <si>
    <t>Dean, Julian Harry  R.</t>
  </si>
  <si>
    <t>Esguerra,  John Royce V.</t>
  </si>
  <si>
    <t>Espinosa, Han S.</t>
  </si>
  <si>
    <t>Go,  Edil Vence R.</t>
  </si>
  <si>
    <t>Herminigildo, Joryll D.</t>
  </si>
  <si>
    <t>Joaquin, John Gabriel G.</t>
  </si>
  <si>
    <t>Jocson, Fred Ranvel M.</t>
  </si>
  <si>
    <t>Labuguen, Viktor Franco D.</t>
  </si>
  <si>
    <t>Malibiran, Anjelvix C.</t>
  </si>
  <si>
    <t>Marcelo, Janiel Cynth P.</t>
  </si>
  <si>
    <t>Milo, Clint John A.</t>
  </si>
  <si>
    <t>Nebres, Mark Andrei N.</t>
  </si>
  <si>
    <t>Reyes, John Jaimie L.</t>
  </si>
  <si>
    <t>Roque, Gene B.</t>
  </si>
  <si>
    <t>Santiso, Charles Gil B.</t>
  </si>
  <si>
    <t>Sarmiento, Joaquin Reymond G.</t>
  </si>
  <si>
    <t>Sevillejo, Mark Jeric A.</t>
  </si>
  <si>
    <t>Valdez, Jhendricx R.</t>
  </si>
  <si>
    <t>Aristorenas, Jean Simoune N.</t>
  </si>
  <si>
    <t>Cruz, Audrae S.</t>
  </si>
  <si>
    <t>Deiparine, Krisyen M.</t>
  </si>
  <si>
    <t>Glipo, Ricaela B.</t>
  </si>
  <si>
    <t>Liwanag, Danielle Anne Mariae B.</t>
  </si>
  <si>
    <t>Ortega, Shyra Mikaella D.</t>
  </si>
  <si>
    <t>Parong, Kristine Kate D.</t>
  </si>
  <si>
    <t>Salcedo, Joanne L.</t>
  </si>
  <si>
    <t>Santos, Joana Erica T.</t>
  </si>
  <si>
    <t>Terrazola, Krislyn B.</t>
  </si>
  <si>
    <t/>
  </si>
  <si>
    <t>orange</t>
  </si>
  <si>
    <t>Edria, Frances Diana B.</t>
  </si>
  <si>
    <t>Barbosa, Shannon F.</t>
  </si>
  <si>
    <t>Catalonia, Jay-Z</t>
  </si>
  <si>
    <t>Cortado, Mark Darvin D.</t>
  </si>
  <si>
    <t>De Lima, John Christian C.</t>
  </si>
  <si>
    <t>Magyaya, Andrew Neil S.</t>
  </si>
  <si>
    <t>Nabor, Eduardo Jr.</t>
  </si>
  <si>
    <t>Nery, Francis John A.</t>
  </si>
  <si>
    <t>Pasco, Mark</t>
  </si>
  <si>
    <t>Sable, John Matthew V.</t>
  </si>
  <si>
    <t>Tagle, Angelo</t>
  </si>
  <si>
    <t>Tayoto, Mark Roland C.</t>
  </si>
  <si>
    <t>Zamora, Raymond John R.</t>
  </si>
  <si>
    <t>Agtaguem, Fresh B.</t>
  </si>
  <si>
    <t>Alarcon, Ailyn Delos S.</t>
  </si>
  <si>
    <t>Alcantara, Jane Cristel G.</t>
  </si>
  <si>
    <t>Armero, Lean Kate C.</t>
  </si>
  <si>
    <t>Atibagos, Rosiejane  B.</t>
  </si>
  <si>
    <t>Baal, Ma. Camila L.</t>
  </si>
  <si>
    <t>Cabuhat, Kheren Grace E.</t>
  </si>
  <si>
    <t>Concha, Faith Angela T.</t>
  </si>
  <si>
    <t>Dela Cruz, Ma. Kristina G.</t>
  </si>
  <si>
    <t>Gonzales, Angela</t>
  </si>
  <si>
    <t>Ibasan, Allyssa C.</t>
  </si>
  <si>
    <t>Otara, Marjorie S.</t>
  </si>
  <si>
    <t>Orocio, Elona A.</t>
  </si>
  <si>
    <t>Pelaez, Joanna Marie P.</t>
  </si>
  <si>
    <t>Ricafrente, Angel Ann B.</t>
  </si>
  <si>
    <t>Rico, Jenny Lyn G.</t>
  </si>
  <si>
    <t>Santos, Louise Merie M.</t>
  </si>
  <si>
    <t>Serrano, Nicole Marie M.</t>
  </si>
  <si>
    <t>Soledad, Erika Joyce C.</t>
  </si>
  <si>
    <t>Tajon, Jovlle Marie B.</t>
  </si>
  <si>
    <t>Tobias, Judy C.</t>
  </si>
  <si>
    <t>109538070035</t>
  </si>
  <si>
    <t>Bermudez, Jeffry G.</t>
  </si>
  <si>
    <t>109331070156</t>
  </si>
  <si>
    <t xml:space="preserve">Busarang, Clark Joshua </t>
  </si>
  <si>
    <t>301448140078</t>
  </si>
  <si>
    <t>Caballero, John Vladimir T.</t>
  </si>
  <si>
    <t>109330070200</t>
  </si>
  <si>
    <t>Collarga, Jerome T.</t>
  </si>
  <si>
    <t>109331070245</t>
  </si>
  <si>
    <t>Cristo, Wenifredo Jr S.</t>
  </si>
  <si>
    <t>136739070217</t>
  </si>
  <si>
    <t>Delos Santos, James Thomas C.</t>
  </si>
  <si>
    <t>305359110357</t>
  </si>
  <si>
    <t>Edeña, Christian Clarence A.</t>
  </si>
  <si>
    <t>136739070393</t>
  </si>
  <si>
    <t>Mata, Joshwin Darell E.</t>
  </si>
  <si>
    <t>136680070289</t>
  </si>
  <si>
    <t>Mopera, Oswald Kennedy C.</t>
  </si>
  <si>
    <t>136734070148</t>
  </si>
  <si>
    <t>Morong, John Mark S.</t>
  </si>
  <si>
    <t>136675070533</t>
  </si>
  <si>
    <t>Nervar, Joshua V.</t>
  </si>
  <si>
    <t>109330070544</t>
  </si>
  <si>
    <t>Rejano, John Rey J.</t>
  </si>
  <si>
    <t>301448140126</t>
  </si>
  <si>
    <t>Rivera, Julius C.</t>
  </si>
  <si>
    <t>136739070570</t>
  </si>
  <si>
    <t>Simon, Joenard B.</t>
  </si>
  <si>
    <t>136679060504</t>
  </si>
  <si>
    <t>Valenton, Anthony B.</t>
  </si>
  <si>
    <t>111548060067</t>
  </si>
  <si>
    <t>Velarde, John Lyod R.</t>
  </si>
  <si>
    <t>108294070076</t>
  </si>
  <si>
    <t>Villanueva, Jon Lemuel F.</t>
  </si>
  <si>
    <t>136677070012</t>
  </si>
  <si>
    <t>Abocado, Mary Antonette B.</t>
  </si>
  <si>
    <t>136679070039</t>
  </si>
  <si>
    <t>Arellano, Jackielyn O.</t>
  </si>
  <si>
    <t>109331070122</t>
  </si>
  <si>
    <t>Belmonte, Charmien S.</t>
  </si>
  <si>
    <t>109331121947</t>
  </si>
  <si>
    <t>Bobis, Franchezley Mei V.</t>
  </si>
  <si>
    <t>301422140053</t>
  </si>
  <si>
    <t>Bolivar, Alexia Julienne F.</t>
  </si>
  <si>
    <t>104420070021</t>
  </si>
  <si>
    <t>Bondoc, Sherlin T.</t>
  </si>
  <si>
    <t>104715060009</t>
  </si>
  <si>
    <t>Buenaventura, Inna D.</t>
  </si>
  <si>
    <t>136678070047</t>
  </si>
  <si>
    <t>Buhia, Princess Angeline M.</t>
  </si>
  <si>
    <t>109327070362</t>
  </si>
  <si>
    <t>Comida, Michelle C.</t>
  </si>
  <si>
    <t>113262070016</t>
  </si>
  <si>
    <t>Concepcion, Kelsey Ann A.</t>
  </si>
  <si>
    <t>136679070158</t>
  </si>
  <si>
    <t>Dela Cruz, Angelica P.</t>
  </si>
  <si>
    <t>109330070234</t>
  </si>
  <si>
    <t>Dela Torre, Mariane B.</t>
  </si>
  <si>
    <t>136682070245</t>
  </si>
  <si>
    <t>Francisco, Leila F.</t>
  </si>
  <si>
    <t>136683070120</t>
  </si>
  <si>
    <t>Gautane, Janice Anne C.</t>
  </si>
  <si>
    <t>136679070293</t>
  </si>
  <si>
    <t>Madrid, Kristine Angela S.</t>
  </si>
  <si>
    <t>136739070389</t>
  </si>
  <si>
    <t>Maribao, Mary Grace G.</t>
  </si>
  <si>
    <t>136733070107</t>
  </si>
  <si>
    <t>Mesoga, Carissa</t>
  </si>
  <si>
    <t>136687070173</t>
  </si>
  <si>
    <t>Murillo, Kaila Marie</t>
  </si>
  <si>
    <t>136671070223</t>
  </si>
  <si>
    <t>Nicolas, Paula Ellaine V.</t>
  </si>
  <si>
    <t>305405140200</t>
  </si>
  <si>
    <t>Oriendo, Natasha Ann A.</t>
  </si>
  <si>
    <t>109331070644</t>
  </si>
  <si>
    <t>Pamplona, Niezl M.</t>
  </si>
  <si>
    <t>230005120491</t>
  </si>
  <si>
    <t>Pascual, Heart Christine Irish R.</t>
  </si>
  <si>
    <t>319905140021</t>
  </si>
  <si>
    <t>Robles, Michelle M.</t>
  </si>
  <si>
    <t>136741070684</t>
  </si>
  <si>
    <t>Santoyas, Khate Melcent C.</t>
  </si>
  <si>
    <t>109337070672</t>
  </si>
  <si>
    <t>Tañedo, Avieghale A.</t>
  </si>
  <si>
    <t>104420070150</t>
  </si>
  <si>
    <t>Tuazon, Janine S</t>
  </si>
  <si>
    <t>136739070621</t>
  </si>
  <si>
    <t>Vecina, Kyla Glovert B.</t>
  </si>
  <si>
    <t>136675070786</t>
  </si>
  <si>
    <t>Villete, Sharmaine A.</t>
  </si>
  <si>
    <t>109330070057</t>
  </si>
  <si>
    <t>Atendido, Raymond F.</t>
  </si>
  <si>
    <t>301418120843</t>
  </si>
  <si>
    <t>Barrios, Jonathan Charles L.</t>
  </si>
  <si>
    <t>109337070104</t>
  </si>
  <si>
    <t>Bermeo, Edrian O.</t>
  </si>
  <si>
    <t>109330070119</t>
  </si>
  <si>
    <t>Blasquez, John Cedric</t>
  </si>
  <si>
    <t>136678070044</t>
  </si>
  <si>
    <t>Borican, Hans Kristian C.</t>
  </si>
  <si>
    <t>136675070178</t>
  </si>
  <si>
    <t>Cilot, Christian G.</t>
  </si>
  <si>
    <t>136739070199</t>
  </si>
  <si>
    <t>De Mateo, Kurt Rustine C.</t>
  </si>
  <si>
    <t>136739060219</t>
  </si>
  <si>
    <t>Dioquino, Jhon Larvin N.</t>
  </si>
  <si>
    <t>109330070274</t>
  </si>
  <si>
    <t>Endit, Jay  L.</t>
  </si>
  <si>
    <t>136739060240</t>
  </si>
  <si>
    <t>Escarda, Jazher G.</t>
  </si>
  <si>
    <t>109330060265</t>
  </si>
  <si>
    <t>Espedido, Arvin M.</t>
  </si>
  <si>
    <t>136739070297</t>
  </si>
  <si>
    <t>Gomez, Josh Marshal Q.</t>
  </si>
  <si>
    <t>136671070174</t>
  </si>
  <si>
    <t>Importante, Jayvee Bryle D.</t>
  </si>
  <si>
    <t>124509070021</t>
  </si>
  <si>
    <t>Jerusalem, Alvin J.</t>
  </si>
  <si>
    <t>484570160086</t>
  </si>
  <si>
    <t>Matel, John Angelo B.</t>
  </si>
  <si>
    <t>136739060432</t>
  </si>
  <si>
    <t>Naga, Danny L.</t>
  </si>
  <si>
    <t>116801070014</t>
  </si>
  <si>
    <t>Nieva, Jomel C.</t>
  </si>
  <si>
    <t>136739070440</t>
  </si>
  <si>
    <t>Oduya, Ryan P</t>
  </si>
  <si>
    <t>136673070143</t>
  </si>
  <si>
    <t>Ostria, Reymart</t>
  </si>
  <si>
    <t>109331070635</t>
  </si>
  <si>
    <t>Pabia, Kenneth Dale M.</t>
  </si>
  <si>
    <t>109331070682</t>
  </si>
  <si>
    <t>Rabo, Henji M.</t>
  </si>
  <si>
    <t>109330070607</t>
  </si>
  <si>
    <t>Suarez, Aron Q.</t>
  </si>
  <si>
    <t>136679070041</t>
  </si>
  <si>
    <t>Arenas, Khyra Marie Kate M.</t>
  </si>
  <si>
    <t>136679070043</t>
  </si>
  <si>
    <t>Arnista, Nicole Edliz D.</t>
  </si>
  <si>
    <t>136671070045</t>
  </si>
  <si>
    <t>Bandiola, Janine A.</t>
  </si>
  <si>
    <t>123861070022</t>
  </si>
  <si>
    <t>Bolledo, Sharmine Mae P.</t>
  </si>
  <si>
    <t>136553060155</t>
  </si>
  <si>
    <t>Cabrera, Crystal Joy M.</t>
  </si>
  <si>
    <t>121929070040</t>
  </si>
  <si>
    <t>Escarlan, Eunice A.</t>
  </si>
  <si>
    <t>109320070354</t>
  </si>
  <si>
    <t>Francisco, Hazel</t>
  </si>
  <si>
    <t>125510070057</t>
  </si>
  <si>
    <t>Josol, Judy Ann Y.</t>
  </si>
  <si>
    <t>136673070109</t>
  </si>
  <si>
    <t>Makiramdam, Khyrille Anne</t>
  </si>
  <si>
    <t>600047150394</t>
  </si>
  <si>
    <t>Nepales, Karla Mae C.</t>
  </si>
  <si>
    <t>301448140151</t>
  </si>
  <si>
    <t>Nuñez, Ma. Casandra Nicole A.</t>
  </si>
  <si>
    <t>136679070442</t>
  </si>
  <si>
    <t>Sta.Ana, Arnie Tricia S.</t>
  </si>
  <si>
    <t>136679070444</t>
  </si>
  <si>
    <t>Sultan, Patricia C.</t>
  </si>
  <si>
    <t>136739060102</t>
  </si>
  <si>
    <t>Teodoso, Kylla Marie</t>
  </si>
  <si>
    <t>11/121/07</t>
  </si>
  <si>
    <t>yellow</t>
  </si>
</sst>
</file>

<file path=xl/styles.xml><?xml version="1.0" encoding="utf-8"?>
<styleSheet xmlns="http://schemas.openxmlformats.org/spreadsheetml/2006/main">
  <numFmts count="3">
    <numFmt numFmtId="164" formatCode="m/d;@"/>
    <numFmt numFmtId="165" formatCode="00000"/>
    <numFmt numFmtId="166" formatCode="0.0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b/>
      <sz val="16"/>
      <color theme="0"/>
      <name val="Book Antiqua"/>
      <family val="1"/>
    </font>
    <font>
      <sz val="12"/>
      <color theme="0"/>
      <name val="Arial"/>
      <family val="2"/>
    </font>
    <font>
      <b/>
      <sz val="12"/>
      <name val="Arial"/>
      <family val="2"/>
    </font>
    <font>
      <b/>
      <sz val="12"/>
      <color theme="0"/>
      <name val="Book Antiqua"/>
      <family val="1"/>
    </font>
    <font>
      <b/>
      <sz val="14"/>
      <name val="Arial"/>
      <family val="2"/>
    </font>
    <font>
      <b/>
      <sz val="8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7"/>
      <name val="Calibri"/>
      <family val="2"/>
      <scheme val="minor"/>
    </font>
    <font>
      <b/>
      <sz val="8"/>
      <name val="Arial Narrow"/>
      <family val="2"/>
    </font>
    <font>
      <sz val="8"/>
      <name val="Arial Narrow"/>
      <family val="2"/>
    </font>
    <font>
      <b/>
      <sz val="14"/>
      <color theme="1"/>
      <name val="Calibri"/>
      <family val="2"/>
      <scheme val="minor"/>
    </font>
    <font>
      <sz val="13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b/>
      <sz val="6"/>
      <name val="Arial"/>
      <family val="2"/>
    </font>
    <font>
      <b/>
      <sz val="12"/>
      <color theme="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3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8" tint="-0.25098422193060094"/>
        </stop>
      </gradientFill>
    </fill>
    <fill>
      <gradientFill type="path" left="0.5" right="0.5" top="0.5" bottom="0.5">
        <stop position="0">
          <color theme="0"/>
        </stop>
        <stop position="1">
          <color theme="9" tint="-0.25098422193060094"/>
        </stop>
      </gradientFill>
    </fill>
    <fill>
      <gradientFill type="path" left="0.5" right="0.5" top="0.5" bottom="0.5">
        <stop position="0">
          <color theme="0"/>
        </stop>
        <stop position="1">
          <color theme="4" tint="-0.25098422193060094"/>
        </stop>
      </gradientFill>
    </fill>
    <fill>
      <gradientFill degree="90">
        <stop position="0">
          <color theme="0"/>
        </stop>
        <stop position="1">
          <color theme="8" tint="-0.25098422193060094"/>
        </stop>
      </gradientFill>
    </fill>
    <fill>
      <gradientFill degree="90">
        <stop position="0">
          <color theme="0"/>
        </stop>
        <stop position="1">
          <color theme="6" tint="-0.25098422193060094"/>
        </stop>
      </gradientFill>
    </fill>
    <fill>
      <gradientFill degree="90">
        <stop position="0">
          <color theme="0"/>
        </stop>
        <stop position="1">
          <color theme="5" tint="-0.25098422193060094"/>
        </stop>
      </gradientFill>
    </fill>
    <fill>
      <gradientFill degree="90">
        <stop position="0">
          <color theme="0"/>
        </stop>
        <stop position="1">
          <color theme="3" tint="0.40000610370189521"/>
        </stop>
      </gradientFill>
    </fill>
    <fill>
      <gradientFill degree="90">
        <stop position="0">
          <color theme="0"/>
        </stop>
        <stop position="1">
          <color theme="9" tint="-0.25098422193060094"/>
        </stop>
      </gradientFill>
    </fill>
    <fill>
      <gradientFill degree="90">
        <stop position="0">
          <color theme="0"/>
        </stop>
        <stop position="1">
          <color theme="2" tint="-0.74901577806939912"/>
        </stop>
      </gradientFill>
    </fill>
    <fill>
      <gradientFill degree="90">
        <stop position="0">
          <color theme="0"/>
        </stop>
        <stop position="1">
          <color theme="7" tint="-0.25098422193060094"/>
        </stop>
      </gradientFill>
    </fill>
    <fill>
      <gradientFill degree="90">
        <stop position="0">
          <color theme="0"/>
        </stop>
        <stop position="1">
          <color rgb="FFFFFF00"/>
        </stop>
      </gradient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4506668294322"/>
        <bgColor auto="1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4506668294322"/>
        <bgColor indexed="65"/>
      </patternFill>
    </fill>
    <fill>
      <patternFill patternType="solid">
        <fgColor theme="4" tint="0.39997558519241921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0"/>
    <xf numFmtId="0" fontId="1" fillId="0" borderId="0"/>
    <xf numFmtId="0" fontId="1" fillId="0" borderId="0"/>
    <xf numFmtId="0" fontId="6" fillId="0" borderId="0"/>
  </cellStyleXfs>
  <cellXfs count="498">
    <xf numFmtId="0" fontId="0" fillId="0" borderId="0" xfId="0"/>
    <xf numFmtId="0" fontId="6" fillId="0" borderId="0" xfId="2" applyProtection="1">
      <protection hidden="1"/>
    </xf>
    <xf numFmtId="0" fontId="6" fillId="0" borderId="0" xfId="2" applyFill="1" applyProtection="1">
      <protection hidden="1"/>
    </xf>
    <xf numFmtId="2" fontId="6" fillId="0" borderId="0" xfId="2" applyNumberFormat="1" applyProtection="1">
      <protection hidden="1"/>
    </xf>
    <xf numFmtId="0" fontId="6" fillId="0" borderId="0" xfId="2" applyAlignment="1" applyProtection="1">
      <alignment horizontal="center"/>
      <protection hidden="1"/>
    </xf>
    <xf numFmtId="0" fontId="6" fillId="0" borderId="2" xfId="2" applyBorder="1" applyProtection="1">
      <protection hidden="1"/>
    </xf>
    <xf numFmtId="0" fontId="6" fillId="0" borderId="2" xfId="2" applyFill="1" applyBorder="1" applyProtection="1">
      <protection hidden="1"/>
    </xf>
    <xf numFmtId="2" fontId="6" fillId="0" borderId="2" xfId="2" applyNumberFormat="1" applyBorder="1" applyProtection="1">
      <protection hidden="1"/>
    </xf>
    <xf numFmtId="0" fontId="6" fillId="0" borderId="3" xfId="2" applyBorder="1" applyAlignment="1" applyProtection="1">
      <alignment horizontal="center"/>
      <protection hidden="1"/>
    </xf>
    <xf numFmtId="0" fontId="10" fillId="0" borderId="2" xfId="2" applyFont="1" applyFill="1" applyBorder="1" applyAlignment="1" applyProtection="1">
      <alignment horizontal="center" wrapText="1"/>
      <protection hidden="1"/>
    </xf>
    <xf numFmtId="0" fontId="11" fillId="0" borderId="3" xfId="2" applyFont="1" applyBorder="1" applyAlignment="1" applyProtection="1">
      <alignment horizontal="center"/>
      <protection hidden="1"/>
    </xf>
    <xf numFmtId="0" fontId="6" fillId="0" borderId="0" xfId="2" applyNumberFormat="1" applyAlignment="1" applyProtection="1">
      <alignment horizontal="center"/>
      <protection hidden="1"/>
    </xf>
    <xf numFmtId="0" fontId="10" fillId="0" borderId="0" xfId="2" applyFont="1" applyFill="1" applyBorder="1" applyAlignment="1" applyProtection="1">
      <alignment horizontal="center" wrapText="1"/>
      <protection hidden="1"/>
    </xf>
    <xf numFmtId="2" fontId="6" fillId="0" borderId="0" xfId="2" applyNumberFormat="1" applyBorder="1" applyProtection="1">
      <protection hidden="1"/>
    </xf>
    <xf numFmtId="0" fontId="6" fillId="0" borderId="0" xfId="2" applyBorder="1" applyProtection="1">
      <protection hidden="1"/>
    </xf>
    <xf numFmtId="0" fontId="6" fillId="0" borderId="7" xfId="2" applyBorder="1" applyAlignment="1" applyProtection="1">
      <alignment horizontal="center"/>
      <protection hidden="1"/>
    </xf>
    <xf numFmtId="0" fontId="14" fillId="10" borderId="30" xfId="2" applyFont="1" applyFill="1" applyBorder="1" applyAlignment="1" applyProtection="1">
      <alignment horizontal="center" vertical="center"/>
      <protection locked="0"/>
    </xf>
    <xf numFmtId="0" fontId="5" fillId="9" borderId="28" xfId="2" applyFont="1" applyFill="1" applyBorder="1" applyAlignment="1" applyProtection="1">
      <alignment horizontal="center" vertical="center"/>
      <protection locked="0"/>
    </xf>
    <xf numFmtId="0" fontId="14" fillId="11" borderId="30" xfId="2" applyFont="1" applyFill="1" applyBorder="1" applyAlignment="1" applyProtection="1">
      <alignment horizontal="center" vertical="center" wrapText="1"/>
      <protection locked="0"/>
    </xf>
    <xf numFmtId="0" fontId="14" fillId="10" borderId="28" xfId="2" applyFont="1" applyFill="1" applyBorder="1" applyAlignment="1" applyProtection="1">
      <alignment horizontal="center" vertical="center"/>
      <protection locked="0"/>
    </xf>
    <xf numFmtId="0" fontId="14" fillId="11" borderId="28" xfId="2" applyFont="1" applyFill="1" applyBorder="1" applyAlignment="1" applyProtection="1">
      <alignment horizontal="center" vertical="center" wrapText="1"/>
      <protection locked="0"/>
    </xf>
    <xf numFmtId="0" fontId="14" fillId="12" borderId="28" xfId="2" applyFont="1" applyFill="1" applyBorder="1" applyAlignment="1" applyProtection="1">
      <alignment horizontal="center" vertical="center" wrapText="1"/>
      <protection locked="0"/>
    </xf>
    <xf numFmtId="0" fontId="14" fillId="13" borderId="28" xfId="2" applyFont="1" applyFill="1" applyBorder="1" applyAlignment="1" applyProtection="1">
      <alignment horizontal="center" vertical="center" wrapText="1"/>
      <protection locked="0"/>
    </xf>
    <xf numFmtId="0" fontId="14" fillId="11" borderId="30" xfId="2" applyFont="1" applyFill="1" applyBorder="1" applyAlignment="1" applyProtection="1">
      <alignment horizontal="center" vertical="center" wrapText="1"/>
      <protection hidden="1"/>
    </xf>
    <xf numFmtId="0" fontId="14" fillId="0" borderId="0" xfId="2" applyFont="1" applyFill="1" applyBorder="1" applyAlignment="1" applyProtection="1">
      <alignment horizontal="center" vertical="center" wrapText="1"/>
      <protection hidden="1"/>
    </xf>
    <xf numFmtId="0" fontId="18" fillId="0" borderId="0" xfId="2" applyNumberFormat="1" applyFont="1" applyBorder="1" applyAlignment="1" applyProtection="1">
      <alignment vertical="center" wrapText="1"/>
      <protection hidden="1"/>
    </xf>
    <xf numFmtId="0" fontId="5" fillId="9" borderId="42" xfId="2" applyFont="1" applyFill="1" applyBorder="1" applyAlignment="1" applyProtection="1">
      <alignment horizontal="center" vertical="center"/>
      <protection hidden="1"/>
    </xf>
    <xf numFmtId="0" fontId="5" fillId="9" borderId="33" xfId="2" applyFont="1" applyFill="1" applyBorder="1" applyAlignment="1" applyProtection="1">
      <alignment horizontal="center" vertical="center"/>
      <protection hidden="1"/>
    </xf>
    <xf numFmtId="0" fontId="5" fillId="9" borderId="28" xfId="2" applyFont="1" applyFill="1" applyBorder="1" applyAlignment="1" applyProtection="1">
      <alignment horizontal="center" vertical="center"/>
      <protection hidden="1"/>
    </xf>
    <xf numFmtId="0" fontId="14" fillId="10" borderId="28" xfId="2" applyFont="1" applyFill="1" applyBorder="1" applyAlignment="1" applyProtection="1">
      <alignment horizontal="center"/>
      <protection hidden="1"/>
    </xf>
    <xf numFmtId="0" fontId="5" fillId="9" borderId="36" xfId="2" applyFont="1" applyFill="1" applyBorder="1" applyAlignment="1" applyProtection="1">
      <alignment horizontal="center" vertical="center"/>
      <protection hidden="1"/>
    </xf>
    <xf numFmtId="0" fontId="14" fillId="11" borderId="28" xfId="2" applyFont="1" applyFill="1" applyBorder="1" applyAlignment="1" applyProtection="1">
      <alignment horizontal="center"/>
      <protection hidden="1"/>
    </xf>
    <xf numFmtId="0" fontId="5" fillId="11" borderId="28" xfId="2" applyFont="1" applyFill="1" applyBorder="1" applyAlignment="1" applyProtection="1">
      <alignment horizontal="center"/>
      <protection hidden="1"/>
    </xf>
    <xf numFmtId="0" fontId="5" fillId="12" borderId="28" xfId="2" applyFont="1" applyFill="1" applyBorder="1" applyAlignment="1" applyProtection="1">
      <alignment horizontal="center" vertical="center" wrapText="1"/>
      <protection hidden="1"/>
    </xf>
    <xf numFmtId="0" fontId="14" fillId="13" borderId="28" xfId="2" applyFont="1" applyFill="1" applyBorder="1" applyAlignment="1" applyProtection="1">
      <alignment horizontal="center"/>
      <protection hidden="1"/>
    </xf>
    <xf numFmtId="0" fontId="14" fillId="9" borderId="28" xfId="2" applyFont="1" applyFill="1" applyBorder="1" applyAlignment="1" applyProtection="1">
      <alignment horizontal="center"/>
      <protection hidden="1"/>
    </xf>
    <xf numFmtId="0" fontId="22" fillId="9" borderId="28" xfId="2" applyFont="1" applyFill="1" applyBorder="1" applyAlignment="1" applyProtection="1">
      <alignment horizontal="center"/>
      <protection hidden="1"/>
    </xf>
    <xf numFmtId="0" fontId="14" fillId="11" borderId="36" xfId="2" applyFont="1" applyFill="1" applyBorder="1" applyAlignment="1" applyProtection="1">
      <alignment horizontal="center"/>
      <protection hidden="1"/>
    </xf>
    <xf numFmtId="0" fontId="21" fillId="11" borderId="28" xfId="2" applyFont="1" applyFill="1" applyBorder="1" applyAlignment="1" applyProtection="1">
      <alignment vertical="center"/>
      <protection hidden="1"/>
    </xf>
    <xf numFmtId="0" fontId="5" fillId="0" borderId="0" xfId="2" applyFont="1" applyFill="1" applyBorder="1" applyAlignment="1" applyProtection="1">
      <alignment horizontal="center" vertical="center" wrapText="1"/>
      <protection hidden="1"/>
    </xf>
    <xf numFmtId="0" fontId="5" fillId="8" borderId="27" xfId="2" applyFont="1" applyFill="1" applyBorder="1" applyAlignment="1" applyProtection="1">
      <alignment horizontal="right" vertical="center"/>
      <protection hidden="1"/>
    </xf>
    <xf numFmtId="164" fontId="23" fillId="9" borderId="36" xfId="2" applyNumberFormat="1" applyFont="1" applyFill="1" applyBorder="1" applyAlignment="1" applyProtection="1">
      <alignment horizontal="center" vertical="center"/>
      <protection locked="0"/>
    </xf>
    <xf numFmtId="164" fontId="23" fillId="9" borderId="28" xfId="2" applyNumberFormat="1" applyFont="1" applyFill="1" applyBorder="1" applyAlignment="1" applyProtection="1">
      <alignment horizontal="center" vertical="center"/>
      <protection locked="0"/>
    </xf>
    <xf numFmtId="164" fontId="23" fillId="9" borderId="28" xfId="2" applyNumberFormat="1" applyFont="1" applyFill="1" applyBorder="1" applyAlignment="1" applyProtection="1">
      <alignment horizontal="center" vertical="center"/>
      <protection hidden="1"/>
    </xf>
    <xf numFmtId="164" fontId="23" fillId="9" borderId="33" xfId="2" applyNumberFormat="1" applyFont="1" applyFill="1" applyBorder="1" applyAlignment="1" applyProtection="1">
      <alignment horizontal="center" vertical="center"/>
      <protection hidden="1"/>
    </xf>
    <xf numFmtId="164" fontId="24" fillId="10" borderId="28" xfId="2" applyNumberFormat="1" applyFont="1" applyFill="1" applyBorder="1" applyAlignment="1" applyProtection="1">
      <alignment horizontal="center" vertical="center"/>
      <protection locked="0"/>
    </xf>
    <xf numFmtId="164" fontId="24" fillId="10" borderId="28" xfId="2" applyNumberFormat="1" applyFont="1" applyFill="1" applyBorder="1" applyAlignment="1" applyProtection="1">
      <alignment horizontal="center" vertical="center"/>
      <protection hidden="1"/>
    </xf>
    <xf numFmtId="164" fontId="24" fillId="10" borderId="33" xfId="2" applyNumberFormat="1" applyFont="1" applyFill="1" applyBorder="1" applyAlignment="1" applyProtection="1">
      <alignment horizontal="center" vertical="center"/>
      <protection hidden="1"/>
    </xf>
    <xf numFmtId="164" fontId="24" fillId="11" borderId="28" xfId="2" applyNumberFormat="1" applyFont="1" applyFill="1" applyBorder="1" applyAlignment="1" applyProtection="1">
      <alignment horizontal="center" vertical="center"/>
      <protection locked="0"/>
    </xf>
    <xf numFmtId="164" fontId="24" fillId="11" borderId="28" xfId="2" applyNumberFormat="1" applyFont="1" applyFill="1" applyBorder="1" applyAlignment="1" applyProtection="1">
      <alignment horizontal="center" vertical="center"/>
      <protection hidden="1"/>
    </xf>
    <xf numFmtId="164" fontId="23" fillId="11" borderId="28" xfId="2" applyNumberFormat="1" applyFont="1" applyFill="1" applyBorder="1" applyAlignment="1" applyProtection="1">
      <alignment horizontal="center" vertical="center"/>
      <protection hidden="1"/>
    </xf>
    <xf numFmtId="164" fontId="23" fillId="12" borderId="28" xfId="2" applyNumberFormat="1" applyFont="1" applyFill="1" applyBorder="1" applyAlignment="1" applyProtection="1">
      <alignment horizontal="center" vertical="center"/>
      <protection locked="0"/>
    </xf>
    <xf numFmtId="164" fontId="23" fillId="12" borderId="28" xfId="2" applyNumberFormat="1" applyFont="1" applyFill="1" applyBorder="1" applyAlignment="1" applyProtection="1">
      <alignment horizontal="center" vertical="center"/>
      <protection hidden="1"/>
    </xf>
    <xf numFmtId="164" fontId="24" fillId="13" borderId="28" xfId="2" applyNumberFormat="1" applyFont="1" applyFill="1" applyBorder="1" applyAlignment="1" applyProtection="1">
      <alignment horizontal="center" vertical="center"/>
      <protection locked="0"/>
    </xf>
    <xf numFmtId="164" fontId="24" fillId="13" borderId="28" xfId="2" applyNumberFormat="1" applyFont="1" applyFill="1" applyBorder="1" applyAlignment="1" applyProtection="1">
      <alignment horizontal="center" vertical="center"/>
      <protection hidden="1"/>
    </xf>
    <xf numFmtId="164" fontId="25" fillId="9" borderId="28" xfId="2" applyNumberFormat="1" applyFont="1" applyFill="1" applyBorder="1" applyAlignment="1" applyProtection="1">
      <alignment horizontal="center" vertical="center"/>
      <protection locked="0"/>
    </xf>
    <xf numFmtId="164" fontId="26" fillId="9" borderId="28" xfId="2" applyNumberFormat="1" applyFont="1" applyFill="1" applyBorder="1" applyAlignment="1" applyProtection="1">
      <alignment horizontal="center" vertical="center"/>
      <protection locked="0"/>
    </xf>
    <xf numFmtId="164" fontId="25" fillId="9" borderId="28" xfId="2" applyNumberFormat="1" applyFont="1" applyFill="1" applyBorder="1" applyAlignment="1" applyProtection="1">
      <alignment horizontal="center" vertical="center"/>
      <protection hidden="1"/>
    </xf>
    <xf numFmtId="0" fontId="5" fillId="9" borderId="36" xfId="2" applyFont="1" applyFill="1" applyBorder="1" applyAlignment="1" applyProtection="1">
      <alignment horizontal="center" vertical="center"/>
      <protection locked="0"/>
    </xf>
    <xf numFmtId="0" fontId="14" fillId="10" borderId="28" xfId="2" applyFont="1" applyFill="1" applyBorder="1" applyAlignment="1" applyProtection="1">
      <alignment horizontal="center"/>
      <protection locked="0"/>
    </xf>
    <xf numFmtId="0" fontId="14" fillId="11" borderId="28" xfId="2" applyFont="1" applyFill="1" applyBorder="1" applyAlignment="1" applyProtection="1">
      <alignment horizontal="center"/>
      <protection locked="0"/>
    </xf>
    <xf numFmtId="0" fontId="5" fillId="12" borderId="28" xfId="2" applyFont="1" applyFill="1" applyBorder="1" applyAlignment="1" applyProtection="1">
      <alignment horizontal="center" vertical="center" wrapText="1"/>
      <protection locked="0"/>
    </xf>
    <xf numFmtId="0" fontId="14" fillId="13" borderId="28" xfId="2" applyFont="1" applyFill="1" applyBorder="1" applyAlignment="1" applyProtection="1">
      <alignment horizontal="center"/>
      <protection locked="0"/>
    </xf>
    <xf numFmtId="0" fontId="5" fillId="13" borderId="28" xfId="2" applyFont="1" applyFill="1" applyBorder="1" applyAlignment="1" applyProtection="1">
      <alignment horizontal="center"/>
      <protection hidden="1"/>
    </xf>
    <xf numFmtId="0" fontId="14" fillId="9" borderId="28" xfId="2" applyFont="1" applyFill="1" applyBorder="1" applyAlignment="1" applyProtection="1">
      <alignment horizontal="center"/>
      <protection locked="0"/>
    </xf>
    <xf numFmtId="0" fontId="22" fillId="9" borderId="28" xfId="2" applyFont="1" applyFill="1" applyBorder="1" applyAlignment="1" applyProtection="1">
      <alignment horizontal="center"/>
      <protection locked="0"/>
    </xf>
    <xf numFmtId="0" fontId="5" fillId="9" borderId="28" xfId="2" applyFont="1" applyFill="1" applyBorder="1" applyAlignment="1" applyProtection="1">
      <alignment horizontal="center"/>
      <protection hidden="1"/>
    </xf>
    <xf numFmtId="0" fontId="5" fillId="9" borderId="26" xfId="2" applyFont="1" applyFill="1" applyBorder="1" applyProtection="1">
      <protection hidden="1"/>
    </xf>
    <xf numFmtId="0" fontId="5" fillId="12" borderId="28" xfId="2" applyFont="1" applyFill="1" applyBorder="1" applyProtection="1">
      <protection hidden="1"/>
    </xf>
    <xf numFmtId="0" fontId="5" fillId="15" borderId="28" xfId="3" applyFont="1" applyFill="1" applyBorder="1" applyProtection="1">
      <protection hidden="1"/>
    </xf>
    <xf numFmtId="165" fontId="6" fillId="16" borderId="28" xfId="1" applyNumberFormat="1" applyFont="1" applyFill="1" applyBorder="1" applyAlignment="1" applyProtection="1">
      <alignment horizontal="center"/>
      <protection hidden="1"/>
    </xf>
    <xf numFmtId="165" fontId="28" fillId="16" borderId="28" xfId="1" applyNumberFormat="1" applyFont="1" applyFill="1" applyBorder="1" applyAlignment="1" applyProtection="1">
      <alignment horizontal="center"/>
      <protection hidden="1"/>
    </xf>
    <xf numFmtId="0" fontId="28" fillId="16" borderId="27" xfId="0" applyFont="1" applyFill="1" applyBorder="1" applyAlignment="1" applyProtection="1">
      <protection hidden="1"/>
    </xf>
    <xf numFmtId="0" fontId="28" fillId="16" borderId="53" xfId="0" applyFont="1" applyFill="1" applyBorder="1" applyAlignment="1" applyProtection="1">
      <protection hidden="1"/>
    </xf>
    <xf numFmtId="0" fontId="22" fillId="17" borderId="36" xfId="2" applyFont="1" applyFill="1" applyBorder="1" applyAlignment="1" applyProtection="1">
      <alignment horizontal="center"/>
      <protection locked="0"/>
    </xf>
    <xf numFmtId="0" fontId="22" fillId="17" borderId="28" xfId="2" applyFont="1" applyFill="1" applyBorder="1" applyAlignment="1" applyProtection="1">
      <alignment horizontal="center"/>
      <protection locked="0"/>
    </xf>
    <xf numFmtId="0" fontId="22" fillId="17" borderId="28" xfId="2" applyFont="1" applyFill="1" applyBorder="1" applyAlignment="1" applyProtection="1">
      <alignment horizontal="center"/>
      <protection hidden="1"/>
    </xf>
    <xf numFmtId="0" fontId="22" fillId="18" borderId="28" xfId="2" applyFont="1" applyFill="1" applyBorder="1" applyAlignment="1" applyProtection="1">
      <alignment horizontal="center"/>
      <protection locked="0"/>
    </xf>
    <xf numFmtId="0" fontId="22" fillId="18" borderId="28" xfId="2" applyFont="1" applyFill="1" applyBorder="1" applyAlignment="1" applyProtection="1">
      <alignment horizontal="center"/>
      <protection hidden="1"/>
    </xf>
    <xf numFmtId="0" fontId="22" fillId="18" borderId="30" xfId="2" applyFont="1" applyFill="1" applyBorder="1" applyAlignment="1" applyProtection="1">
      <alignment horizontal="center"/>
      <protection hidden="1"/>
    </xf>
    <xf numFmtId="0" fontId="22" fillId="19" borderId="30" xfId="2" applyFont="1" applyFill="1" applyBorder="1" applyAlignment="1" applyProtection="1">
      <alignment horizontal="center"/>
      <protection hidden="1"/>
    </xf>
    <xf numFmtId="0" fontId="22" fillId="19" borderId="28" xfId="2" applyFont="1" applyFill="1" applyBorder="1" applyAlignment="1" applyProtection="1">
      <alignment horizontal="center"/>
      <protection locked="0"/>
    </xf>
    <xf numFmtId="0" fontId="22" fillId="19" borderId="28" xfId="2" applyFont="1" applyFill="1" applyBorder="1" applyAlignment="1" applyProtection="1">
      <alignment horizontal="center"/>
      <protection hidden="1"/>
    </xf>
    <xf numFmtId="0" fontId="22" fillId="20" borderId="28" xfId="2" applyFont="1" applyFill="1" applyBorder="1" applyAlignment="1" applyProtection="1">
      <alignment horizontal="center"/>
      <protection locked="0"/>
    </xf>
    <xf numFmtId="0" fontId="22" fillId="20" borderId="28" xfId="2" applyFont="1" applyFill="1" applyBorder="1" applyAlignment="1" applyProtection="1">
      <alignment horizontal="center"/>
      <protection hidden="1"/>
    </xf>
    <xf numFmtId="0" fontId="22" fillId="21" borderId="28" xfId="2" applyFont="1" applyFill="1" applyBorder="1" applyAlignment="1" applyProtection="1">
      <alignment horizontal="center"/>
      <protection locked="0"/>
    </xf>
    <xf numFmtId="0" fontId="22" fillId="21" borderId="28" xfId="2" applyFont="1" applyFill="1" applyBorder="1" applyAlignment="1" applyProtection="1">
      <alignment horizontal="center"/>
      <protection hidden="1"/>
    </xf>
    <xf numFmtId="0" fontId="22" fillId="22" borderId="28" xfId="2" applyFont="1" applyFill="1" applyBorder="1" applyAlignment="1" applyProtection="1">
      <alignment horizontal="center"/>
      <protection locked="0"/>
    </xf>
    <xf numFmtId="0" fontId="22" fillId="22" borderId="28" xfId="2" applyFont="1" applyFill="1" applyBorder="1" applyAlignment="1" applyProtection="1">
      <alignment horizontal="center"/>
      <protection hidden="1"/>
    </xf>
    <xf numFmtId="0" fontId="22" fillId="22" borderId="30" xfId="2" applyFont="1" applyFill="1" applyBorder="1" applyAlignment="1" applyProtection="1">
      <alignment horizontal="center"/>
      <protection hidden="1"/>
    </xf>
    <xf numFmtId="0" fontId="22" fillId="0" borderId="20" xfId="2" applyFont="1" applyFill="1" applyBorder="1" applyAlignment="1" applyProtection="1">
      <alignment horizontal="center"/>
      <protection hidden="1"/>
    </xf>
    <xf numFmtId="0" fontId="22" fillId="0" borderId="11" xfId="2" applyFont="1" applyFill="1" applyBorder="1" applyAlignment="1" applyProtection="1">
      <alignment horizontal="center"/>
      <protection hidden="1"/>
    </xf>
    <xf numFmtId="0" fontId="22" fillId="0" borderId="19" xfId="2" applyFont="1" applyFill="1" applyBorder="1" applyAlignment="1" applyProtection="1">
      <alignment horizontal="center"/>
      <protection hidden="1"/>
    </xf>
    <xf numFmtId="2" fontId="22" fillId="23" borderId="42" xfId="2" applyNumberFormat="1" applyFont="1" applyFill="1" applyBorder="1" applyAlignment="1" applyProtection="1">
      <alignment horizontal="center"/>
      <protection hidden="1"/>
    </xf>
    <xf numFmtId="2" fontId="22" fillId="24" borderId="28" xfId="2" applyNumberFormat="1" applyFont="1" applyFill="1" applyBorder="1" applyAlignment="1" applyProtection="1">
      <alignment horizontal="center"/>
      <protection hidden="1"/>
    </xf>
    <xf numFmtId="2" fontId="22" fillId="25" borderId="28" xfId="2" applyNumberFormat="1" applyFont="1" applyFill="1" applyBorder="1" applyAlignment="1" applyProtection="1">
      <alignment horizontal="center"/>
      <protection hidden="1"/>
    </xf>
    <xf numFmtId="2" fontId="22" fillId="26" borderId="28" xfId="2" applyNumberFormat="1" applyFont="1" applyFill="1" applyBorder="1" applyAlignment="1" applyProtection="1">
      <alignment horizontal="center"/>
      <protection hidden="1"/>
    </xf>
    <xf numFmtId="0" fontId="22" fillId="0" borderId="30" xfId="2" applyFont="1" applyBorder="1" applyAlignment="1" applyProtection="1">
      <alignment horizontal="center"/>
      <protection hidden="1"/>
    </xf>
    <xf numFmtId="0" fontId="6" fillId="0" borderId="0" xfId="2" applyNumberFormat="1" applyFill="1" applyBorder="1" applyAlignment="1" applyProtection="1">
      <alignment horizontal="center"/>
      <protection hidden="1"/>
    </xf>
    <xf numFmtId="165" fontId="28" fillId="16" borderId="28" xfId="0" applyNumberFormat="1" applyFont="1" applyFill="1" applyBorder="1" applyAlignment="1" applyProtection="1">
      <alignment horizontal="center"/>
      <protection hidden="1"/>
    </xf>
    <xf numFmtId="0" fontId="22" fillId="0" borderId="31" xfId="2" applyFont="1" applyFill="1" applyBorder="1" applyAlignment="1" applyProtection="1">
      <alignment horizontal="center"/>
      <protection hidden="1"/>
    </xf>
    <xf numFmtId="0" fontId="22" fillId="0" borderId="28" xfId="2" applyFont="1" applyFill="1" applyBorder="1" applyAlignment="1" applyProtection="1">
      <alignment horizontal="center"/>
      <protection hidden="1"/>
    </xf>
    <xf numFmtId="0" fontId="22" fillId="0" borderId="53" xfId="2" applyFont="1" applyFill="1" applyBorder="1" applyAlignment="1" applyProtection="1">
      <alignment horizontal="center"/>
      <protection hidden="1"/>
    </xf>
    <xf numFmtId="165" fontId="28" fillId="16" borderId="28" xfId="2" applyNumberFormat="1" applyFont="1" applyFill="1" applyBorder="1" applyAlignment="1" applyProtection="1">
      <alignment horizontal="center"/>
      <protection hidden="1"/>
    </xf>
    <xf numFmtId="0" fontId="28" fillId="16" borderId="27" xfId="2" applyFont="1" applyFill="1" applyBorder="1" applyAlignment="1" applyProtection="1">
      <protection hidden="1"/>
    </xf>
    <xf numFmtId="0" fontId="28" fillId="16" borderId="27" xfId="2" applyFont="1" applyFill="1" applyBorder="1" applyAlignment="1" applyProtection="1">
      <alignment vertical="center"/>
      <protection hidden="1"/>
    </xf>
    <xf numFmtId="0" fontId="22" fillId="17" borderId="24" xfId="2" applyFont="1" applyFill="1" applyBorder="1" applyAlignment="1" applyProtection="1">
      <alignment horizontal="center"/>
      <protection hidden="1"/>
    </xf>
    <xf numFmtId="0" fontId="22" fillId="18" borderId="24" xfId="2" applyFont="1" applyFill="1" applyBorder="1" applyAlignment="1" applyProtection="1">
      <alignment horizontal="center"/>
      <protection locked="0"/>
    </xf>
    <xf numFmtId="0" fontId="22" fillId="18" borderId="24" xfId="2" applyFont="1" applyFill="1" applyBorder="1" applyAlignment="1" applyProtection="1">
      <alignment horizontal="center"/>
      <protection hidden="1"/>
    </xf>
    <xf numFmtId="2" fontId="22" fillId="24" borderId="24" xfId="2" applyNumberFormat="1" applyFont="1" applyFill="1" applyBorder="1" applyAlignment="1" applyProtection="1">
      <alignment horizontal="center"/>
      <protection hidden="1"/>
    </xf>
    <xf numFmtId="2" fontId="22" fillId="25" borderId="24" xfId="2" applyNumberFormat="1" applyFont="1" applyFill="1" applyBorder="1" applyAlignment="1" applyProtection="1">
      <alignment horizontal="center"/>
      <protection hidden="1"/>
    </xf>
    <xf numFmtId="2" fontId="22" fillId="26" borderId="24" xfId="2" applyNumberFormat="1" applyFont="1" applyFill="1" applyBorder="1" applyAlignment="1" applyProtection="1">
      <alignment horizontal="center"/>
      <protection hidden="1"/>
    </xf>
    <xf numFmtId="165" fontId="28" fillId="16" borderId="28" xfId="2" applyNumberFormat="1" applyFont="1" applyFill="1" applyBorder="1" applyAlignment="1" applyProtection="1">
      <alignment horizontal="center" vertical="center" wrapText="1"/>
      <protection hidden="1"/>
    </xf>
    <xf numFmtId="2" fontId="22" fillId="27" borderId="28" xfId="2" applyNumberFormat="1" applyFont="1" applyFill="1" applyBorder="1" applyAlignment="1" applyProtection="1">
      <alignment horizontal="center"/>
      <protection hidden="1"/>
    </xf>
    <xf numFmtId="0" fontId="28" fillId="16" borderId="53" xfId="2" applyFont="1" applyFill="1" applyBorder="1" applyAlignment="1" applyProtection="1">
      <protection hidden="1"/>
    </xf>
    <xf numFmtId="0" fontId="31" fillId="16" borderId="53" xfId="2" applyFont="1" applyFill="1" applyBorder="1" applyAlignment="1" applyProtection="1">
      <protection hidden="1"/>
    </xf>
    <xf numFmtId="165" fontId="31" fillId="16" borderId="28" xfId="2" applyNumberFormat="1" applyFont="1" applyFill="1" applyBorder="1" applyAlignment="1" applyProtection="1">
      <alignment horizontal="right"/>
      <protection hidden="1"/>
    </xf>
    <xf numFmtId="0" fontId="31" fillId="16" borderId="27" xfId="2" applyFont="1" applyFill="1" applyBorder="1" applyAlignment="1" applyProtection="1">
      <protection hidden="1"/>
    </xf>
    <xf numFmtId="165" fontId="6" fillId="16" borderId="28" xfId="2" applyNumberFormat="1" applyFill="1" applyBorder="1" applyAlignment="1" applyProtection="1">
      <alignment horizontal="right"/>
      <protection hidden="1"/>
    </xf>
    <xf numFmtId="0" fontId="22" fillId="17" borderId="54" xfId="2" applyFont="1" applyFill="1" applyBorder="1" applyAlignment="1" applyProtection="1">
      <alignment horizontal="center"/>
      <protection locked="0"/>
    </xf>
    <xf numFmtId="0" fontId="22" fillId="17" borderId="55" xfId="2" applyFont="1" applyFill="1" applyBorder="1" applyAlignment="1" applyProtection="1">
      <alignment horizontal="center"/>
      <protection locked="0"/>
    </xf>
    <xf numFmtId="0" fontId="22" fillId="17" borderId="55" xfId="2" applyFont="1" applyFill="1" applyBorder="1" applyAlignment="1" applyProtection="1">
      <alignment horizontal="center"/>
      <protection hidden="1"/>
    </xf>
    <xf numFmtId="0" fontId="22" fillId="18" borderId="55" xfId="2" applyFont="1" applyFill="1" applyBorder="1" applyAlignment="1" applyProtection="1">
      <alignment horizontal="center"/>
      <protection locked="0"/>
    </xf>
    <xf numFmtId="0" fontId="22" fillId="18" borderId="55" xfId="2" applyFont="1" applyFill="1" applyBorder="1" applyAlignment="1" applyProtection="1">
      <alignment horizontal="center"/>
      <protection hidden="1"/>
    </xf>
    <xf numFmtId="0" fontId="22" fillId="18" borderId="51" xfId="2" applyFont="1" applyFill="1" applyBorder="1" applyAlignment="1" applyProtection="1">
      <alignment horizontal="center"/>
      <protection hidden="1"/>
    </xf>
    <xf numFmtId="0" fontId="22" fillId="19" borderId="51" xfId="2" applyFont="1" applyFill="1" applyBorder="1" applyAlignment="1" applyProtection="1">
      <alignment horizontal="center"/>
      <protection hidden="1"/>
    </xf>
    <xf numFmtId="0" fontId="22" fillId="19" borderId="55" xfId="2" applyFont="1" applyFill="1" applyBorder="1" applyAlignment="1" applyProtection="1">
      <alignment horizontal="center"/>
      <protection locked="0"/>
    </xf>
    <xf numFmtId="0" fontId="22" fillId="19" borderId="55" xfId="2" applyFont="1" applyFill="1" applyBorder="1" applyAlignment="1" applyProtection="1">
      <alignment horizontal="center"/>
      <protection hidden="1"/>
    </xf>
    <xf numFmtId="0" fontId="22" fillId="20" borderId="55" xfId="2" applyFont="1" applyFill="1" applyBorder="1" applyAlignment="1" applyProtection="1">
      <alignment horizontal="center"/>
      <protection locked="0"/>
    </xf>
    <xf numFmtId="0" fontId="22" fillId="20" borderId="55" xfId="2" applyFont="1" applyFill="1" applyBorder="1" applyAlignment="1" applyProtection="1">
      <alignment horizontal="center"/>
      <protection hidden="1"/>
    </xf>
    <xf numFmtId="0" fontId="22" fillId="21" borderId="55" xfId="2" applyFont="1" applyFill="1" applyBorder="1" applyAlignment="1" applyProtection="1">
      <alignment horizontal="center"/>
      <protection locked="0"/>
    </xf>
    <xf numFmtId="0" fontId="22" fillId="21" borderId="55" xfId="2" applyFont="1" applyFill="1" applyBorder="1" applyAlignment="1" applyProtection="1">
      <alignment horizontal="center"/>
      <protection hidden="1"/>
    </xf>
    <xf numFmtId="0" fontId="22" fillId="22" borderId="55" xfId="2" applyFont="1" applyFill="1" applyBorder="1" applyAlignment="1" applyProtection="1">
      <alignment horizontal="center"/>
      <protection locked="0"/>
    </xf>
    <xf numFmtId="0" fontId="22" fillId="22" borderId="55" xfId="2" applyFont="1" applyFill="1" applyBorder="1" applyAlignment="1" applyProtection="1">
      <alignment horizontal="center"/>
      <protection hidden="1"/>
    </xf>
    <xf numFmtId="0" fontId="22" fillId="22" borderId="51" xfId="2" applyFont="1" applyFill="1" applyBorder="1" applyAlignment="1" applyProtection="1">
      <alignment horizontal="center"/>
      <protection hidden="1"/>
    </xf>
    <xf numFmtId="0" fontId="22" fillId="0" borderId="58" xfId="2" applyFont="1" applyFill="1" applyBorder="1" applyAlignment="1" applyProtection="1">
      <alignment horizontal="center"/>
      <protection hidden="1"/>
    </xf>
    <xf numFmtId="0" fontId="22" fillId="0" borderId="55" xfId="2" applyFont="1" applyFill="1" applyBorder="1" applyAlignment="1" applyProtection="1">
      <alignment horizontal="center"/>
      <protection hidden="1"/>
    </xf>
    <xf numFmtId="0" fontId="22" fillId="0" borderId="59" xfId="2" applyFont="1" applyFill="1" applyBorder="1" applyAlignment="1" applyProtection="1">
      <alignment horizontal="center"/>
      <protection hidden="1"/>
    </xf>
    <xf numFmtId="2" fontId="22" fillId="23" borderId="60" xfId="2" applyNumberFormat="1" applyFont="1" applyFill="1" applyBorder="1" applyAlignment="1" applyProtection="1">
      <alignment horizontal="center"/>
      <protection hidden="1"/>
    </xf>
    <xf numFmtId="2" fontId="22" fillId="27" borderId="55" xfId="2" applyNumberFormat="1" applyFont="1" applyFill="1" applyBorder="1" applyAlignment="1" applyProtection="1">
      <alignment horizontal="center"/>
      <protection hidden="1"/>
    </xf>
    <xf numFmtId="2" fontId="22" fillId="25" borderId="55" xfId="2" applyNumberFormat="1" applyFont="1" applyFill="1" applyBorder="1" applyAlignment="1" applyProtection="1">
      <alignment horizontal="center"/>
      <protection hidden="1"/>
    </xf>
    <xf numFmtId="2" fontId="22" fillId="26" borderId="55" xfId="2" applyNumberFormat="1" applyFont="1" applyFill="1" applyBorder="1" applyAlignment="1" applyProtection="1">
      <alignment horizontal="center"/>
      <protection hidden="1"/>
    </xf>
    <xf numFmtId="0" fontId="22" fillId="0" borderId="51" xfId="2" applyFont="1" applyBorder="1" applyAlignment="1" applyProtection="1">
      <alignment horizontal="center"/>
      <protection hidden="1"/>
    </xf>
    <xf numFmtId="0" fontId="32" fillId="0" borderId="0" xfId="2" applyFont="1" applyProtection="1">
      <protection hidden="1"/>
    </xf>
    <xf numFmtId="0" fontId="22" fillId="0" borderId="0" xfId="2" applyFont="1" applyProtection="1">
      <protection hidden="1"/>
    </xf>
    <xf numFmtId="2" fontId="1" fillId="0" borderId="0" xfId="3" applyNumberFormat="1" applyFont="1" applyFill="1" applyBorder="1" applyAlignment="1" applyProtection="1">
      <alignment horizontal="center"/>
      <protection hidden="1"/>
    </xf>
    <xf numFmtId="0" fontId="22" fillId="0" borderId="0" xfId="2" applyFont="1" applyAlignment="1" applyProtection="1">
      <alignment horizontal="center"/>
      <protection hidden="1"/>
    </xf>
    <xf numFmtId="0" fontId="29" fillId="0" borderId="0" xfId="2" applyNumberFormat="1" applyFont="1" applyAlignment="1" applyProtection="1">
      <alignment horizontal="center"/>
      <protection hidden="1"/>
    </xf>
    <xf numFmtId="0" fontId="29" fillId="0" borderId="0" xfId="2" applyFont="1" applyProtection="1">
      <protection hidden="1"/>
    </xf>
    <xf numFmtId="0" fontId="22" fillId="0" borderId="0" xfId="2" applyFont="1" applyFill="1" applyProtection="1">
      <protection hidden="1"/>
    </xf>
    <xf numFmtId="2" fontId="29" fillId="0" borderId="0" xfId="2" applyNumberFormat="1" applyFont="1" applyProtection="1">
      <protection hidden="1"/>
    </xf>
    <xf numFmtId="0" fontId="29" fillId="0" borderId="0" xfId="2" applyFont="1" applyAlignment="1" applyProtection="1">
      <alignment horizontal="center"/>
      <protection hidden="1"/>
    </xf>
    <xf numFmtId="0" fontId="5" fillId="9" borderId="11" xfId="2" applyFont="1" applyFill="1" applyBorder="1" applyAlignment="1" applyProtection="1">
      <alignment horizontal="center" vertical="center"/>
      <protection locked="0"/>
    </xf>
    <xf numFmtId="0" fontId="14" fillId="10" borderId="12" xfId="2" applyFont="1" applyFill="1" applyBorder="1" applyAlignment="1" applyProtection="1">
      <alignment horizontal="center" vertical="center"/>
      <protection locked="0"/>
    </xf>
    <xf numFmtId="0" fontId="14" fillId="10" borderId="11" xfId="2" applyFont="1" applyFill="1" applyBorder="1" applyAlignment="1" applyProtection="1">
      <alignment horizontal="center" vertical="center"/>
      <protection locked="0"/>
    </xf>
    <xf numFmtId="0" fontId="14" fillId="11" borderId="12" xfId="2" applyFont="1" applyFill="1" applyBorder="1" applyAlignment="1" applyProtection="1">
      <alignment horizontal="center" vertical="center" wrapText="1"/>
      <protection locked="0"/>
    </xf>
    <xf numFmtId="0" fontId="14" fillId="11" borderId="11" xfId="2" applyFont="1" applyFill="1" applyBorder="1" applyAlignment="1" applyProtection="1">
      <alignment horizontal="center" vertical="center" wrapText="1"/>
      <protection locked="0"/>
    </xf>
    <xf numFmtId="0" fontId="14" fillId="12" borderId="11" xfId="2" applyFont="1" applyFill="1" applyBorder="1" applyAlignment="1" applyProtection="1">
      <alignment horizontal="center" vertical="center" wrapText="1"/>
      <protection locked="0"/>
    </xf>
    <xf numFmtId="0" fontId="14" fillId="13" borderId="11" xfId="2" applyFont="1" applyFill="1" applyBorder="1" applyAlignment="1" applyProtection="1">
      <alignment horizontal="center" vertical="center" wrapText="1"/>
      <protection locked="0"/>
    </xf>
    <xf numFmtId="0" fontId="14" fillId="9" borderId="12" xfId="2" applyFont="1" applyFill="1" applyBorder="1" applyAlignment="1" applyProtection="1">
      <alignment horizontal="center" vertical="center" wrapText="1"/>
      <protection locked="0"/>
    </xf>
    <xf numFmtId="0" fontId="14" fillId="11" borderId="12" xfId="2" applyFont="1" applyFill="1" applyBorder="1" applyAlignment="1" applyProtection="1">
      <alignment horizontal="center" vertical="center" wrapText="1"/>
      <protection hidden="1"/>
    </xf>
    <xf numFmtId="0" fontId="14" fillId="0" borderId="2" xfId="2" applyFont="1" applyFill="1" applyBorder="1" applyAlignment="1" applyProtection="1">
      <alignment horizontal="center" vertical="center" wrapText="1"/>
      <protection hidden="1"/>
    </xf>
    <xf numFmtId="0" fontId="22" fillId="0" borderId="29" xfId="2" applyFont="1" applyFill="1" applyBorder="1" applyAlignment="1" applyProtection="1">
      <alignment horizontal="center"/>
      <protection hidden="1"/>
    </xf>
    <xf numFmtId="0" fontId="22" fillId="0" borderId="28" xfId="2" applyFont="1" applyBorder="1" applyAlignment="1" applyProtection="1">
      <alignment horizontal="center"/>
      <protection hidden="1"/>
    </xf>
    <xf numFmtId="0" fontId="31" fillId="0" borderId="28" xfId="2" applyNumberFormat="1" applyFont="1" applyFill="1" applyBorder="1" applyAlignment="1" applyProtection="1">
      <alignment horizontal="center"/>
      <protection hidden="1"/>
    </xf>
    <xf numFmtId="0" fontId="6" fillId="0" borderId="28" xfId="2" applyBorder="1" applyAlignment="1" applyProtection="1">
      <alignment horizontal="center"/>
      <protection hidden="1"/>
    </xf>
    <xf numFmtId="0" fontId="22" fillId="0" borderId="37" xfId="2" applyFont="1" applyBorder="1" applyAlignment="1" applyProtection="1">
      <alignment horizontal="center"/>
      <protection hidden="1"/>
    </xf>
    <xf numFmtId="0" fontId="22" fillId="0" borderId="63" xfId="2" applyFont="1" applyFill="1" applyBorder="1" applyAlignment="1" applyProtection="1">
      <alignment horizontal="center"/>
      <protection hidden="1"/>
    </xf>
    <xf numFmtId="0" fontId="28" fillId="16" borderId="53" xfId="2" applyFont="1" applyFill="1" applyBorder="1" applyAlignment="1" applyProtection="1">
      <alignment vertical="center"/>
      <protection hidden="1"/>
    </xf>
    <xf numFmtId="2" fontId="22" fillId="24" borderId="55" xfId="2" applyNumberFormat="1" applyFont="1" applyFill="1" applyBorder="1" applyAlignment="1" applyProtection="1">
      <alignment horizontal="center"/>
      <protection hidden="1"/>
    </xf>
    <xf numFmtId="0" fontId="14" fillId="9" borderId="30" xfId="2" applyFont="1" applyFill="1" applyBorder="1" applyAlignment="1" applyProtection="1">
      <alignment horizontal="center" vertical="center" wrapText="1"/>
      <protection locked="0"/>
    </xf>
    <xf numFmtId="166" fontId="6" fillId="0" borderId="28" xfId="2" applyNumberFormat="1" applyBorder="1" applyAlignment="1" applyProtection="1">
      <alignment horizontal="center"/>
      <protection hidden="1"/>
    </xf>
    <xf numFmtId="166" fontId="6" fillId="0" borderId="28" xfId="2" applyNumberFormat="1" applyBorder="1" applyProtection="1">
      <protection hidden="1"/>
    </xf>
    <xf numFmtId="0" fontId="32" fillId="0" borderId="0" xfId="2" applyFont="1" applyFill="1" applyProtection="1">
      <protection hidden="1"/>
    </xf>
    <xf numFmtId="0" fontId="0" fillId="16" borderId="0" xfId="0" applyFill="1" applyProtection="1">
      <protection hidden="1"/>
    </xf>
    <xf numFmtId="0" fontId="6" fillId="0" borderId="28" xfId="2" applyBorder="1" applyProtection="1">
      <protection hidden="1"/>
    </xf>
    <xf numFmtId="0" fontId="14" fillId="10" borderId="12" xfId="2" applyFont="1" applyFill="1" applyBorder="1" applyAlignment="1" applyProtection="1">
      <alignment horizontal="center" vertical="center"/>
      <protection hidden="1"/>
    </xf>
    <xf numFmtId="0" fontId="14" fillId="11" borderId="11" xfId="2" applyFont="1" applyFill="1" applyBorder="1" applyAlignment="1" applyProtection="1">
      <alignment horizontal="center" vertical="center" wrapText="1"/>
      <protection hidden="1"/>
    </xf>
    <xf numFmtId="0" fontId="14" fillId="12" borderId="11" xfId="2" applyFont="1" applyFill="1" applyBorder="1" applyAlignment="1" applyProtection="1">
      <alignment horizontal="center" vertical="center" wrapText="1"/>
      <protection hidden="1"/>
    </xf>
    <xf numFmtId="0" fontId="14" fillId="9" borderId="12" xfId="2" applyFont="1" applyFill="1" applyBorder="1" applyAlignment="1" applyProtection="1">
      <alignment horizontal="center" vertical="center" wrapText="1"/>
      <protection hidden="1"/>
    </xf>
    <xf numFmtId="164" fontId="23" fillId="9" borderId="36" xfId="2" applyNumberFormat="1" applyFont="1" applyFill="1" applyBorder="1" applyAlignment="1" applyProtection="1">
      <alignment horizontal="center" vertical="center"/>
      <protection hidden="1"/>
    </xf>
    <xf numFmtId="164" fontId="26" fillId="9" borderId="28" xfId="2" applyNumberFormat="1" applyFont="1" applyFill="1" applyBorder="1" applyAlignment="1" applyProtection="1">
      <alignment horizontal="center" vertical="center"/>
      <protection hidden="1"/>
    </xf>
    <xf numFmtId="0" fontId="22" fillId="17" borderId="36" xfId="2" applyFont="1" applyFill="1" applyBorder="1" applyAlignment="1" applyProtection="1">
      <alignment horizontal="center"/>
      <protection hidden="1"/>
    </xf>
    <xf numFmtId="0" fontId="22" fillId="17" borderId="54" xfId="2" applyFont="1" applyFill="1" applyBorder="1" applyAlignment="1" applyProtection="1">
      <alignment horizontal="center"/>
      <protection hidden="1"/>
    </xf>
    <xf numFmtId="0" fontId="14" fillId="11" borderId="28" xfId="2" applyFont="1" applyFill="1" applyBorder="1" applyAlignment="1" applyProtection="1">
      <alignment horizontal="center" vertical="center" wrapText="1"/>
      <protection hidden="1"/>
    </xf>
    <xf numFmtId="0" fontId="14" fillId="12" borderId="28" xfId="2" applyFont="1" applyFill="1" applyBorder="1" applyAlignment="1" applyProtection="1">
      <alignment horizontal="center" vertical="center" wrapText="1"/>
      <protection hidden="1"/>
    </xf>
    <xf numFmtId="0" fontId="14" fillId="9" borderId="30" xfId="2" applyFont="1" applyFill="1" applyBorder="1" applyAlignment="1" applyProtection="1">
      <alignment horizontal="center" vertical="center" wrapText="1"/>
      <protection hidden="1"/>
    </xf>
    <xf numFmtId="0" fontId="22" fillId="26" borderId="28" xfId="2" applyFont="1" applyFill="1" applyBorder="1" applyAlignment="1" applyProtection="1">
      <alignment horizontal="center"/>
      <protection hidden="1"/>
    </xf>
    <xf numFmtId="0" fontId="22" fillId="26" borderId="31" xfId="2" applyFont="1" applyFill="1" applyBorder="1" applyAlignment="1" applyProtection="1">
      <alignment horizontal="center"/>
      <protection hidden="1"/>
    </xf>
    <xf numFmtId="0" fontId="22" fillId="26" borderId="53" xfId="2" applyFont="1" applyFill="1" applyBorder="1" applyAlignment="1" applyProtection="1">
      <alignment horizontal="center"/>
      <protection hidden="1"/>
    </xf>
    <xf numFmtId="0" fontId="6" fillId="26" borderId="0" xfId="2" applyFill="1" applyProtection="1">
      <protection hidden="1"/>
    </xf>
    <xf numFmtId="0" fontId="22" fillId="17" borderId="30" xfId="2" applyFont="1" applyFill="1" applyBorder="1" applyAlignment="1" applyProtection="1">
      <alignment horizontal="center"/>
      <protection hidden="1"/>
    </xf>
    <xf numFmtId="2" fontId="22" fillId="17" borderId="28" xfId="2" applyNumberFormat="1" applyFont="1" applyFill="1" applyBorder="1" applyAlignment="1" applyProtection="1">
      <alignment horizontal="center"/>
      <protection hidden="1"/>
    </xf>
    <xf numFmtId="2" fontId="22" fillId="17" borderId="24" xfId="2" applyNumberFormat="1" applyFont="1" applyFill="1" applyBorder="1" applyAlignment="1" applyProtection="1">
      <alignment horizontal="center"/>
      <protection hidden="1"/>
    </xf>
    <xf numFmtId="0" fontId="22" fillId="28" borderId="30" xfId="2" applyFont="1" applyFill="1" applyBorder="1" applyAlignment="1" applyProtection="1">
      <alignment horizontal="center"/>
      <protection hidden="1"/>
    </xf>
    <xf numFmtId="0" fontId="22" fillId="28" borderId="28" xfId="2" applyFont="1" applyFill="1" applyBorder="1" applyAlignment="1" applyProtection="1">
      <alignment horizontal="center"/>
      <protection hidden="1"/>
    </xf>
    <xf numFmtId="2" fontId="22" fillId="20" borderId="28" xfId="2" applyNumberFormat="1" applyFont="1" applyFill="1" applyBorder="1" applyAlignment="1" applyProtection="1">
      <alignment horizontal="center"/>
      <protection hidden="1"/>
    </xf>
    <xf numFmtId="2" fontId="22" fillId="20" borderId="24" xfId="2" applyNumberFormat="1" applyFont="1" applyFill="1" applyBorder="1" applyAlignment="1" applyProtection="1">
      <alignment horizontal="center"/>
      <protection hidden="1"/>
    </xf>
    <xf numFmtId="0" fontId="22" fillId="0" borderId="30" xfId="2" applyFont="1" applyFill="1" applyBorder="1" applyAlignment="1" applyProtection="1">
      <alignment horizontal="center"/>
      <protection hidden="1"/>
    </xf>
    <xf numFmtId="0" fontId="5" fillId="9" borderId="28" xfId="2" applyFont="1" applyFill="1" applyBorder="1" applyAlignment="1" applyProtection="1">
      <alignment horizontal="center" vertical="center"/>
      <protection hidden="1"/>
    </xf>
    <xf numFmtId="0" fontId="14" fillId="10" borderId="28" xfId="2" applyFont="1" applyFill="1" applyBorder="1" applyAlignment="1" applyProtection="1">
      <alignment horizontal="center" vertical="center"/>
      <protection hidden="1"/>
    </xf>
    <xf numFmtId="0" fontId="5" fillId="9" borderId="26" xfId="2" applyFont="1" applyFill="1" applyBorder="1" applyAlignment="1" applyProtection="1">
      <alignment horizontal="center" vertical="center"/>
      <protection hidden="1"/>
    </xf>
    <xf numFmtId="0" fontId="5" fillId="12" borderId="28" xfId="2" applyFont="1" applyFill="1" applyBorder="1" applyAlignment="1" applyProtection="1">
      <alignment horizontal="center" vertical="center" wrapText="1"/>
      <protection hidden="1"/>
    </xf>
    <xf numFmtId="0" fontId="14" fillId="10" borderId="30" xfId="2" applyFont="1" applyFill="1" applyBorder="1" applyAlignment="1" applyProtection="1">
      <alignment horizontal="center" vertical="center"/>
      <protection hidden="1"/>
    </xf>
    <xf numFmtId="0" fontId="14" fillId="13" borderId="28" xfId="2" applyFont="1" applyFill="1" applyBorder="1" applyAlignment="1" applyProtection="1">
      <alignment horizontal="center" vertical="center" wrapText="1"/>
      <protection hidden="1"/>
    </xf>
    <xf numFmtId="0" fontId="28" fillId="16" borderId="27" xfId="2" applyFont="1" applyFill="1" applyBorder="1" applyAlignment="1" applyProtection="1">
      <protection hidden="1"/>
    </xf>
    <xf numFmtId="0" fontId="28" fillId="16" borderId="53" xfId="2" applyFont="1" applyFill="1" applyBorder="1" applyAlignment="1" applyProtection="1">
      <protection hidden="1"/>
    </xf>
    <xf numFmtId="0" fontId="28" fillId="16" borderId="27" xfId="0" applyFont="1" applyFill="1" applyBorder="1" applyAlignment="1" applyProtection="1">
      <protection hidden="1"/>
    </xf>
    <xf numFmtId="0" fontId="28" fillId="16" borderId="53" xfId="0" applyFont="1" applyFill="1" applyBorder="1" applyAlignment="1" applyProtection="1">
      <protection hidden="1"/>
    </xf>
    <xf numFmtId="0" fontId="28" fillId="16" borderId="27" xfId="2" applyFont="1" applyFill="1" applyBorder="1" applyAlignment="1" applyProtection="1">
      <alignment vertical="center"/>
      <protection hidden="1"/>
    </xf>
    <xf numFmtId="0" fontId="14" fillId="10" borderId="33" xfId="2" applyFont="1" applyFill="1" applyBorder="1" applyAlignment="1" applyProtection="1">
      <alignment horizontal="center" vertical="center"/>
      <protection hidden="1"/>
    </xf>
    <xf numFmtId="0" fontId="14" fillId="9" borderId="37" xfId="2" applyFont="1" applyFill="1" applyBorder="1" applyAlignment="1" applyProtection="1">
      <alignment horizontal="center" vertical="center" wrapText="1"/>
      <protection hidden="1"/>
    </xf>
    <xf numFmtId="16" fontId="14" fillId="11" borderId="28" xfId="2" applyNumberFormat="1" applyFont="1" applyFill="1" applyBorder="1" applyAlignment="1" applyProtection="1">
      <alignment horizontal="center"/>
      <protection hidden="1"/>
    </xf>
    <xf numFmtId="0" fontId="28" fillId="16" borderId="27" xfId="2" applyFont="1" applyFill="1" applyBorder="1" applyAlignment="1" applyProtection="1">
      <alignment vertical="center"/>
      <protection hidden="1"/>
    </xf>
    <xf numFmtId="0" fontId="5" fillId="9" borderId="28" xfId="2" applyFont="1" applyFill="1" applyBorder="1" applyAlignment="1" applyProtection="1">
      <alignment horizontal="center" vertical="center"/>
      <protection hidden="1"/>
    </xf>
    <xf numFmtId="0" fontId="5" fillId="12" borderId="28" xfId="2" applyFont="1" applyFill="1" applyBorder="1" applyAlignment="1" applyProtection="1">
      <alignment horizontal="center" vertical="center" wrapText="1"/>
      <protection hidden="1"/>
    </xf>
    <xf numFmtId="0" fontId="14" fillId="10" borderId="11" xfId="2" applyFont="1" applyFill="1" applyBorder="1" applyAlignment="1" applyProtection="1">
      <alignment horizontal="center" vertical="center"/>
      <protection hidden="1"/>
    </xf>
    <xf numFmtId="0" fontId="14" fillId="13" borderId="11" xfId="2" applyFont="1" applyFill="1" applyBorder="1" applyAlignment="1" applyProtection="1">
      <alignment horizontal="center" vertical="center" wrapText="1"/>
      <protection hidden="1"/>
    </xf>
    <xf numFmtId="0" fontId="5" fillId="9" borderId="11" xfId="2" applyFont="1" applyFill="1" applyBorder="1" applyAlignment="1" applyProtection="1">
      <alignment horizontal="center" vertical="center"/>
      <protection hidden="1"/>
    </xf>
    <xf numFmtId="0" fontId="6" fillId="0" borderId="28" xfId="2" applyBorder="1" applyAlignment="1" applyProtection="1">
      <alignment horizontal="center"/>
      <protection hidden="1"/>
    </xf>
    <xf numFmtId="0" fontId="28" fillId="16" borderId="27" xfId="2" applyFont="1" applyFill="1" applyBorder="1" applyAlignment="1" applyProtection="1">
      <protection hidden="1"/>
    </xf>
    <xf numFmtId="0" fontId="28" fillId="16" borderId="53" xfId="2" applyFont="1" applyFill="1" applyBorder="1" applyAlignment="1" applyProtection="1">
      <protection hidden="1"/>
    </xf>
    <xf numFmtId="0" fontId="28" fillId="16" borderId="27" xfId="0" applyFont="1" applyFill="1" applyBorder="1" applyAlignment="1" applyProtection="1">
      <protection hidden="1"/>
    </xf>
    <xf numFmtId="0" fontId="28" fillId="16" borderId="53" xfId="0" applyFont="1" applyFill="1" applyBorder="1" applyAlignment="1" applyProtection="1">
      <protection hidden="1"/>
    </xf>
    <xf numFmtId="0" fontId="28" fillId="16" borderId="27" xfId="2" applyFont="1" applyFill="1" applyBorder="1" applyAlignment="1" applyProtection="1">
      <alignment vertical="center"/>
      <protection hidden="1"/>
    </xf>
    <xf numFmtId="0" fontId="6" fillId="0" borderId="28" xfId="2" applyBorder="1" applyAlignment="1" applyProtection="1">
      <alignment horizontal="center"/>
      <protection hidden="1"/>
    </xf>
    <xf numFmtId="0" fontId="14" fillId="10" borderId="28" xfId="2" applyFont="1" applyFill="1" applyBorder="1" applyAlignment="1" applyProtection="1">
      <alignment horizontal="center" vertical="center"/>
      <protection hidden="1"/>
    </xf>
    <xf numFmtId="0" fontId="5" fillId="9" borderId="28" xfId="2" applyFont="1" applyFill="1" applyBorder="1" applyAlignment="1" applyProtection="1">
      <alignment horizontal="center" vertical="center"/>
      <protection hidden="1"/>
    </xf>
    <xf numFmtId="0" fontId="14" fillId="10" borderId="30" xfId="2" applyFont="1" applyFill="1" applyBorder="1" applyAlignment="1" applyProtection="1">
      <alignment horizontal="center" vertical="center"/>
      <protection hidden="1"/>
    </xf>
    <xf numFmtId="0" fontId="14" fillId="13" borderId="28" xfId="2" applyFont="1" applyFill="1" applyBorder="1" applyAlignment="1" applyProtection="1">
      <alignment horizontal="center" vertical="center" wrapText="1"/>
      <protection hidden="1"/>
    </xf>
    <xf numFmtId="0" fontId="5" fillId="12" borderId="28" xfId="2" applyFont="1" applyFill="1" applyBorder="1" applyAlignment="1" applyProtection="1">
      <alignment horizontal="center" vertical="center" wrapText="1"/>
      <protection hidden="1"/>
    </xf>
    <xf numFmtId="0" fontId="14" fillId="13" borderId="11" xfId="2" applyFont="1" applyFill="1" applyBorder="1" applyAlignment="1" applyProtection="1">
      <alignment horizontal="center" vertical="center" wrapText="1"/>
      <protection hidden="1"/>
    </xf>
    <xf numFmtId="0" fontId="14" fillId="10" borderId="11" xfId="2" applyFont="1" applyFill="1" applyBorder="1" applyAlignment="1" applyProtection="1">
      <alignment horizontal="center" vertical="center"/>
      <protection hidden="1"/>
    </xf>
    <xf numFmtId="0" fontId="5" fillId="9" borderId="11" xfId="2" applyFont="1" applyFill="1" applyBorder="1" applyAlignment="1" applyProtection="1">
      <alignment horizontal="center" vertical="center"/>
      <protection hidden="1"/>
    </xf>
    <xf numFmtId="0" fontId="28" fillId="16" borderId="27" xfId="2" applyFont="1" applyFill="1" applyBorder="1" applyAlignment="1" applyProtection="1">
      <protection hidden="1"/>
    </xf>
    <xf numFmtId="0" fontId="28" fillId="16" borderId="53" xfId="2" applyFont="1" applyFill="1" applyBorder="1" applyAlignment="1" applyProtection="1">
      <protection hidden="1"/>
    </xf>
    <xf numFmtId="0" fontId="28" fillId="16" borderId="27" xfId="0" applyFont="1" applyFill="1" applyBorder="1" applyAlignment="1" applyProtection="1">
      <protection hidden="1"/>
    </xf>
    <xf numFmtId="0" fontId="28" fillId="16" borderId="53" xfId="0" applyFont="1" applyFill="1" applyBorder="1" applyAlignment="1" applyProtection="1">
      <protection hidden="1"/>
    </xf>
    <xf numFmtId="0" fontId="28" fillId="16" borderId="27" xfId="2" applyFont="1" applyFill="1" applyBorder="1" applyAlignment="1" applyProtection="1">
      <alignment vertical="center"/>
      <protection hidden="1"/>
    </xf>
    <xf numFmtId="0" fontId="28" fillId="16" borderId="53" xfId="2" applyFont="1" applyFill="1" applyBorder="1" applyAlignment="1" applyProtection="1">
      <alignment vertical="center"/>
      <protection hidden="1"/>
    </xf>
    <xf numFmtId="2" fontId="6" fillId="0" borderId="28" xfId="2" applyNumberFormat="1" applyBorder="1" applyProtection="1">
      <protection hidden="1"/>
    </xf>
    <xf numFmtId="0" fontId="5" fillId="9" borderId="28" xfId="2" applyFont="1" applyFill="1" applyBorder="1" applyAlignment="1" applyProtection="1">
      <alignment horizontal="center" vertical="center"/>
      <protection hidden="1"/>
    </xf>
    <xf numFmtId="0" fontId="14" fillId="10" borderId="28" xfId="2" applyFont="1" applyFill="1" applyBorder="1" applyAlignment="1" applyProtection="1">
      <alignment horizontal="center" vertical="center"/>
      <protection hidden="1"/>
    </xf>
    <xf numFmtId="0" fontId="5" fillId="12" borderId="28" xfId="2" applyFont="1" applyFill="1" applyBorder="1" applyAlignment="1" applyProtection="1">
      <alignment horizontal="center" vertical="center" wrapText="1"/>
      <protection hidden="1"/>
    </xf>
    <xf numFmtId="0" fontId="14" fillId="10" borderId="11" xfId="2" applyFont="1" applyFill="1" applyBorder="1" applyAlignment="1" applyProtection="1">
      <alignment horizontal="center" vertical="center"/>
      <protection hidden="1"/>
    </xf>
    <xf numFmtId="0" fontId="14" fillId="13" borderId="11" xfId="2" applyFont="1" applyFill="1" applyBorder="1" applyAlignment="1" applyProtection="1">
      <alignment horizontal="center" vertical="center" wrapText="1"/>
      <protection hidden="1"/>
    </xf>
    <xf numFmtId="0" fontId="5" fillId="9" borderId="11" xfId="2" applyFont="1" applyFill="1" applyBorder="1" applyAlignment="1" applyProtection="1">
      <alignment horizontal="center" vertical="center"/>
      <protection hidden="1"/>
    </xf>
    <xf numFmtId="0" fontId="14" fillId="10" borderId="30" xfId="2" applyFont="1" applyFill="1" applyBorder="1" applyAlignment="1" applyProtection="1">
      <alignment horizontal="center" vertical="center"/>
      <protection hidden="1"/>
    </xf>
    <xf numFmtId="0" fontId="6" fillId="0" borderId="28" xfId="2" applyBorder="1" applyAlignment="1" applyProtection="1">
      <alignment horizontal="center"/>
      <protection hidden="1"/>
    </xf>
    <xf numFmtId="0" fontId="14" fillId="13" borderId="28" xfId="2" applyFont="1" applyFill="1" applyBorder="1" applyAlignment="1" applyProtection="1">
      <alignment horizontal="center" vertical="center" wrapText="1"/>
      <protection hidden="1"/>
    </xf>
    <xf numFmtId="0" fontId="28" fillId="16" borderId="27" xfId="2" applyFont="1" applyFill="1" applyBorder="1" applyAlignment="1" applyProtection="1">
      <protection hidden="1"/>
    </xf>
    <xf numFmtId="0" fontId="28" fillId="16" borderId="53" xfId="2" applyFont="1" applyFill="1" applyBorder="1" applyAlignment="1" applyProtection="1">
      <protection hidden="1"/>
    </xf>
    <xf numFmtId="0" fontId="28" fillId="16" borderId="27" xfId="0" applyFont="1" applyFill="1" applyBorder="1" applyAlignment="1" applyProtection="1">
      <protection hidden="1"/>
    </xf>
    <xf numFmtId="0" fontId="28" fillId="16" borderId="53" xfId="0" applyFont="1" applyFill="1" applyBorder="1" applyAlignment="1" applyProtection="1">
      <protection hidden="1"/>
    </xf>
    <xf numFmtId="0" fontId="28" fillId="16" borderId="27" xfId="2" applyFont="1" applyFill="1" applyBorder="1" applyAlignment="1" applyProtection="1">
      <alignment vertical="center"/>
      <protection hidden="1"/>
    </xf>
    <xf numFmtId="0" fontId="28" fillId="16" borderId="53" xfId="2" applyFont="1" applyFill="1" applyBorder="1" applyAlignment="1" applyProtection="1">
      <alignment vertical="center"/>
      <protection hidden="1"/>
    </xf>
    <xf numFmtId="0" fontId="5" fillId="9" borderId="26" xfId="2" applyNumberFormat="1" applyFont="1" applyFill="1" applyBorder="1" applyAlignment="1" applyProtection="1">
      <alignment horizontal="center" vertical="center"/>
      <protection hidden="1"/>
    </xf>
    <xf numFmtId="16" fontId="5" fillId="12" borderId="28" xfId="2" applyNumberFormat="1" applyFont="1" applyFill="1" applyBorder="1" applyAlignment="1" applyProtection="1">
      <alignment horizontal="center" vertical="center" wrapText="1"/>
      <protection locked="0"/>
    </xf>
    <xf numFmtId="0" fontId="28" fillId="16" borderId="27" xfId="2" applyFont="1" applyFill="1" applyBorder="1" applyAlignment="1" applyProtection="1">
      <alignment vertical="center"/>
      <protection hidden="1"/>
    </xf>
    <xf numFmtId="0" fontId="22" fillId="18" borderId="30" xfId="2" applyFont="1" applyFill="1" applyBorder="1" applyAlignment="1" applyProtection="1">
      <alignment horizontal="center"/>
      <protection locked="0"/>
    </xf>
    <xf numFmtId="0" fontId="22" fillId="19" borderId="30" xfId="2" applyFont="1" applyFill="1" applyBorder="1" applyAlignment="1" applyProtection="1">
      <alignment horizontal="center"/>
      <protection locked="0"/>
    </xf>
    <xf numFmtId="0" fontId="22" fillId="22" borderId="30" xfId="2" applyFont="1" applyFill="1" applyBorder="1" applyAlignment="1" applyProtection="1">
      <alignment horizontal="center"/>
      <protection locked="0"/>
    </xf>
    <xf numFmtId="0" fontId="22" fillId="19" borderId="27" xfId="2" applyFont="1" applyFill="1" applyBorder="1" applyAlignment="1" applyProtection="1">
      <alignment horizontal="center"/>
      <protection locked="0"/>
    </xf>
    <xf numFmtId="0" fontId="22" fillId="19" borderId="26" xfId="2" applyFont="1" applyFill="1" applyBorder="1" applyAlignment="1" applyProtection="1">
      <alignment horizontal="center"/>
      <protection locked="0"/>
    </xf>
    <xf numFmtId="0" fontId="22" fillId="19" borderId="31" xfId="2" applyFont="1" applyFill="1" applyBorder="1" applyAlignment="1" applyProtection="1">
      <alignment horizontal="center"/>
      <protection locked="0"/>
    </xf>
    <xf numFmtId="0" fontId="22" fillId="19" borderId="56" xfId="2" applyFont="1" applyFill="1" applyBorder="1" applyAlignment="1" applyProtection="1">
      <alignment horizontal="center"/>
      <protection locked="0"/>
    </xf>
    <xf numFmtId="0" fontId="22" fillId="19" borderId="57" xfId="2" applyFont="1" applyFill="1" applyBorder="1" applyAlignment="1" applyProtection="1">
      <alignment horizontal="center"/>
      <protection locked="0"/>
    </xf>
    <xf numFmtId="0" fontId="22" fillId="19" borderId="58" xfId="2" applyFont="1" applyFill="1" applyBorder="1" applyAlignment="1" applyProtection="1">
      <alignment horizontal="center"/>
      <protection locked="0"/>
    </xf>
    <xf numFmtId="0" fontId="30" fillId="0" borderId="0" xfId="2" applyFont="1" applyBorder="1" applyAlignment="1" applyProtection="1">
      <alignment horizontal="right"/>
      <protection hidden="1"/>
    </xf>
    <xf numFmtId="0" fontId="30" fillId="0" borderId="2" xfId="2" applyFont="1" applyBorder="1" applyAlignment="1" applyProtection="1">
      <alignment horizontal="right"/>
      <protection hidden="1"/>
    </xf>
    <xf numFmtId="0" fontId="30" fillId="0" borderId="0" xfId="2" applyFont="1" applyAlignment="1" applyProtection="1">
      <alignment horizontal="right"/>
      <protection hidden="1"/>
    </xf>
    <xf numFmtId="0" fontId="30" fillId="0" borderId="26" xfId="2" applyFont="1" applyBorder="1" applyAlignment="1" applyProtection="1">
      <alignment horizontal="right"/>
      <protection hidden="1"/>
    </xf>
    <xf numFmtId="0" fontId="30" fillId="0" borderId="28" xfId="2" applyFont="1" applyBorder="1" applyAlignment="1" applyProtection="1">
      <alignment horizontal="right"/>
      <protection hidden="1"/>
    </xf>
    <xf numFmtId="0" fontId="6" fillId="0" borderId="28" xfId="2" applyBorder="1" applyAlignment="1" applyProtection="1">
      <alignment horizontal="center"/>
      <protection hidden="1"/>
    </xf>
    <xf numFmtId="0" fontId="29" fillId="0" borderId="26" xfId="2" applyFont="1" applyBorder="1" applyProtection="1">
      <protection hidden="1"/>
    </xf>
    <xf numFmtId="0" fontId="29" fillId="0" borderId="28" xfId="2" applyFont="1" applyBorder="1" applyProtection="1">
      <protection hidden="1"/>
    </xf>
    <xf numFmtId="0" fontId="29" fillId="0" borderId="28" xfId="2" applyFont="1" applyBorder="1" applyAlignment="1" applyProtection="1">
      <alignment horizontal="center"/>
      <protection hidden="1"/>
    </xf>
    <xf numFmtId="0" fontId="14" fillId="11" borderId="28" xfId="2" applyFont="1" applyFill="1" applyBorder="1" applyAlignment="1" applyProtection="1">
      <alignment horizontal="center" vertical="center" wrapText="1" shrinkToFit="1"/>
      <protection hidden="1"/>
    </xf>
    <xf numFmtId="0" fontId="14" fillId="10" borderId="28" xfId="2" applyFont="1" applyFill="1" applyBorder="1" applyAlignment="1" applyProtection="1">
      <alignment horizontal="center" vertical="center"/>
      <protection hidden="1"/>
    </xf>
    <xf numFmtId="0" fontId="14" fillId="0" borderId="28" xfId="2" applyFont="1" applyBorder="1" applyAlignment="1" applyProtection="1">
      <alignment horizontal="center"/>
      <protection hidden="1"/>
    </xf>
    <xf numFmtId="0" fontId="22" fillId="19" borderId="20" xfId="2" applyFont="1" applyFill="1" applyBorder="1" applyAlignment="1" applyProtection="1">
      <alignment horizontal="center"/>
      <protection locked="0"/>
    </xf>
    <xf numFmtId="0" fontId="22" fillId="19" borderId="32" xfId="2" applyFont="1" applyFill="1" applyBorder="1" applyAlignment="1" applyProtection="1">
      <alignment horizontal="center"/>
      <protection locked="0"/>
    </xf>
    <xf numFmtId="0" fontId="20" fillId="3" borderId="12" xfId="2" applyFont="1" applyFill="1" applyBorder="1" applyAlignment="1" applyProtection="1">
      <alignment horizontal="center" vertical="center" wrapText="1"/>
      <protection hidden="1"/>
    </xf>
    <xf numFmtId="0" fontId="20" fillId="3" borderId="30" xfId="2" applyFont="1" applyFill="1" applyBorder="1" applyAlignment="1" applyProtection="1">
      <alignment horizontal="center" vertical="center" wrapText="1"/>
      <protection hidden="1"/>
    </xf>
    <xf numFmtId="0" fontId="14" fillId="9" borderId="28" xfId="2" applyFont="1" applyFill="1" applyBorder="1" applyAlignment="1" applyProtection="1">
      <alignment horizontal="center" vertical="center" wrapText="1"/>
      <protection hidden="1"/>
    </xf>
    <xf numFmtId="0" fontId="21" fillId="10" borderId="24" xfId="2" applyFont="1" applyFill="1" applyBorder="1" applyAlignment="1" applyProtection="1">
      <alignment horizontal="center" vertical="center"/>
      <protection hidden="1"/>
    </xf>
    <xf numFmtId="0" fontId="21" fillId="10" borderId="33" xfId="2" applyFont="1" applyFill="1" applyBorder="1" applyAlignment="1" applyProtection="1">
      <alignment horizontal="center" vertical="center"/>
      <protection hidden="1"/>
    </xf>
    <xf numFmtId="0" fontId="5" fillId="11" borderId="30" xfId="2" applyFont="1" applyFill="1" applyBorder="1" applyAlignment="1" applyProtection="1">
      <alignment horizontal="center" vertical="center" wrapText="1"/>
      <protection hidden="1"/>
    </xf>
    <xf numFmtId="0" fontId="21" fillId="9" borderId="28" xfId="2" applyFont="1" applyFill="1" applyBorder="1" applyAlignment="1" applyProtection="1">
      <alignment horizontal="center" vertical="center"/>
      <protection hidden="1"/>
    </xf>
    <xf numFmtId="0" fontId="5" fillId="9" borderId="28" xfId="2" applyFont="1" applyFill="1" applyBorder="1" applyAlignment="1" applyProtection="1">
      <alignment horizontal="center" vertical="center"/>
      <protection hidden="1"/>
    </xf>
    <xf numFmtId="0" fontId="21" fillId="10" borderId="28" xfId="2" applyFont="1" applyFill="1" applyBorder="1" applyAlignment="1" applyProtection="1">
      <alignment horizontal="center" vertical="center"/>
      <protection hidden="1"/>
    </xf>
    <xf numFmtId="164" fontId="24" fillId="11" borderId="27" xfId="2" applyNumberFormat="1" applyFont="1" applyFill="1" applyBorder="1" applyAlignment="1" applyProtection="1">
      <alignment horizontal="center" vertical="center"/>
      <protection locked="0"/>
    </xf>
    <xf numFmtId="164" fontId="24" fillId="11" borderId="26" xfId="2" applyNumberFormat="1" applyFont="1" applyFill="1" applyBorder="1" applyAlignment="1" applyProtection="1">
      <alignment horizontal="center" vertical="center"/>
      <protection locked="0"/>
    </xf>
    <xf numFmtId="0" fontId="5" fillId="11" borderId="27" xfId="2" applyFont="1" applyFill="1" applyBorder="1" applyAlignment="1" applyProtection="1">
      <alignment horizontal="center"/>
      <protection locked="0"/>
    </xf>
    <xf numFmtId="0" fontId="5" fillId="11" borderId="26" xfId="2" applyFont="1" applyFill="1" applyBorder="1" applyAlignment="1" applyProtection="1">
      <alignment horizontal="center"/>
      <protection locked="0"/>
    </xf>
    <xf numFmtId="0" fontId="16" fillId="11" borderId="25" xfId="2" applyFont="1" applyFill="1" applyBorder="1" applyAlignment="1" applyProtection="1">
      <alignment horizontal="center" vertical="center" wrapText="1" shrinkToFit="1"/>
      <protection hidden="1"/>
    </xf>
    <xf numFmtId="0" fontId="16" fillId="11" borderId="35" xfId="2" applyFont="1" applyFill="1" applyBorder="1" applyAlignment="1" applyProtection="1">
      <alignment horizontal="center" vertical="center" wrapText="1" shrinkToFit="1"/>
      <protection hidden="1"/>
    </xf>
    <xf numFmtId="0" fontId="16" fillId="11" borderId="34" xfId="2" applyFont="1" applyFill="1" applyBorder="1" applyAlignment="1" applyProtection="1">
      <alignment horizontal="center" vertical="center" wrapText="1" shrinkToFit="1"/>
      <protection hidden="1"/>
    </xf>
    <xf numFmtId="0" fontId="16" fillId="11" borderId="44" xfId="2" applyFont="1" applyFill="1" applyBorder="1" applyAlignment="1" applyProtection="1">
      <alignment horizontal="center" vertical="center" wrapText="1" shrinkToFit="1"/>
      <protection hidden="1"/>
    </xf>
    <xf numFmtId="0" fontId="17" fillId="9" borderId="36" xfId="2" applyFont="1" applyFill="1" applyBorder="1" applyAlignment="1" applyProtection="1">
      <alignment horizontal="center" vertical="center" wrapText="1"/>
      <protection hidden="1"/>
    </xf>
    <xf numFmtId="0" fontId="17" fillId="9" borderId="28" xfId="2" applyFont="1" applyFill="1" applyBorder="1" applyAlignment="1" applyProtection="1">
      <alignment horizontal="center" vertical="center" wrapText="1"/>
      <protection hidden="1"/>
    </xf>
    <xf numFmtId="0" fontId="15" fillId="10" borderId="27" xfId="2" applyFont="1" applyFill="1" applyBorder="1" applyAlignment="1" applyProtection="1">
      <alignment horizontal="center" vertical="center" wrapText="1"/>
      <protection hidden="1"/>
    </xf>
    <xf numFmtId="0" fontId="15" fillId="10" borderId="26" xfId="2" applyFont="1" applyFill="1" applyBorder="1" applyAlignment="1" applyProtection="1">
      <alignment horizontal="center" vertical="center" wrapText="1"/>
      <protection hidden="1"/>
    </xf>
    <xf numFmtId="0" fontId="15" fillId="9" borderId="28" xfId="2" applyFont="1" applyFill="1" applyBorder="1" applyAlignment="1" applyProtection="1">
      <alignment horizontal="center" vertical="center" wrapText="1"/>
      <protection hidden="1"/>
    </xf>
    <xf numFmtId="0" fontId="19" fillId="11" borderId="31" xfId="2" applyFont="1" applyFill="1" applyBorder="1" applyAlignment="1" applyProtection="1">
      <alignment horizontal="center" vertical="center" wrapText="1"/>
      <protection hidden="1"/>
    </xf>
    <xf numFmtId="0" fontId="19" fillId="11" borderId="26" xfId="2" applyFont="1" applyFill="1" applyBorder="1" applyAlignment="1" applyProtection="1">
      <alignment horizontal="center" vertical="center" wrapText="1"/>
      <protection hidden="1"/>
    </xf>
    <xf numFmtId="2" fontId="19" fillId="14" borderId="38" xfId="2" applyNumberFormat="1" applyFont="1" applyFill="1" applyBorder="1" applyAlignment="1" applyProtection="1">
      <alignment horizontal="center" vertical="center" wrapText="1"/>
      <protection hidden="1"/>
    </xf>
    <xf numFmtId="2" fontId="19" fillId="14" borderId="45" xfId="2" applyNumberFormat="1" applyFont="1" applyFill="1" applyBorder="1" applyAlignment="1" applyProtection="1">
      <alignment horizontal="center" vertical="center" wrapText="1"/>
      <protection hidden="1"/>
    </xf>
    <xf numFmtId="2" fontId="19" fillId="14" borderId="52" xfId="2" applyNumberFormat="1" applyFont="1" applyFill="1" applyBorder="1" applyAlignment="1" applyProtection="1">
      <alignment horizontal="center" vertical="center" wrapText="1"/>
      <protection hidden="1"/>
    </xf>
    <xf numFmtId="0" fontId="5" fillId="9" borderId="39" xfId="2" applyFont="1" applyFill="1" applyBorder="1" applyAlignment="1" applyProtection="1">
      <alignment horizontal="center" vertical="center" wrapText="1"/>
      <protection hidden="1"/>
    </xf>
    <xf numFmtId="0" fontId="5" fillId="9" borderId="44" xfId="2" applyFont="1" applyFill="1" applyBorder="1" applyAlignment="1" applyProtection="1">
      <alignment horizontal="center" vertical="center" wrapText="1"/>
      <protection hidden="1"/>
    </xf>
    <xf numFmtId="0" fontId="5" fillId="9" borderId="48" xfId="2" applyFont="1" applyFill="1" applyBorder="1" applyAlignment="1" applyProtection="1">
      <alignment horizontal="center" vertical="center" wrapText="1"/>
      <protection hidden="1"/>
    </xf>
    <xf numFmtId="0" fontId="5" fillId="12" borderId="10" xfId="2" applyFont="1" applyFill="1" applyBorder="1" applyAlignment="1" applyProtection="1">
      <alignment horizontal="center" vertical="center" wrapText="1"/>
      <protection hidden="1"/>
    </xf>
    <xf numFmtId="0" fontId="5" fillId="12" borderId="40" xfId="2" applyFont="1" applyFill="1" applyBorder="1" applyAlignment="1" applyProtection="1">
      <alignment horizontal="center" vertical="center" wrapText="1"/>
      <protection hidden="1"/>
    </xf>
    <xf numFmtId="0" fontId="5" fillId="12" borderId="33" xfId="2" applyFont="1" applyFill="1" applyBorder="1" applyAlignment="1" applyProtection="1">
      <alignment horizontal="center" vertical="center" wrapText="1"/>
      <protection hidden="1"/>
    </xf>
    <xf numFmtId="0" fontId="5" fillId="15" borderId="10" xfId="2" applyFont="1" applyFill="1" applyBorder="1" applyAlignment="1" applyProtection="1">
      <alignment horizontal="center" vertical="center" wrapText="1"/>
      <protection hidden="1"/>
    </xf>
    <xf numFmtId="0" fontId="5" fillId="15" borderId="40" xfId="2" applyFont="1" applyFill="1" applyBorder="1" applyAlignment="1" applyProtection="1">
      <alignment horizontal="center" vertical="center" wrapText="1"/>
      <protection hidden="1"/>
    </xf>
    <xf numFmtId="0" fontId="5" fillId="15" borderId="33" xfId="2" applyFont="1" applyFill="1" applyBorder="1" applyAlignment="1" applyProtection="1">
      <alignment horizontal="center" vertical="center" wrapText="1"/>
      <protection hidden="1"/>
    </xf>
    <xf numFmtId="0" fontId="5" fillId="9" borderId="30" xfId="2" applyFont="1" applyFill="1" applyBorder="1" applyAlignment="1" applyProtection="1">
      <alignment horizontal="center" vertical="center"/>
      <protection hidden="1"/>
    </xf>
    <xf numFmtId="0" fontId="5" fillId="11" borderId="51" xfId="2" applyFont="1" applyFill="1" applyBorder="1" applyAlignment="1" applyProtection="1">
      <alignment horizontal="center" vertical="center" wrapText="1"/>
      <protection hidden="1"/>
    </xf>
    <xf numFmtId="0" fontId="27" fillId="11" borderId="47" xfId="2" applyFont="1" applyFill="1" applyBorder="1" applyAlignment="1" applyProtection="1">
      <alignment horizontal="center" vertical="center"/>
      <protection locked="0"/>
    </xf>
    <xf numFmtId="0" fontId="27" fillId="11" borderId="35" xfId="2" applyFont="1" applyFill="1" applyBorder="1" applyAlignment="1" applyProtection="1">
      <alignment horizontal="center" vertical="center"/>
      <protection locked="0"/>
    </xf>
    <xf numFmtId="0" fontId="27" fillId="11" borderId="49" xfId="2" applyFont="1" applyFill="1" applyBorder="1" applyAlignment="1" applyProtection="1">
      <alignment horizontal="center" vertical="center"/>
      <protection locked="0"/>
    </xf>
    <xf numFmtId="0" fontId="27" fillId="11" borderId="50" xfId="2" applyFont="1" applyFill="1" applyBorder="1" applyAlignment="1" applyProtection="1">
      <alignment horizontal="center" vertical="center"/>
      <protection locked="0"/>
    </xf>
    <xf numFmtId="0" fontId="5" fillId="9" borderId="31" xfId="2" applyFont="1" applyFill="1" applyBorder="1" applyAlignment="1" applyProtection="1">
      <alignment horizontal="center" vertical="center"/>
      <protection hidden="1"/>
    </xf>
    <xf numFmtId="0" fontId="5" fillId="9" borderId="29" xfId="2" applyFont="1" applyFill="1" applyBorder="1" applyAlignment="1" applyProtection="1">
      <alignment horizontal="center" vertical="center"/>
      <protection hidden="1"/>
    </xf>
    <xf numFmtId="0" fontId="5" fillId="9" borderId="26" xfId="2" applyFont="1" applyFill="1" applyBorder="1" applyAlignment="1" applyProtection="1">
      <alignment horizontal="center" vertical="center"/>
      <protection hidden="1"/>
    </xf>
    <xf numFmtId="0" fontId="13" fillId="9" borderId="27" xfId="2" applyFont="1" applyFill="1" applyBorder="1" applyAlignment="1" applyProtection="1">
      <alignment horizontal="center" vertical="center" wrapText="1"/>
      <protection hidden="1"/>
    </xf>
    <xf numFmtId="0" fontId="13" fillId="9" borderId="26" xfId="2" applyFont="1" applyFill="1" applyBorder="1" applyAlignment="1" applyProtection="1">
      <alignment horizontal="center" vertical="center" wrapText="1"/>
      <protection hidden="1"/>
    </xf>
    <xf numFmtId="0" fontId="12" fillId="6" borderId="18" xfId="2" applyFont="1" applyFill="1" applyBorder="1" applyAlignment="1" applyProtection="1">
      <alignment horizontal="center"/>
      <protection hidden="1"/>
    </xf>
    <xf numFmtId="0" fontId="12" fillId="6" borderId="19" xfId="2" applyFont="1" applyFill="1" applyBorder="1" applyAlignment="1" applyProtection="1">
      <alignment horizontal="center"/>
      <protection hidden="1"/>
    </xf>
    <xf numFmtId="0" fontId="12" fillId="7" borderId="20" xfId="2" applyFont="1" applyFill="1" applyBorder="1" applyAlignment="1" applyProtection="1">
      <alignment horizontal="center"/>
      <protection hidden="1"/>
    </xf>
    <xf numFmtId="0" fontId="12" fillId="7" borderId="18" xfId="2" applyFont="1" applyFill="1" applyBorder="1" applyAlignment="1" applyProtection="1">
      <alignment horizontal="center"/>
      <protection hidden="1"/>
    </xf>
    <xf numFmtId="0" fontId="10" fillId="7" borderId="4" xfId="2" applyFont="1" applyFill="1" applyBorder="1" applyAlignment="1" applyProtection="1">
      <alignment horizontal="center"/>
      <protection hidden="1"/>
    </xf>
    <xf numFmtId="0" fontId="10" fillId="7" borderId="21" xfId="2" applyFont="1" applyFill="1" applyBorder="1" applyAlignment="1" applyProtection="1">
      <alignment horizontal="center"/>
      <protection hidden="1"/>
    </xf>
    <xf numFmtId="0" fontId="10" fillId="7" borderId="5" xfId="2" applyFont="1" applyFill="1" applyBorder="1" applyAlignment="1" applyProtection="1">
      <alignment horizontal="center"/>
      <protection hidden="1"/>
    </xf>
    <xf numFmtId="0" fontId="21" fillId="9" borderId="24" xfId="2" applyFont="1" applyFill="1" applyBorder="1" applyAlignment="1" applyProtection="1">
      <alignment horizontal="center" vertical="center"/>
      <protection hidden="1"/>
    </xf>
    <xf numFmtId="0" fontId="21" fillId="9" borderId="33" xfId="2" applyFont="1" applyFill="1" applyBorder="1" applyAlignment="1" applyProtection="1">
      <alignment horizontal="center" vertical="center"/>
      <protection hidden="1"/>
    </xf>
    <xf numFmtId="0" fontId="14" fillId="10" borderId="30" xfId="2" applyFont="1" applyFill="1" applyBorder="1" applyAlignment="1" applyProtection="1">
      <alignment horizontal="center" vertical="center"/>
      <protection hidden="1"/>
    </xf>
    <xf numFmtId="0" fontId="15" fillId="11" borderId="28" xfId="2" applyFont="1" applyFill="1" applyBorder="1" applyAlignment="1" applyProtection="1">
      <alignment horizontal="center" vertical="center" wrapText="1"/>
      <protection hidden="1"/>
    </xf>
    <xf numFmtId="0" fontId="18" fillId="12" borderId="28" xfId="2" applyFont="1" applyFill="1" applyBorder="1" applyAlignment="1" applyProtection="1">
      <alignment horizontal="center" vertical="center" wrapText="1" shrinkToFit="1"/>
      <protection hidden="1"/>
    </xf>
    <xf numFmtId="0" fontId="15" fillId="12" borderId="28" xfId="2" applyFont="1" applyFill="1" applyBorder="1" applyAlignment="1" applyProtection="1">
      <alignment horizontal="center" vertical="center" wrapText="1"/>
      <protection hidden="1"/>
    </xf>
    <xf numFmtId="0" fontId="14" fillId="13" borderId="28" xfId="2" applyFont="1" applyFill="1" applyBorder="1" applyAlignment="1" applyProtection="1">
      <alignment horizontal="center" vertical="center" wrapText="1"/>
      <protection hidden="1"/>
    </xf>
    <xf numFmtId="0" fontId="15" fillId="13" borderId="28" xfId="2" applyFont="1" applyFill="1" applyBorder="1" applyAlignment="1" applyProtection="1">
      <alignment horizontal="center" vertical="center" wrapText="1"/>
      <protection hidden="1"/>
    </xf>
    <xf numFmtId="0" fontId="21" fillId="11" borderId="28" xfId="2" applyFont="1" applyFill="1" applyBorder="1" applyAlignment="1" applyProtection="1">
      <alignment horizontal="center" vertical="center"/>
      <protection hidden="1"/>
    </xf>
    <xf numFmtId="0" fontId="5" fillId="11" borderId="28" xfId="2" applyFont="1" applyFill="1" applyBorder="1" applyAlignment="1" applyProtection="1">
      <alignment horizontal="center" vertical="center" wrapText="1"/>
      <protection hidden="1"/>
    </xf>
    <xf numFmtId="0" fontId="21" fillId="12" borderId="28" xfId="2" applyFont="1" applyFill="1" applyBorder="1" applyAlignment="1" applyProtection="1">
      <alignment horizontal="center" vertical="center"/>
      <protection hidden="1"/>
    </xf>
    <xf numFmtId="0" fontId="5" fillId="12" borderId="28" xfId="2" applyFont="1" applyFill="1" applyBorder="1" applyAlignment="1" applyProtection="1">
      <alignment horizontal="center" vertical="center" wrapText="1"/>
      <protection hidden="1"/>
    </xf>
    <xf numFmtId="0" fontId="21" fillId="13" borderId="28" xfId="2" applyFont="1" applyFill="1" applyBorder="1" applyAlignment="1" applyProtection="1">
      <alignment horizontal="center" vertical="center"/>
      <protection hidden="1"/>
    </xf>
    <xf numFmtId="0" fontId="5" fillId="13" borderId="28" xfId="2" applyFont="1" applyFill="1" applyBorder="1" applyAlignment="1" applyProtection="1">
      <alignment horizontal="center" vertical="center"/>
      <protection hidden="1"/>
    </xf>
    <xf numFmtId="0" fontId="5" fillId="8" borderId="24" xfId="2" applyFont="1" applyFill="1" applyBorder="1" applyAlignment="1" applyProtection="1">
      <alignment horizontal="center" vertical="center"/>
      <protection hidden="1"/>
    </xf>
    <xf numFmtId="0" fontId="5" fillId="8" borderId="40" xfId="2" applyFont="1" applyFill="1" applyBorder="1" applyAlignment="1" applyProtection="1">
      <alignment horizontal="center" vertical="center"/>
      <protection hidden="1"/>
    </xf>
    <xf numFmtId="0" fontId="5" fillId="8" borderId="33" xfId="2" applyFont="1" applyFill="1" applyBorder="1" applyAlignment="1" applyProtection="1">
      <alignment horizontal="center" vertical="center"/>
      <protection hidden="1"/>
    </xf>
    <xf numFmtId="0" fontId="5" fillId="8" borderId="25" xfId="2" applyFont="1" applyFill="1" applyBorder="1" applyAlignment="1" applyProtection="1">
      <alignment horizontal="center" vertical="center"/>
      <protection hidden="1"/>
    </xf>
    <xf numFmtId="0" fontId="5" fillId="8" borderId="34" xfId="2" applyFont="1" applyFill="1" applyBorder="1" applyAlignment="1" applyProtection="1">
      <alignment horizontal="center" vertical="center"/>
      <protection hidden="1"/>
    </xf>
    <xf numFmtId="0" fontId="5" fillId="8" borderId="41" xfId="2" applyFont="1" applyFill="1" applyBorder="1" applyAlignment="1" applyProtection="1">
      <alignment horizontal="center" vertical="center"/>
      <protection hidden="1"/>
    </xf>
    <xf numFmtId="0" fontId="5" fillId="8" borderId="25" xfId="2" applyFont="1" applyFill="1" applyBorder="1" applyAlignment="1" applyProtection="1">
      <alignment horizontal="right" vertical="center"/>
      <protection hidden="1"/>
    </xf>
    <xf numFmtId="0" fontId="5" fillId="8" borderId="41" xfId="2" applyFont="1" applyFill="1" applyBorder="1" applyAlignment="1" applyProtection="1">
      <alignment horizontal="right" vertical="center"/>
      <protection hidden="1"/>
    </xf>
    <xf numFmtId="0" fontId="13" fillId="9" borderId="29" xfId="2" applyFont="1" applyFill="1" applyBorder="1" applyAlignment="1" applyProtection="1">
      <alignment horizontal="center" vertical="center" wrapText="1"/>
      <protection hidden="1"/>
    </xf>
    <xf numFmtId="0" fontId="4" fillId="0" borderId="8" xfId="2" applyFont="1" applyFill="1" applyBorder="1" applyProtection="1">
      <protection hidden="1"/>
    </xf>
    <xf numFmtId="0" fontId="12" fillId="5" borderId="13" xfId="2" applyFont="1" applyFill="1" applyBorder="1" applyAlignment="1" applyProtection="1">
      <alignment horizontal="center"/>
      <protection hidden="1"/>
    </xf>
    <xf numFmtId="0" fontId="12" fillId="5" borderId="11" xfId="2" applyFont="1" applyFill="1" applyBorder="1" applyAlignment="1" applyProtection="1">
      <alignment horizontal="center"/>
      <protection hidden="1"/>
    </xf>
    <xf numFmtId="0" fontId="15" fillId="10" borderId="29" xfId="2" applyFont="1" applyFill="1" applyBorder="1" applyAlignment="1" applyProtection="1">
      <alignment horizontal="center" vertical="center" wrapText="1"/>
      <protection hidden="1"/>
    </xf>
    <xf numFmtId="0" fontId="7" fillId="0" borderId="0" xfId="2" applyFont="1" applyAlignment="1" applyProtection="1">
      <alignment horizontal="center"/>
      <protection hidden="1"/>
    </xf>
    <xf numFmtId="0" fontId="3" fillId="3" borderId="0" xfId="2" applyFont="1" applyFill="1" applyProtection="1">
      <protection hidden="1"/>
    </xf>
    <xf numFmtId="0" fontId="8" fillId="0" borderId="1" xfId="2" applyFont="1" applyBorder="1" applyAlignment="1" applyProtection="1">
      <alignment horizontal="center"/>
      <protection hidden="1"/>
    </xf>
    <xf numFmtId="0" fontId="8" fillId="0" borderId="2" xfId="2" applyFont="1" applyBorder="1" applyAlignment="1" applyProtection="1">
      <alignment horizontal="center"/>
      <protection hidden="1"/>
    </xf>
    <xf numFmtId="0" fontId="8" fillId="0" borderId="3" xfId="2" applyFont="1" applyBorder="1" applyAlignment="1" applyProtection="1">
      <alignment horizontal="center"/>
      <protection hidden="1"/>
    </xf>
    <xf numFmtId="0" fontId="6" fillId="0" borderId="4" xfId="2" applyBorder="1" applyProtection="1">
      <protection locked="0"/>
    </xf>
    <xf numFmtId="0" fontId="6" fillId="0" borderId="5" xfId="2" applyBorder="1" applyProtection="1">
      <protection locked="0"/>
    </xf>
    <xf numFmtId="0" fontId="9" fillId="0" borderId="6" xfId="2" applyFont="1" applyBorder="1" applyAlignment="1" applyProtection="1">
      <alignment horizontal="center"/>
      <protection hidden="1"/>
    </xf>
    <xf numFmtId="0" fontId="9" fillId="0" borderId="0" xfId="2" applyFont="1" applyBorder="1" applyAlignment="1" applyProtection="1">
      <alignment horizontal="center"/>
      <protection hidden="1"/>
    </xf>
    <xf numFmtId="0" fontId="9" fillId="0" borderId="7" xfId="2" applyFont="1" applyBorder="1" applyAlignment="1" applyProtection="1">
      <alignment horizontal="center"/>
      <protection hidden="1"/>
    </xf>
    <xf numFmtId="0" fontId="10" fillId="4" borderId="1" xfId="2" applyFont="1" applyFill="1" applyBorder="1" applyAlignment="1" applyProtection="1">
      <alignment horizontal="center" wrapText="1"/>
      <protection hidden="1"/>
    </xf>
    <xf numFmtId="0" fontId="10" fillId="4" borderId="2" xfId="2" applyFont="1" applyFill="1" applyBorder="1" applyAlignment="1" applyProtection="1">
      <alignment horizontal="center" wrapText="1"/>
      <protection hidden="1"/>
    </xf>
    <xf numFmtId="0" fontId="10" fillId="4" borderId="3" xfId="2" applyFont="1" applyFill="1" applyBorder="1" applyAlignment="1" applyProtection="1">
      <alignment horizontal="center" wrapText="1"/>
      <protection hidden="1"/>
    </xf>
    <xf numFmtId="0" fontId="10" fillId="4" borderId="22" xfId="2" applyFont="1" applyFill="1" applyBorder="1" applyAlignment="1" applyProtection="1">
      <alignment horizontal="center" wrapText="1"/>
      <protection hidden="1"/>
    </xf>
    <xf numFmtId="0" fontId="10" fillId="4" borderId="8" xfId="2" applyFont="1" applyFill="1" applyBorder="1" applyAlignment="1" applyProtection="1">
      <alignment horizontal="center" wrapText="1"/>
      <protection hidden="1"/>
    </xf>
    <xf numFmtId="0" fontId="10" fillId="4" borderId="23" xfId="2" applyFont="1" applyFill="1" applyBorder="1" applyAlignment="1" applyProtection="1">
      <alignment horizontal="center" wrapText="1"/>
      <protection hidden="1"/>
    </xf>
    <xf numFmtId="0" fontId="12" fillId="7" borderId="15" xfId="2" applyFont="1" applyFill="1" applyBorder="1" applyAlignment="1" applyProtection="1">
      <alignment horizontal="center"/>
      <protection hidden="1"/>
    </xf>
    <xf numFmtId="0" fontId="12" fillId="7" borderId="17" xfId="2" applyFont="1" applyFill="1" applyBorder="1" applyAlignment="1" applyProtection="1">
      <alignment horizontal="center"/>
      <protection hidden="1"/>
    </xf>
    <xf numFmtId="0" fontId="12" fillId="5" borderId="12" xfId="2" applyFont="1" applyFill="1" applyBorder="1" applyAlignment="1" applyProtection="1">
      <alignment horizontal="center"/>
      <protection hidden="1"/>
    </xf>
    <xf numFmtId="0" fontId="12" fillId="6" borderId="13" xfId="2" applyFont="1" applyFill="1" applyBorder="1" applyAlignment="1" applyProtection="1">
      <alignment horizontal="center"/>
      <protection hidden="1"/>
    </xf>
    <xf numFmtId="0" fontId="12" fillId="6" borderId="11" xfId="2" applyFont="1" applyFill="1" applyBorder="1" applyAlignment="1" applyProtection="1">
      <alignment horizontal="center"/>
      <protection hidden="1"/>
    </xf>
    <xf numFmtId="0" fontId="22" fillId="19" borderId="27" xfId="2" applyFont="1" applyFill="1" applyBorder="1" applyAlignment="1" applyProtection="1">
      <alignment horizontal="center"/>
      <protection hidden="1"/>
    </xf>
    <xf numFmtId="0" fontId="22" fillId="19" borderId="26" xfId="2" applyFont="1" applyFill="1" applyBorder="1" applyAlignment="1" applyProtection="1">
      <alignment horizontal="center"/>
      <protection hidden="1"/>
    </xf>
    <xf numFmtId="0" fontId="22" fillId="19" borderId="31" xfId="2" applyFont="1" applyFill="1" applyBorder="1" applyAlignment="1" applyProtection="1">
      <alignment horizontal="center"/>
      <protection hidden="1"/>
    </xf>
    <xf numFmtId="0" fontId="22" fillId="19" borderId="56" xfId="2" applyFont="1" applyFill="1" applyBorder="1" applyAlignment="1" applyProtection="1">
      <alignment horizontal="center"/>
      <protection hidden="1"/>
    </xf>
    <xf numFmtId="0" fontId="22" fillId="19" borderId="57" xfId="2" applyFont="1" applyFill="1" applyBorder="1" applyAlignment="1" applyProtection="1">
      <alignment horizontal="center"/>
      <protection hidden="1"/>
    </xf>
    <xf numFmtId="0" fontId="22" fillId="19" borderId="58" xfId="2" applyFont="1" applyFill="1" applyBorder="1" applyAlignment="1" applyProtection="1">
      <alignment horizontal="center"/>
      <protection hidden="1"/>
    </xf>
    <xf numFmtId="0" fontId="5" fillId="11" borderId="27" xfId="2" applyFont="1" applyFill="1" applyBorder="1" applyAlignment="1" applyProtection="1">
      <alignment horizontal="center"/>
      <protection hidden="1"/>
    </xf>
    <xf numFmtId="0" fontId="5" fillId="11" borderId="26" xfId="2" applyFont="1" applyFill="1" applyBorder="1" applyAlignment="1" applyProtection="1">
      <alignment horizontal="center"/>
      <protection hidden="1"/>
    </xf>
    <xf numFmtId="0" fontId="22" fillId="19" borderId="20" xfId="2" applyFont="1" applyFill="1" applyBorder="1" applyAlignment="1" applyProtection="1">
      <alignment horizontal="center"/>
      <protection hidden="1"/>
    </xf>
    <xf numFmtId="0" fontId="22" fillId="19" borderId="32" xfId="2" applyFont="1" applyFill="1" applyBorder="1" applyAlignment="1" applyProtection="1">
      <alignment horizontal="center"/>
      <protection hidden="1"/>
    </xf>
    <xf numFmtId="0" fontId="27" fillId="11" borderId="47" xfId="2" applyFont="1" applyFill="1" applyBorder="1" applyAlignment="1" applyProtection="1">
      <alignment horizontal="center" vertical="center"/>
      <protection hidden="1"/>
    </xf>
    <xf numFmtId="0" fontId="27" fillId="11" borderId="35" xfId="2" applyFont="1" applyFill="1" applyBorder="1" applyAlignment="1" applyProtection="1">
      <alignment horizontal="center" vertical="center"/>
      <protection hidden="1"/>
    </xf>
    <xf numFmtId="0" fontId="27" fillId="11" borderId="49" xfId="2" applyFont="1" applyFill="1" applyBorder="1" applyAlignment="1" applyProtection="1">
      <alignment horizontal="center" vertical="center"/>
      <protection hidden="1"/>
    </xf>
    <xf numFmtId="0" fontId="27" fillId="11" borderId="50" xfId="2" applyFont="1" applyFill="1" applyBorder="1" applyAlignment="1" applyProtection="1">
      <alignment horizontal="center" vertical="center"/>
      <protection hidden="1"/>
    </xf>
    <xf numFmtId="0" fontId="14" fillId="13" borderId="11" xfId="2" applyFont="1" applyFill="1" applyBorder="1" applyAlignment="1" applyProtection="1">
      <alignment horizontal="center" vertical="center" wrapText="1"/>
      <protection hidden="1"/>
    </xf>
    <xf numFmtId="0" fontId="15" fillId="13" borderId="11" xfId="2" applyFont="1" applyFill="1" applyBorder="1" applyAlignment="1" applyProtection="1">
      <alignment horizontal="center" vertical="center" wrapText="1"/>
      <protection hidden="1"/>
    </xf>
    <xf numFmtId="0" fontId="14" fillId="9" borderId="11" xfId="2" applyFont="1" applyFill="1" applyBorder="1" applyAlignment="1" applyProtection="1">
      <alignment horizontal="center" vertical="center" wrapText="1"/>
      <protection hidden="1"/>
    </xf>
    <xf numFmtId="0" fontId="15" fillId="9" borderId="11" xfId="2" applyFont="1" applyFill="1" applyBorder="1" applyAlignment="1" applyProtection="1">
      <alignment horizontal="center" vertical="center" wrapText="1"/>
      <protection hidden="1"/>
    </xf>
    <xf numFmtId="0" fontId="19" fillId="11" borderId="20" xfId="2" applyFont="1" applyFill="1" applyBorder="1" applyAlignment="1" applyProtection="1">
      <alignment horizontal="center" vertical="center" wrapText="1"/>
      <protection hidden="1"/>
    </xf>
    <xf numFmtId="0" fontId="19" fillId="11" borderId="32" xfId="2" applyFont="1" applyFill="1" applyBorder="1" applyAlignment="1" applyProtection="1">
      <alignment horizontal="center" vertical="center" wrapText="1"/>
      <protection hidden="1"/>
    </xf>
    <xf numFmtId="0" fontId="14" fillId="10" borderId="11" xfId="2" applyFont="1" applyFill="1" applyBorder="1" applyAlignment="1" applyProtection="1">
      <alignment horizontal="center" vertical="center"/>
      <protection hidden="1"/>
    </xf>
    <xf numFmtId="0" fontId="15" fillId="10" borderId="14" xfId="2" applyFont="1" applyFill="1" applyBorder="1" applyAlignment="1" applyProtection="1">
      <alignment horizontal="center" vertical="center" wrapText="1"/>
      <protection hidden="1"/>
    </xf>
    <xf numFmtId="0" fontId="15" fillId="10" borderId="32" xfId="2" applyFont="1" applyFill="1" applyBorder="1" applyAlignment="1" applyProtection="1">
      <alignment horizontal="center" vertical="center" wrapText="1"/>
      <protection hidden="1"/>
    </xf>
    <xf numFmtId="0" fontId="14" fillId="11" borderId="11" xfId="2" applyFont="1" applyFill="1" applyBorder="1" applyAlignment="1" applyProtection="1">
      <alignment horizontal="center" vertical="center" wrapText="1" shrinkToFit="1"/>
      <protection hidden="1"/>
    </xf>
    <xf numFmtId="0" fontId="15" fillId="11" borderId="11" xfId="2" applyFont="1" applyFill="1" applyBorder="1" applyAlignment="1" applyProtection="1">
      <alignment horizontal="center" vertical="center" wrapText="1"/>
      <protection hidden="1"/>
    </xf>
    <xf numFmtId="0" fontId="18" fillId="12" borderId="11" xfId="2" applyFont="1" applyFill="1" applyBorder="1" applyAlignment="1" applyProtection="1">
      <alignment horizontal="center" vertical="center" wrapText="1" shrinkToFit="1"/>
      <protection hidden="1"/>
    </xf>
    <xf numFmtId="0" fontId="15" fillId="12" borderId="11" xfId="2" applyFont="1" applyFill="1" applyBorder="1" applyAlignment="1" applyProtection="1">
      <alignment horizontal="center" vertical="center" wrapText="1"/>
      <protection hidden="1"/>
    </xf>
    <xf numFmtId="0" fontId="15" fillId="9" borderId="14" xfId="2" applyFont="1" applyFill="1" applyBorder="1" applyAlignment="1" applyProtection="1">
      <alignment horizontal="center" vertical="center" wrapText="1"/>
      <protection hidden="1"/>
    </xf>
    <xf numFmtId="0" fontId="15" fillId="9" borderId="32" xfId="2" applyFont="1" applyFill="1" applyBorder="1" applyAlignment="1" applyProtection="1">
      <alignment horizontal="center" vertical="center" wrapText="1"/>
      <protection hidden="1"/>
    </xf>
    <xf numFmtId="0" fontId="16" fillId="11" borderId="62" xfId="2" applyFont="1" applyFill="1" applyBorder="1" applyAlignment="1" applyProtection="1">
      <alignment horizontal="center" vertical="center" wrapText="1" shrinkToFit="1"/>
      <protection hidden="1"/>
    </xf>
    <xf numFmtId="0" fontId="16" fillId="11" borderId="39" xfId="2" applyFont="1" applyFill="1" applyBorder="1" applyAlignment="1" applyProtection="1">
      <alignment horizontal="center" vertical="center" wrapText="1" shrinkToFit="1"/>
      <protection hidden="1"/>
    </xf>
    <xf numFmtId="0" fontId="17" fillId="9" borderId="13" xfId="2" applyFont="1" applyFill="1" applyBorder="1" applyAlignment="1" applyProtection="1">
      <alignment horizontal="center" vertical="center" wrapText="1"/>
      <protection hidden="1"/>
    </xf>
    <xf numFmtId="0" fontId="17" fillId="9" borderId="11" xfId="2" applyFont="1" applyFill="1" applyBorder="1" applyAlignment="1" applyProtection="1">
      <alignment horizontal="center" vertical="center" wrapText="1"/>
      <protection hidden="1"/>
    </xf>
    <xf numFmtId="164" fontId="24" fillId="11" borderId="27" xfId="2" applyNumberFormat="1" applyFont="1" applyFill="1" applyBorder="1" applyAlignment="1" applyProtection="1">
      <alignment horizontal="center" vertical="center"/>
      <protection hidden="1"/>
    </xf>
    <xf numFmtId="164" fontId="24" fillId="11" borderId="26" xfId="2" applyNumberFormat="1" applyFont="1" applyFill="1" applyBorder="1" applyAlignment="1" applyProtection="1">
      <alignment horizontal="center" vertical="center"/>
      <protection hidden="1"/>
    </xf>
    <xf numFmtId="0" fontId="5" fillId="9" borderId="20" xfId="2" applyFont="1" applyFill="1" applyBorder="1" applyAlignment="1" applyProtection="1">
      <alignment horizontal="center" vertical="center"/>
      <protection hidden="1"/>
    </xf>
    <xf numFmtId="0" fontId="5" fillId="9" borderId="18" xfId="2" applyFont="1" applyFill="1" applyBorder="1" applyAlignment="1" applyProtection="1">
      <alignment horizontal="center" vertical="center"/>
      <protection hidden="1"/>
    </xf>
    <xf numFmtId="0" fontId="5" fillId="9" borderId="32" xfId="2" applyFont="1" applyFill="1" applyBorder="1" applyAlignment="1" applyProtection="1">
      <alignment horizontal="center" vertical="center"/>
      <protection hidden="1"/>
    </xf>
    <xf numFmtId="0" fontId="13" fillId="9" borderId="14" xfId="2" applyFont="1" applyFill="1" applyBorder="1" applyAlignment="1" applyProtection="1">
      <alignment horizontal="center" vertical="center" wrapText="1"/>
      <protection hidden="1"/>
    </xf>
    <xf numFmtId="0" fontId="13" fillId="9" borderId="18" xfId="2" applyFont="1" applyFill="1" applyBorder="1" applyAlignment="1" applyProtection="1">
      <alignment horizontal="center" vertical="center" wrapText="1"/>
      <protection hidden="1"/>
    </xf>
    <xf numFmtId="0" fontId="13" fillId="9" borderId="32" xfId="2" applyFont="1" applyFill="1" applyBorder="1" applyAlignment="1" applyProtection="1">
      <alignment horizontal="center" vertical="center" wrapText="1"/>
      <protection hidden="1"/>
    </xf>
    <xf numFmtId="0" fontId="15" fillId="10" borderId="18" xfId="2" applyFont="1" applyFill="1" applyBorder="1" applyAlignment="1" applyProtection="1">
      <alignment horizontal="center" vertical="center" wrapText="1"/>
      <protection hidden="1"/>
    </xf>
    <xf numFmtId="0" fontId="6" fillId="0" borderId="4" xfId="2" applyBorder="1" applyProtection="1">
      <protection hidden="1"/>
    </xf>
    <xf numFmtId="0" fontId="6" fillId="0" borderId="5" xfId="2" applyBorder="1" applyProtection="1">
      <protection hidden="1"/>
    </xf>
    <xf numFmtId="0" fontId="10" fillId="4" borderId="6" xfId="2" applyFont="1" applyFill="1" applyBorder="1" applyAlignment="1" applyProtection="1">
      <alignment horizontal="center" wrapText="1"/>
      <protection hidden="1"/>
    </xf>
    <xf numFmtId="0" fontId="10" fillId="4" borderId="0" xfId="2" applyFont="1" applyFill="1" applyBorder="1" applyAlignment="1" applyProtection="1">
      <alignment horizontal="center" wrapText="1"/>
      <protection hidden="1"/>
    </xf>
    <xf numFmtId="0" fontId="10" fillId="4" borderId="7" xfId="2" applyFont="1" applyFill="1" applyBorder="1" applyAlignment="1" applyProtection="1">
      <alignment horizontal="center" wrapText="1"/>
      <protection hidden="1"/>
    </xf>
    <xf numFmtId="0" fontId="12" fillId="5" borderId="9" xfId="2" applyFont="1" applyFill="1" applyBorder="1" applyAlignment="1" applyProtection="1">
      <alignment horizontal="center"/>
      <protection hidden="1"/>
    </xf>
    <xf numFmtId="0" fontId="12" fillId="5" borderId="10" xfId="2" applyFont="1" applyFill="1" applyBorder="1" applyAlignment="1" applyProtection="1">
      <alignment horizontal="center"/>
      <protection hidden="1"/>
    </xf>
    <xf numFmtId="0" fontId="12" fillId="5" borderId="61" xfId="2" applyFont="1" applyFill="1" applyBorder="1" applyAlignment="1" applyProtection="1">
      <alignment horizontal="center"/>
      <protection hidden="1"/>
    </xf>
    <xf numFmtId="0" fontId="12" fillId="6" borderId="9" xfId="2" applyFont="1" applyFill="1" applyBorder="1" applyAlignment="1" applyProtection="1">
      <alignment horizontal="center"/>
      <protection hidden="1"/>
    </xf>
    <xf numFmtId="0" fontId="12" fillId="6" borderId="10" xfId="2" applyFont="1" applyFill="1" applyBorder="1" applyAlignment="1" applyProtection="1">
      <alignment horizontal="center"/>
      <protection hidden="1"/>
    </xf>
    <xf numFmtId="0" fontId="5" fillId="9" borderId="11" xfId="2" applyFont="1" applyFill="1" applyBorder="1" applyAlignment="1" applyProtection="1">
      <alignment horizontal="center" vertical="center"/>
      <protection hidden="1"/>
    </xf>
    <xf numFmtId="0" fontId="22" fillId="28" borderId="27" xfId="2" applyFont="1" applyFill="1" applyBorder="1" applyAlignment="1" applyProtection="1">
      <alignment horizontal="center"/>
      <protection hidden="1"/>
    </xf>
    <xf numFmtId="0" fontId="22" fillId="28" borderId="26" xfId="2" applyFont="1" applyFill="1" applyBorder="1" applyAlignment="1" applyProtection="1">
      <alignment horizontal="center"/>
      <protection hidden="1"/>
    </xf>
    <xf numFmtId="0" fontId="22" fillId="28" borderId="31" xfId="2" applyFont="1" applyFill="1" applyBorder="1" applyAlignment="1" applyProtection="1">
      <alignment horizontal="center"/>
      <protection hidden="1"/>
    </xf>
    <xf numFmtId="0" fontId="29" fillId="0" borderId="28" xfId="2" applyFont="1" applyFill="1" applyBorder="1" applyProtection="1">
      <protection hidden="1"/>
    </xf>
    <xf numFmtId="0" fontId="29" fillId="0" borderId="28" xfId="2" applyFont="1" applyFill="1" applyBorder="1" applyAlignment="1" applyProtection="1">
      <alignment horizontal="center"/>
      <protection hidden="1"/>
    </xf>
    <xf numFmtId="0" fontId="30" fillId="0" borderId="28" xfId="2" applyFont="1" applyFill="1" applyBorder="1" applyAlignment="1" applyProtection="1">
      <alignment horizontal="right"/>
      <protection hidden="1"/>
    </xf>
    <xf numFmtId="0" fontId="30" fillId="0" borderId="28" xfId="2" applyFont="1" applyFill="1" applyBorder="1" applyAlignment="1" applyProtection="1">
      <alignment horizontal="center"/>
      <protection hidden="1"/>
    </xf>
    <xf numFmtId="0" fontId="21" fillId="9" borderId="40" xfId="2" applyFont="1" applyFill="1" applyBorder="1" applyAlignment="1" applyProtection="1">
      <alignment horizontal="center" vertical="center"/>
      <protection hidden="1"/>
    </xf>
    <xf numFmtId="0" fontId="14" fillId="10" borderId="43" xfId="2" applyFont="1" applyFill="1" applyBorder="1" applyAlignment="1" applyProtection="1">
      <alignment horizontal="center" vertical="center"/>
      <protection hidden="1"/>
    </xf>
    <xf numFmtId="0" fontId="14" fillId="10" borderId="46" xfId="2" applyFont="1" applyFill="1" applyBorder="1" applyAlignment="1" applyProtection="1">
      <alignment horizontal="center" vertical="center"/>
      <protection hidden="1"/>
    </xf>
    <xf numFmtId="0" fontId="14" fillId="10" borderId="37" xfId="2" applyFont="1" applyFill="1" applyBorder="1" applyAlignment="1" applyProtection="1">
      <alignment horizontal="center" vertical="center"/>
      <protection hidden="1"/>
    </xf>
    <xf numFmtId="0" fontId="14" fillId="9" borderId="33" xfId="2" applyFont="1" applyFill="1" applyBorder="1" applyAlignment="1" applyProtection="1">
      <alignment horizontal="center" vertical="center" wrapText="1"/>
      <protection hidden="1"/>
    </xf>
    <xf numFmtId="0" fontId="15" fillId="9" borderId="33" xfId="2" applyFont="1" applyFill="1" applyBorder="1" applyAlignment="1" applyProtection="1">
      <alignment horizontal="center" vertical="center" wrapText="1"/>
      <protection hidden="1"/>
    </xf>
    <xf numFmtId="0" fontId="13" fillId="9" borderId="28" xfId="2" applyFont="1" applyFill="1" applyBorder="1" applyAlignment="1" applyProtection="1">
      <alignment horizontal="center" vertical="center"/>
      <protection hidden="1"/>
    </xf>
    <xf numFmtId="0" fontId="5" fillId="9" borderId="4" xfId="2" applyFont="1" applyFill="1" applyBorder="1" applyAlignment="1" applyProtection="1">
      <alignment horizontal="center" vertical="center"/>
      <protection hidden="1"/>
    </xf>
    <xf numFmtId="0" fontId="5" fillId="9" borderId="21" xfId="2" applyFont="1" applyFill="1" applyBorder="1" applyAlignment="1" applyProtection="1">
      <alignment horizontal="center" vertical="center"/>
      <protection hidden="1"/>
    </xf>
    <xf numFmtId="0" fontId="5" fillId="9" borderId="5" xfId="2" applyFont="1" applyFill="1" applyBorder="1" applyAlignment="1" applyProtection="1">
      <alignment horizontal="center" vertical="center"/>
      <protection hidden="1"/>
    </xf>
    <xf numFmtId="0" fontId="13" fillId="9" borderId="26" xfId="2" applyFont="1" applyFill="1" applyBorder="1" applyAlignment="1" applyProtection="1">
      <alignment horizontal="center" vertical="center"/>
      <protection hidden="1"/>
    </xf>
    <xf numFmtId="0" fontId="13" fillId="9" borderId="27" xfId="2" applyFont="1" applyFill="1" applyBorder="1" applyAlignment="1" applyProtection="1">
      <alignment horizontal="center" vertical="center"/>
      <protection hidden="1"/>
    </xf>
    <xf numFmtId="0" fontId="13" fillId="9" borderId="15" xfId="2" applyFont="1" applyFill="1" applyBorder="1" applyAlignment="1" applyProtection="1">
      <alignment horizontal="center" vertical="center" wrapText="1"/>
      <protection hidden="1"/>
    </xf>
    <xf numFmtId="0" fontId="13" fillId="9" borderId="17" xfId="2" applyFont="1" applyFill="1" applyBorder="1" applyAlignment="1" applyProtection="1">
      <alignment horizontal="center" vertical="center" wrapText="1"/>
      <protection hidden="1"/>
    </xf>
    <xf numFmtId="0" fontId="12" fillId="6" borderId="14" xfId="2" applyFont="1" applyFill="1" applyBorder="1" applyAlignment="1" applyProtection="1">
      <alignment horizontal="center"/>
      <protection hidden="1"/>
    </xf>
    <xf numFmtId="0" fontId="12" fillId="6" borderId="15" xfId="2" applyFont="1" applyFill="1" applyBorder="1" applyAlignment="1" applyProtection="1">
      <alignment horizontal="center"/>
      <protection hidden="1"/>
    </xf>
    <xf numFmtId="0" fontId="12" fillId="6" borderId="16" xfId="2" applyFont="1" applyFill="1" applyBorder="1" applyAlignment="1" applyProtection="1">
      <alignment horizontal="center"/>
      <protection hidden="1"/>
    </xf>
    <xf numFmtId="0" fontId="12" fillId="6" borderId="17" xfId="2" applyFont="1" applyFill="1" applyBorder="1" applyAlignment="1" applyProtection="1">
      <alignment horizontal="center"/>
      <protection hidden="1"/>
    </xf>
    <xf numFmtId="0" fontId="31" fillId="16" borderId="28" xfId="2" applyFont="1" applyFill="1" applyBorder="1" applyAlignment="1" applyProtection="1">
      <alignment horizontal="left"/>
      <protection hidden="1"/>
    </xf>
    <xf numFmtId="0" fontId="31" fillId="16" borderId="27" xfId="2" applyFont="1" applyFill="1" applyBorder="1" applyAlignment="1" applyProtection="1">
      <alignment horizontal="left"/>
      <protection hidden="1"/>
    </xf>
    <xf numFmtId="0" fontId="30" fillId="0" borderId="28" xfId="2" applyFont="1" applyBorder="1" applyAlignment="1" applyProtection="1">
      <alignment horizontal="center"/>
      <protection hidden="1"/>
    </xf>
    <xf numFmtId="0" fontId="28" fillId="16" borderId="27" xfId="2" applyFont="1" applyFill="1" applyBorder="1" applyProtection="1">
      <protection hidden="1"/>
    </xf>
    <xf numFmtId="0" fontId="28" fillId="16" borderId="53" xfId="2" applyFont="1" applyFill="1" applyBorder="1" applyProtection="1">
      <protection hidden="1"/>
    </xf>
    <xf numFmtId="0" fontId="31" fillId="16" borderId="53" xfId="2" applyFont="1" applyFill="1" applyBorder="1" applyAlignment="1" applyProtection="1">
      <alignment horizontal="left"/>
      <protection hidden="1"/>
    </xf>
    <xf numFmtId="0" fontId="28" fillId="16" borderId="27" xfId="2" applyFont="1" applyFill="1" applyBorder="1" applyAlignment="1" applyProtection="1">
      <protection hidden="1"/>
    </xf>
    <xf numFmtId="0" fontId="28" fillId="16" borderId="53" xfId="2" applyFont="1" applyFill="1" applyBorder="1" applyAlignment="1" applyProtection="1">
      <protection hidden="1"/>
    </xf>
    <xf numFmtId="0" fontId="27" fillId="11" borderId="47" xfId="2" applyNumberFormat="1" applyFont="1" applyFill="1" applyBorder="1" applyAlignment="1" applyProtection="1">
      <alignment horizontal="center" vertical="center"/>
      <protection locked="0"/>
    </xf>
    <xf numFmtId="0" fontId="27" fillId="11" borderId="35" xfId="2" applyNumberFormat="1" applyFont="1" applyFill="1" applyBorder="1" applyAlignment="1" applyProtection="1">
      <alignment horizontal="center" vertical="center"/>
      <protection locked="0"/>
    </xf>
    <xf numFmtId="0" fontId="27" fillId="11" borderId="49" xfId="2" applyNumberFormat="1" applyFont="1" applyFill="1" applyBorder="1" applyAlignment="1" applyProtection="1">
      <alignment horizontal="center" vertical="center"/>
      <protection locked="0"/>
    </xf>
    <xf numFmtId="0" fontId="27" fillId="11" borderId="50" xfId="2" applyNumberFormat="1" applyFont="1" applyFill="1" applyBorder="1" applyAlignment="1" applyProtection="1">
      <alignment horizontal="center" vertical="center"/>
      <protection locked="0"/>
    </xf>
    <xf numFmtId="0" fontId="28" fillId="16" borderId="27" xfId="0" applyFont="1" applyFill="1" applyBorder="1" applyAlignment="1" applyProtection="1">
      <protection hidden="1"/>
    </xf>
    <xf numFmtId="0" fontId="28" fillId="16" borderId="53" xfId="0" applyFont="1" applyFill="1" applyBorder="1" applyAlignment="1" applyProtection="1">
      <protection hidden="1"/>
    </xf>
    <xf numFmtId="0" fontId="28" fillId="16" borderId="27" xfId="0" applyFont="1" applyFill="1" applyBorder="1" applyProtection="1">
      <protection hidden="1"/>
    </xf>
    <xf numFmtId="0" fontId="28" fillId="16" borderId="53" xfId="0" applyFont="1" applyFill="1" applyBorder="1" applyProtection="1">
      <protection hidden="1"/>
    </xf>
    <xf numFmtId="0" fontId="28" fillId="16" borderId="27" xfId="2" applyFont="1" applyFill="1" applyBorder="1" applyAlignment="1" applyProtection="1">
      <alignment vertical="center"/>
      <protection hidden="1"/>
    </xf>
    <xf numFmtId="0" fontId="28" fillId="16" borderId="53" xfId="2" applyFont="1" applyFill="1" applyBorder="1" applyAlignment="1" applyProtection="1">
      <alignment vertical="center"/>
      <protection hidden="1"/>
    </xf>
    <xf numFmtId="0" fontId="12" fillId="7" borderId="13" xfId="2" applyFont="1" applyFill="1" applyBorder="1" applyAlignment="1" applyProtection="1">
      <alignment horizontal="center"/>
      <protection hidden="1"/>
    </xf>
    <xf numFmtId="0" fontId="12" fillId="7" borderId="11" xfId="2" applyFont="1" applyFill="1" applyBorder="1" applyAlignment="1" applyProtection="1">
      <alignment horizontal="center"/>
      <protection hidden="1"/>
    </xf>
    <xf numFmtId="0" fontId="33" fillId="7" borderId="14" xfId="2" applyFont="1" applyFill="1" applyBorder="1" applyAlignment="1" applyProtection="1">
      <alignment horizontal="center" wrapText="1"/>
      <protection hidden="1"/>
    </xf>
    <xf numFmtId="0" fontId="33" fillId="7" borderId="18" xfId="2" applyFont="1" applyFill="1" applyBorder="1" applyAlignment="1" applyProtection="1">
      <alignment horizontal="center" wrapText="1"/>
      <protection hidden="1"/>
    </xf>
    <xf numFmtId="0" fontId="33" fillId="7" borderId="32" xfId="2" applyFont="1" applyFill="1" applyBorder="1" applyAlignment="1" applyProtection="1">
      <alignment horizontal="center" wrapText="1"/>
      <protection hidden="1"/>
    </xf>
    <xf numFmtId="0" fontId="12" fillId="7" borderId="12" xfId="2" applyFont="1" applyFill="1" applyBorder="1" applyAlignment="1" applyProtection="1">
      <alignment horizontal="center"/>
      <protection hidden="1"/>
    </xf>
    <xf numFmtId="0" fontId="22" fillId="19" borderId="31" xfId="2" applyFont="1" applyFill="1" applyBorder="1" applyAlignment="1" applyProtection="1">
      <protection locked="0"/>
    </xf>
    <xf numFmtId="0" fontId="22" fillId="19" borderId="26" xfId="2" applyFont="1" applyFill="1" applyBorder="1" applyAlignment="1" applyProtection="1">
      <protection locked="0"/>
    </xf>
    <xf numFmtId="0" fontId="22" fillId="19" borderId="20" xfId="2" applyFont="1" applyFill="1" applyBorder="1" applyAlignment="1" applyProtection="1">
      <protection locked="0"/>
    </xf>
    <xf numFmtId="0" fontId="22" fillId="19" borderId="32" xfId="2" applyFont="1" applyFill="1" applyBorder="1" applyAlignment="1" applyProtection="1">
      <protection locked="0"/>
    </xf>
    <xf numFmtId="0" fontId="34" fillId="3" borderId="12" xfId="2" applyFont="1" applyFill="1" applyBorder="1" applyAlignment="1" applyProtection="1">
      <alignment horizontal="center" vertical="center" wrapText="1"/>
      <protection hidden="1"/>
    </xf>
    <xf numFmtId="0" fontId="34" fillId="3" borderId="30" xfId="2" applyFont="1" applyFill="1" applyBorder="1" applyAlignment="1" applyProtection="1">
      <alignment horizontal="center" vertical="center" wrapText="1"/>
      <protection hidden="1"/>
    </xf>
    <xf numFmtId="0" fontId="22" fillId="19" borderId="31" xfId="2" applyFont="1" applyFill="1" applyBorder="1" applyAlignment="1" applyProtection="1">
      <protection hidden="1"/>
    </xf>
    <xf numFmtId="0" fontId="22" fillId="19" borderId="26" xfId="2" applyFont="1" applyFill="1" applyBorder="1" applyAlignment="1" applyProtection="1">
      <protection hidden="1"/>
    </xf>
    <xf numFmtId="0" fontId="22" fillId="19" borderId="20" xfId="2" applyFont="1" applyFill="1" applyBorder="1" applyAlignment="1" applyProtection="1">
      <protection hidden="1"/>
    </xf>
    <xf numFmtId="0" fontId="22" fillId="19" borderId="32" xfId="2" applyFont="1" applyFill="1" applyBorder="1" applyAlignment="1" applyProtection="1">
      <protection hidden="1"/>
    </xf>
    <xf numFmtId="0" fontId="22" fillId="19" borderId="28" xfId="2" applyFont="1" applyFill="1" applyBorder="1" applyAlignment="1" applyProtection="1">
      <protection locked="0"/>
    </xf>
    <xf numFmtId="0" fontId="22" fillId="19" borderId="28" xfId="2" applyFont="1" applyFill="1" applyBorder="1" applyAlignment="1" applyProtection="1">
      <protection hidden="1"/>
    </xf>
  </cellXfs>
  <cellStyles count="6">
    <cellStyle name="Bad" xfId="1" builtinId="27"/>
    <cellStyle name="Normal" xfId="0" builtinId="0"/>
    <cellStyle name="Normal 2" xfId="2"/>
    <cellStyle name="Normal 3" xfId="3"/>
    <cellStyle name="Normal 3 2" xfId="4"/>
    <cellStyle name="一般_Grade 4 3 2" xfId="5"/>
  </cellStyles>
  <dxfs count="80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/>
        </patternFill>
      </fill>
    </dxf>
    <dxf>
      <fill>
        <patternFill>
          <bgColor theme="6" tint="-0.24994659260841701"/>
        </patternFill>
      </fill>
    </dxf>
    <dxf>
      <fill>
        <patternFill>
          <bgColor theme="6" tint="-0.49998474074526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/>
        </patternFill>
      </fill>
    </dxf>
    <dxf>
      <fill>
        <patternFill>
          <bgColor theme="6" tint="-0.24994659260841701"/>
        </patternFill>
      </fill>
    </dxf>
    <dxf>
      <fill>
        <patternFill>
          <bgColor theme="6" tint="-0.49998474074526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/>
        </patternFill>
      </fill>
    </dxf>
    <dxf>
      <fill>
        <patternFill>
          <bgColor theme="6" tint="-0.24994659260841701"/>
        </patternFill>
      </fill>
    </dxf>
    <dxf>
      <fill>
        <patternFill>
          <bgColor theme="6" tint="-0.49998474074526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/>
        </patternFill>
      </fill>
    </dxf>
    <dxf>
      <fill>
        <patternFill>
          <bgColor theme="6" tint="-0.24994659260841701"/>
        </patternFill>
      </fill>
    </dxf>
    <dxf>
      <fill>
        <patternFill>
          <bgColor theme="6" tint="-0.49998474074526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/>
        </patternFill>
      </fill>
    </dxf>
    <dxf>
      <fill>
        <patternFill>
          <bgColor theme="6" tint="-0.24994659260841701"/>
        </patternFill>
      </fill>
    </dxf>
    <dxf>
      <fill>
        <patternFill>
          <bgColor theme="6" tint="-0.49998474074526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/>
        </patternFill>
      </fill>
    </dxf>
    <dxf>
      <fill>
        <patternFill>
          <bgColor theme="6" tint="-0.24994659260841701"/>
        </patternFill>
      </fill>
    </dxf>
    <dxf>
      <fill>
        <patternFill>
          <bgColor theme="6" tint="-0.49998474074526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/>
        </patternFill>
      </fill>
    </dxf>
    <dxf>
      <fill>
        <patternFill>
          <bgColor theme="6" tint="-0.24994659260841701"/>
        </patternFill>
      </fill>
    </dxf>
    <dxf>
      <fill>
        <patternFill>
          <bgColor theme="6" tint="-0.49998474074526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5:EE217"/>
  <sheetViews>
    <sheetView topLeftCell="A171" workbookViewId="0">
      <pane xSplit="4" topLeftCell="DA1" activePane="topRight" state="frozen"/>
      <selection activeCell="BH10" sqref="BH10:BH11"/>
      <selection pane="topRight" activeCell="BL171" sqref="BL171"/>
    </sheetView>
  </sheetViews>
  <sheetFormatPr defaultColWidth="9.140625" defaultRowHeight="12.75"/>
  <cols>
    <col min="1" max="1" width="14.42578125" style="1" customWidth="1"/>
    <col min="2" max="2" width="10" style="143" hidden="1" customWidth="1"/>
    <col min="3" max="3" width="27.85546875" style="1" customWidth="1"/>
    <col min="4" max="4" width="16.5703125" style="1" customWidth="1"/>
    <col min="5" max="12" width="4.28515625" style="1" customWidth="1"/>
    <col min="13" max="16" width="4.28515625" style="1" hidden="1" customWidth="1"/>
    <col min="17" max="18" width="5.5703125" style="1" customWidth="1"/>
    <col min="19" max="23" width="4.28515625" style="1" customWidth="1"/>
    <col min="24" max="28" width="4.28515625" style="1" hidden="1" customWidth="1"/>
    <col min="29" max="30" width="5.5703125" style="1" customWidth="1"/>
    <col min="31" max="37" width="4.28515625" style="1" customWidth="1"/>
    <col min="38" max="40" width="4.28515625" style="1" hidden="1" customWidth="1"/>
    <col min="41" max="42" width="5.5703125" style="1" customWidth="1"/>
    <col min="43" max="46" width="4.28515625" style="1" customWidth="1"/>
    <col min="47" max="49" width="4.28515625" style="1" hidden="1" customWidth="1"/>
    <col min="50" max="51" width="5.5703125" style="1" customWidth="1"/>
    <col min="52" max="52" width="5.42578125" style="1" customWidth="1"/>
    <col min="53" max="54" width="5.5703125" style="1" customWidth="1"/>
    <col min="55" max="59" width="4.28515625" style="1" customWidth="1"/>
    <col min="60" max="61" width="5.5703125" style="1" customWidth="1"/>
    <col min="62" max="67" width="4.28515625" style="1" customWidth="1"/>
    <col min="68" max="71" width="4.28515625" style="1" hidden="1" customWidth="1"/>
    <col min="72" max="73" width="5.5703125" style="1" customWidth="1"/>
    <col min="74" max="76" width="4.28515625" style="1" customWidth="1"/>
    <col min="77" max="78" width="4.28515625" style="1" hidden="1" customWidth="1"/>
    <col min="79" max="80" width="5.42578125" style="1" customWidth="1"/>
    <col min="81" max="82" width="4.28515625" style="1" customWidth="1"/>
    <col min="83" max="85" width="4.28515625" style="1" hidden="1" customWidth="1"/>
    <col min="86" max="86" width="5.5703125" style="1" customWidth="1"/>
    <col min="87" max="87" width="5.42578125" style="1" customWidth="1"/>
    <col min="88" max="89" width="4.28515625" style="1" customWidth="1"/>
    <col min="90" max="92" width="4.28515625" style="1" hidden="1" customWidth="1"/>
    <col min="93" max="94" width="5.5703125" style="1" customWidth="1"/>
    <col min="95" max="98" width="4.28515625" style="1" customWidth="1"/>
    <col min="99" max="102" width="4.28515625" style="1" hidden="1" customWidth="1"/>
    <col min="103" max="107" width="5.5703125" style="1" customWidth="1"/>
    <col min="108" max="108" width="5.5703125" style="2" hidden="1" customWidth="1"/>
    <col min="109" max="109" width="8.42578125" style="2" hidden="1" customWidth="1"/>
    <col min="110" max="111" width="5.5703125" style="2" hidden="1" customWidth="1"/>
    <col min="112" max="112" width="9.7109375" style="3" customWidth="1"/>
    <col min="113" max="115" width="13.7109375" style="1" customWidth="1"/>
    <col min="116" max="116" width="12.85546875" style="4" customWidth="1"/>
    <col min="117" max="117" width="11.5703125" style="11" customWidth="1"/>
    <col min="118" max="118" width="13.42578125" style="4" customWidth="1"/>
    <col min="119" max="122" width="10.140625" style="1" customWidth="1"/>
    <col min="123" max="126" width="3.140625" style="1" customWidth="1"/>
    <col min="127" max="16384" width="9.140625" style="1"/>
  </cols>
  <sheetData>
    <row r="5" spans="1:135" ht="24" thickBot="1">
      <c r="B5" s="1"/>
      <c r="C5" s="363" t="s">
        <v>0</v>
      </c>
      <c r="D5" s="363"/>
      <c r="DM5" s="1"/>
      <c r="DN5" s="1"/>
    </row>
    <row r="6" spans="1:135" ht="21" thickBot="1">
      <c r="B6" s="1"/>
      <c r="C6" s="364" t="s">
        <v>1</v>
      </c>
      <c r="D6" s="364"/>
      <c r="E6" s="365" t="str">
        <f>IF($AC$8+$BA$8+$CY$8+$DC$9=100,"","Total weight should be equal to 100")</f>
        <v/>
      </c>
      <c r="F6" s="366"/>
      <c r="G6" s="366"/>
      <c r="H6" s="366"/>
      <c r="I6" s="366"/>
      <c r="J6" s="366"/>
      <c r="K6" s="366"/>
      <c r="L6" s="366"/>
      <c r="M6" s="366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366"/>
      <c r="AA6" s="366"/>
      <c r="AB6" s="366"/>
      <c r="AC6" s="366"/>
      <c r="AD6" s="366"/>
      <c r="AE6" s="366"/>
      <c r="AF6" s="366"/>
      <c r="AG6" s="366"/>
      <c r="AH6" s="366"/>
      <c r="AI6" s="366"/>
      <c r="AJ6" s="366"/>
      <c r="AK6" s="366"/>
      <c r="AL6" s="366"/>
      <c r="AM6" s="366"/>
      <c r="AN6" s="366"/>
      <c r="AO6" s="366"/>
      <c r="AP6" s="366"/>
      <c r="AQ6" s="366"/>
      <c r="AR6" s="366"/>
      <c r="AS6" s="366"/>
      <c r="AT6" s="366"/>
      <c r="AU6" s="366"/>
      <c r="AV6" s="366"/>
      <c r="AW6" s="366"/>
      <c r="AX6" s="366"/>
      <c r="AY6" s="366"/>
      <c r="AZ6" s="366"/>
      <c r="BA6" s="366"/>
      <c r="BB6" s="366"/>
      <c r="BC6" s="366"/>
      <c r="BD6" s="366"/>
      <c r="BE6" s="366"/>
      <c r="BF6" s="366"/>
      <c r="BG6" s="366"/>
      <c r="BH6" s="366"/>
      <c r="BI6" s="366"/>
      <c r="BJ6" s="366"/>
      <c r="BK6" s="366"/>
      <c r="BL6" s="366"/>
      <c r="BM6" s="366"/>
      <c r="BN6" s="366"/>
      <c r="BO6" s="366"/>
      <c r="BP6" s="366"/>
      <c r="BQ6" s="366"/>
      <c r="BR6" s="366"/>
      <c r="BS6" s="366"/>
      <c r="BT6" s="366"/>
      <c r="BU6" s="366"/>
      <c r="BV6" s="366"/>
      <c r="BW6" s="366"/>
      <c r="BX6" s="366"/>
      <c r="BY6" s="366"/>
      <c r="BZ6" s="366"/>
      <c r="CA6" s="366"/>
      <c r="CB6" s="366"/>
      <c r="CC6" s="366"/>
      <c r="CD6" s="366"/>
      <c r="CE6" s="366"/>
      <c r="CF6" s="366"/>
      <c r="CG6" s="366"/>
      <c r="CH6" s="366"/>
      <c r="CI6" s="366"/>
      <c r="CJ6" s="366"/>
      <c r="CK6" s="366"/>
      <c r="CL6" s="366"/>
      <c r="CM6" s="366"/>
      <c r="CN6" s="366"/>
      <c r="CO6" s="366"/>
      <c r="CP6" s="366"/>
      <c r="CQ6" s="366"/>
      <c r="CR6" s="366"/>
      <c r="CS6" s="366"/>
      <c r="CT6" s="366"/>
      <c r="CU6" s="366"/>
      <c r="CV6" s="366"/>
      <c r="CW6" s="366"/>
      <c r="CX6" s="366"/>
      <c r="CY6" s="366"/>
      <c r="CZ6" s="367"/>
      <c r="DA6" s="5"/>
      <c r="DB6" s="5"/>
      <c r="DC6" s="5"/>
      <c r="DD6" s="6"/>
      <c r="DE6" s="6"/>
      <c r="DF6" s="6"/>
      <c r="DG6" s="6"/>
      <c r="DH6" s="7"/>
      <c r="DI6" s="5"/>
      <c r="DJ6" s="5"/>
      <c r="DK6" s="5"/>
      <c r="DL6" s="8"/>
      <c r="DM6" s="1"/>
      <c r="DN6" s="1"/>
    </row>
    <row r="7" spans="1:135" ht="17.25" thickBot="1">
      <c r="B7" s="1"/>
      <c r="C7" s="426" t="s">
        <v>262</v>
      </c>
      <c r="D7" s="427"/>
      <c r="E7" s="370" t="str">
        <f>IF(R9+AD9=100,"","Total formative assessment weight should be 100")</f>
        <v/>
      </c>
      <c r="F7" s="371"/>
      <c r="G7" s="371"/>
      <c r="H7" s="371"/>
      <c r="I7" s="371"/>
      <c r="J7" s="371"/>
      <c r="K7" s="371"/>
      <c r="L7" s="371"/>
      <c r="M7" s="371"/>
      <c r="N7" s="371"/>
      <c r="O7" s="371"/>
      <c r="P7" s="371"/>
      <c r="Q7" s="371"/>
      <c r="R7" s="371"/>
      <c r="S7" s="371"/>
      <c r="T7" s="371"/>
      <c r="U7" s="371"/>
      <c r="V7" s="371"/>
      <c r="W7" s="371"/>
      <c r="X7" s="371"/>
      <c r="Y7" s="371"/>
      <c r="Z7" s="371"/>
      <c r="AA7" s="371"/>
      <c r="AB7" s="371"/>
      <c r="AC7" s="371"/>
      <c r="AD7" s="371"/>
      <c r="AE7" s="371" t="str">
        <f>IF(AP9+AY9+BB9=100,"","Total written work weight should be 100")</f>
        <v/>
      </c>
      <c r="AF7" s="371"/>
      <c r="AG7" s="371"/>
      <c r="AH7" s="371"/>
      <c r="AI7" s="371"/>
      <c r="AJ7" s="371"/>
      <c r="AK7" s="371"/>
      <c r="AL7" s="371"/>
      <c r="AM7" s="371"/>
      <c r="AN7" s="371"/>
      <c r="AO7" s="371"/>
      <c r="AP7" s="371"/>
      <c r="AQ7" s="371"/>
      <c r="AR7" s="371"/>
      <c r="AS7" s="371"/>
      <c r="AT7" s="371"/>
      <c r="AU7" s="371"/>
      <c r="AV7" s="371"/>
      <c r="AW7" s="371"/>
      <c r="AX7" s="371"/>
      <c r="AY7" s="371"/>
      <c r="AZ7" s="371"/>
      <c r="BA7" s="371"/>
      <c r="BB7" s="371"/>
      <c r="BC7" s="371" t="str">
        <f>IF(BI9+BU9+CB9+CI9+CP9+CZ9=100,"","Total written work weight should be 100")</f>
        <v/>
      </c>
      <c r="BD7" s="371"/>
      <c r="BE7" s="371"/>
      <c r="BF7" s="371"/>
      <c r="BG7" s="371"/>
      <c r="BH7" s="371"/>
      <c r="BI7" s="371"/>
      <c r="BJ7" s="371"/>
      <c r="BK7" s="371"/>
      <c r="BL7" s="371"/>
      <c r="BM7" s="371"/>
      <c r="BN7" s="371"/>
      <c r="BO7" s="371"/>
      <c r="BP7" s="371"/>
      <c r="BQ7" s="371"/>
      <c r="BR7" s="371"/>
      <c r="BS7" s="371"/>
      <c r="BT7" s="371"/>
      <c r="BU7" s="371"/>
      <c r="BV7" s="371"/>
      <c r="BW7" s="371"/>
      <c r="BX7" s="371"/>
      <c r="BY7" s="371"/>
      <c r="BZ7" s="371"/>
      <c r="CA7" s="371"/>
      <c r="CB7" s="371"/>
      <c r="CC7" s="371"/>
      <c r="CD7" s="371"/>
      <c r="CE7" s="371"/>
      <c r="CF7" s="371"/>
      <c r="CG7" s="371"/>
      <c r="CH7" s="371"/>
      <c r="CI7" s="371"/>
      <c r="CJ7" s="371"/>
      <c r="CK7" s="371"/>
      <c r="CL7" s="371"/>
      <c r="CM7" s="371"/>
      <c r="CN7" s="371"/>
      <c r="CO7" s="371"/>
      <c r="CP7" s="371"/>
      <c r="CQ7" s="371"/>
      <c r="CR7" s="371"/>
      <c r="CS7" s="371"/>
      <c r="CT7" s="371"/>
      <c r="CU7" s="371"/>
      <c r="CV7" s="371"/>
      <c r="CW7" s="371"/>
      <c r="CX7" s="371"/>
      <c r="CY7" s="371"/>
      <c r="CZ7" s="372"/>
      <c r="DA7" s="373" t="s">
        <v>3</v>
      </c>
      <c r="DB7" s="374"/>
      <c r="DC7" s="375"/>
      <c r="DD7" s="9"/>
      <c r="DE7" s="9"/>
      <c r="DF7" s="9"/>
      <c r="DG7" s="9"/>
      <c r="DH7" s="7"/>
      <c r="DI7" s="5"/>
      <c r="DJ7" s="5"/>
      <c r="DK7" s="5"/>
      <c r="DL7" s="10"/>
      <c r="DN7" s="1"/>
    </row>
    <row r="8" spans="1:135" ht="18.75" thickBot="1">
      <c r="B8" s="1"/>
      <c r="C8" s="359" t="str">
        <f>IF(C7='AP 4B'!C7:D7,"","Scale should be the same with the other section.")</f>
        <v/>
      </c>
      <c r="D8" s="359"/>
      <c r="E8" s="431" t="s">
        <v>4</v>
      </c>
      <c r="F8" s="432"/>
      <c r="G8" s="432"/>
      <c r="H8" s="432"/>
      <c r="I8" s="432"/>
      <c r="J8" s="432"/>
      <c r="K8" s="432"/>
      <c r="L8" s="432"/>
      <c r="M8" s="432"/>
      <c r="N8" s="361"/>
      <c r="O8" s="361"/>
      <c r="P8" s="432"/>
      <c r="Q8" s="432"/>
      <c r="R8" s="361"/>
      <c r="S8" s="361"/>
      <c r="T8" s="361"/>
      <c r="U8" s="361"/>
      <c r="V8" s="361"/>
      <c r="W8" s="361"/>
      <c r="X8" s="361" t="s">
        <v>5</v>
      </c>
      <c r="Y8" s="361"/>
      <c r="Z8" s="361"/>
      <c r="AA8" s="361"/>
      <c r="AB8" s="361"/>
      <c r="AC8" s="361">
        <v>0</v>
      </c>
      <c r="AD8" s="381"/>
      <c r="AE8" s="382" t="s">
        <v>6</v>
      </c>
      <c r="AF8" s="383"/>
      <c r="AG8" s="383"/>
      <c r="AH8" s="383"/>
      <c r="AI8" s="383"/>
      <c r="AJ8" s="383"/>
      <c r="AK8" s="383"/>
      <c r="AL8" s="383"/>
      <c r="AM8" s="383"/>
      <c r="AN8" s="383"/>
      <c r="AO8" s="383"/>
      <c r="AP8" s="383"/>
      <c r="AQ8" s="383"/>
      <c r="AR8" s="383"/>
      <c r="AS8" s="383"/>
      <c r="AT8" s="383"/>
      <c r="AU8" s="383"/>
      <c r="AV8" s="458"/>
      <c r="AW8" s="459" t="s">
        <v>5</v>
      </c>
      <c r="AX8" s="460"/>
      <c r="AY8" s="460"/>
      <c r="AZ8" s="461"/>
      <c r="BA8" s="329">
        <v>30</v>
      </c>
      <c r="BB8" s="330"/>
      <c r="BC8" s="331" t="s">
        <v>7</v>
      </c>
      <c r="BD8" s="332"/>
      <c r="BE8" s="332"/>
      <c r="BF8" s="332"/>
      <c r="BG8" s="332"/>
      <c r="BH8" s="332"/>
      <c r="BI8" s="332"/>
      <c r="BJ8" s="332"/>
      <c r="BK8" s="332"/>
      <c r="BL8" s="332"/>
      <c r="BM8" s="332"/>
      <c r="BN8" s="332"/>
      <c r="BO8" s="332"/>
      <c r="BP8" s="332"/>
      <c r="BQ8" s="332"/>
      <c r="BR8" s="332"/>
      <c r="BS8" s="332"/>
      <c r="BT8" s="332"/>
      <c r="BU8" s="332"/>
      <c r="BV8" s="332"/>
      <c r="BW8" s="332"/>
      <c r="BX8" s="332"/>
      <c r="BY8" s="332"/>
      <c r="BZ8" s="332"/>
      <c r="CA8" s="332"/>
      <c r="CB8" s="332"/>
      <c r="CC8" s="332"/>
      <c r="CD8" s="332"/>
      <c r="CE8" s="332"/>
      <c r="CF8" s="332"/>
      <c r="CG8" s="332"/>
      <c r="CH8" s="332"/>
      <c r="CI8" s="332"/>
      <c r="CJ8" s="332"/>
      <c r="CK8" s="332"/>
      <c r="CL8" s="332"/>
      <c r="CM8" s="332"/>
      <c r="CN8" s="332"/>
      <c r="CO8" s="332"/>
      <c r="CP8" s="332"/>
      <c r="CQ8" s="332"/>
      <c r="CR8" s="333" t="s">
        <v>5</v>
      </c>
      <c r="CS8" s="334"/>
      <c r="CT8" s="334"/>
      <c r="CU8" s="334"/>
      <c r="CV8" s="334"/>
      <c r="CW8" s="334"/>
      <c r="CX8" s="335"/>
      <c r="CY8" s="379">
        <v>50</v>
      </c>
      <c r="CZ8" s="380"/>
      <c r="DA8" s="376"/>
      <c r="DB8" s="377"/>
      <c r="DC8" s="378"/>
      <c r="DD8" s="12"/>
      <c r="DE8" s="12"/>
      <c r="DF8" s="12"/>
      <c r="DG8" s="12"/>
      <c r="DH8" s="13"/>
      <c r="DI8" s="14"/>
      <c r="DJ8" s="14"/>
      <c r="DK8" s="14"/>
      <c r="DL8" s="15"/>
      <c r="DN8" s="1"/>
    </row>
    <row r="9" spans="1:135" ht="24.75" customHeight="1" thickBot="1">
      <c r="A9" s="350" t="s">
        <v>8</v>
      </c>
      <c r="B9" s="350"/>
      <c r="C9" s="353" t="s">
        <v>9</v>
      </c>
      <c r="D9" s="356" t="s">
        <v>10</v>
      </c>
      <c r="E9" s="451" t="s">
        <v>11</v>
      </c>
      <c r="F9" s="452"/>
      <c r="G9" s="452"/>
      <c r="H9" s="452"/>
      <c r="I9" s="452"/>
      <c r="J9" s="452"/>
      <c r="K9" s="452"/>
      <c r="L9" s="452"/>
      <c r="M9" s="453"/>
      <c r="N9" s="454" t="s">
        <v>5</v>
      </c>
      <c r="O9" s="455"/>
      <c r="P9" s="456" t="s">
        <v>5</v>
      </c>
      <c r="Q9" s="457"/>
      <c r="R9" s="201">
        <v>0</v>
      </c>
      <c r="S9" s="278" t="s">
        <v>12</v>
      </c>
      <c r="T9" s="278"/>
      <c r="U9" s="278"/>
      <c r="V9" s="278"/>
      <c r="W9" s="278"/>
      <c r="X9" s="278"/>
      <c r="Y9" s="278"/>
      <c r="Z9" s="301" t="s">
        <v>5</v>
      </c>
      <c r="AA9" s="362"/>
      <c r="AB9" s="362"/>
      <c r="AC9" s="302"/>
      <c r="AD9" s="203">
        <v>100</v>
      </c>
      <c r="AE9" s="324" t="s">
        <v>13</v>
      </c>
      <c r="AF9" s="325"/>
      <c r="AG9" s="325"/>
      <c r="AH9" s="325"/>
      <c r="AI9" s="325"/>
      <c r="AJ9" s="325"/>
      <c r="AK9" s="325"/>
      <c r="AL9" s="325"/>
      <c r="AM9" s="326"/>
      <c r="AN9" s="327" t="s">
        <v>5</v>
      </c>
      <c r="AO9" s="328"/>
      <c r="AP9" s="199">
        <v>30</v>
      </c>
      <c r="AQ9" s="278" t="s">
        <v>14</v>
      </c>
      <c r="AR9" s="278"/>
      <c r="AS9" s="278"/>
      <c r="AT9" s="278"/>
      <c r="AU9" s="278"/>
      <c r="AV9" s="278"/>
      <c r="AW9" s="405" t="s">
        <v>5</v>
      </c>
      <c r="AX9" s="406"/>
      <c r="AY9" s="210">
        <v>20</v>
      </c>
      <c r="AZ9" s="297" t="s">
        <v>15</v>
      </c>
      <c r="BA9" s="296"/>
      <c r="BB9" s="23">
        <v>50</v>
      </c>
      <c r="BC9" s="299" t="s">
        <v>16</v>
      </c>
      <c r="BD9" s="300"/>
      <c r="BE9" s="300"/>
      <c r="BF9" s="300"/>
      <c r="BG9" s="450" t="s">
        <v>5</v>
      </c>
      <c r="BH9" s="450"/>
      <c r="BI9" s="199">
        <v>15</v>
      </c>
      <c r="BJ9" s="278" t="s">
        <v>17</v>
      </c>
      <c r="BK9" s="278"/>
      <c r="BL9" s="278"/>
      <c r="BM9" s="278"/>
      <c r="BN9" s="278"/>
      <c r="BO9" s="278"/>
      <c r="BP9" s="278"/>
      <c r="BQ9" s="278"/>
      <c r="BR9" s="278"/>
      <c r="BS9" s="301" t="s">
        <v>5</v>
      </c>
      <c r="BT9" s="302"/>
      <c r="BU9" s="200">
        <v>30</v>
      </c>
      <c r="BV9" s="277" t="s">
        <v>18</v>
      </c>
      <c r="BW9" s="277"/>
      <c r="BX9" s="277"/>
      <c r="BY9" s="277"/>
      <c r="BZ9" s="339" t="s">
        <v>5</v>
      </c>
      <c r="CA9" s="339"/>
      <c r="CB9" s="184">
        <v>15</v>
      </c>
      <c r="CC9" s="340" t="s">
        <v>19</v>
      </c>
      <c r="CD9" s="340"/>
      <c r="CE9" s="340"/>
      <c r="CF9" s="340"/>
      <c r="CG9" s="341" t="s">
        <v>5</v>
      </c>
      <c r="CH9" s="341"/>
      <c r="CI9" s="185">
        <v>20</v>
      </c>
      <c r="CJ9" s="343" t="s">
        <v>20</v>
      </c>
      <c r="CK9" s="343"/>
      <c r="CL9" s="343"/>
      <c r="CM9" s="343"/>
      <c r="CN9" s="343" t="s">
        <v>5</v>
      </c>
      <c r="CO9" s="343"/>
      <c r="CP9" s="204">
        <v>10</v>
      </c>
      <c r="CQ9" s="284" t="s">
        <v>21</v>
      </c>
      <c r="CR9" s="448"/>
      <c r="CS9" s="448"/>
      <c r="CT9" s="448"/>
      <c r="CU9" s="448"/>
      <c r="CV9" s="448"/>
      <c r="CW9" s="448"/>
      <c r="CX9" s="449" t="s">
        <v>5</v>
      </c>
      <c r="CY9" s="449"/>
      <c r="CZ9" s="211">
        <v>10</v>
      </c>
      <c r="DA9" s="304" t="s">
        <v>5</v>
      </c>
      <c r="DB9" s="305"/>
      <c r="DC9" s="23">
        <v>20</v>
      </c>
      <c r="DD9" s="24"/>
      <c r="DE9" s="24"/>
      <c r="DF9" s="24"/>
      <c r="DG9" s="24"/>
      <c r="DH9" s="306" t="s">
        <v>22</v>
      </c>
      <c r="DI9" s="309" t="s">
        <v>23</v>
      </c>
      <c r="DJ9" s="312" t="s">
        <v>23</v>
      </c>
      <c r="DK9" s="315" t="s">
        <v>23</v>
      </c>
      <c r="DL9" s="282" t="s">
        <v>24</v>
      </c>
      <c r="DM9" s="25"/>
      <c r="DN9" s="1"/>
    </row>
    <row r="10" spans="1:135" ht="15" customHeight="1">
      <c r="A10" s="351"/>
      <c r="B10" s="351"/>
      <c r="C10" s="354"/>
      <c r="D10" s="357"/>
      <c r="E10" s="26">
        <v>1</v>
      </c>
      <c r="F10" s="27">
        <v>2</v>
      </c>
      <c r="G10" s="27">
        <v>3</v>
      </c>
      <c r="H10" s="27">
        <v>4</v>
      </c>
      <c r="I10" s="27">
        <v>5</v>
      </c>
      <c r="J10" s="27">
        <v>6</v>
      </c>
      <c r="K10" s="27">
        <v>7</v>
      </c>
      <c r="L10" s="27">
        <v>8</v>
      </c>
      <c r="M10" s="27">
        <v>9</v>
      </c>
      <c r="N10" s="199">
        <v>10</v>
      </c>
      <c r="O10" s="199">
        <v>11</v>
      </c>
      <c r="P10" s="27">
        <v>12</v>
      </c>
      <c r="Q10" s="444" t="s">
        <v>25</v>
      </c>
      <c r="R10" s="289" t="s">
        <v>26</v>
      </c>
      <c r="S10" s="29">
        <v>1</v>
      </c>
      <c r="T10" s="29">
        <v>2</v>
      </c>
      <c r="U10" s="29">
        <v>3</v>
      </c>
      <c r="V10" s="29">
        <v>4</v>
      </c>
      <c r="W10" s="29">
        <v>5</v>
      </c>
      <c r="X10" s="29">
        <v>6</v>
      </c>
      <c r="Y10" s="29">
        <v>7</v>
      </c>
      <c r="Z10" s="29">
        <v>8</v>
      </c>
      <c r="AA10" s="29">
        <v>9</v>
      </c>
      <c r="AB10" s="29">
        <v>10</v>
      </c>
      <c r="AC10" s="285" t="s">
        <v>25</v>
      </c>
      <c r="AD10" s="445" t="s">
        <v>26</v>
      </c>
      <c r="AE10" s="30">
        <v>1</v>
      </c>
      <c r="AF10" s="199">
        <v>2</v>
      </c>
      <c r="AG10" s="199">
        <v>3</v>
      </c>
      <c r="AH10" s="199">
        <v>4</v>
      </c>
      <c r="AI10" s="199">
        <v>5</v>
      </c>
      <c r="AJ10" s="199">
        <v>6</v>
      </c>
      <c r="AK10" s="199">
        <v>7</v>
      </c>
      <c r="AL10" s="199">
        <v>8</v>
      </c>
      <c r="AM10" s="199">
        <v>9</v>
      </c>
      <c r="AN10" s="199">
        <v>10</v>
      </c>
      <c r="AO10" s="336" t="s">
        <v>25</v>
      </c>
      <c r="AP10" s="289" t="s">
        <v>26</v>
      </c>
      <c r="AQ10" s="29">
        <v>1</v>
      </c>
      <c r="AR10" s="29">
        <v>2</v>
      </c>
      <c r="AS10" s="29">
        <v>3</v>
      </c>
      <c r="AT10" s="29">
        <v>4</v>
      </c>
      <c r="AU10" s="29">
        <v>5</v>
      </c>
      <c r="AV10" s="29">
        <v>6</v>
      </c>
      <c r="AW10" s="29">
        <v>7</v>
      </c>
      <c r="AX10" s="285" t="s">
        <v>25</v>
      </c>
      <c r="AY10" s="445" t="s">
        <v>26</v>
      </c>
      <c r="AZ10" s="297"/>
      <c r="BA10" s="298"/>
      <c r="BB10" s="287" t="s">
        <v>26</v>
      </c>
      <c r="BC10" s="30">
        <v>1</v>
      </c>
      <c r="BD10" s="199">
        <v>2</v>
      </c>
      <c r="BE10" s="199">
        <v>3</v>
      </c>
      <c r="BF10" s="199">
        <v>4</v>
      </c>
      <c r="BG10" s="199">
        <v>5</v>
      </c>
      <c r="BH10" s="288" t="s">
        <v>25</v>
      </c>
      <c r="BI10" s="289" t="s">
        <v>26</v>
      </c>
      <c r="BJ10" s="29">
        <v>1</v>
      </c>
      <c r="BK10" s="29">
        <v>2</v>
      </c>
      <c r="BL10" s="29">
        <v>3</v>
      </c>
      <c r="BM10" s="29">
        <v>4</v>
      </c>
      <c r="BN10" s="29">
        <v>5</v>
      </c>
      <c r="BO10" s="29">
        <v>6</v>
      </c>
      <c r="BP10" s="29">
        <v>7</v>
      </c>
      <c r="BQ10" s="29">
        <v>8</v>
      </c>
      <c r="BR10" s="29">
        <v>9</v>
      </c>
      <c r="BS10" s="29">
        <v>10</v>
      </c>
      <c r="BT10" s="290" t="s">
        <v>25</v>
      </c>
      <c r="BU10" s="445" t="s">
        <v>26</v>
      </c>
      <c r="BV10" s="31">
        <v>1</v>
      </c>
      <c r="BW10" s="31">
        <v>2</v>
      </c>
      <c r="BX10" s="31">
        <v>3</v>
      </c>
      <c r="BY10" s="31">
        <v>4</v>
      </c>
      <c r="BZ10" s="32">
        <v>5</v>
      </c>
      <c r="CA10" s="344" t="s">
        <v>25</v>
      </c>
      <c r="CB10" s="287" t="s">
        <v>26</v>
      </c>
      <c r="CC10" s="202">
        <v>1</v>
      </c>
      <c r="CD10" s="202">
        <v>2</v>
      </c>
      <c r="CE10" s="202">
        <v>3</v>
      </c>
      <c r="CF10" s="202">
        <v>4</v>
      </c>
      <c r="CG10" s="202">
        <v>5</v>
      </c>
      <c r="CH10" s="346" t="s">
        <v>25</v>
      </c>
      <c r="CI10" s="347" t="s">
        <v>26</v>
      </c>
      <c r="CJ10" s="34">
        <v>1</v>
      </c>
      <c r="CK10" s="34">
        <v>2</v>
      </c>
      <c r="CL10" s="34">
        <v>3</v>
      </c>
      <c r="CM10" s="34">
        <v>4</v>
      </c>
      <c r="CN10" s="34">
        <v>5</v>
      </c>
      <c r="CO10" s="348" t="s">
        <v>25</v>
      </c>
      <c r="CP10" s="349" t="s">
        <v>26</v>
      </c>
      <c r="CQ10" s="35">
        <v>1</v>
      </c>
      <c r="CR10" s="35">
        <v>2</v>
      </c>
      <c r="CS10" s="35">
        <v>3</v>
      </c>
      <c r="CT10" s="36">
        <v>4</v>
      </c>
      <c r="CU10" s="35">
        <v>5</v>
      </c>
      <c r="CV10" s="35">
        <v>6</v>
      </c>
      <c r="CW10" s="35">
        <v>7</v>
      </c>
      <c r="CX10" s="35">
        <v>8</v>
      </c>
      <c r="CY10" s="288" t="s">
        <v>25</v>
      </c>
      <c r="CZ10" s="318" t="s">
        <v>26</v>
      </c>
      <c r="DA10" s="37"/>
      <c r="DB10" s="38"/>
      <c r="DC10" s="287" t="s">
        <v>27</v>
      </c>
      <c r="DD10" s="39"/>
      <c r="DE10" s="39"/>
      <c r="DF10" s="39"/>
      <c r="DG10" s="39"/>
      <c r="DH10" s="307"/>
      <c r="DI10" s="310"/>
      <c r="DJ10" s="313"/>
      <c r="DK10" s="316"/>
      <c r="DL10" s="283"/>
      <c r="DM10" s="25"/>
      <c r="DN10" s="1"/>
    </row>
    <row r="11" spans="1:135" ht="17.25" customHeight="1">
      <c r="A11" s="351"/>
      <c r="B11" s="351"/>
      <c r="C11" s="354"/>
      <c r="D11" s="40" t="s">
        <v>28</v>
      </c>
      <c r="E11" s="180"/>
      <c r="F11" s="43"/>
      <c r="G11" s="43"/>
      <c r="H11" s="43"/>
      <c r="I11" s="43"/>
      <c r="J11" s="43"/>
      <c r="K11" s="43"/>
      <c r="L11" s="43"/>
      <c r="M11" s="43"/>
      <c r="N11" s="44"/>
      <c r="O11" s="44"/>
      <c r="P11" s="44"/>
      <c r="Q11" s="337"/>
      <c r="R11" s="289"/>
      <c r="S11" s="46"/>
      <c r="T11" s="46"/>
      <c r="U11" s="46"/>
      <c r="V11" s="46"/>
      <c r="W11" s="46"/>
      <c r="X11" s="46"/>
      <c r="Y11" s="46"/>
      <c r="Z11" s="46"/>
      <c r="AA11" s="47"/>
      <c r="AB11" s="47"/>
      <c r="AC11" s="286"/>
      <c r="AD11" s="446"/>
      <c r="AE11" s="180">
        <v>43617</v>
      </c>
      <c r="AF11" s="43">
        <v>44713</v>
      </c>
      <c r="AG11" s="43">
        <v>43411</v>
      </c>
      <c r="AH11" s="43">
        <v>41456</v>
      </c>
      <c r="AI11" s="43">
        <v>41487</v>
      </c>
      <c r="AJ11" s="43">
        <v>44044</v>
      </c>
      <c r="AK11" s="43">
        <v>44774</v>
      </c>
      <c r="AL11" s="43"/>
      <c r="AM11" s="43"/>
      <c r="AN11" s="43"/>
      <c r="AO11" s="337"/>
      <c r="AP11" s="289"/>
      <c r="AQ11" s="46"/>
      <c r="AR11" s="46"/>
      <c r="AS11" s="46"/>
      <c r="AT11" s="46"/>
      <c r="AU11" s="46"/>
      <c r="AV11" s="46"/>
      <c r="AW11" s="46"/>
      <c r="AX11" s="286"/>
      <c r="AY11" s="446"/>
      <c r="AZ11" s="417">
        <v>46204</v>
      </c>
      <c r="BA11" s="418"/>
      <c r="BB11" s="287"/>
      <c r="BC11" s="180">
        <v>45505</v>
      </c>
      <c r="BD11" s="43"/>
      <c r="BE11" s="43"/>
      <c r="BF11" s="43"/>
      <c r="BG11" s="43"/>
      <c r="BH11" s="288"/>
      <c r="BI11" s="289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290"/>
      <c r="BU11" s="446"/>
      <c r="BV11" s="49">
        <v>100</v>
      </c>
      <c r="BW11" s="49">
        <v>42522</v>
      </c>
      <c r="BX11" s="49"/>
      <c r="BY11" s="49"/>
      <c r="BZ11" s="50"/>
      <c r="CA11" s="344"/>
      <c r="CB11" s="287"/>
      <c r="CC11" s="52"/>
      <c r="CD11" s="52"/>
      <c r="CE11" s="52"/>
      <c r="CF11" s="52"/>
      <c r="CG11" s="52"/>
      <c r="CH11" s="346"/>
      <c r="CI11" s="347"/>
      <c r="CJ11" s="54"/>
      <c r="CK11" s="54"/>
      <c r="CL11" s="54"/>
      <c r="CM11" s="54"/>
      <c r="CN11" s="54"/>
      <c r="CO11" s="348"/>
      <c r="CP11" s="349"/>
      <c r="CQ11" s="57"/>
      <c r="CR11" s="57"/>
      <c r="CS11" s="57"/>
      <c r="CT11" s="181"/>
      <c r="CU11" s="57"/>
      <c r="CV11" s="57"/>
      <c r="CW11" s="57"/>
      <c r="CX11" s="57"/>
      <c r="CY11" s="288"/>
      <c r="CZ11" s="318"/>
      <c r="DA11" s="394">
        <v>40</v>
      </c>
      <c r="DB11" s="395"/>
      <c r="DC11" s="287"/>
      <c r="DD11" s="39" t="s">
        <v>29</v>
      </c>
      <c r="DE11" s="39" t="s">
        <v>30</v>
      </c>
      <c r="DF11" s="39" t="s">
        <v>31</v>
      </c>
      <c r="DG11" s="39" t="s">
        <v>32</v>
      </c>
      <c r="DH11" s="307"/>
      <c r="DI11" s="311"/>
      <c r="DJ11" s="314"/>
      <c r="DK11" s="317"/>
      <c r="DL11" s="283"/>
      <c r="DM11" s="25"/>
      <c r="DN11" s="1"/>
    </row>
    <row r="12" spans="1:135" ht="15" customHeight="1" thickBot="1">
      <c r="A12" s="352"/>
      <c r="B12" s="352"/>
      <c r="C12" s="355"/>
      <c r="D12" s="40" t="s">
        <v>33</v>
      </c>
      <c r="E12" s="30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>
        <f>SUM(E12:P12)</f>
        <v>0</v>
      </c>
      <c r="R12" s="28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>
        <f>SUM(S12:AB12)</f>
        <v>0</v>
      </c>
      <c r="AD12" s="447"/>
      <c r="AE12" s="30">
        <v>20</v>
      </c>
      <c r="AF12" s="199">
        <v>10</v>
      </c>
      <c r="AG12" s="199">
        <v>10</v>
      </c>
      <c r="AH12" s="199">
        <v>10</v>
      </c>
      <c r="AI12" s="199">
        <v>20</v>
      </c>
      <c r="AJ12" s="199">
        <v>10</v>
      </c>
      <c r="AK12" s="199">
        <v>20</v>
      </c>
      <c r="AL12" s="199"/>
      <c r="AM12" s="199"/>
      <c r="AN12" s="199"/>
      <c r="AO12" s="199">
        <f>SUM(AE12:AN12)</f>
        <v>100</v>
      </c>
      <c r="AP12" s="289"/>
      <c r="AQ12" s="29">
        <v>10</v>
      </c>
      <c r="AR12" s="29">
        <v>10</v>
      </c>
      <c r="AS12" s="29">
        <v>20</v>
      </c>
      <c r="AT12" s="29">
        <v>20</v>
      </c>
      <c r="AU12" s="29"/>
      <c r="AV12" s="29"/>
      <c r="AW12" s="29"/>
      <c r="AX12" s="29">
        <f>SUM(AQ12:AW12)</f>
        <v>60</v>
      </c>
      <c r="AY12" s="447"/>
      <c r="AZ12" s="390">
        <v>40</v>
      </c>
      <c r="BA12" s="391"/>
      <c r="BB12" s="287"/>
      <c r="BC12" s="30">
        <v>100</v>
      </c>
      <c r="BD12" s="199"/>
      <c r="BE12" s="199"/>
      <c r="BF12" s="199"/>
      <c r="BG12" s="199"/>
      <c r="BH12" s="199">
        <f>SUM(BC12:BG12)</f>
        <v>100</v>
      </c>
      <c r="BI12" s="289"/>
      <c r="BJ12" s="29">
        <v>25</v>
      </c>
      <c r="BK12" s="29">
        <v>15</v>
      </c>
      <c r="BL12" s="29">
        <v>15</v>
      </c>
      <c r="BM12" s="29">
        <v>20</v>
      </c>
      <c r="BN12" s="29">
        <v>20</v>
      </c>
      <c r="BO12" s="29"/>
      <c r="BP12" s="29"/>
      <c r="BQ12" s="29"/>
      <c r="BR12" s="29"/>
      <c r="BS12" s="29"/>
      <c r="BT12" s="29">
        <f>SUM(BJ12:BS12)</f>
        <v>95</v>
      </c>
      <c r="BU12" s="447"/>
      <c r="BV12" s="31">
        <v>100</v>
      </c>
      <c r="BW12" s="31">
        <v>100</v>
      </c>
      <c r="BX12" s="31"/>
      <c r="BY12" s="31"/>
      <c r="BZ12" s="31"/>
      <c r="CA12" s="32">
        <f>SUM(BV12:BZ12)</f>
        <v>200</v>
      </c>
      <c r="CB12" s="287"/>
      <c r="CC12" s="202">
        <v>100</v>
      </c>
      <c r="CD12" s="202">
        <v>100</v>
      </c>
      <c r="CE12" s="202"/>
      <c r="CF12" s="202"/>
      <c r="CG12" s="202"/>
      <c r="CH12" s="202">
        <f>SUM(CC12:CG12)</f>
        <v>200</v>
      </c>
      <c r="CI12" s="347"/>
      <c r="CJ12" s="34">
        <v>15</v>
      </c>
      <c r="CK12" s="34"/>
      <c r="CL12" s="34"/>
      <c r="CM12" s="34"/>
      <c r="CN12" s="34"/>
      <c r="CO12" s="63">
        <f>SUM(CJ12:CN12)</f>
        <v>15</v>
      </c>
      <c r="CP12" s="349"/>
      <c r="CQ12" s="35">
        <v>25</v>
      </c>
      <c r="CR12" s="35">
        <v>10</v>
      </c>
      <c r="CS12" s="35">
        <v>10</v>
      </c>
      <c r="CT12" s="36">
        <v>10</v>
      </c>
      <c r="CU12" s="35"/>
      <c r="CV12" s="35"/>
      <c r="CW12" s="35"/>
      <c r="CX12" s="35"/>
      <c r="CY12" s="66">
        <f>SUM(CQ12:CX12)</f>
        <v>55</v>
      </c>
      <c r="CZ12" s="318"/>
      <c r="DA12" s="396"/>
      <c r="DB12" s="397"/>
      <c r="DC12" s="319"/>
      <c r="DD12" s="39"/>
      <c r="DE12" s="39"/>
      <c r="DF12" s="39"/>
      <c r="DG12" s="39"/>
      <c r="DH12" s="308"/>
      <c r="DI12" s="67" t="s">
        <v>34</v>
      </c>
      <c r="DJ12" s="68" t="s">
        <v>35</v>
      </c>
      <c r="DK12" s="69" t="s">
        <v>36</v>
      </c>
      <c r="DL12" s="283"/>
      <c r="DM12" s="25"/>
      <c r="DN12" s="1"/>
      <c r="DR12" s="279" t="s">
        <v>37</v>
      </c>
      <c r="DS12" s="279"/>
      <c r="DT12" s="279"/>
      <c r="DU12" s="279"/>
      <c r="DV12" s="279"/>
      <c r="DW12" s="279"/>
    </row>
    <row r="13" spans="1:135" ht="18" customHeight="1">
      <c r="A13" s="70">
        <v>406768150379</v>
      </c>
      <c r="B13" s="71" t="s">
        <v>38</v>
      </c>
      <c r="C13" s="207" t="s">
        <v>39</v>
      </c>
      <c r="D13" s="208"/>
      <c r="E13" s="182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 t="str">
        <f>IF(SUMIFS(E13:P13,E13:P13,"&gt;=0")=0,"",SUMIFS(E13:P13,E13:P13,"&gt;=0"))</f>
        <v/>
      </c>
      <c r="R13" s="76">
        <f>IFERROR(IF($R$9=0,0,((Q13/SUMIFS($E$12:$P$12,E13:P13,"&gt;=0")*100))),"")</f>
        <v>0</v>
      </c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 t="str">
        <f>IF(SUMIFS(S13:AB13,S13:AB13,"&gt;=0")=0,"",SUMIFS(S13:AB13,S13:AB13,"&gt;=0"))</f>
        <v/>
      </c>
      <c r="AD13" s="79" t="str">
        <f>IFERROR(IF($AD$9=0,0,((AC13/SUMIFS($S$12:$AB$12,S13:AB13,"&gt;=0")*100))),"")</f>
        <v/>
      </c>
      <c r="AE13" s="182">
        <v>16</v>
      </c>
      <c r="AF13" s="76">
        <v>10</v>
      </c>
      <c r="AG13" s="76">
        <v>10</v>
      </c>
      <c r="AH13" s="76">
        <v>10</v>
      </c>
      <c r="AI13" s="76">
        <v>18</v>
      </c>
      <c r="AJ13" s="76">
        <v>10</v>
      </c>
      <c r="AK13" s="76">
        <v>12</v>
      </c>
      <c r="AL13" s="76"/>
      <c r="AM13" s="76"/>
      <c r="AN13" s="76"/>
      <c r="AO13" s="76">
        <f>IF(SUMIFS(AE13:AN13,AE13:AN13,"&gt;=0")=0,"",SUMIFS(AE13:AN13,AE13:AN13,"&gt;=0"))</f>
        <v>86</v>
      </c>
      <c r="AP13" s="76">
        <f>IFERROR(IF($AP$9=0,0,((AO13/SUMIFS($AE$12:$AN$12,AE13:AN13,"&gt;=0"))*100)),"")</f>
        <v>86</v>
      </c>
      <c r="AQ13" s="78">
        <v>10</v>
      </c>
      <c r="AR13" s="78">
        <v>10</v>
      </c>
      <c r="AS13" s="78">
        <v>13</v>
      </c>
      <c r="AT13" s="78">
        <v>16</v>
      </c>
      <c r="AU13" s="78"/>
      <c r="AV13" s="78"/>
      <c r="AW13" s="78"/>
      <c r="AX13" s="78">
        <f>IF(SUMIFS(AQ13:AW13,AQ13:AW13,"&gt;=0")=0,"",SUMIFS(AQ13:AW13,AQ13:AW13,"&gt;=0"))</f>
        <v>49</v>
      </c>
      <c r="AY13" s="78">
        <f t="shared" ref="AY13:AY52" si="0">IFERROR(IF($AY$9=0,0,((AX13/SUMIFS($AQ$12:$AW$12,AQ13:AW13,"&gt;=0"))*100)),"")</f>
        <v>81.666666666666671</v>
      </c>
      <c r="AZ13" s="384">
        <v>13</v>
      </c>
      <c r="BA13" s="385"/>
      <c r="BB13" s="80">
        <f>IFERROR(IF(OR($BB$9="",$BB$9=0),0,IF(AZ13/$AZ$12*100=0,"",AZ13/$AZ$12*100)),"")</f>
        <v>32.5</v>
      </c>
      <c r="BC13" s="182">
        <v>95</v>
      </c>
      <c r="BD13" s="76"/>
      <c r="BE13" s="76"/>
      <c r="BF13" s="76"/>
      <c r="BG13" s="76"/>
      <c r="BH13" s="76">
        <f>IF(SUMIFS(BC13:BG13,BC13:BG13,"&gt;=0")=0,"",SUMIFS(BC13:BG13,BC13:BG13,"&gt;=0"))</f>
        <v>95</v>
      </c>
      <c r="BI13" s="76">
        <f t="shared" ref="BI13:BI52" si="1">IFERROR(IF($BI$9=0,0,((BH13/SUMIFS($BC$12:$BG$12,BC13:BG13,"&gt;=0"))*100)),"")</f>
        <v>95</v>
      </c>
      <c r="BJ13" s="78">
        <v>24</v>
      </c>
      <c r="BK13" s="78">
        <v>10</v>
      </c>
      <c r="BL13" s="78">
        <v>15</v>
      </c>
      <c r="BM13" s="78">
        <v>18</v>
      </c>
      <c r="BN13" s="78">
        <v>15</v>
      </c>
      <c r="BO13" s="78"/>
      <c r="BP13" s="78"/>
      <c r="BQ13" s="78"/>
      <c r="BR13" s="78"/>
      <c r="BS13" s="78"/>
      <c r="BT13" s="78">
        <f>IF(SUMIFS(BJ13:BS13,BJ13:BS13,"&gt;=0")=0,"",SUMIFS(BJ13:BS13,BJ13:BS13,"&gt;=0"))</f>
        <v>82</v>
      </c>
      <c r="BU13" s="78">
        <f>IFERROR(IF($BU$9=0,0,((BT13/SUMIFS($BJ$12:$BS$12,BJ13:BS13,"&gt;=0"))*100)),"")</f>
        <v>86.31578947368422</v>
      </c>
      <c r="BV13" s="82">
        <v>95</v>
      </c>
      <c r="BW13" s="82">
        <v>85</v>
      </c>
      <c r="BX13" s="82"/>
      <c r="BY13" s="82"/>
      <c r="BZ13" s="82"/>
      <c r="CA13" s="82">
        <f>IF(SUMIFS(BV13:BZ13,BV13:BZ13,"&gt;=0")=0,"",SUMIFS(BV13:BZ13,BV13:BZ13,"&gt;=0"))</f>
        <v>180</v>
      </c>
      <c r="CB13" s="82">
        <f>IFERROR(IF($CB$9=0,0,((CA13/SUMIFS($BV$12:$BZ$12,BV13:BZ13,"&gt;=0"))*100)),"")</f>
        <v>90</v>
      </c>
      <c r="CC13" s="84">
        <v>95</v>
      </c>
      <c r="CD13" s="84">
        <v>95</v>
      </c>
      <c r="CE13" s="84"/>
      <c r="CF13" s="84"/>
      <c r="CG13" s="84"/>
      <c r="CH13" s="84">
        <f>IF(SUMIFS(CC13:CG13,CC13:CG13,"&gt;=0")=0,"",SUMIFS(CC13:CG13,CC13:CG13,"&gt;=0"))</f>
        <v>190</v>
      </c>
      <c r="CI13" s="84">
        <f>IFERROR(IF($CI$9=0,0,((CH13/SUMIFS($CC$12:$CG$12,CC13:CG13,"&gt;=0"))*100)),"")</f>
        <v>95</v>
      </c>
      <c r="CJ13" s="86">
        <v>13</v>
      </c>
      <c r="CK13" s="86"/>
      <c r="CL13" s="86"/>
      <c r="CM13" s="86"/>
      <c r="CN13" s="86"/>
      <c r="CO13" s="86">
        <f>IF(SUMIFS(CJ13:CN13,CJ13:CN13,"&gt;=0")=0,"",SUMIFS(CJ13:CN13,CJ13:CN13,"&gt;=0"))</f>
        <v>13</v>
      </c>
      <c r="CP13" s="86">
        <f>IFERROR(IF($CP$9=0,0,((CO13/SUMIFS($CJ$12:$CN$12,CJ13:CN13,"&gt;=0"))*100)),"")</f>
        <v>86.666666666666671</v>
      </c>
      <c r="CQ13" s="182">
        <v>25</v>
      </c>
      <c r="CR13" s="76">
        <v>8</v>
      </c>
      <c r="CS13" s="76">
        <v>10</v>
      </c>
      <c r="CT13" s="88">
        <v>10</v>
      </c>
      <c r="CU13" s="88"/>
      <c r="CV13" s="88"/>
      <c r="CW13" s="88"/>
      <c r="CX13" s="88"/>
      <c r="CY13" s="88">
        <f>IF(SUMIFS(CQ13:CX13,CQ13:CX13,"&gt;=0")=0,"",SUMIFS(CQ13:CX13,CQ13:CX13,"&gt;=0"))</f>
        <v>53</v>
      </c>
      <c r="CZ13" s="89">
        <f t="shared" ref="CZ13:CZ52" si="2">IFERROR(IF($CZ$9=0,0,((CY13/SUMIFS($CQ$12:$CX$12,CQ13:CX13,"&gt;=0"))*100)),"")</f>
        <v>96.36363636363636</v>
      </c>
      <c r="DA13" s="392">
        <v>20</v>
      </c>
      <c r="DB13" s="393"/>
      <c r="DC13" s="80">
        <f>IFERROR(IF(OR($DC$9="",$DC$9=0),0,IF((DA13/$DA$11*100)*$DC$9/100=0,"",(DA13/$DA$11*100)*$DC$9/100)),"")</f>
        <v>10</v>
      </c>
      <c r="DD13" s="90" t="str">
        <f>IFERROR((R13*$R$9+AD13*$AD$9)/100*$AC$8/100,"")</f>
        <v/>
      </c>
      <c r="DE13" s="91">
        <f>IFERROR(((AP13*$AP$9+AY13*$AY$9+BB13*$BB$9)/100)*$BA$8/100,"")</f>
        <v>17.515000000000001</v>
      </c>
      <c r="DF13" s="91">
        <f>IFERROR(((BI13*$BI$9+BU13*$BU$9+CB13*$CB$9+CI13*$CI$9+CP13*$CP$9+CZ13*$CZ$9)/100)*$CY$8/100,"")</f>
        <v>45.473883572567786</v>
      </c>
      <c r="DG13" s="92">
        <f>IFERROR(DC13,"")</f>
        <v>10</v>
      </c>
      <c r="DH13" s="93">
        <f>IFERROR(IF(AND($C$8="",$E$7="",$AE$7="",$BC$7="",$E$6=""),IF(SUM(DD13:DG13)=0,"",SUM(DD13:DG13)),""),"")</f>
        <v>72.988883572567786</v>
      </c>
      <c r="DI13" s="94">
        <f>IFERROR(75+(100-75)/(100-60)*(DH13-60),"")</f>
        <v>83.118052232854865</v>
      </c>
      <c r="DJ13" s="95">
        <f>IFERROR(75+(100-75)/(100-55)*(DH13-55),"")</f>
        <v>84.993824206982111</v>
      </c>
      <c r="DK13" s="96">
        <f>IFERROR(75+(100-75)/(100-50)*(DH13-50),"")</f>
        <v>86.494441786283886</v>
      </c>
      <c r="DL13" s="198">
        <f>IFERROR(IF(ROUND(IF($C$7="Green",DI13,IF($C$7="Orange",DJ13,IF($C$7="Yellow",DK13,"Error!"))),0)&lt;70,70,ROUND(IF($C$7="Green",DI13,IF($C$7="Orange",DJ13,IF($C$7="Yellow",DK13,"Error!"))),0)),"")</f>
        <v>85</v>
      </c>
      <c r="DM13" s="98"/>
      <c r="DN13" s="2"/>
      <c r="DO13" s="2"/>
      <c r="DP13" s="2"/>
      <c r="DQ13" s="2"/>
      <c r="DR13" s="440" t="s">
        <v>40</v>
      </c>
      <c r="DS13" s="440"/>
      <c r="DT13" s="440"/>
      <c r="DU13" s="440"/>
      <c r="DV13" s="441">
        <f>COUNTIFS($DL$13:$DL$52,"&gt;=95",$DL$13:$DL$52,"&lt;=100")</f>
        <v>2</v>
      </c>
      <c r="DW13" s="441"/>
      <c r="DX13" s="2"/>
      <c r="DY13" s="2"/>
      <c r="DZ13" s="2"/>
      <c r="EA13" s="2"/>
      <c r="EB13" s="2"/>
      <c r="EC13" s="2"/>
      <c r="ED13" s="2"/>
      <c r="EE13" s="2"/>
    </row>
    <row r="14" spans="1:135" s="190" customFormat="1" ht="18" customHeight="1">
      <c r="A14" s="70">
        <v>418643150107</v>
      </c>
      <c r="B14" s="99" t="s">
        <v>41</v>
      </c>
      <c r="C14" s="207" t="s">
        <v>42</v>
      </c>
      <c r="D14" s="208"/>
      <c r="E14" s="182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 t="str">
        <f t="shared" ref="Q14:Q52" si="3">IF(SUMIFS(E14:P14,E14:P14,"&gt;=0")=0,"",SUMIFS(E14:P14,E14:P14,"&gt;=0"))</f>
        <v/>
      </c>
      <c r="R14" s="76">
        <f t="shared" ref="R14:R52" si="4">IFERROR(IF($R$9=0,0,((Q14/SUMIFS($E$12:$P$12,E14:P14,"&gt;=0")*100))),"")</f>
        <v>0</v>
      </c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 t="str">
        <f t="shared" ref="AC14:AC52" si="5">IF(SUMIFS(S14:AB14,S14:AB14,"&gt;=0")=0,"",SUMIFS(S14:AB14,S14:AB14,"&gt;=0"))</f>
        <v/>
      </c>
      <c r="AD14" s="79" t="str">
        <f t="shared" ref="AD14:AD52" si="6">IFERROR(IF($AD$9=0,0,((AC14/SUMIFS($S$12:$AB$12,S14:AB14,"&gt;=0")*100))),"")</f>
        <v/>
      </c>
      <c r="AE14" s="182">
        <v>16</v>
      </c>
      <c r="AF14" s="76">
        <v>5</v>
      </c>
      <c r="AG14" s="76">
        <v>8</v>
      </c>
      <c r="AH14" s="76">
        <v>10</v>
      </c>
      <c r="AI14" s="76">
        <v>17</v>
      </c>
      <c r="AJ14" s="76">
        <v>9</v>
      </c>
      <c r="AK14" s="76">
        <v>11</v>
      </c>
      <c r="AL14" s="76"/>
      <c r="AM14" s="76"/>
      <c r="AN14" s="76"/>
      <c r="AO14" s="76">
        <f t="shared" ref="AO14:AO52" si="7">IF(SUMIFS(AE14:AN14,AE14:AN14,"&gt;=0")=0,"",SUMIFS(AE14:AN14,AE14:AN14,"&gt;=0"))</f>
        <v>76</v>
      </c>
      <c r="AP14" s="76">
        <f t="shared" ref="AP14:AP52" si="8">IFERROR(IF($AP$9=0,0,((AO14/SUMIFS($AE$12:$AN$12,AE14:AN14,"&gt;=0"))*100)),"")</f>
        <v>76</v>
      </c>
      <c r="AQ14" s="78">
        <v>8</v>
      </c>
      <c r="AR14" s="78">
        <v>6</v>
      </c>
      <c r="AS14" s="78">
        <v>15</v>
      </c>
      <c r="AT14" s="78">
        <v>15</v>
      </c>
      <c r="AU14" s="78"/>
      <c r="AV14" s="78"/>
      <c r="AW14" s="78"/>
      <c r="AX14" s="78">
        <f t="shared" ref="AX14:AX52" si="9">IF(SUMIFS(AQ14:AW14,AQ14:AW14,"&gt;=0")=0,"",SUMIFS(AQ14:AW14,AQ14:AW14,"&gt;=0"))</f>
        <v>44</v>
      </c>
      <c r="AY14" s="78">
        <f t="shared" si="0"/>
        <v>73.333333333333329</v>
      </c>
      <c r="AZ14" s="437">
        <v>18</v>
      </c>
      <c r="BA14" s="438"/>
      <c r="BB14" s="194">
        <f t="shared" ref="BB14:BB52" si="10">IFERROR(IF(OR($BB$9="",$BB$9=0),0,IF(AZ14/$AZ$12*100=0,"",AZ14/$AZ$12*100)),"")</f>
        <v>45</v>
      </c>
      <c r="BC14" s="182">
        <v>95</v>
      </c>
      <c r="BD14" s="76"/>
      <c r="BE14" s="76"/>
      <c r="BF14" s="76"/>
      <c r="BG14" s="76"/>
      <c r="BH14" s="76">
        <f t="shared" ref="BH14:BH52" si="11">IF(SUMIFS(BC14:BG14,BC14:BG14,"&gt;=0")=0,"",SUMIFS(BC14:BG14,BC14:BG14,"&gt;=0"))</f>
        <v>95</v>
      </c>
      <c r="BI14" s="76">
        <f t="shared" si="1"/>
        <v>95</v>
      </c>
      <c r="BJ14" s="78">
        <v>21</v>
      </c>
      <c r="BK14" s="78">
        <v>14</v>
      </c>
      <c r="BL14" s="78">
        <v>15</v>
      </c>
      <c r="BM14" s="78">
        <v>18</v>
      </c>
      <c r="BN14" s="78">
        <v>15</v>
      </c>
      <c r="BO14" s="78"/>
      <c r="BP14" s="78"/>
      <c r="BQ14" s="78"/>
      <c r="BR14" s="78"/>
      <c r="BS14" s="78"/>
      <c r="BT14" s="78">
        <f t="shared" ref="BT14:BT52" si="12">IF(SUMIFS(BJ14:BS14,BJ14:BS14,"&gt;=0")=0,"",SUMIFS(BJ14:BS14,BJ14:BS14,"&gt;=0"))</f>
        <v>83</v>
      </c>
      <c r="BU14" s="78">
        <f>IFERROR(IF($BU$9=0,0,((BT14/SUMIFS($BJ$12:$BS$12,BJ14:BS14,"&gt;=0"))*100)),"")</f>
        <v>87.368421052631589</v>
      </c>
      <c r="BV14" s="195">
        <v>85</v>
      </c>
      <c r="BW14" s="195">
        <v>85</v>
      </c>
      <c r="BX14" s="195"/>
      <c r="BY14" s="195"/>
      <c r="BZ14" s="195"/>
      <c r="CA14" s="195">
        <f t="shared" ref="CA14:CA52" si="13">IF(SUMIFS(BV14:BZ14,BV14:BZ14,"&gt;=0")=0,"",SUMIFS(BV14:BZ14,BV14:BZ14,"&gt;=0"))</f>
        <v>170</v>
      </c>
      <c r="CB14" s="195">
        <f t="shared" ref="CB14:CB52" si="14">IFERROR(IF($CB$9=0,0,((CA14/SUMIFS($BV$12:$BZ$12,BV14:BZ14,"&gt;=0"))*100)),"")</f>
        <v>85</v>
      </c>
      <c r="CC14" s="84">
        <v>95</v>
      </c>
      <c r="CD14" s="84">
        <v>88</v>
      </c>
      <c r="CE14" s="84"/>
      <c r="CF14" s="84"/>
      <c r="CG14" s="84"/>
      <c r="CH14" s="84">
        <f t="shared" ref="CH14:CH52" si="15">IF(SUMIFS(CC14:CG14,CC14:CG14,"&gt;=0")=0,"",SUMIFS(CC14:CG14,CC14:CG14,"&gt;=0"))</f>
        <v>183</v>
      </c>
      <c r="CI14" s="84">
        <f t="shared" ref="CI14:CI51" si="16">IFERROR(IF($CI$9=0,0,((CH14/SUMIFS($CC$12:$CG$12,CC14:CG14,"&gt;=0"))*100)),"")</f>
        <v>91.5</v>
      </c>
      <c r="CJ14" s="86">
        <v>11</v>
      </c>
      <c r="CK14" s="86"/>
      <c r="CL14" s="86"/>
      <c r="CM14" s="86"/>
      <c r="CN14" s="86"/>
      <c r="CO14" s="86">
        <f t="shared" ref="CO14:CO52" si="17">IF(SUMIFS(CJ14:CN14,CJ14:CN14,"&gt;=0")=0,"",SUMIFS(CJ14:CN14,CJ14:CN14,"&gt;=0"))</f>
        <v>11</v>
      </c>
      <c r="CP14" s="86">
        <f t="shared" ref="CP14:CP52" si="18">IFERROR(IF($CP$9=0,0,((CO14/SUMIFS($CJ$12:$CN$12,CJ14:CN14,"&gt;=0"))*100)),"")</f>
        <v>73.333333333333329</v>
      </c>
      <c r="CQ14" s="182">
        <v>21</v>
      </c>
      <c r="CR14" s="76">
        <v>10</v>
      </c>
      <c r="CS14" s="76">
        <v>10</v>
      </c>
      <c r="CT14" s="76">
        <v>10</v>
      </c>
      <c r="CU14" s="76"/>
      <c r="CV14" s="76"/>
      <c r="CW14" s="76"/>
      <c r="CX14" s="76"/>
      <c r="CY14" s="76">
        <f t="shared" ref="CY14:CY52" si="19">IF(SUMIFS(CQ14:CX14,CQ14:CX14,"&gt;=0")=0,"",SUMIFS(CQ14:CX14,CQ14:CX14,"&gt;=0"))</f>
        <v>51</v>
      </c>
      <c r="CZ14" s="191">
        <f t="shared" si="2"/>
        <v>92.72727272727272</v>
      </c>
      <c r="DA14" s="439">
        <v>37</v>
      </c>
      <c r="DB14" s="438"/>
      <c r="DC14" s="194">
        <f t="shared" ref="DC14:DC52" si="20">IFERROR(IF(OR($DC$9="",$DC$9=0),0,IF((DA14/$DA$11*100)*$DC$9/100=0,"",(DA14/$DA$11*100)*$DC$9/100)),"")</f>
        <v>18.5</v>
      </c>
      <c r="DD14" s="188" t="str">
        <f t="shared" ref="DD14:DD52" si="21">IFERROR((R14*$R$9+AD14*$AD$9)/100*$AC$8/100,"")</f>
        <v/>
      </c>
      <c r="DE14" s="187">
        <f t="shared" ref="DE14:DE52" si="22">IFERROR(((AP14*$AP$9+AY14*$AY$9+BB14*$BB$9)/100)*$BA$8/100,"")</f>
        <v>17.989999999999998</v>
      </c>
      <c r="DF14" s="187">
        <f t="shared" ref="DF14:DF52" si="23">IFERROR(((BI14*$BI$9+BU14*$BU$9+CB14*$CB$9+CI14*$CI$9+CP14*$CP$9+CZ14*$CZ$9)/100)*$CY$8/100,"")</f>
        <v>44.058293460925043</v>
      </c>
      <c r="DG14" s="189">
        <f>IFERROR(DC14,"")</f>
        <v>18.5</v>
      </c>
      <c r="DH14" s="93">
        <f>IFERROR(IF(AND($C$8="",$E$7="",$AE$7="",$BC$7="",$E$6=""),IF(SUM(DD14:DG14)=0,"",SUM(DD14:DG14)),""),"")</f>
        <v>80.548293460925038</v>
      </c>
      <c r="DI14" s="192">
        <f t="shared" ref="DI14:DI52" si="24">IFERROR(75+(100-75)/(100-60)*(DH14-60),"")</f>
        <v>87.842683413078149</v>
      </c>
      <c r="DJ14" s="196">
        <f t="shared" ref="DJ14:DJ52" si="25">IFERROR(75+(100-75)/(100-55)*(DH14-55),"")</f>
        <v>89.193496367180572</v>
      </c>
      <c r="DK14" s="96">
        <f t="shared" ref="DK14:DK52" si="26">IFERROR(75+(100-75)/(100-50)*(DH14-50),"")</f>
        <v>90.274146730462519</v>
      </c>
      <c r="DL14" s="198">
        <f t="shared" ref="DL14:DL50" si="27">IFERROR(IF(ROUND(IF($C$7="Green",DI14,IF($C$7="Orange",DJ14,IF($C$7="Yellow",DK14,"Error!"))),0)&lt;70,70,ROUND(IF($C$7="Green",DI14,IF($C$7="Orange",DJ14,IF($C$7="Yellow",DK14,"Error!"))),0)),"")</f>
        <v>89</v>
      </c>
      <c r="DM14" s="98"/>
      <c r="DN14" s="2"/>
      <c r="DO14" s="2"/>
      <c r="DP14" s="2"/>
      <c r="DQ14" s="2"/>
      <c r="DR14" s="440" t="s">
        <v>43</v>
      </c>
      <c r="DS14" s="440"/>
      <c r="DT14" s="440"/>
      <c r="DU14" s="440"/>
      <c r="DV14" s="441">
        <f>COUNTIFS($DL$13:$DL$52,"&gt;=90",$DL$13:$DL$52,"&lt;95")</f>
        <v>9</v>
      </c>
      <c r="DW14" s="441"/>
      <c r="DX14" s="2"/>
      <c r="DY14" s="2"/>
      <c r="DZ14" s="2"/>
      <c r="EA14" s="2"/>
      <c r="EB14" s="2"/>
      <c r="EC14" s="2"/>
      <c r="ED14" s="2"/>
      <c r="EE14" s="2"/>
    </row>
    <row r="15" spans="1:135" s="190" customFormat="1" ht="18" customHeight="1">
      <c r="A15" s="70">
        <v>406913150115</v>
      </c>
      <c r="B15" s="71" t="s">
        <v>44</v>
      </c>
      <c r="C15" s="207" t="s">
        <v>45</v>
      </c>
      <c r="D15" s="208"/>
      <c r="E15" s="182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 t="str">
        <f t="shared" si="3"/>
        <v/>
      </c>
      <c r="R15" s="76">
        <f t="shared" si="4"/>
        <v>0</v>
      </c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 t="str">
        <f t="shared" si="5"/>
        <v/>
      </c>
      <c r="AD15" s="79" t="str">
        <f t="shared" si="6"/>
        <v/>
      </c>
      <c r="AE15" s="182">
        <v>19</v>
      </c>
      <c r="AF15" s="76">
        <v>9</v>
      </c>
      <c r="AG15" s="76">
        <v>6</v>
      </c>
      <c r="AH15" s="76">
        <v>10</v>
      </c>
      <c r="AI15" s="76">
        <v>16</v>
      </c>
      <c r="AJ15" s="76">
        <v>10</v>
      </c>
      <c r="AK15" s="76">
        <v>15</v>
      </c>
      <c r="AL15" s="76"/>
      <c r="AM15" s="76"/>
      <c r="AN15" s="76"/>
      <c r="AO15" s="76">
        <f t="shared" si="7"/>
        <v>85</v>
      </c>
      <c r="AP15" s="76">
        <f t="shared" si="8"/>
        <v>85</v>
      </c>
      <c r="AQ15" s="78">
        <v>8</v>
      </c>
      <c r="AR15" s="78">
        <v>4</v>
      </c>
      <c r="AS15" s="78">
        <v>17</v>
      </c>
      <c r="AT15" s="78">
        <v>11</v>
      </c>
      <c r="AU15" s="78"/>
      <c r="AV15" s="78"/>
      <c r="AW15" s="78"/>
      <c r="AX15" s="78">
        <f t="shared" si="9"/>
        <v>40</v>
      </c>
      <c r="AY15" s="78">
        <f t="shared" si="0"/>
        <v>66.666666666666657</v>
      </c>
      <c r="AZ15" s="437">
        <v>31</v>
      </c>
      <c r="BA15" s="438"/>
      <c r="BB15" s="194">
        <f t="shared" si="10"/>
        <v>77.5</v>
      </c>
      <c r="BC15" s="182">
        <v>95</v>
      </c>
      <c r="BD15" s="76"/>
      <c r="BE15" s="76"/>
      <c r="BF15" s="76"/>
      <c r="BG15" s="76"/>
      <c r="BH15" s="76">
        <f t="shared" si="11"/>
        <v>95</v>
      </c>
      <c r="BI15" s="76">
        <f t="shared" si="1"/>
        <v>95</v>
      </c>
      <c r="BJ15" s="78">
        <v>22</v>
      </c>
      <c r="BK15" s="78">
        <v>14</v>
      </c>
      <c r="BL15" s="78">
        <v>13</v>
      </c>
      <c r="BM15" s="78">
        <v>17</v>
      </c>
      <c r="BN15" s="78">
        <v>16</v>
      </c>
      <c r="BO15" s="78"/>
      <c r="BP15" s="78"/>
      <c r="BQ15" s="78"/>
      <c r="BR15" s="78"/>
      <c r="BS15" s="78"/>
      <c r="BT15" s="78">
        <f t="shared" si="12"/>
        <v>82</v>
      </c>
      <c r="BU15" s="78">
        <f t="shared" ref="BU15:BU52" si="28">IFERROR(IF($BU$9=0,0,((BT15/SUMIFS($BJ$12:$BS$12,BJ15:BS15,"&gt;=0"))*100)),"")</f>
        <v>86.31578947368422</v>
      </c>
      <c r="BV15" s="195">
        <v>95</v>
      </c>
      <c r="BW15" s="195">
        <v>85</v>
      </c>
      <c r="BX15" s="195"/>
      <c r="BY15" s="195"/>
      <c r="BZ15" s="195"/>
      <c r="CA15" s="195">
        <f t="shared" si="13"/>
        <v>180</v>
      </c>
      <c r="CB15" s="195">
        <f t="shared" si="14"/>
        <v>90</v>
      </c>
      <c r="CC15" s="84">
        <v>95</v>
      </c>
      <c r="CD15" s="84">
        <v>88</v>
      </c>
      <c r="CE15" s="84"/>
      <c r="CF15" s="84"/>
      <c r="CG15" s="84"/>
      <c r="CH15" s="84">
        <f t="shared" si="15"/>
        <v>183</v>
      </c>
      <c r="CI15" s="84">
        <f t="shared" si="16"/>
        <v>91.5</v>
      </c>
      <c r="CJ15" s="86">
        <v>12</v>
      </c>
      <c r="CK15" s="86"/>
      <c r="CL15" s="86"/>
      <c r="CM15" s="86"/>
      <c r="CN15" s="86"/>
      <c r="CO15" s="86">
        <f t="shared" si="17"/>
        <v>12</v>
      </c>
      <c r="CP15" s="86">
        <f t="shared" si="18"/>
        <v>80</v>
      </c>
      <c r="CQ15" s="182">
        <v>25</v>
      </c>
      <c r="CR15" s="76">
        <v>10</v>
      </c>
      <c r="CS15" s="76">
        <v>5</v>
      </c>
      <c r="CT15" s="76">
        <v>10</v>
      </c>
      <c r="CU15" s="76"/>
      <c r="CV15" s="76"/>
      <c r="CW15" s="76"/>
      <c r="CX15" s="76"/>
      <c r="CY15" s="76">
        <f t="shared" si="19"/>
        <v>50</v>
      </c>
      <c r="CZ15" s="191">
        <f t="shared" si="2"/>
        <v>90.909090909090907</v>
      </c>
      <c r="DA15" s="439">
        <v>26</v>
      </c>
      <c r="DB15" s="438"/>
      <c r="DC15" s="194">
        <f t="shared" si="20"/>
        <v>13</v>
      </c>
      <c r="DD15" s="188" t="str">
        <f t="shared" si="21"/>
        <v/>
      </c>
      <c r="DE15" s="187">
        <f t="shared" si="22"/>
        <v>23.274999999999999</v>
      </c>
      <c r="DF15" s="187">
        <f t="shared" si="23"/>
        <v>44.517822966507175</v>
      </c>
      <c r="DG15" s="189">
        <f t="shared" ref="DG15:DG52" si="29">IFERROR(DC15,"")</f>
        <v>13</v>
      </c>
      <c r="DH15" s="93">
        <f t="shared" ref="DH15:DH52" si="30">IFERROR(IF(AND($C$8="",$E$7="",$AE$7="",$BC$7="",$E$6=""),IF(SUM(DD15:DG15)=0,"",SUM(DD15:DG15)),""),"")</f>
        <v>80.792822966507174</v>
      </c>
      <c r="DI15" s="192">
        <f t="shared" si="24"/>
        <v>87.995514354066984</v>
      </c>
      <c r="DJ15" s="196">
        <f t="shared" si="25"/>
        <v>89.329346092503982</v>
      </c>
      <c r="DK15" s="96">
        <f t="shared" si="26"/>
        <v>90.396411483253587</v>
      </c>
      <c r="DL15" s="198">
        <f t="shared" si="27"/>
        <v>89</v>
      </c>
      <c r="DM15" s="98"/>
      <c r="DN15" s="2"/>
      <c r="DO15" s="2"/>
      <c r="DP15" s="2"/>
      <c r="DQ15" s="2"/>
      <c r="DR15" s="440" t="s">
        <v>46</v>
      </c>
      <c r="DS15" s="440"/>
      <c r="DT15" s="440"/>
      <c r="DU15" s="440"/>
      <c r="DV15" s="441">
        <f>COUNTIFS($DL$13:$DL$52,"&gt;=85",$DL$13:$DL$52,"&lt;90")</f>
        <v>11</v>
      </c>
      <c r="DW15" s="441"/>
      <c r="DX15" s="2"/>
      <c r="DY15" s="2"/>
      <c r="DZ15" s="2"/>
      <c r="EA15" s="2"/>
      <c r="EB15" s="2"/>
      <c r="EC15" s="2"/>
      <c r="ED15" s="2"/>
      <c r="EE15" s="2"/>
    </row>
    <row r="16" spans="1:135" ht="18" customHeight="1">
      <c r="A16" s="70">
        <v>406913150116</v>
      </c>
      <c r="B16" s="103" t="s">
        <v>47</v>
      </c>
      <c r="C16" s="205" t="s">
        <v>48</v>
      </c>
      <c r="D16" s="208"/>
      <c r="E16" s="182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 t="str">
        <f t="shared" si="3"/>
        <v/>
      </c>
      <c r="R16" s="76">
        <f t="shared" si="4"/>
        <v>0</v>
      </c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 t="str">
        <f t="shared" si="5"/>
        <v/>
      </c>
      <c r="AD16" s="79" t="str">
        <f>IFERROR(IF($AD$9=0,0,((AC16/SUMIFS($S$12:$AB$12,S16:AB16,"&gt;=0")*100))),"")</f>
        <v/>
      </c>
      <c r="AE16" s="182">
        <v>16</v>
      </c>
      <c r="AF16" s="76">
        <v>10</v>
      </c>
      <c r="AG16" s="76">
        <v>10</v>
      </c>
      <c r="AH16" s="76">
        <v>10</v>
      </c>
      <c r="AI16" s="76">
        <v>15</v>
      </c>
      <c r="AJ16" s="76">
        <v>10</v>
      </c>
      <c r="AK16" s="76">
        <v>20</v>
      </c>
      <c r="AL16" s="76"/>
      <c r="AM16" s="76"/>
      <c r="AN16" s="76"/>
      <c r="AO16" s="76">
        <f t="shared" si="7"/>
        <v>91</v>
      </c>
      <c r="AP16" s="76">
        <f t="shared" si="8"/>
        <v>91</v>
      </c>
      <c r="AQ16" s="78">
        <v>10</v>
      </c>
      <c r="AR16" s="78">
        <v>9</v>
      </c>
      <c r="AS16" s="78">
        <v>20</v>
      </c>
      <c r="AT16" s="78">
        <v>11</v>
      </c>
      <c r="AU16" s="78"/>
      <c r="AV16" s="78"/>
      <c r="AW16" s="78"/>
      <c r="AX16" s="78">
        <f t="shared" si="9"/>
        <v>50</v>
      </c>
      <c r="AY16" s="78">
        <f t="shared" si="0"/>
        <v>83.333333333333343</v>
      </c>
      <c r="AZ16" s="437">
        <v>25</v>
      </c>
      <c r="BA16" s="438"/>
      <c r="BB16" s="194">
        <f t="shared" si="10"/>
        <v>62.5</v>
      </c>
      <c r="BC16" s="182">
        <v>95</v>
      </c>
      <c r="BD16" s="76"/>
      <c r="BE16" s="76"/>
      <c r="BF16" s="76"/>
      <c r="BG16" s="76"/>
      <c r="BH16" s="76">
        <f t="shared" si="11"/>
        <v>95</v>
      </c>
      <c r="BI16" s="76">
        <f t="shared" si="1"/>
        <v>95</v>
      </c>
      <c r="BJ16" s="78">
        <v>22</v>
      </c>
      <c r="BK16" s="78">
        <v>11</v>
      </c>
      <c r="BL16" s="78">
        <v>12</v>
      </c>
      <c r="BM16" s="78">
        <v>12</v>
      </c>
      <c r="BN16" s="78">
        <v>15</v>
      </c>
      <c r="BO16" s="78"/>
      <c r="BP16" s="78"/>
      <c r="BQ16" s="78"/>
      <c r="BR16" s="78"/>
      <c r="BS16" s="78"/>
      <c r="BT16" s="78">
        <f t="shared" si="12"/>
        <v>72</v>
      </c>
      <c r="BU16" s="78">
        <f t="shared" si="28"/>
        <v>75.789473684210535</v>
      </c>
      <c r="BV16" s="195">
        <v>85</v>
      </c>
      <c r="BW16" s="195">
        <v>85</v>
      </c>
      <c r="BX16" s="195"/>
      <c r="BY16" s="195"/>
      <c r="BZ16" s="195"/>
      <c r="CA16" s="195">
        <f t="shared" si="13"/>
        <v>170</v>
      </c>
      <c r="CB16" s="195">
        <f>IFERROR(IF($CB$9=0,0,((CA16/SUMIFS($BV$12:$BZ$12,BV16:BZ16,"&gt;=0"))*100)),"")</f>
        <v>85</v>
      </c>
      <c r="CC16" s="84">
        <v>95</v>
      </c>
      <c r="CD16" s="84">
        <v>88</v>
      </c>
      <c r="CE16" s="84"/>
      <c r="CF16" s="84"/>
      <c r="CG16" s="84"/>
      <c r="CH16" s="84">
        <f t="shared" si="15"/>
        <v>183</v>
      </c>
      <c r="CI16" s="84">
        <f t="shared" si="16"/>
        <v>91.5</v>
      </c>
      <c r="CJ16" s="86">
        <v>13</v>
      </c>
      <c r="CK16" s="86"/>
      <c r="CL16" s="86"/>
      <c r="CM16" s="86"/>
      <c r="CN16" s="86"/>
      <c r="CO16" s="86">
        <f t="shared" si="17"/>
        <v>13</v>
      </c>
      <c r="CP16" s="86">
        <f>IFERROR(IF($CP$9=0,0,((CO16/SUMIFS($CJ$12:$CN$12,CJ16:CN16,"&gt;=0"))*100)),"")</f>
        <v>86.666666666666671</v>
      </c>
      <c r="CQ16" s="182">
        <v>23</v>
      </c>
      <c r="CR16" s="76">
        <v>10</v>
      </c>
      <c r="CS16" s="76">
        <v>6</v>
      </c>
      <c r="CT16" s="76">
        <v>10</v>
      </c>
      <c r="CU16" s="76"/>
      <c r="CV16" s="76"/>
      <c r="CW16" s="76"/>
      <c r="CX16" s="76"/>
      <c r="CY16" s="76">
        <f t="shared" si="19"/>
        <v>49</v>
      </c>
      <c r="CZ16" s="191">
        <f t="shared" si="2"/>
        <v>89.090909090909093</v>
      </c>
      <c r="DA16" s="439">
        <v>23</v>
      </c>
      <c r="DB16" s="438"/>
      <c r="DC16" s="194">
        <f t="shared" si="20"/>
        <v>11.499999999999998</v>
      </c>
      <c r="DD16" s="100" t="str">
        <f t="shared" si="21"/>
        <v/>
      </c>
      <c r="DE16" s="101">
        <f t="shared" si="22"/>
        <v>22.565000000000001</v>
      </c>
      <c r="DF16" s="101">
        <f t="shared" si="23"/>
        <v>42.806299840510363</v>
      </c>
      <c r="DG16" s="102">
        <f t="shared" si="29"/>
        <v>11.499999999999998</v>
      </c>
      <c r="DH16" s="93">
        <f t="shared" si="30"/>
        <v>76.87129984051036</v>
      </c>
      <c r="DI16" s="192">
        <f t="shared" si="24"/>
        <v>85.544562400318981</v>
      </c>
      <c r="DJ16" s="196">
        <f t="shared" si="25"/>
        <v>87.150722133616867</v>
      </c>
      <c r="DK16" s="96">
        <f t="shared" si="26"/>
        <v>88.435649920255173</v>
      </c>
      <c r="DL16" s="198">
        <f t="shared" si="27"/>
        <v>87</v>
      </c>
      <c r="DM16" s="98"/>
      <c r="DN16" s="2"/>
      <c r="DO16" s="2"/>
      <c r="DP16" s="2"/>
      <c r="DQ16" s="2"/>
      <c r="DR16" s="440" t="s">
        <v>49</v>
      </c>
      <c r="DS16" s="440"/>
      <c r="DT16" s="440"/>
      <c r="DU16" s="440"/>
      <c r="DV16" s="441">
        <f>COUNTIFS($DL$13:$DL$52,"&gt;=80",$DL$13:$DL$52,"&lt;85")</f>
        <v>7</v>
      </c>
      <c r="DW16" s="441"/>
      <c r="DX16" s="2"/>
      <c r="DY16" s="2"/>
      <c r="DZ16" s="2"/>
      <c r="EA16" s="2"/>
      <c r="EB16" s="2"/>
      <c r="EC16" s="2"/>
      <c r="ED16" s="2"/>
      <c r="EE16" s="2"/>
    </row>
    <row r="17" spans="1:135" ht="18" customHeight="1">
      <c r="A17" s="70">
        <v>406913150088</v>
      </c>
      <c r="B17" s="71" t="s">
        <v>50</v>
      </c>
      <c r="C17" s="207" t="s">
        <v>51</v>
      </c>
      <c r="D17" s="208"/>
      <c r="E17" s="182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 t="str">
        <f t="shared" si="3"/>
        <v/>
      </c>
      <c r="R17" s="76">
        <f t="shared" si="4"/>
        <v>0</v>
      </c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 t="str">
        <f t="shared" si="5"/>
        <v/>
      </c>
      <c r="AD17" s="79" t="str">
        <f t="shared" si="6"/>
        <v/>
      </c>
      <c r="AE17" s="182">
        <v>17</v>
      </c>
      <c r="AF17" s="76">
        <v>10</v>
      </c>
      <c r="AG17" s="76">
        <v>10</v>
      </c>
      <c r="AH17" s="76">
        <v>10</v>
      </c>
      <c r="AI17" s="76">
        <v>17</v>
      </c>
      <c r="AJ17" s="76">
        <v>10</v>
      </c>
      <c r="AK17" s="76">
        <v>15</v>
      </c>
      <c r="AL17" s="76"/>
      <c r="AM17" s="76"/>
      <c r="AN17" s="76"/>
      <c r="AO17" s="76">
        <f t="shared" si="7"/>
        <v>89</v>
      </c>
      <c r="AP17" s="76">
        <f t="shared" si="8"/>
        <v>89</v>
      </c>
      <c r="AQ17" s="78">
        <v>10</v>
      </c>
      <c r="AR17" s="78">
        <v>10</v>
      </c>
      <c r="AS17" s="78">
        <v>16</v>
      </c>
      <c r="AT17" s="78">
        <v>15</v>
      </c>
      <c r="AU17" s="78"/>
      <c r="AV17" s="78"/>
      <c r="AW17" s="78"/>
      <c r="AX17" s="78">
        <f t="shared" si="9"/>
        <v>51</v>
      </c>
      <c r="AY17" s="78">
        <f t="shared" si="0"/>
        <v>85</v>
      </c>
      <c r="AZ17" s="437">
        <v>14</v>
      </c>
      <c r="BA17" s="438"/>
      <c r="BB17" s="194">
        <f t="shared" si="10"/>
        <v>35</v>
      </c>
      <c r="BC17" s="182">
        <v>95</v>
      </c>
      <c r="BD17" s="76"/>
      <c r="BE17" s="76"/>
      <c r="BF17" s="76"/>
      <c r="BG17" s="76"/>
      <c r="BH17" s="76">
        <f t="shared" si="11"/>
        <v>95</v>
      </c>
      <c r="BI17" s="76">
        <f t="shared" si="1"/>
        <v>95</v>
      </c>
      <c r="BJ17" s="78">
        <v>21</v>
      </c>
      <c r="BK17" s="78">
        <v>14</v>
      </c>
      <c r="BL17" s="78">
        <v>15</v>
      </c>
      <c r="BM17" s="78">
        <v>18</v>
      </c>
      <c r="BN17" s="78">
        <v>15</v>
      </c>
      <c r="BO17" s="78"/>
      <c r="BP17" s="78"/>
      <c r="BQ17" s="78"/>
      <c r="BR17" s="78"/>
      <c r="BS17" s="78"/>
      <c r="BT17" s="78">
        <f t="shared" si="12"/>
        <v>83</v>
      </c>
      <c r="BU17" s="78">
        <f>IFERROR(IF($BU$9=0,0,((BT17/SUMIFS($BJ$12:$BS$12,BJ17:BS17,"&gt;=0"))*100)),"")</f>
        <v>87.368421052631589</v>
      </c>
      <c r="BV17" s="195">
        <v>85</v>
      </c>
      <c r="BW17" s="195">
        <v>85</v>
      </c>
      <c r="BX17" s="195"/>
      <c r="BY17" s="195"/>
      <c r="BZ17" s="195"/>
      <c r="CA17" s="195">
        <f t="shared" si="13"/>
        <v>170</v>
      </c>
      <c r="CB17" s="195">
        <f t="shared" si="14"/>
        <v>85</v>
      </c>
      <c r="CC17" s="84">
        <v>95</v>
      </c>
      <c r="CD17" s="84">
        <v>88</v>
      </c>
      <c r="CE17" s="84"/>
      <c r="CF17" s="84"/>
      <c r="CG17" s="84"/>
      <c r="CH17" s="84">
        <f t="shared" si="15"/>
        <v>183</v>
      </c>
      <c r="CI17" s="84">
        <f t="shared" si="16"/>
        <v>91.5</v>
      </c>
      <c r="CJ17" s="86">
        <v>11</v>
      </c>
      <c r="CK17" s="86"/>
      <c r="CL17" s="86"/>
      <c r="CM17" s="86"/>
      <c r="CN17" s="86"/>
      <c r="CO17" s="86">
        <f t="shared" si="17"/>
        <v>11</v>
      </c>
      <c r="CP17" s="86">
        <f t="shared" si="18"/>
        <v>73.333333333333329</v>
      </c>
      <c r="CQ17" s="182">
        <v>25</v>
      </c>
      <c r="CR17" s="76">
        <v>10</v>
      </c>
      <c r="CS17" s="76">
        <v>10</v>
      </c>
      <c r="CT17" s="76">
        <v>10</v>
      </c>
      <c r="CU17" s="76"/>
      <c r="CV17" s="76"/>
      <c r="CW17" s="76"/>
      <c r="CX17" s="76"/>
      <c r="CY17" s="76">
        <f t="shared" si="19"/>
        <v>55</v>
      </c>
      <c r="CZ17" s="191">
        <f t="shared" si="2"/>
        <v>100</v>
      </c>
      <c r="DA17" s="439">
        <v>14</v>
      </c>
      <c r="DB17" s="438"/>
      <c r="DC17" s="194">
        <f t="shared" si="20"/>
        <v>7</v>
      </c>
      <c r="DD17" s="100" t="str">
        <f t="shared" si="21"/>
        <v/>
      </c>
      <c r="DE17" s="101">
        <f t="shared" si="22"/>
        <v>18.36</v>
      </c>
      <c r="DF17" s="101">
        <f t="shared" si="23"/>
        <v>44.421929824561403</v>
      </c>
      <c r="DG17" s="102">
        <f t="shared" si="29"/>
        <v>7</v>
      </c>
      <c r="DH17" s="93">
        <f t="shared" si="30"/>
        <v>69.781929824561402</v>
      </c>
      <c r="DI17" s="192">
        <f t="shared" si="24"/>
        <v>81.113706140350871</v>
      </c>
      <c r="DJ17" s="196">
        <f t="shared" si="25"/>
        <v>83.212183235867442</v>
      </c>
      <c r="DK17" s="96">
        <f t="shared" si="26"/>
        <v>84.890964912280708</v>
      </c>
      <c r="DL17" s="198">
        <f>IFERROR(IF(ROUND(IF($C$7="Green",DI17,IF($C$7="Orange",DJ17,IF($C$7="Yellow",DK17,"Error!"))),0)&lt;70,70,ROUND(IF($C$7="Green",DI17,IF($C$7="Orange",DJ17,IF($C$7="Yellow",DK17,"Error!"))),0)),"")</f>
        <v>83</v>
      </c>
      <c r="DM17" s="98"/>
      <c r="DN17" s="2"/>
      <c r="DO17" s="2"/>
      <c r="DP17" s="2"/>
      <c r="DQ17" s="2"/>
      <c r="DR17" s="440" t="s">
        <v>52</v>
      </c>
      <c r="DS17" s="440"/>
      <c r="DT17" s="440"/>
      <c r="DU17" s="440"/>
      <c r="DV17" s="441">
        <f>COUNTIFS($DL$13:$DL$52,"&gt;=75",$DL$13:$DL$52,"&lt;80")</f>
        <v>0</v>
      </c>
      <c r="DW17" s="441"/>
      <c r="DX17" s="2"/>
      <c r="DY17" s="2"/>
      <c r="DZ17" s="2"/>
      <c r="EA17" s="2"/>
      <c r="EB17" s="2"/>
      <c r="EC17" s="2"/>
      <c r="ED17" s="2"/>
      <c r="EE17" s="2"/>
    </row>
    <row r="18" spans="1:135" s="190" customFormat="1" ht="18" customHeight="1">
      <c r="A18" s="70">
        <v>406913150089</v>
      </c>
      <c r="B18" s="71" t="s">
        <v>53</v>
      </c>
      <c r="C18" s="207" t="s">
        <v>54</v>
      </c>
      <c r="D18" s="208"/>
      <c r="E18" s="182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 t="str">
        <f t="shared" si="3"/>
        <v/>
      </c>
      <c r="R18" s="76">
        <f t="shared" si="4"/>
        <v>0</v>
      </c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 t="str">
        <f t="shared" si="5"/>
        <v/>
      </c>
      <c r="AD18" s="79" t="str">
        <f t="shared" si="6"/>
        <v/>
      </c>
      <c r="AE18" s="182">
        <v>16</v>
      </c>
      <c r="AF18" s="76">
        <v>5</v>
      </c>
      <c r="AG18" s="76">
        <v>9</v>
      </c>
      <c r="AH18" s="76">
        <v>10</v>
      </c>
      <c r="AI18" s="76">
        <v>15</v>
      </c>
      <c r="AJ18" s="76">
        <v>3</v>
      </c>
      <c r="AK18" s="76">
        <v>20</v>
      </c>
      <c r="AL18" s="76"/>
      <c r="AM18" s="76"/>
      <c r="AN18" s="76"/>
      <c r="AO18" s="76">
        <f t="shared" si="7"/>
        <v>78</v>
      </c>
      <c r="AP18" s="76">
        <f>IFERROR(IF($AP$9=0,0,((AO18/SUMIFS($AE$12:$AN$12,AE18:AN18,"&gt;=0"))*100)),"")</f>
        <v>78</v>
      </c>
      <c r="AQ18" s="78">
        <v>8</v>
      </c>
      <c r="AR18" s="78">
        <v>5</v>
      </c>
      <c r="AS18" s="78">
        <v>15</v>
      </c>
      <c r="AT18" s="78">
        <v>19</v>
      </c>
      <c r="AU18" s="78"/>
      <c r="AV18" s="78"/>
      <c r="AW18" s="78"/>
      <c r="AX18" s="78">
        <f t="shared" si="9"/>
        <v>47</v>
      </c>
      <c r="AY18" s="78">
        <f t="shared" si="0"/>
        <v>78.333333333333329</v>
      </c>
      <c r="AZ18" s="437">
        <v>22</v>
      </c>
      <c r="BA18" s="438"/>
      <c r="BB18" s="194">
        <f t="shared" si="10"/>
        <v>55.000000000000007</v>
      </c>
      <c r="BC18" s="182">
        <v>95</v>
      </c>
      <c r="BD18" s="76"/>
      <c r="BE18" s="76"/>
      <c r="BF18" s="76"/>
      <c r="BG18" s="76"/>
      <c r="BH18" s="76">
        <f t="shared" si="11"/>
        <v>95</v>
      </c>
      <c r="BI18" s="76">
        <f t="shared" si="1"/>
        <v>95</v>
      </c>
      <c r="BJ18" s="78">
        <v>24</v>
      </c>
      <c r="BK18" s="78">
        <v>12</v>
      </c>
      <c r="BL18" s="78">
        <v>11</v>
      </c>
      <c r="BM18" s="78">
        <v>18</v>
      </c>
      <c r="BN18" s="78">
        <v>11</v>
      </c>
      <c r="BO18" s="78"/>
      <c r="BP18" s="78"/>
      <c r="BQ18" s="78"/>
      <c r="BR18" s="78"/>
      <c r="BS18" s="78"/>
      <c r="BT18" s="78">
        <f t="shared" si="12"/>
        <v>76</v>
      </c>
      <c r="BU18" s="78">
        <f t="shared" si="28"/>
        <v>80</v>
      </c>
      <c r="BV18" s="195">
        <v>85</v>
      </c>
      <c r="BW18" s="195">
        <v>85</v>
      </c>
      <c r="BX18" s="195"/>
      <c r="BY18" s="195"/>
      <c r="BZ18" s="195"/>
      <c r="CA18" s="195">
        <f t="shared" si="13"/>
        <v>170</v>
      </c>
      <c r="CB18" s="195">
        <f t="shared" si="14"/>
        <v>85</v>
      </c>
      <c r="CC18" s="84">
        <v>95</v>
      </c>
      <c r="CD18" s="84">
        <v>88</v>
      </c>
      <c r="CE18" s="84"/>
      <c r="CF18" s="84"/>
      <c r="CG18" s="84"/>
      <c r="CH18" s="84">
        <f t="shared" si="15"/>
        <v>183</v>
      </c>
      <c r="CI18" s="84">
        <f t="shared" si="16"/>
        <v>91.5</v>
      </c>
      <c r="CJ18" s="86">
        <v>11</v>
      </c>
      <c r="CK18" s="86"/>
      <c r="CL18" s="86"/>
      <c r="CM18" s="86"/>
      <c r="CN18" s="86"/>
      <c r="CO18" s="86">
        <f t="shared" si="17"/>
        <v>11</v>
      </c>
      <c r="CP18" s="86">
        <f t="shared" si="18"/>
        <v>73.333333333333329</v>
      </c>
      <c r="CQ18" s="182">
        <v>25</v>
      </c>
      <c r="CR18" s="76">
        <v>10</v>
      </c>
      <c r="CS18" s="76">
        <v>8</v>
      </c>
      <c r="CT18" s="76">
        <v>10</v>
      </c>
      <c r="CU18" s="76"/>
      <c r="CV18" s="76"/>
      <c r="CW18" s="76"/>
      <c r="CX18" s="76"/>
      <c r="CY18" s="76">
        <f t="shared" si="19"/>
        <v>53</v>
      </c>
      <c r="CZ18" s="191">
        <f t="shared" si="2"/>
        <v>96.36363636363636</v>
      </c>
      <c r="DA18" s="439">
        <v>39</v>
      </c>
      <c r="DB18" s="438"/>
      <c r="DC18" s="194">
        <f t="shared" si="20"/>
        <v>19.5</v>
      </c>
      <c r="DD18" s="188" t="str">
        <f t="shared" si="21"/>
        <v/>
      </c>
      <c r="DE18" s="187">
        <f t="shared" si="22"/>
        <v>19.97</v>
      </c>
      <c r="DF18" s="187">
        <f t="shared" si="23"/>
        <v>43.134848484848483</v>
      </c>
      <c r="DG18" s="189">
        <f t="shared" si="29"/>
        <v>19.5</v>
      </c>
      <c r="DH18" s="93">
        <f t="shared" si="30"/>
        <v>82.604848484848475</v>
      </c>
      <c r="DI18" s="192">
        <f t="shared" si="24"/>
        <v>89.1280303030303</v>
      </c>
      <c r="DJ18" s="196">
        <f t="shared" si="25"/>
        <v>90.336026936026926</v>
      </c>
      <c r="DK18" s="96">
        <f t="shared" si="26"/>
        <v>91.302424242424237</v>
      </c>
      <c r="DL18" s="198">
        <f>IFERROR(IF(ROUND(IF($C$7="Green",DI18,IF($C$7="Orange",DJ18,IF($C$7="Yellow",DK18,"Error!"))),0)&lt;70,70,ROUND(IF($C$7="Green",DI18,IF($C$7="Orange",DJ18,IF($C$7="Yellow",DK18,"Error!"))),0)),"")</f>
        <v>90</v>
      </c>
      <c r="DM18" s="98"/>
      <c r="DN18" s="2"/>
      <c r="DO18" s="2"/>
      <c r="DP18" s="2"/>
      <c r="DQ18" s="2"/>
      <c r="DR18" s="440" t="s">
        <v>55</v>
      </c>
      <c r="DS18" s="440"/>
      <c r="DT18" s="440"/>
      <c r="DU18" s="440"/>
      <c r="DV18" s="441">
        <f>COUNTIFS($DL$13:$DL$52,"&lt;75")</f>
        <v>0</v>
      </c>
      <c r="DW18" s="441"/>
      <c r="DX18" s="2"/>
      <c r="DY18" s="2"/>
      <c r="DZ18" s="2"/>
      <c r="EA18" s="2"/>
      <c r="EB18" s="2"/>
      <c r="EC18" s="2"/>
      <c r="ED18" s="2"/>
      <c r="EE18" s="2"/>
    </row>
    <row r="19" spans="1:135" s="190" customFormat="1" ht="18" customHeight="1">
      <c r="A19" s="70">
        <v>406913150094</v>
      </c>
      <c r="B19" s="71" t="s">
        <v>56</v>
      </c>
      <c r="C19" s="207" t="s">
        <v>57</v>
      </c>
      <c r="D19" s="208"/>
      <c r="E19" s="182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 t="str">
        <f t="shared" si="3"/>
        <v/>
      </c>
      <c r="R19" s="76">
        <f t="shared" si="4"/>
        <v>0</v>
      </c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 t="str">
        <f t="shared" si="5"/>
        <v/>
      </c>
      <c r="AD19" s="79" t="str">
        <f>IFERROR(IF($AD$9=0,0,((AC19/SUMIFS($S$12:$AB$12,S19:AB19,"&gt;=0")*100))),"")</f>
        <v/>
      </c>
      <c r="AE19" s="182">
        <v>18</v>
      </c>
      <c r="AF19" s="76">
        <v>8</v>
      </c>
      <c r="AG19" s="76">
        <v>10</v>
      </c>
      <c r="AH19" s="76">
        <v>8</v>
      </c>
      <c r="AI19" s="76">
        <v>16</v>
      </c>
      <c r="AJ19" s="76">
        <v>10</v>
      </c>
      <c r="AK19" s="76">
        <v>15</v>
      </c>
      <c r="AL19" s="76"/>
      <c r="AM19" s="76"/>
      <c r="AN19" s="76"/>
      <c r="AO19" s="76">
        <f t="shared" si="7"/>
        <v>85</v>
      </c>
      <c r="AP19" s="76">
        <f t="shared" si="8"/>
        <v>85</v>
      </c>
      <c r="AQ19" s="78">
        <v>10</v>
      </c>
      <c r="AR19" s="78">
        <v>10</v>
      </c>
      <c r="AS19" s="78">
        <v>17</v>
      </c>
      <c r="AT19" s="78">
        <v>13</v>
      </c>
      <c r="AU19" s="78"/>
      <c r="AV19" s="78"/>
      <c r="AW19" s="78"/>
      <c r="AX19" s="78">
        <f t="shared" si="9"/>
        <v>50</v>
      </c>
      <c r="AY19" s="78">
        <f t="shared" si="0"/>
        <v>83.333333333333343</v>
      </c>
      <c r="AZ19" s="437">
        <v>35</v>
      </c>
      <c r="BA19" s="438"/>
      <c r="BB19" s="194">
        <f t="shared" si="10"/>
        <v>87.5</v>
      </c>
      <c r="BC19" s="182">
        <v>96</v>
      </c>
      <c r="BD19" s="76"/>
      <c r="BE19" s="76"/>
      <c r="BF19" s="76"/>
      <c r="BG19" s="76"/>
      <c r="BH19" s="76">
        <f t="shared" si="11"/>
        <v>96</v>
      </c>
      <c r="BI19" s="76">
        <f t="shared" si="1"/>
        <v>96</v>
      </c>
      <c r="BJ19" s="78">
        <v>25</v>
      </c>
      <c r="BK19" s="78">
        <v>16</v>
      </c>
      <c r="BL19" s="78">
        <v>14</v>
      </c>
      <c r="BM19" s="78">
        <v>19</v>
      </c>
      <c r="BN19" s="78">
        <v>20</v>
      </c>
      <c r="BO19" s="78"/>
      <c r="BP19" s="78"/>
      <c r="BQ19" s="78"/>
      <c r="BR19" s="78"/>
      <c r="BS19" s="78"/>
      <c r="BT19" s="78">
        <f t="shared" si="12"/>
        <v>94</v>
      </c>
      <c r="BU19" s="78">
        <f>IFERROR(IF($BU$9=0,0,((BT19/SUMIFS($BJ$12:$BS$12,BJ19:BS19,"&gt;=0"))*100)),"")</f>
        <v>98.94736842105263</v>
      </c>
      <c r="BV19" s="195">
        <v>95</v>
      </c>
      <c r="BW19" s="195">
        <v>85</v>
      </c>
      <c r="BX19" s="195"/>
      <c r="BY19" s="195"/>
      <c r="BZ19" s="195"/>
      <c r="CA19" s="195">
        <f t="shared" si="13"/>
        <v>180</v>
      </c>
      <c r="CB19" s="195">
        <f t="shared" si="14"/>
        <v>90</v>
      </c>
      <c r="CC19" s="84">
        <v>95</v>
      </c>
      <c r="CD19" s="84">
        <v>95</v>
      </c>
      <c r="CE19" s="84"/>
      <c r="CF19" s="84"/>
      <c r="CG19" s="84"/>
      <c r="CH19" s="84">
        <f t="shared" si="15"/>
        <v>190</v>
      </c>
      <c r="CI19" s="84">
        <f t="shared" si="16"/>
        <v>95</v>
      </c>
      <c r="CJ19" s="86">
        <v>13</v>
      </c>
      <c r="CK19" s="86"/>
      <c r="CL19" s="86"/>
      <c r="CM19" s="86"/>
      <c r="CN19" s="86"/>
      <c r="CO19" s="86">
        <f t="shared" si="17"/>
        <v>13</v>
      </c>
      <c r="CP19" s="86">
        <f t="shared" si="18"/>
        <v>86.666666666666671</v>
      </c>
      <c r="CQ19" s="182">
        <v>25</v>
      </c>
      <c r="CR19" s="76">
        <v>10</v>
      </c>
      <c r="CS19" s="76">
        <v>10</v>
      </c>
      <c r="CT19" s="76">
        <v>10</v>
      </c>
      <c r="CU19" s="76"/>
      <c r="CV19" s="76"/>
      <c r="CW19" s="76"/>
      <c r="CX19" s="76"/>
      <c r="CY19" s="76">
        <f t="shared" si="19"/>
        <v>55</v>
      </c>
      <c r="CZ19" s="191">
        <f t="shared" si="2"/>
        <v>100</v>
      </c>
      <c r="DA19" s="439">
        <v>44</v>
      </c>
      <c r="DB19" s="438"/>
      <c r="DC19" s="194">
        <f t="shared" si="20"/>
        <v>22.000000000000004</v>
      </c>
      <c r="DD19" s="188" t="str">
        <f>IFERROR((R19*$R$9+AD19*$AD$9)/100*$AC$8/100,"")</f>
        <v/>
      </c>
      <c r="DE19" s="187">
        <f t="shared" si="22"/>
        <v>25.775000000000006</v>
      </c>
      <c r="DF19" s="187">
        <f t="shared" si="23"/>
        <v>47.625438596491222</v>
      </c>
      <c r="DG19" s="189">
        <f t="shared" si="29"/>
        <v>22.000000000000004</v>
      </c>
      <c r="DH19" s="93">
        <f>IFERROR(IF(AND($C$8="",$E$7="",$AE$7="",$BC$7="",$E$6=""),IF(SUM(DD19:DG19)=0,"",SUM(DD19:DG19)),""),"")</f>
        <v>95.400438596491227</v>
      </c>
      <c r="DI19" s="192">
        <f t="shared" si="24"/>
        <v>97.125274122807014</v>
      </c>
      <c r="DJ19" s="196">
        <f t="shared" si="25"/>
        <v>97.444688109161802</v>
      </c>
      <c r="DK19" s="96">
        <f t="shared" si="26"/>
        <v>97.700219298245614</v>
      </c>
      <c r="DL19" s="198">
        <f t="shared" si="27"/>
        <v>97</v>
      </c>
      <c r="DM19" s="98"/>
      <c r="DN19" s="2"/>
      <c r="DO19" s="2"/>
      <c r="DP19" s="2"/>
      <c r="DQ19" s="2"/>
      <c r="DR19" s="442" t="s">
        <v>25</v>
      </c>
      <c r="DS19" s="442"/>
      <c r="DT19" s="442"/>
      <c r="DU19" s="442"/>
      <c r="DV19" s="443">
        <f>SUM(DV13:DW18)</f>
        <v>29</v>
      </c>
      <c r="DW19" s="443"/>
      <c r="DX19" s="2"/>
      <c r="DY19" s="2"/>
      <c r="DZ19" s="2"/>
      <c r="EA19" s="2"/>
      <c r="EB19" s="2"/>
      <c r="EC19" s="2"/>
      <c r="ED19" s="2"/>
      <c r="EE19" s="2"/>
    </row>
    <row r="20" spans="1:135" s="190" customFormat="1" ht="18" customHeight="1">
      <c r="A20" s="70">
        <v>406913150120</v>
      </c>
      <c r="B20" s="99" t="s">
        <v>58</v>
      </c>
      <c r="C20" s="209" t="s">
        <v>59</v>
      </c>
      <c r="D20" s="208"/>
      <c r="E20" s="182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 t="str">
        <f t="shared" si="3"/>
        <v/>
      </c>
      <c r="R20" s="76">
        <f t="shared" si="4"/>
        <v>0</v>
      </c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 t="str">
        <f t="shared" si="5"/>
        <v/>
      </c>
      <c r="AD20" s="79" t="str">
        <f t="shared" si="6"/>
        <v/>
      </c>
      <c r="AE20" s="182">
        <v>16</v>
      </c>
      <c r="AF20" s="76">
        <v>8</v>
      </c>
      <c r="AG20" s="76">
        <v>6</v>
      </c>
      <c r="AH20" s="76">
        <v>9</v>
      </c>
      <c r="AI20" s="76">
        <v>15</v>
      </c>
      <c r="AJ20" s="76">
        <v>8</v>
      </c>
      <c r="AK20" s="76">
        <v>10</v>
      </c>
      <c r="AL20" s="76"/>
      <c r="AM20" s="76"/>
      <c r="AN20" s="76"/>
      <c r="AO20" s="76">
        <f t="shared" si="7"/>
        <v>72</v>
      </c>
      <c r="AP20" s="76">
        <f t="shared" si="8"/>
        <v>72</v>
      </c>
      <c r="AQ20" s="78">
        <v>10</v>
      </c>
      <c r="AR20" s="78">
        <v>9</v>
      </c>
      <c r="AS20" s="78">
        <v>16</v>
      </c>
      <c r="AT20" s="78">
        <v>14</v>
      </c>
      <c r="AU20" s="78"/>
      <c r="AV20" s="78"/>
      <c r="AW20" s="78"/>
      <c r="AX20" s="78">
        <f t="shared" si="9"/>
        <v>49</v>
      </c>
      <c r="AY20" s="78">
        <f t="shared" si="0"/>
        <v>81.666666666666671</v>
      </c>
      <c r="AZ20" s="437">
        <v>28</v>
      </c>
      <c r="BA20" s="438"/>
      <c r="BB20" s="194">
        <f t="shared" si="10"/>
        <v>70</v>
      </c>
      <c r="BC20" s="182">
        <v>95</v>
      </c>
      <c r="BD20" s="76"/>
      <c r="BE20" s="76"/>
      <c r="BF20" s="76"/>
      <c r="BG20" s="76"/>
      <c r="BH20" s="76">
        <f t="shared" si="11"/>
        <v>95</v>
      </c>
      <c r="BI20" s="76">
        <f t="shared" si="1"/>
        <v>95</v>
      </c>
      <c r="BJ20" s="78">
        <v>22</v>
      </c>
      <c r="BK20" s="78">
        <v>11</v>
      </c>
      <c r="BL20" s="78">
        <v>14</v>
      </c>
      <c r="BM20" s="78">
        <v>16</v>
      </c>
      <c r="BN20" s="78">
        <v>17</v>
      </c>
      <c r="BO20" s="78"/>
      <c r="BP20" s="78"/>
      <c r="BQ20" s="78"/>
      <c r="BR20" s="78"/>
      <c r="BS20" s="78"/>
      <c r="BT20" s="78">
        <f t="shared" si="12"/>
        <v>80</v>
      </c>
      <c r="BU20" s="78">
        <f t="shared" si="28"/>
        <v>84.210526315789465</v>
      </c>
      <c r="BV20" s="195">
        <v>85</v>
      </c>
      <c r="BW20" s="195">
        <v>85</v>
      </c>
      <c r="BX20" s="195"/>
      <c r="BY20" s="195"/>
      <c r="BZ20" s="195"/>
      <c r="CA20" s="195">
        <f t="shared" si="13"/>
        <v>170</v>
      </c>
      <c r="CB20" s="195">
        <f t="shared" si="14"/>
        <v>85</v>
      </c>
      <c r="CC20" s="84">
        <v>89</v>
      </c>
      <c r="CD20" s="84">
        <v>88</v>
      </c>
      <c r="CE20" s="84"/>
      <c r="CF20" s="84"/>
      <c r="CG20" s="84"/>
      <c r="CH20" s="84">
        <f t="shared" si="15"/>
        <v>177</v>
      </c>
      <c r="CI20" s="84">
        <f t="shared" si="16"/>
        <v>88.5</v>
      </c>
      <c r="CJ20" s="86">
        <v>13</v>
      </c>
      <c r="CK20" s="86"/>
      <c r="CL20" s="86"/>
      <c r="CM20" s="86"/>
      <c r="CN20" s="86"/>
      <c r="CO20" s="86">
        <f>IF(SUMIFS(CJ20:CN20,CJ20:CN20,"&gt;=0")=0,"",SUMIFS(CJ20:CN20,CJ20:CN20,"&gt;=0"))</f>
        <v>13</v>
      </c>
      <c r="CP20" s="86">
        <f t="shared" si="18"/>
        <v>86.666666666666671</v>
      </c>
      <c r="CQ20" s="182">
        <v>23</v>
      </c>
      <c r="CR20" s="76">
        <v>10</v>
      </c>
      <c r="CS20" s="76">
        <v>6</v>
      </c>
      <c r="CT20" s="76">
        <v>10</v>
      </c>
      <c r="CU20" s="76"/>
      <c r="CV20" s="76"/>
      <c r="CW20" s="76"/>
      <c r="CX20" s="76"/>
      <c r="CY20" s="76">
        <f t="shared" si="19"/>
        <v>49</v>
      </c>
      <c r="CZ20" s="191">
        <f t="shared" si="2"/>
        <v>89.090909090909093</v>
      </c>
      <c r="DA20" s="439">
        <v>38</v>
      </c>
      <c r="DB20" s="438"/>
      <c r="DC20" s="194">
        <f t="shared" si="20"/>
        <v>19</v>
      </c>
      <c r="DD20" s="188" t="str">
        <f t="shared" si="21"/>
        <v/>
      </c>
      <c r="DE20" s="187">
        <f t="shared" si="22"/>
        <v>21.88</v>
      </c>
      <c r="DF20" s="187">
        <f t="shared" si="23"/>
        <v>43.769457735247215</v>
      </c>
      <c r="DG20" s="189">
        <f t="shared" si="29"/>
        <v>19</v>
      </c>
      <c r="DH20" s="93">
        <f t="shared" si="30"/>
        <v>84.649457735247211</v>
      </c>
      <c r="DI20" s="192">
        <f t="shared" si="24"/>
        <v>90.405911084529507</v>
      </c>
      <c r="DJ20" s="196">
        <f t="shared" si="25"/>
        <v>91.471920964026225</v>
      </c>
      <c r="DK20" s="96">
        <f t="shared" si="26"/>
        <v>92.324728867623605</v>
      </c>
      <c r="DL20" s="198">
        <f t="shared" si="27"/>
        <v>91</v>
      </c>
      <c r="DM20" s="98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</row>
    <row r="21" spans="1:135" ht="18" customHeight="1">
      <c r="A21" s="70">
        <v>406913150121</v>
      </c>
      <c r="B21" s="71" t="s">
        <v>60</v>
      </c>
      <c r="C21" s="207" t="s">
        <v>61</v>
      </c>
      <c r="D21" s="208"/>
      <c r="E21" s="182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 t="str">
        <f t="shared" si="3"/>
        <v/>
      </c>
      <c r="R21" s="76">
        <f t="shared" si="4"/>
        <v>0</v>
      </c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 t="str">
        <f t="shared" si="5"/>
        <v/>
      </c>
      <c r="AD21" s="79" t="str">
        <f t="shared" si="6"/>
        <v/>
      </c>
      <c r="AE21" s="182">
        <v>18</v>
      </c>
      <c r="AF21" s="76">
        <v>10</v>
      </c>
      <c r="AG21" s="76">
        <v>5</v>
      </c>
      <c r="AH21" s="76">
        <v>10</v>
      </c>
      <c r="AI21" s="76">
        <v>10</v>
      </c>
      <c r="AJ21" s="76">
        <v>10</v>
      </c>
      <c r="AK21" s="76">
        <v>15</v>
      </c>
      <c r="AL21" s="76"/>
      <c r="AM21" s="76"/>
      <c r="AN21" s="76"/>
      <c r="AO21" s="76">
        <f t="shared" si="7"/>
        <v>78</v>
      </c>
      <c r="AP21" s="76">
        <f t="shared" si="8"/>
        <v>78</v>
      </c>
      <c r="AQ21" s="78">
        <v>10</v>
      </c>
      <c r="AR21" s="78">
        <v>10</v>
      </c>
      <c r="AS21" s="78">
        <v>18</v>
      </c>
      <c r="AT21" s="78">
        <v>10</v>
      </c>
      <c r="AU21" s="78"/>
      <c r="AV21" s="78"/>
      <c r="AW21" s="78"/>
      <c r="AX21" s="78">
        <f t="shared" si="9"/>
        <v>48</v>
      </c>
      <c r="AY21" s="78">
        <f t="shared" si="0"/>
        <v>80</v>
      </c>
      <c r="AZ21" s="437">
        <v>13</v>
      </c>
      <c r="BA21" s="438"/>
      <c r="BB21" s="194">
        <f t="shared" si="10"/>
        <v>32.5</v>
      </c>
      <c r="BC21" s="182">
        <v>95</v>
      </c>
      <c r="BD21" s="76"/>
      <c r="BE21" s="76"/>
      <c r="BF21" s="76"/>
      <c r="BG21" s="76"/>
      <c r="BH21" s="76">
        <f t="shared" si="11"/>
        <v>95</v>
      </c>
      <c r="BI21" s="76">
        <f t="shared" si="1"/>
        <v>95</v>
      </c>
      <c r="BJ21" s="78">
        <v>22</v>
      </c>
      <c r="BK21" s="78">
        <v>10</v>
      </c>
      <c r="BL21" s="78">
        <v>14</v>
      </c>
      <c r="BM21" s="78">
        <v>10</v>
      </c>
      <c r="BN21" s="78">
        <v>19</v>
      </c>
      <c r="BO21" s="78"/>
      <c r="BP21" s="78"/>
      <c r="BQ21" s="78"/>
      <c r="BR21" s="78"/>
      <c r="BS21" s="78"/>
      <c r="BT21" s="78">
        <f t="shared" si="12"/>
        <v>75</v>
      </c>
      <c r="BU21" s="78">
        <f t="shared" si="28"/>
        <v>78.94736842105263</v>
      </c>
      <c r="BV21" s="195">
        <v>90</v>
      </c>
      <c r="BW21" s="195">
        <v>95</v>
      </c>
      <c r="BX21" s="195"/>
      <c r="BY21" s="195"/>
      <c r="BZ21" s="195"/>
      <c r="CA21" s="195">
        <f t="shared" si="13"/>
        <v>185</v>
      </c>
      <c r="CB21" s="195">
        <f t="shared" si="14"/>
        <v>92.5</v>
      </c>
      <c r="CC21" s="84">
        <v>95</v>
      </c>
      <c r="CD21" s="84">
        <v>90</v>
      </c>
      <c r="CE21" s="84"/>
      <c r="CF21" s="84"/>
      <c r="CG21" s="84"/>
      <c r="CH21" s="84">
        <f t="shared" si="15"/>
        <v>185</v>
      </c>
      <c r="CI21" s="84">
        <f t="shared" si="16"/>
        <v>92.5</v>
      </c>
      <c r="CJ21" s="86">
        <v>14</v>
      </c>
      <c r="CK21" s="86"/>
      <c r="CL21" s="86"/>
      <c r="CM21" s="86"/>
      <c r="CN21" s="86"/>
      <c r="CO21" s="86">
        <f t="shared" si="17"/>
        <v>14</v>
      </c>
      <c r="CP21" s="86">
        <f t="shared" si="18"/>
        <v>93.333333333333329</v>
      </c>
      <c r="CQ21" s="182">
        <v>25</v>
      </c>
      <c r="CR21" s="76">
        <v>10</v>
      </c>
      <c r="CS21" s="76">
        <v>10</v>
      </c>
      <c r="CT21" s="76">
        <v>10</v>
      </c>
      <c r="CU21" s="76"/>
      <c r="CV21" s="76"/>
      <c r="CW21" s="76"/>
      <c r="CX21" s="76"/>
      <c r="CY21" s="76">
        <f t="shared" si="19"/>
        <v>55</v>
      </c>
      <c r="CZ21" s="191">
        <f t="shared" si="2"/>
        <v>100</v>
      </c>
      <c r="DA21" s="439">
        <v>4</v>
      </c>
      <c r="DB21" s="438"/>
      <c r="DC21" s="194">
        <f t="shared" si="20"/>
        <v>2</v>
      </c>
      <c r="DD21" s="100" t="str">
        <f t="shared" si="21"/>
        <v/>
      </c>
      <c r="DE21" s="101">
        <f t="shared" si="22"/>
        <v>16.695</v>
      </c>
      <c r="DF21" s="101">
        <f t="shared" si="23"/>
        <v>44.821271929824562</v>
      </c>
      <c r="DG21" s="102">
        <f t="shared" si="29"/>
        <v>2</v>
      </c>
      <c r="DH21" s="93">
        <f t="shared" si="30"/>
        <v>63.516271929824562</v>
      </c>
      <c r="DI21" s="192">
        <f t="shared" si="24"/>
        <v>77.197669956140345</v>
      </c>
      <c r="DJ21" s="196">
        <f t="shared" si="25"/>
        <v>79.73126218323587</v>
      </c>
      <c r="DK21" s="96">
        <f t="shared" si="26"/>
        <v>81.758135964912285</v>
      </c>
      <c r="DL21" s="198">
        <f t="shared" si="27"/>
        <v>80</v>
      </c>
      <c r="DM21" s="98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</row>
    <row r="22" spans="1:135" ht="18" customHeight="1">
      <c r="A22" s="70">
        <v>406913150095</v>
      </c>
      <c r="B22" s="103" t="s">
        <v>62</v>
      </c>
      <c r="C22" s="205" t="s">
        <v>63</v>
      </c>
      <c r="D22" s="208"/>
      <c r="E22" s="182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 t="str">
        <f t="shared" si="3"/>
        <v/>
      </c>
      <c r="R22" s="76">
        <f t="shared" si="4"/>
        <v>0</v>
      </c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 t="str">
        <f t="shared" si="5"/>
        <v/>
      </c>
      <c r="AD22" s="79" t="str">
        <f t="shared" si="6"/>
        <v/>
      </c>
      <c r="AE22" s="182">
        <v>19</v>
      </c>
      <c r="AF22" s="76">
        <v>10</v>
      </c>
      <c r="AG22" s="76">
        <v>10</v>
      </c>
      <c r="AH22" s="76">
        <v>10</v>
      </c>
      <c r="AI22" s="76">
        <v>17</v>
      </c>
      <c r="AJ22" s="76">
        <v>10</v>
      </c>
      <c r="AK22" s="76">
        <v>18</v>
      </c>
      <c r="AL22" s="76"/>
      <c r="AM22" s="76"/>
      <c r="AN22" s="76"/>
      <c r="AO22" s="76">
        <f t="shared" si="7"/>
        <v>94</v>
      </c>
      <c r="AP22" s="76">
        <f t="shared" si="8"/>
        <v>94</v>
      </c>
      <c r="AQ22" s="78">
        <v>10</v>
      </c>
      <c r="AR22" s="78">
        <v>10</v>
      </c>
      <c r="AS22" s="78">
        <v>15</v>
      </c>
      <c r="AT22" s="78">
        <v>13</v>
      </c>
      <c r="AU22" s="78"/>
      <c r="AV22" s="78"/>
      <c r="AW22" s="78"/>
      <c r="AX22" s="78">
        <f t="shared" si="9"/>
        <v>48</v>
      </c>
      <c r="AY22" s="78">
        <f t="shared" si="0"/>
        <v>80</v>
      </c>
      <c r="AZ22" s="437">
        <v>15</v>
      </c>
      <c r="BA22" s="438"/>
      <c r="BB22" s="194">
        <f t="shared" si="10"/>
        <v>37.5</v>
      </c>
      <c r="BC22" s="182">
        <v>95</v>
      </c>
      <c r="BD22" s="76"/>
      <c r="BE22" s="76"/>
      <c r="BF22" s="76"/>
      <c r="BG22" s="76"/>
      <c r="BH22" s="76">
        <f t="shared" si="11"/>
        <v>95</v>
      </c>
      <c r="BI22" s="76">
        <f t="shared" si="1"/>
        <v>95</v>
      </c>
      <c r="BJ22" s="78">
        <v>22</v>
      </c>
      <c r="BK22" s="78">
        <v>10</v>
      </c>
      <c r="BL22" s="78">
        <v>10</v>
      </c>
      <c r="BM22" s="78">
        <v>10</v>
      </c>
      <c r="BN22" s="78">
        <v>15</v>
      </c>
      <c r="BO22" s="78"/>
      <c r="BP22" s="78"/>
      <c r="BQ22" s="78"/>
      <c r="BR22" s="78"/>
      <c r="BS22" s="78"/>
      <c r="BT22" s="78">
        <f t="shared" si="12"/>
        <v>67</v>
      </c>
      <c r="BU22" s="78">
        <f t="shared" si="28"/>
        <v>70.526315789473685</v>
      </c>
      <c r="BV22" s="195">
        <v>95</v>
      </c>
      <c r="BW22" s="195">
        <v>95</v>
      </c>
      <c r="BX22" s="195"/>
      <c r="BY22" s="195"/>
      <c r="BZ22" s="195"/>
      <c r="CA22" s="195">
        <f t="shared" si="13"/>
        <v>190</v>
      </c>
      <c r="CB22" s="195">
        <f t="shared" si="14"/>
        <v>95</v>
      </c>
      <c r="CC22" s="84">
        <v>90</v>
      </c>
      <c r="CD22" s="84">
        <v>90</v>
      </c>
      <c r="CE22" s="84"/>
      <c r="CF22" s="84"/>
      <c r="CG22" s="84"/>
      <c r="CH22" s="84">
        <f t="shared" si="15"/>
        <v>180</v>
      </c>
      <c r="CI22" s="84">
        <f t="shared" si="16"/>
        <v>90</v>
      </c>
      <c r="CJ22" s="86">
        <v>10</v>
      </c>
      <c r="CK22" s="86"/>
      <c r="CL22" s="86"/>
      <c r="CM22" s="86"/>
      <c r="CN22" s="86"/>
      <c r="CO22" s="86">
        <f t="shared" si="17"/>
        <v>10</v>
      </c>
      <c r="CP22" s="86">
        <f t="shared" si="18"/>
        <v>66.666666666666657</v>
      </c>
      <c r="CQ22" s="182">
        <v>25</v>
      </c>
      <c r="CR22" s="76">
        <v>10</v>
      </c>
      <c r="CS22" s="76">
        <v>10</v>
      </c>
      <c r="CT22" s="76">
        <v>10</v>
      </c>
      <c r="CU22" s="76"/>
      <c r="CV22" s="76"/>
      <c r="CW22" s="76"/>
      <c r="CX22" s="76"/>
      <c r="CY22" s="76">
        <f t="shared" si="19"/>
        <v>55</v>
      </c>
      <c r="CZ22" s="191">
        <f t="shared" si="2"/>
        <v>100</v>
      </c>
      <c r="DA22" s="439">
        <v>17</v>
      </c>
      <c r="DB22" s="438"/>
      <c r="DC22" s="194">
        <f t="shared" si="20"/>
        <v>8.5</v>
      </c>
      <c r="DD22" s="100" t="str">
        <f t="shared" si="21"/>
        <v/>
      </c>
      <c r="DE22" s="101">
        <f t="shared" si="22"/>
        <v>18.885000000000002</v>
      </c>
      <c r="DF22" s="101">
        <f t="shared" si="23"/>
        <v>42.162280701754383</v>
      </c>
      <c r="DG22" s="102">
        <f t="shared" si="29"/>
        <v>8.5</v>
      </c>
      <c r="DH22" s="93">
        <f t="shared" si="30"/>
        <v>69.547280701754389</v>
      </c>
      <c r="DI22" s="192">
        <f t="shared" si="24"/>
        <v>80.967050438596488</v>
      </c>
      <c r="DJ22" s="196">
        <f t="shared" si="25"/>
        <v>83.081822612085773</v>
      </c>
      <c r="DK22" s="96">
        <f t="shared" si="26"/>
        <v>84.773640350877201</v>
      </c>
      <c r="DL22" s="198">
        <f>IFERROR(IF(ROUND(IF($C$7="Green",DI22,IF($C$7="Orange",DJ22,IF($C$7="Yellow",DK22,"Error!"))),0)&lt;70,70,ROUND(IF($C$7="Green",DI22,IF($C$7="Orange",DJ22,IF($C$7="Yellow",DK22,"Error!"))),0)),"")</f>
        <v>83</v>
      </c>
      <c r="DM22" s="98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</row>
    <row r="23" spans="1:135" s="190" customFormat="1" ht="18" customHeight="1">
      <c r="A23" s="70">
        <v>406913150122</v>
      </c>
      <c r="B23" s="71" t="s">
        <v>64</v>
      </c>
      <c r="C23" s="207" t="s">
        <v>65</v>
      </c>
      <c r="D23" s="208"/>
      <c r="E23" s="182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 t="str">
        <f t="shared" si="3"/>
        <v/>
      </c>
      <c r="R23" s="76">
        <f t="shared" si="4"/>
        <v>0</v>
      </c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 t="str">
        <f t="shared" si="5"/>
        <v/>
      </c>
      <c r="AD23" s="79" t="str">
        <f t="shared" si="6"/>
        <v/>
      </c>
      <c r="AE23" s="182">
        <v>17</v>
      </c>
      <c r="AF23" s="76">
        <v>10</v>
      </c>
      <c r="AG23" s="76">
        <v>10</v>
      </c>
      <c r="AH23" s="76">
        <v>10</v>
      </c>
      <c r="AI23" s="76">
        <v>18</v>
      </c>
      <c r="AJ23" s="76">
        <v>10</v>
      </c>
      <c r="AK23" s="76">
        <v>15</v>
      </c>
      <c r="AL23" s="76"/>
      <c r="AM23" s="76"/>
      <c r="AN23" s="76"/>
      <c r="AO23" s="76">
        <f t="shared" si="7"/>
        <v>90</v>
      </c>
      <c r="AP23" s="76">
        <f t="shared" si="8"/>
        <v>90</v>
      </c>
      <c r="AQ23" s="78">
        <v>10</v>
      </c>
      <c r="AR23" s="78">
        <v>10</v>
      </c>
      <c r="AS23" s="78">
        <v>16</v>
      </c>
      <c r="AT23" s="78">
        <v>16</v>
      </c>
      <c r="AU23" s="78"/>
      <c r="AV23" s="78"/>
      <c r="AW23" s="78"/>
      <c r="AX23" s="78">
        <f t="shared" si="9"/>
        <v>52</v>
      </c>
      <c r="AY23" s="78">
        <f t="shared" si="0"/>
        <v>86.666666666666671</v>
      </c>
      <c r="AZ23" s="437">
        <v>38</v>
      </c>
      <c r="BA23" s="438"/>
      <c r="BB23" s="194">
        <f t="shared" si="10"/>
        <v>95</v>
      </c>
      <c r="BC23" s="182">
        <v>95</v>
      </c>
      <c r="BD23" s="76"/>
      <c r="BE23" s="76"/>
      <c r="BF23" s="76"/>
      <c r="BG23" s="76"/>
      <c r="BH23" s="76">
        <f t="shared" si="11"/>
        <v>95</v>
      </c>
      <c r="BI23" s="76">
        <f t="shared" si="1"/>
        <v>95</v>
      </c>
      <c r="BJ23" s="78">
        <v>23</v>
      </c>
      <c r="BK23" s="78">
        <v>12</v>
      </c>
      <c r="BL23" s="78">
        <v>15</v>
      </c>
      <c r="BM23" s="78">
        <v>18</v>
      </c>
      <c r="BN23" s="78">
        <v>19</v>
      </c>
      <c r="BO23" s="78"/>
      <c r="BP23" s="78"/>
      <c r="BQ23" s="78"/>
      <c r="BR23" s="78"/>
      <c r="BS23" s="78"/>
      <c r="BT23" s="78">
        <f t="shared" si="12"/>
        <v>87</v>
      </c>
      <c r="BU23" s="78">
        <f t="shared" si="28"/>
        <v>91.578947368421055</v>
      </c>
      <c r="BV23" s="195">
        <v>95</v>
      </c>
      <c r="BW23" s="195">
        <v>95</v>
      </c>
      <c r="BX23" s="195"/>
      <c r="BY23" s="195"/>
      <c r="BZ23" s="195"/>
      <c r="CA23" s="195">
        <f t="shared" si="13"/>
        <v>190</v>
      </c>
      <c r="CB23" s="195">
        <f t="shared" si="14"/>
        <v>95</v>
      </c>
      <c r="CC23" s="84">
        <v>95</v>
      </c>
      <c r="CD23" s="84">
        <v>95</v>
      </c>
      <c r="CE23" s="84"/>
      <c r="CF23" s="84"/>
      <c r="CG23" s="84"/>
      <c r="CH23" s="84">
        <f t="shared" si="15"/>
        <v>190</v>
      </c>
      <c r="CI23" s="84">
        <f t="shared" si="16"/>
        <v>95</v>
      </c>
      <c r="CJ23" s="86">
        <v>13</v>
      </c>
      <c r="CK23" s="86"/>
      <c r="CL23" s="86"/>
      <c r="CM23" s="86"/>
      <c r="CN23" s="86"/>
      <c r="CO23" s="86">
        <f t="shared" si="17"/>
        <v>13</v>
      </c>
      <c r="CP23" s="86">
        <f t="shared" si="18"/>
        <v>86.666666666666671</v>
      </c>
      <c r="CQ23" s="182">
        <v>25</v>
      </c>
      <c r="CR23" s="76">
        <v>10</v>
      </c>
      <c r="CS23" s="76">
        <v>10</v>
      </c>
      <c r="CT23" s="76">
        <v>10</v>
      </c>
      <c r="CU23" s="76"/>
      <c r="CV23" s="76"/>
      <c r="CW23" s="76"/>
      <c r="CX23" s="76"/>
      <c r="CY23" s="76">
        <f t="shared" si="19"/>
        <v>55</v>
      </c>
      <c r="CZ23" s="191">
        <f t="shared" si="2"/>
        <v>100</v>
      </c>
      <c r="DA23" s="439">
        <v>41</v>
      </c>
      <c r="DB23" s="438"/>
      <c r="DC23" s="194">
        <f t="shared" si="20"/>
        <v>20.499999999999996</v>
      </c>
      <c r="DD23" s="188" t="str">
        <f t="shared" si="21"/>
        <v/>
      </c>
      <c r="DE23" s="187">
        <f t="shared" si="22"/>
        <v>27.550000000000004</v>
      </c>
      <c r="DF23" s="187">
        <f t="shared" si="23"/>
        <v>46.820175438596486</v>
      </c>
      <c r="DG23" s="189">
        <f t="shared" si="29"/>
        <v>20.499999999999996</v>
      </c>
      <c r="DH23" s="93">
        <f t="shared" si="30"/>
        <v>94.87017543859649</v>
      </c>
      <c r="DI23" s="192">
        <f t="shared" si="24"/>
        <v>96.793859649122808</v>
      </c>
      <c r="DJ23" s="196">
        <f t="shared" si="25"/>
        <v>97.150097465886944</v>
      </c>
      <c r="DK23" s="96">
        <f t="shared" si="26"/>
        <v>97.435087719298252</v>
      </c>
      <c r="DL23" s="198">
        <f t="shared" si="27"/>
        <v>97</v>
      </c>
      <c r="DM23" s="98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</row>
    <row r="24" spans="1:135" s="190" customFormat="1" ht="18" customHeight="1">
      <c r="A24" s="70">
        <v>406913150123</v>
      </c>
      <c r="B24" s="71" t="s">
        <v>66</v>
      </c>
      <c r="C24" s="207" t="s">
        <v>67</v>
      </c>
      <c r="D24" s="208"/>
      <c r="E24" s="182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 t="str">
        <f t="shared" si="3"/>
        <v/>
      </c>
      <c r="R24" s="76">
        <f t="shared" si="4"/>
        <v>0</v>
      </c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 t="str">
        <f t="shared" si="5"/>
        <v/>
      </c>
      <c r="AD24" s="79" t="str">
        <f t="shared" si="6"/>
        <v/>
      </c>
      <c r="AE24" s="182">
        <v>18</v>
      </c>
      <c r="AF24" s="76">
        <v>10</v>
      </c>
      <c r="AG24" s="76">
        <v>10</v>
      </c>
      <c r="AH24" s="76">
        <v>10</v>
      </c>
      <c r="AI24" s="76">
        <v>20</v>
      </c>
      <c r="AJ24" s="76">
        <v>10</v>
      </c>
      <c r="AK24" s="76">
        <v>15</v>
      </c>
      <c r="AL24" s="76"/>
      <c r="AM24" s="76"/>
      <c r="AN24" s="76"/>
      <c r="AO24" s="76">
        <f t="shared" si="7"/>
        <v>93</v>
      </c>
      <c r="AP24" s="76">
        <f t="shared" si="8"/>
        <v>93</v>
      </c>
      <c r="AQ24" s="78">
        <v>10</v>
      </c>
      <c r="AR24" s="78">
        <v>10</v>
      </c>
      <c r="AS24" s="78">
        <v>18</v>
      </c>
      <c r="AT24" s="78">
        <v>11</v>
      </c>
      <c r="AU24" s="78"/>
      <c r="AV24" s="78"/>
      <c r="AW24" s="78"/>
      <c r="AX24" s="78">
        <f t="shared" si="9"/>
        <v>49</v>
      </c>
      <c r="AY24" s="78">
        <f t="shared" si="0"/>
        <v>81.666666666666671</v>
      </c>
      <c r="AZ24" s="437">
        <v>15</v>
      </c>
      <c r="BA24" s="438"/>
      <c r="BB24" s="194">
        <f t="shared" si="10"/>
        <v>37.5</v>
      </c>
      <c r="BC24" s="182">
        <v>94</v>
      </c>
      <c r="BD24" s="76"/>
      <c r="BE24" s="76"/>
      <c r="BF24" s="76"/>
      <c r="BG24" s="76"/>
      <c r="BH24" s="76">
        <f t="shared" si="11"/>
        <v>94</v>
      </c>
      <c r="BI24" s="76">
        <f t="shared" si="1"/>
        <v>94</v>
      </c>
      <c r="BJ24" s="78">
        <v>20</v>
      </c>
      <c r="BK24" s="78">
        <v>10</v>
      </c>
      <c r="BL24" s="78">
        <v>14</v>
      </c>
      <c r="BM24" s="78">
        <v>18</v>
      </c>
      <c r="BN24" s="78">
        <v>20</v>
      </c>
      <c r="BO24" s="78"/>
      <c r="BP24" s="78"/>
      <c r="BQ24" s="78"/>
      <c r="BR24" s="78"/>
      <c r="BS24" s="78"/>
      <c r="BT24" s="78">
        <f t="shared" si="12"/>
        <v>82</v>
      </c>
      <c r="BU24" s="78">
        <f t="shared" si="28"/>
        <v>86.31578947368422</v>
      </c>
      <c r="BV24" s="195">
        <v>95</v>
      </c>
      <c r="BW24" s="195">
        <v>95</v>
      </c>
      <c r="BX24" s="195"/>
      <c r="BY24" s="195"/>
      <c r="BZ24" s="195"/>
      <c r="CA24" s="195">
        <f t="shared" si="13"/>
        <v>190</v>
      </c>
      <c r="CB24" s="195">
        <f t="shared" si="14"/>
        <v>95</v>
      </c>
      <c r="CC24" s="84">
        <v>95</v>
      </c>
      <c r="CD24" s="84">
        <v>95</v>
      </c>
      <c r="CE24" s="84"/>
      <c r="CF24" s="84"/>
      <c r="CG24" s="84"/>
      <c r="CH24" s="84">
        <f t="shared" si="15"/>
        <v>190</v>
      </c>
      <c r="CI24" s="84">
        <f t="shared" si="16"/>
        <v>95</v>
      </c>
      <c r="CJ24" s="86">
        <v>11</v>
      </c>
      <c r="CK24" s="86"/>
      <c r="CL24" s="86"/>
      <c r="CM24" s="86"/>
      <c r="CN24" s="86"/>
      <c r="CO24" s="86">
        <f t="shared" si="17"/>
        <v>11</v>
      </c>
      <c r="CP24" s="86">
        <f t="shared" si="18"/>
        <v>73.333333333333329</v>
      </c>
      <c r="CQ24" s="182">
        <v>25</v>
      </c>
      <c r="CR24" s="76">
        <v>10</v>
      </c>
      <c r="CS24" s="76">
        <v>10</v>
      </c>
      <c r="CT24" s="76">
        <v>10</v>
      </c>
      <c r="CU24" s="76"/>
      <c r="CV24" s="76"/>
      <c r="CW24" s="76"/>
      <c r="CX24" s="76"/>
      <c r="CY24" s="76">
        <f t="shared" si="19"/>
        <v>55</v>
      </c>
      <c r="CZ24" s="191">
        <f t="shared" si="2"/>
        <v>100</v>
      </c>
      <c r="DA24" s="439">
        <v>12</v>
      </c>
      <c r="DB24" s="438"/>
      <c r="DC24" s="194">
        <f t="shared" si="20"/>
        <v>6</v>
      </c>
      <c r="DD24" s="188" t="str">
        <f t="shared" si="21"/>
        <v/>
      </c>
      <c r="DE24" s="187">
        <f t="shared" si="22"/>
        <v>18.895000000000003</v>
      </c>
      <c r="DF24" s="187">
        <f t="shared" si="23"/>
        <v>45.289035087719292</v>
      </c>
      <c r="DG24" s="189">
        <f t="shared" si="29"/>
        <v>6</v>
      </c>
      <c r="DH24" s="93">
        <f t="shared" si="30"/>
        <v>70.184035087719295</v>
      </c>
      <c r="DI24" s="192">
        <f t="shared" si="24"/>
        <v>81.365021929824564</v>
      </c>
      <c r="DJ24" s="196">
        <f t="shared" si="25"/>
        <v>83.435575048732943</v>
      </c>
      <c r="DK24" s="96">
        <f t="shared" si="26"/>
        <v>85.09201754385964</v>
      </c>
      <c r="DL24" s="198">
        <f t="shared" si="27"/>
        <v>83</v>
      </c>
      <c r="DM24" s="98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</row>
    <row r="25" spans="1:135" s="190" customFormat="1" ht="18" customHeight="1">
      <c r="A25" s="70">
        <v>406856150288</v>
      </c>
      <c r="B25" s="71" t="s">
        <v>68</v>
      </c>
      <c r="C25" s="207" t="s">
        <v>69</v>
      </c>
      <c r="D25" s="208"/>
      <c r="E25" s="182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 t="str">
        <f t="shared" si="3"/>
        <v/>
      </c>
      <c r="R25" s="76">
        <f t="shared" si="4"/>
        <v>0</v>
      </c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 t="str">
        <f t="shared" si="5"/>
        <v/>
      </c>
      <c r="AD25" s="79" t="str">
        <f t="shared" si="6"/>
        <v/>
      </c>
      <c r="AE25" s="182">
        <v>18</v>
      </c>
      <c r="AF25" s="76">
        <v>6</v>
      </c>
      <c r="AG25" s="76">
        <v>10</v>
      </c>
      <c r="AH25" s="76">
        <v>5</v>
      </c>
      <c r="AI25" s="76">
        <v>14</v>
      </c>
      <c r="AJ25" s="76">
        <v>10</v>
      </c>
      <c r="AK25" s="76">
        <v>20</v>
      </c>
      <c r="AL25" s="76"/>
      <c r="AM25" s="76"/>
      <c r="AN25" s="76"/>
      <c r="AO25" s="76">
        <f t="shared" si="7"/>
        <v>83</v>
      </c>
      <c r="AP25" s="76">
        <f t="shared" si="8"/>
        <v>83</v>
      </c>
      <c r="AQ25" s="78">
        <v>10</v>
      </c>
      <c r="AR25" s="78">
        <v>9</v>
      </c>
      <c r="AS25" s="78">
        <v>18</v>
      </c>
      <c r="AT25" s="78">
        <v>17</v>
      </c>
      <c r="AU25" s="78"/>
      <c r="AV25" s="78"/>
      <c r="AW25" s="78"/>
      <c r="AX25" s="78">
        <f t="shared" si="9"/>
        <v>54</v>
      </c>
      <c r="AY25" s="78">
        <f t="shared" si="0"/>
        <v>90</v>
      </c>
      <c r="AZ25" s="437">
        <v>35</v>
      </c>
      <c r="BA25" s="438"/>
      <c r="BB25" s="194">
        <f t="shared" si="10"/>
        <v>87.5</v>
      </c>
      <c r="BC25" s="182">
        <v>95</v>
      </c>
      <c r="BD25" s="76"/>
      <c r="BE25" s="76"/>
      <c r="BF25" s="76"/>
      <c r="BG25" s="76"/>
      <c r="BH25" s="76">
        <f t="shared" si="11"/>
        <v>95</v>
      </c>
      <c r="BI25" s="76">
        <f t="shared" si="1"/>
        <v>95</v>
      </c>
      <c r="BJ25" s="78">
        <v>24</v>
      </c>
      <c r="BK25" s="78">
        <v>14</v>
      </c>
      <c r="BL25" s="78">
        <v>15</v>
      </c>
      <c r="BM25" s="78">
        <v>14</v>
      </c>
      <c r="BN25" s="78">
        <v>10</v>
      </c>
      <c r="BO25" s="78"/>
      <c r="BP25" s="78"/>
      <c r="BQ25" s="78"/>
      <c r="BR25" s="78"/>
      <c r="BS25" s="78"/>
      <c r="BT25" s="78">
        <f t="shared" si="12"/>
        <v>77</v>
      </c>
      <c r="BU25" s="78">
        <f t="shared" si="28"/>
        <v>81.05263157894737</v>
      </c>
      <c r="BV25" s="195">
        <v>85</v>
      </c>
      <c r="BW25" s="195">
        <v>85</v>
      </c>
      <c r="BX25" s="195"/>
      <c r="BY25" s="195"/>
      <c r="BZ25" s="195"/>
      <c r="CA25" s="195">
        <f t="shared" si="13"/>
        <v>170</v>
      </c>
      <c r="CB25" s="195">
        <f t="shared" si="14"/>
        <v>85</v>
      </c>
      <c r="CC25" s="84">
        <v>90</v>
      </c>
      <c r="CD25" s="84">
        <v>88</v>
      </c>
      <c r="CE25" s="84"/>
      <c r="CF25" s="84"/>
      <c r="CG25" s="84"/>
      <c r="CH25" s="84">
        <f t="shared" si="15"/>
        <v>178</v>
      </c>
      <c r="CI25" s="84">
        <f t="shared" si="16"/>
        <v>89</v>
      </c>
      <c r="CJ25" s="86">
        <v>14</v>
      </c>
      <c r="CK25" s="86"/>
      <c r="CL25" s="86"/>
      <c r="CM25" s="86"/>
      <c r="CN25" s="86"/>
      <c r="CO25" s="86">
        <f t="shared" si="17"/>
        <v>14</v>
      </c>
      <c r="CP25" s="86">
        <f t="shared" si="18"/>
        <v>93.333333333333329</v>
      </c>
      <c r="CQ25" s="182">
        <v>21</v>
      </c>
      <c r="CR25" s="76">
        <v>10</v>
      </c>
      <c r="CS25" s="76">
        <v>10</v>
      </c>
      <c r="CT25" s="76">
        <v>10</v>
      </c>
      <c r="CU25" s="76"/>
      <c r="CV25" s="76"/>
      <c r="CW25" s="76"/>
      <c r="CX25" s="76"/>
      <c r="CY25" s="76">
        <f t="shared" si="19"/>
        <v>51</v>
      </c>
      <c r="CZ25" s="191">
        <f t="shared" si="2"/>
        <v>92.72727272727272</v>
      </c>
      <c r="DA25" s="439">
        <v>39</v>
      </c>
      <c r="DB25" s="438"/>
      <c r="DC25" s="194">
        <f t="shared" si="20"/>
        <v>19.5</v>
      </c>
      <c r="DD25" s="188" t="str">
        <f t="shared" si="21"/>
        <v/>
      </c>
      <c r="DE25" s="187">
        <f t="shared" si="22"/>
        <v>25.995000000000001</v>
      </c>
      <c r="DF25" s="187">
        <f t="shared" si="23"/>
        <v>43.860925039872406</v>
      </c>
      <c r="DG25" s="189">
        <f t="shared" si="29"/>
        <v>19.5</v>
      </c>
      <c r="DH25" s="93">
        <f t="shared" si="30"/>
        <v>89.355925039872403</v>
      </c>
      <c r="DI25" s="192">
        <f t="shared" si="24"/>
        <v>93.347453149920256</v>
      </c>
      <c r="DJ25" s="196">
        <f t="shared" si="25"/>
        <v>94.086625022151338</v>
      </c>
      <c r="DK25" s="96">
        <f t="shared" si="26"/>
        <v>94.677962519936202</v>
      </c>
      <c r="DL25" s="198">
        <f t="shared" si="27"/>
        <v>94</v>
      </c>
      <c r="DM25" s="98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</row>
    <row r="26" spans="1:135" s="190" customFormat="1" ht="18" customHeight="1">
      <c r="A26" s="70">
        <v>406913150125</v>
      </c>
      <c r="B26" s="71" t="s">
        <v>70</v>
      </c>
      <c r="C26" s="207" t="s">
        <v>71</v>
      </c>
      <c r="D26" s="208"/>
      <c r="E26" s="182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 t="str">
        <f t="shared" si="3"/>
        <v/>
      </c>
      <c r="R26" s="76">
        <f t="shared" si="4"/>
        <v>0</v>
      </c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 t="str">
        <f t="shared" si="5"/>
        <v/>
      </c>
      <c r="AD26" s="79" t="str">
        <f t="shared" si="6"/>
        <v/>
      </c>
      <c r="AE26" s="182">
        <v>16</v>
      </c>
      <c r="AF26" s="76">
        <v>8</v>
      </c>
      <c r="AG26" s="76">
        <v>7</v>
      </c>
      <c r="AH26" s="76">
        <v>7</v>
      </c>
      <c r="AI26" s="76">
        <v>13</v>
      </c>
      <c r="AJ26" s="76">
        <v>10</v>
      </c>
      <c r="AK26" s="76">
        <v>15</v>
      </c>
      <c r="AL26" s="76"/>
      <c r="AM26" s="76"/>
      <c r="AN26" s="76"/>
      <c r="AO26" s="76">
        <f t="shared" si="7"/>
        <v>76</v>
      </c>
      <c r="AP26" s="76">
        <f t="shared" si="8"/>
        <v>76</v>
      </c>
      <c r="AQ26" s="78">
        <v>10</v>
      </c>
      <c r="AR26" s="78">
        <v>6</v>
      </c>
      <c r="AS26" s="78">
        <v>14</v>
      </c>
      <c r="AT26" s="78">
        <v>11</v>
      </c>
      <c r="AU26" s="78"/>
      <c r="AV26" s="78"/>
      <c r="AW26" s="78"/>
      <c r="AX26" s="78">
        <f t="shared" si="9"/>
        <v>41</v>
      </c>
      <c r="AY26" s="78">
        <f t="shared" si="0"/>
        <v>68.333333333333329</v>
      </c>
      <c r="AZ26" s="437">
        <v>24</v>
      </c>
      <c r="BA26" s="438"/>
      <c r="BB26" s="194">
        <f t="shared" si="10"/>
        <v>60</v>
      </c>
      <c r="BC26" s="182">
        <v>95</v>
      </c>
      <c r="BD26" s="76"/>
      <c r="BE26" s="76"/>
      <c r="BF26" s="76"/>
      <c r="BG26" s="76"/>
      <c r="BH26" s="76">
        <f t="shared" si="11"/>
        <v>95</v>
      </c>
      <c r="BI26" s="76">
        <f t="shared" si="1"/>
        <v>95</v>
      </c>
      <c r="BJ26" s="78">
        <v>23</v>
      </c>
      <c r="BK26" s="78">
        <v>13</v>
      </c>
      <c r="BL26" s="78">
        <v>14</v>
      </c>
      <c r="BM26" s="78">
        <v>16</v>
      </c>
      <c r="BN26" s="78">
        <v>13</v>
      </c>
      <c r="BO26" s="78"/>
      <c r="BP26" s="78"/>
      <c r="BQ26" s="78"/>
      <c r="BR26" s="78"/>
      <c r="BS26" s="78"/>
      <c r="BT26" s="78">
        <f t="shared" si="12"/>
        <v>79</v>
      </c>
      <c r="BU26" s="78">
        <f t="shared" si="28"/>
        <v>83.15789473684211</v>
      </c>
      <c r="BV26" s="195">
        <v>85</v>
      </c>
      <c r="BW26" s="195">
        <v>84</v>
      </c>
      <c r="BX26" s="195"/>
      <c r="BY26" s="195"/>
      <c r="BZ26" s="195"/>
      <c r="CA26" s="195">
        <f t="shared" si="13"/>
        <v>169</v>
      </c>
      <c r="CB26" s="195">
        <f t="shared" si="14"/>
        <v>84.5</v>
      </c>
      <c r="CC26" s="84">
        <v>95</v>
      </c>
      <c r="CD26" s="84">
        <v>88</v>
      </c>
      <c r="CE26" s="84"/>
      <c r="CF26" s="84"/>
      <c r="CG26" s="84"/>
      <c r="CH26" s="84">
        <f t="shared" si="15"/>
        <v>183</v>
      </c>
      <c r="CI26" s="84">
        <f t="shared" si="16"/>
        <v>91.5</v>
      </c>
      <c r="CJ26" s="86">
        <v>15</v>
      </c>
      <c r="CK26" s="86"/>
      <c r="CL26" s="86"/>
      <c r="CM26" s="86"/>
      <c r="CN26" s="86"/>
      <c r="CO26" s="86">
        <f t="shared" si="17"/>
        <v>15</v>
      </c>
      <c r="CP26" s="86">
        <f t="shared" si="18"/>
        <v>100</v>
      </c>
      <c r="CQ26" s="182">
        <v>23</v>
      </c>
      <c r="CR26" s="76">
        <v>10</v>
      </c>
      <c r="CS26" s="76">
        <v>10</v>
      </c>
      <c r="CT26" s="76">
        <v>10</v>
      </c>
      <c r="CU26" s="76"/>
      <c r="CV26" s="76"/>
      <c r="CW26" s="76"/>
      <c r="CX26" s="76"/>
      <c r="CY26" s="76">
        <f t="shared" si="19"/>
        <v>53</v>
      </c>
      <c r="CZ26" s="191">
        <f t="shared" si="2"/>
        <v>96.36363636363636</v>
      </c>
      <c r="DA26" s="439">
        <v>31</v>
      </c>
      <c r="DB26" s="438"/>
      <c r="DC26" s="194">
        <f t="shared" si="20"/>
        <v>15.5</v>
      </c>
      <c r="DD26" s="188" t="str">
        <f t="shared" si="21"/>
        <v/>
      </c>
      <c r="DE26" s="187">
        <f t="shared" si="22"/>
        <v>19.939999999999994</v>
      </c>
      <c r="DF26" s="187">
        <f t="shared" si="23"/>
        <v>44.904366028708139</v>
      </c>
      <c r="DG26" s="189">
        <f t="shared" si="29"/>
        <v>15.5</v>
      </c>
      <c r="DH26" s="93">
        <f t="shared" si="30"/>
        <v>80.344366028708137</v>
      </c>
      <c r="DI26" s="192">
        <f t="shared" si="24"/>
        <v>87.715228767942591</v>
      </c>
      <c r="DJ26" s="196">
        <f t="shared" si="25"/>
        <v>89.0802033492823</v>
      </c>
      <c r="DK26" s="96">
        <f t="shared" si="26"/>
        <v>90.172183014354061</v>
      </c>
      <c r="DL26" s="198">
        <f t="shared" si="27"/>
        <v>89</v>
      </c>
      <c r="DM26" s="98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</row>
    <row r="27" spans="1:135" ht="18" customHeight="1">
      <c r="A27" s="70"/>
      <c r="B27" s="71"/>
      <c r="C27" s="207"/>
      <c r="D27" s="208"/>
      <c r="E27" s="182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 t="str">
        <f t="shared" si="3"/>
        <v/>
      </c>
      <c r="R27" s="76">
        <f t="shared" si="4"/>
        <v>0</v>
      </c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 t="str">
        <f t="shared" si="5"/>
        <v/>
      </c>
      <c r="AD27" s="79" t="str">
        <f t="shared" si="6"/>
        <v/>
      </c>
      <c r="AE27" s="182"/>
      <c r="AF27" s="76"/>
      <c r="AG27" s="76"/>
      <c r="AH27" s="76"/>
      <c r="AI27" s="76"/>
      <c r="AJ27" s="76"/>
      <c r="AK27" s="76"/>
      <c r="AL27" s="76"/>
      <c r="AM27" s="76"/>
      <c r="AN27" s="76"/>
      <c r="AO27" s="76" t="str">
        <f t="shared" si="7"/>
        <v/>
      </c>
      <c r="AP27" s="76" t="str">
        <f t="shared" si="8"/>
        <v/>
      </c>
      <c r="AQ27" s="78"/>
      <c r="AR27" s="78"/>
      <c r="AS27" s="78"/>
      <c r="AT27" s="78"/>
      <c r="AU27" s="78"/>
      <c r="AV27" s="78"/>
      <c r="AW27" s="78"/>
      <c r="AX27" s="78" t="str">
        <f t="shared" si="9"/>
        <v/>
      </c>
      <c r="AY27" s="78" t="str">
        <f t="shared" si="0"/>
        <v/>
      </c>
      <c r="AZ27" s="437"/>
      <c r="BA27" s="438"/>
      <c r="BB27" s="194" t="str">
        <f t="shared" si="10"/>
        <v/>
      </c>
      <c r="BC27" s="182"/>
      <c r="BD27" s="76"/>
      <c r="BE27" s="76"/>
      <c r="BF27" s="76"/>
      <c r="BG27" s="76"/>
      <c r="BH27" s="76" t="str">
        <f t="shared" si="11"/>
        <v/>
      </c>
      <c r="BI27" s="76" t="str">
        <f t="shared" si="1"/>
        <v/>
      </c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 t="str">
        <f t="shared" si="12"/>
        <v/>
      </c>
      <c r="BU27" s="78" t="str">
        <f t="shared" si="28"/>
        <v/>
      </c>
      <c r="BV27" s="195"/>
      <c r="BW27" s="195"/>
      <c r="BX27" s="195"/>
      <c r="BY27" s="195"/>
      <c r="BZ27" s="195"/>
      <c r="CA27" s="195" t="str">
        <f t="shared" si="13"/>
        <v/>
      </c>
      <c r="CB27" s="195" t="str">
        <f t="shared" si="14"/>
        <v/>
      </c>
      <c r="CC27" s="84"/>
      <c r="CD27" s="84"/>
      <c r="CE27" s="84"/>
      <c r="CF27" s="84"/>
      <c r="CG27" s="84"/>
      <c r="CH27" s="84" t="str">
        <f t="shared" si="15"/>
        <v/>
      </c>
      <c r="CI27" s="84" t="str">
        <f t="shared" si="16"/>
        <v/>
      </c>
      <c r="CJ27" s="86"/>
      <c r="CK27" s="86"/>
      <c r="CL27" s="86"/>
      <c r="CM27" s="86"/>
      <c r="CN27" s="86"/>
      <c r="CO27" s="86" t="str">
        <f t="shared" si="17"/>
        <v/>
      </c>
      <c r="CP27" s="86" t="str">
        <f t="shared" si="18"/>
        <v/>
      </c>
      <c r="CQ27" s="182"/>
      <c r="CR27" s="76"/>
      <c r="CS27" s="76"/>
      <c r="CT27" s="76"/>
      <c r="CU27" s="76"/>
      <c r="CV27" s="76"/>
      <c r="CW27" s="76"/>
      <c r="CX27" s="76"/>
      <c r="CY27" s="76" t="str">
        <f t="shared" si="19"/>
        <v/>
      </c>
      <c r="CZ27" s="191" t="str">
        <f t="shared" si="2"/>
        <v/>
      </c>
      <c r="DA27" s="439"/>
      <c r="DB27" s="438"/>
      <c r="DC27" s="194" t="str">
        <f t="shared" si="20"/>
        <v/>
      </c>
      <c r="DD27" s="100" t="str">
        <f t="shared" si="21"/>
        <v/>
      </c>
      <c r="DE27" s="101" t="str">
        <f t="shared" si="22"/>
        <v/>
      </c>
      <c r="DF27" s="101" t="str">
        <f t="shared" si="23"/>
        <v/>
      </c>
      <c r="DG27" s="102" t="str">
        <f t="shared" si="29"/>
        <v/>
      </c>
      <c r="DH27" s="93" t="str">
        <f t="shared" si="30"/>
        <v/>
      </c>
      <c r="DI27" s="192" t="str">
        <f t="shared" si="24"/>
        <v/>
      </c>
      <c r="DJ27" s="196" t="str">
        <f t="shared" si="25"/>
        <v/>
      </c>
      <c r="DK27" s="96" t="str">
        <f t="shared" si="26"/>
        <v/>
      </c>
      <c r="DL27" s="198" t="str">
        <f t="shared" si="27"/>
        <v/>
      </c>
      <c r="DM27" s="98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</row>
    <row r="28" spans="1:135" s="190" customFormat="1" ht="18" customHeight="1">
      <c r="A28" s="70">
        <v>406913150102</v>
      </c>
      <c r="B28" s="71" t="s">
        <v>72</v>
      </c>
      <c r="C28" s="207" t="s">
        <v>73</v>
      </c>
      <c r="D28" s="208"/>
      <c r="E28" s="182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 t="str">
        <f t="shared" si="3"/>
        <v/>
      </c>
      <c r="R28" s="76">
        <f t="shared" si="4"/>
        <v>0</v>
      </c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 t="str">
        <f t="shared" si="5"/>
        <v/>
      </c>
      <c r="AD28" s="79" t="str">
        <f t="shared" si="6"/>
        <v/>
      </c>
      <c r="AE28" s="182">
        <v>19</v>
      </c>
      <c r="AF28" s="76">
        <v>4</v>
      </c>
      <c r="AG28" s="76">
        <v>9</v>
      </c>
      <c r="AH28" s="76">
        <v>7</v>
      </c>
      <c r="AI28" s="76">
        <v>14</v>
      </c>
      <c r="AJ28" s="76">
        <v>17</v>
      </c>
      <c r="AK28" s="76">
        <v>20</v>
      </c>
      <c r="AL28" s="76"/>
      <c r="AM28" s="76"/>
      <c r="AN28" s="76"/>
      <c r="AO28" s="76">
        <f t="shared" si="7"/>
        <v>90</v>
      </c>
      <c r="AP28" s="76">
        <f t="shared" si="8"/>
        <v>90</v>
      </c>
      <c r="AQ28" s="78">
        <v>10</v>
      </c>
      <c r="AR28" s="78">
        <v>10</v>
      </c>
      <c r="AS28" s="78">
        <v>15</v>
      </c>
      <c r="AT28" s="78">
        <v>15</v>
      </c>
      <c r="AU28" s="78"/>
      <c r="AV28" s="78"/>
      <c r="AW28" s="78"/>
      <c r="AX28" s="78">
        <f t="shared" si="9"/>
        <v>50</v>
      </c>
      <c r="AY28" s="78">
        <f t="shared" si="0"/>
        <v>83.333333333333343</v>
      </c>
      <c r="AZ28" s="437">
        <v>30</v>
      </c>
      <c r="BA28" s="438"/>
      <c r="BB28" s="194">
        <f t="shared" si="10"/>
        <v>75</v>
      </c>
      <c r="BC28" s="182">
        <v>90</v>
      </c>
      <c r="BD28" s="76"/>
      <c r="BE28" s="76"/>
      <c r="BF28" s="76"/>
      <c r="BG28" s="76"/>
      <c r="BH28" s="76">
        <f t="shared" si="11"/>
        <v>90</v>
      </c>
      <c r="BI28" s="76">
        <f t="shared" si="1"/>
        <v>90</v>
      </c>
      <c r="BJ28" s="78">
        <v>23</v>
      </c>
      <c r="BK28" s="78">
        <v>15</v>
      </c>
      <c r="BL28" s="78">
        <v>12</v>
      </c>
      <c r="BM28" s="78">
        <v>16</v>
      </c>
      <c r="BN28" s="78">
        <v>20</v>
      </c>
      <c r="BO28" s="78"/>
      <c r="BP28" s="78"/>
      <c r="BQ28" s="78"/>
      <c r="BR28" s="78"/>
      <c r="BS28" s="78"/>
      <c r="BT28" s="78">
        <f t="shared" si="12"/>
        <v>86</v>
      </c>
      <c r="BU28" s="78">
        <f t="shared" si="28"/>
        <v>90.526315789473685</v>
      </c>
      <c r="BV28" s="195">
        <v>84</v>
      </c>
      <c r="BW28" s="195">
        <v>85</v>
      </c>
      <c r="BX28" s="195"/>
      <c r="BY28" s="195"/>
      <c r="BZ28" s="195"/>
      <c r="CA28" s="195">
        <f t="shared" si="13"/>
        <v>169</v>
      </c>
      <c r="CB28" s="195">
        <f t="shared" si="14"/>
        <v>84.5</v>
      </c>
      <c r="CC28" s="84">
        <v>90</v>
      </c>
      <c r="CD28" s="84">
        <v>90</v>
      </c>
      <c r="CE28" s="84"/>
      <c r="CF28" s="84"/>
      <c r="CG28" s="84"/>
      <c r="CH28" s="84">
        <f t="shared" si="15"/>
        <v>180</v>
      </c>
      <c r="CI28" s="84">
        <f t="shared" si="16"/>
        <v>90</v>
      </c>
      <c r="CJ28" s="86">
        <v>13</v>
      </c>
      <c r="CK28" s="86"/>
      <c r="CL28" s="86"/>
      <c r="CM28" s="86"/>
      <c r="CN28" s="86"/>
      <c r="CO28" s="86">
        <f t="shared" si="17"/>
        <v>13</v>
      </c>
      <c r="CP28" s="86">
        <f t="shared" si="18"/>
        <v>86.666666666666671</v>
      </c>
      <c r="CQ28" s="182">
        <v>25</v>
      </c>
      <c r="CR28" s="76">
        <v>10</v>
      </c>
      <c r="CS28" s="76">
        <v>7</v>
      </c>
      <c r="CT28" s="76">
        <v>10</v>
      </c>
      <c r="CU28" s="76"/>
      <c r="CV28" s="76"/>
      <c r="CW28" s="76"/>
      <c r="CX28" s="76"/>
      <c r="CY28" s="76">
        <f t="shared" si="19"/>
        <v>52</v>
      </c>
      <c r="CZ28" s="191">
        <f t="shared" si="2"/>
        <v>94.545454545454547</v>
      </c>
      <c r="DA28" s="439">
        <v>41</v>
      </c>
      <c r="DB28" s="438"/>
      <c r="DC28" s="194">
        <f t="shared" si="20"/>
        <v>20.499999999999996</v>
      </c>
      <c r="DD28" s="188" t="str">
        <f t="shared" si="21"/>
        <v/>
      </c>
      <c r="DE28" s="187">
        <f t="shared" si="22"/>
        <v>24.35</v>
      </c>
      <c r="DF28" s="187">
        <f t="shared" si="23"/>
        <v>44.727053429027109</v>
      </c>
      <c r="DG28" s="189">
        <f t="shared" si="29"/>
        <v>20.499999999999996</v>
      </c>
      <c r="DH28" s="93">
        <f t="shared" si="30"/>
        <v>89.577053429027103</v>
      </c>
      <c r="DI28" s="192">
        <f t="shared" si="24"/>
        <v>93.485658393141932</v>
      </c>
      <c r="DJ28" s="196">
        <f t="shared" si="25"/>
        <v>94.209474127237286</v>
      </c>
      <c r="DK28" s="96">
        <f t="shared" si="26"/>
        <v>94.788526714513551</v>
      </c>
      <c r="DL28" s="198">
        <f t="shared" si="27"/>
        <v>94</v>
      </c>
      <c r="DM28" s="98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</row>
    <row r="29" spans="1:135" ht="18" customHeight="1">
      <c r="A29" s="70">
        <v>406913150104</v>
      </c>
      <c r="B29" s="71" t="s">
        <v>74</v>
      </c>
      <c r="C29" s="207" t="s">
        <v>75</v>
      </c>
      <c r="D29" s="208"/>
      <c r="E29" s="182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 t="str">
        <f t="shared" si="3"/>
        <v/>
      </c>
      <c r="R29" s="76">
        <f t="shared" si="4"/>
        <v>0</v>
      </c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 t="str">
        <f t="shared" si="5"/>
        <v/>
      </c>
      <c r="AD29" s="79" t="str">
        <f t="shared" si="6"/>
        <v/>
      </c>
      <c r="AE29" s="182">
        <v>18</v>
      </c>
      <c r="AF29" s="76">
        <v>10</v>
      </c>
      <c r="AG29" s="76">
        <v>8</v>
      </c>
      <c r="AH29" s="76">
        <v>10</v>
      </c>
      <c r="AI29" s="76">
        <v>16</v>
      </c>
      <c r="AJ29" s="76">
        <v>10</v>
      </c>
      <c r="AK29" s="76">
        <v>12</v>
      </c>
      <c r="AL29" s="76"/>
      <c r="AM29" s="76"/>
      <c r="AN29" s="76"/>
      <c r="AO29" s="76">
        <f t="shared" si="7"/>
        <v>84</v>
      </c>
      <c r="AP29" s="76">
        <f t="shared" si="8"/>
        <v>84</v>
      </c>
      <c r="AQ29" s="78">
        <v>10</v>
      </c>
      <c r="AR29" s="78">
        <v>10</v>
      </c>
      <c r="AS29" s="78">
        <v>16</v>
      </c>
      <c r="AT29" s="78">
        <v>18</v>
      </c>
      <c r="AU29" s="78"/>
      <c r="AV29" s="78"/>
      <c r="AW29" s="78"/>
      <c r="AX29" s="78">
        <f t="shared" si="9"/>
        <v>54</v>
      </c>
      <c r="AY29" s="78">
        <f t="shared" si="0"/>
        <v>90</v>
      </c>
      <c r="AZ29" s="437">
        <v>12</v>
      </c>
      <c r="BA29" s="438"/>
      <c r="BB29" s="194">
        <f t="shared" si="10"/>
        <v>30</v>
      </c>
      <c r="BC29" s="182">
        <v>95</v>
      </c>
      <c r="BD29" s="76"/>
      <c r="BE29" s="76"/>
      <c r="BF29" s="76"/>
      <c r="BG29" s="76"/>
      <c r="BH29" s="76">
        <f t="shared" si="11"/>
        <v>95</v>
      </c>
      <c r="BI29" s="76">
        <f t="shared" si="1"/>
        <v>95</v>
      </c>
      <c r="BJ29" s="78">
        <v>22</v>
      </c>
      <c r="BK29" s="78">
        <v>10</v>
      </c>
      <c r="BL29" s="78">
        <v>15</v>
      </c>
      <c r="BM29" s="78">
        <v>18</v>
      </c>
      <c r="BN29" s="78">
        <v>17</v>
      </c>
      <c r="BO29" s="78"/>
      <c r="BP29" s="78"/>
      <c r="BQ29" s="78"/>
      <c r="BR29" s="78"/>
      <c r="BS29" s="78"/>
      <c r="BT29" s="78">
        <f t="shared" si="12"/>
        <v>82</v>
      </c>
      <c r="BU29" s="78">
        <f t="shared" si="28"/>
        <v>86.31578947368422</v>
      </c>
      <c r="BV29" s="195">
        <v>95</v>
      </c>
      <c r="BW29" s="195">
        <v>85</v>
      </c>
      <c r="BX29" s="195"/>
      <c r="BY29" s="195"/>
      <c r="BZ29" s="195"/>
      <c r="CA29" s="195">
        <f t="shared" si="13"/>
        <v>180</v>
      </c>
      <c r="CB29" s="195">
        <f t="shared" si="14"/>
        <v>90</v>
      </c>
      <c r="CC29" s="84">
        <v>90</v>
      </c>
      <c r="CD29" s="84">
        <v>90</v>
      </c>
      <c r="CE29" s="84"/>
      <c r="CF29" s="84"/>
      <c r="CG29" s="84"/>
      <c r="CH29" s="84">
        <f t="shared" si="15"/>
        <v>180</v>
      </c>
      <c r="CI29" s="84">
        <f t="shared" si="16"/>
        <v>90</v>
      </c>
      <c r="CJ29" s="86">
        <v>14</v>
      </c>
      <c r="CK29" s="86"/>
      <c r="CL29" s="86"/>
      <c r="CM29" s="86"/>
      <c r="CN29" s="86"/>
      <c r="CO29" s="86">
        <f t="shared" si="17"/>
        <v>14</v>
      </c>
      <c r="CP29" s="86">
        <f t="shared" si="18"/>
        <v>93.333333333333329</v>
      </c>
      <c r="CQ29" s="182">
        <v>22</v>
      </c>
      <c r="CR29" s="76">
        <v>10</v>
      </c>
      <c r="CS29" s="76">
        <v>10</v>
      </c>
      <c r="CT29" s="76">
        <v>10</v>
      </c>
      <c r="CU29" s="76"/>
      <c r="CV29" s="76"/>
      <c r="CW29" s="76"/>
      <c r="CX29" s="76"/>
      <c r="CY29" s="76">
        <f t="shared" si="19"/>
        <v>52</v>
      </c>
      <c r="CZ29" s="191">
        <f t="shared" si="2"/>
        <v>94.545454545454547</v>
      </c>
      <c r="DA29" s="439">
        <v>11</v>
      </c>
      <c r="DB29" s="438"/>
      <c r="DC29" s="194">
        <f t="shared" si="20"/>
        <v>5.5000000000000009</v>
      </c>
      <c r="DD29" s="100" t="str">
        <f t="shared" si="21"/>
        <v/>
      </c>
      <c r="DE29" s="101">
        <f t="shared" si="22"/>
        <v>17.46</v>
      </c>
      <c r="DF29" s="101">
        <f t="shared" si="23"/>
        <v>45.216307814992021</v>
      </c>
      <c r="DG29" s="102">
        <f t="shared" si="29"/>
        <v>5.5000000000000009</v>
      </c>
      <c r="DH29" s="93">
        <f t="shared" si="30"/>
        <v>68.176307814992029</v>
      </c>
      <c r="DI29" s="192">
        <f t="shared" si="24"/>
        <v>80.110192384370023</v>
      </c>
      <c r="DJ29" s="196">
        <f>IFERROR(75+(100-75)/(100-55)*(DH29-55),"")</f>
        <v>82.320171008328899</v>
      </c>
      <c r="DK29" s="96">
        <f>IFERROR(75+(100-75)/(100-50)*(DH29-50),"")</f>
        <v>84.088153907496007</v>
      </c>
      <c r="DL29" s="198">
        <f t="shared" si="27"/>
        <v>82</v>
      </c>
      <c r="DM29" s="98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</row>
    <row r="30" spans="1:135" ht="18" customHeight="1">
      <c r="A30" s="70">
        <v>402871150760</v>
      </c>
      <c r="B30" s="71" t="s">
        <v>76</v>
      </c>
      <c r="C30" s="207" t="s">
        <v>77</v>
      </c>
      <c r="D30" s="208"/>
      <c r="E30" s="182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 t="str">
        <f t="shared" si="3"/>
        <v/>
      </c>
      <c r="R30" s="76">
        <f t="shared" si="4"/>
        <v>0</v>
      </c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 t="str">
        <f t="shared" si="5"/>
        <v/>
      </c>
      <c r="AD30" s="79" t="str">
        <f t="shared" si="6"/>
        <v/>
      </c>
      <c r="AE30" s="182">
        <v>19</v>
      </c>
      <c r="AF30" s="76">
        <v>5</v>
      </c>
      <c r="AG30" s="76">
        <v>5</v>
      </c>
      <c r="AH30" s="76">
        <v>8</v>
      </c>
      <c r="AI30" s="76">
        <v>20</v>
      </c>
      <c r="AJ30" s="76">
        <v>10</v>
      </c>
      <c r="AK30" s="76">
        <v>15</v>
      </c>
      <c r="AL30" s="76"/>
      <c r="AM30" s="76"/>
      <c r="AN30" s="76"/>
      <c r="AO30" s="76">
        <f t="shared" si="7"/>
        <v>82</v>
      </c>
      <c r="AP30" s="76">
        <f t="shared" si="8"/>
        <v>82</v>
      </c>
      <c r="AQ30" s="78">
        <v>10</v>
      </c>
      <c r="AR30" s="78">
        <v>8</v>
      </c>
      <c r="AS30" s="78">
        <v>13</v>
      </c>
      <c r="AT30" s="78">
        <v>10</v>
      </c>
      <c r="AU30" s="78"/>
      <c r="AV30" s="78"/>
      <c r="AW30" s="78"/>
      <c r="AX30" s="78">
        <f t="shared" si="9"/>
        <v>41</v>
      </c>
      <c r="AY30" s="78">
        <f t="shared" si="0"/>
        <v>68.333333333333329</v>
      </c>
      <c r="AZ30" s="437">
        <v>30</v>
      </c>
      <c r="BA30" s="438"/>
      <c r="BB30" s="194">
        <f t="shared" si="10"/>
        <v>75</v>
      </c>
      <c r="BC30" s="182">
        <v>95</v>
      </c>
      <c r="BD30" s="76"/>
      <c r="BE30" s="76"/>
      <c r="BF30" s="76"/>
      <c r="BG30" s="76"/>
      <c r="BH30" s="76">
        <f t="shared" si="11"/>
        <v>95</v>
      </c>
      <c r="BI30" s="76">
        <f t="shared" si="1"/>
        <v>95</v>
      </c>
      <c r="BJ30" s="78">
        <v>25</v>
      </c>
      <c r="BK30" s="78">
        <v>12</v>
      </c>
      <c r="BL30" s="78">
        <v>13</v>
      </c>
      <c r="BM30" s="78">
        <v>19</v>
      </c>
      <c r="BN30" s="78">
        <v>13</v>
      </c>
      <c r="BO30" s="78"/>
      <c r="BP30" s="78"/>
      <c r="BQ30" s="78"/>
      <c r="BR30" s="78"/>
      <c r="BS30" s="78"/>
      <c r="BT30" s="78">
        <f t="shared" si="12"/>
        <v>82</v>
      </c>
      <c r="BU30" s="78">
        <f t="shared" si="28"/>
        <v>86.31578947368422</v>
      </c>
      <c r="BV30" s="195">
        <v>84</v>
      </c>
      <c r="BW30" s="195">
        <v>85</v>
      </c>
      <c r="BX30" s="195"/>
      <c r="BY30" s="195"/>
      <c r="BZ30" s="195"/>
      <c r="CA30" s="195">
        <f t="shared" si="13"/>
        <v>169</v>
      </c>
      <c r="CB30" s="195">
        <f t="shared" si="14"/>
        <v>84.5</v>
      </c>
      <c r="CC30" s="84">
        <v>95</v>
      </c>
      <c r="CD30" s="84">
        <v>88</v>
      </c>
      <c r="CE30" s="84"/>
      <c r="CF30" s="84"/>
      <c r="CG30" s="84"/>
      <c r="CH30" s="84">
        <f t="shared" si="15"/>
        <v>183</v>
      </c>
      <c r="CI30" s="84">
        <f t="shared" si="16"/>
        <v>91.5</v>
      </c>
      <c r="CJ30" s="86">
        <v>13</v>
      </c>
      <c r="CK30" s="86"/>
      <c r="CL30" s="86"/>
      <c r="CM30" s="86"/>
      <c r="CN30" s="86"/>
      <c r="CO30" s="86">
        <f t="shared" si="17"/>
        <v>13</v>
      </c>
      <c r="CP30" s="86">
        <f t="shared" si="18"/>
        <v>86.666666666666671</v>
      </c>
      <c r="CQ30" s="182">
        <v>22</v>
      </c>
      <c r="CR30" s="76">
        <v>10</v>
      </c>
      <c r="CS30" s="76">
        <v>10</v>
      </c>
      <c r="CT30" s="76">
        <v>10</v>
      </c>
      <c r="CU30" s="76"/>
      <c r="CV30" s="76"/>
      <c r="CW30" s="76"/>
      <c r="CX30" s="76"/>
      <c r="CY30" s="76">
        <f t="shared" si="19"/>
        <v>52</v>
      </c>
      <c r="CZ30" s="191">
        <f t="shared" si="2"/>
        <v>94.545454545454547</v>
      </c>
      <c r="DA30" s="439">
        <v>31</v>
      </c>
      <c r="DB30" s="438"/>
      <c r="DC30" s="194">
        <f t="shared" si="20"/>
        <v>15.5</v>
      </c>
      <c r="DD30" s="100" t="str">
        <f t="shared" si="21"/>
        <v/>
      </c>
      <c r="DE30" s="101">
        <f t="shared" si="22"/>
        <v>22.73</v>
      </c>
      <c r="DF30" s="101">
        <f t="shared" si="23"/>
        <v>44.620474481658697</v>
      </c>
      <c r="DG30" s="102">
        <f t="shared" si="29"/>
        <v>15.5</v>
      </c>
      <c r="DH30" s="93">
        <f t="shared" si="30"/>
        <v>82.850474481658694</v>
      </c>
      <c r="DI30" s="192">
        <f t="shared" si="24"/>
        <v>89.281546551036683</v>
      </c>
      <c r="DJ30" s="196">
        <f t="shared" si="25"/>
        <v>90.472485823143714</v>
      </c>
      <c r="DK30" s="96">
        <f t="shared" si="26"/>
        <v>91.425237240829347</v>
      </c>
      <c r="DL30" s="198">
        <f t="shared" si="27"/>
        <v>90</v>
      </c>
      <c r="DM30" s="98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</row>
    <row r="31" spans="1:135" ht="18" customHeight="1">
      <c r="A31" s="70">
        <v>406913150105</v>
      </c>
      <c r="B31" s="71" t="s">
        <v>78</v>
      </c>
      <c r="C31" s="207" t="s">
        <v>79</v>
      </c>
      <c r="D31" s="208"/>
      <c r="E31" s="182"/>
      <c r="F31" s="76"/>
      <c r="G31" s="76"/>
      <c r="H31" s="76"/>
      <c r="I31" s="76"/>
      <c r="J31" s="76"/>
      <c r="K31" s="76"/>
      <c r="L31" s="76"/>
      <c r="M31" s="76"/>
      <c r="N31" s="76"/>
      <c r="O31" s="106"/>
      <c r="P31" s="106"/>
      <c r="Q31" s="76" t="str">
        <f t="shared" si="3"/>
        <v/>
      </c>
      <c r="R31" s="76">
        <f t="shared" si="4"/>
        <v>0</v>
      </c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78" t="str">
        <f t="shared" si="5"/>
        <v/>
      </c>
      <c r="AD31" s="79" t="str">
        <f t="shared" si="6"/>
        <v/>
      </c>
      <c r="AE31" s="182">
        <v>15</v>
      </c>
      <c r="AF31" s="76">
        <v>10</v>
      </c>
      <c r="AG31" s="76">
        <v>7</v>
      </c>
      <c r="AH31" s="76">
        <v>10</v>
      </c>
      <c r="AI31" s="76">
        <v>19</v>
      </c>
      <c r="AJ31" s="76">
        <v>10</v>
      </c>
      <c r="AK31" s="76">
        <v>15</v>
      </c>
      <c r="AL31" s="76"/>
      <c r="AM31" s="76"/>
      <c r="AN31" s="76"/>
      <c r="AO31" s="76">
        <f t="shared" si="7"/>
        <v>86</v>
      </c>
      <c r="AP31" s="76">
        <f t="shared" si="8"/>
        <v>86</v>
      </c>
      <c r="AQ31" s="108">
        <v>10</v>
      </c>
      <c r="AR31" s="108">
        <v>8</v>
      </c>
      <c r="AS31" s="108">
        <v>14</v>
      </c>
      <c r="AT31" s="108">
        <v>13</v>
      </c>
      <c r="AU31" s="108"/>
      <c r="AV31" s="108"/>
      <c r="AW31" s="108"/>
      <c r="AX31" s="78">
        <f t="shared" si="9"/>
        <v>45</v>
      </c>
      <c r="AY31" s="78">
        <f t="shared" si="0"/>
        <v>75</v>
      </c>
      <c r="AZ31" s="437">
        <v>16</v>
      </c>
      <c r="BA31" s="438"/>
      <c r="BB31" s="194">
        <f t="shared" si="10"/>
        <v>40</v>
      </c>
      <c r="BC31" s="182">
        <v>95</v>
      </c>
      <c r="BD31" s="76"/>
      <c r="BE31" s="76"/>
      <c r="BF31" s="76"/>
      <c r="BG31" s="76"/>
      <c r="BH31" s="76">
        <f t="shared" si="11"/>
        <v>95</v>
      </c>
      <c r="BI31" s="76">
        <f t="shared" si="1"/>
        <v>95</v>
      </c>
      <c r="BJ31" s="108">
        <v>22</v>
      </c>
      <c r="BK31" s="108">
        <v>14</v>
      </c>
      <c r="BL31" s="108">
        <v>14</v>
      </c>
      <c r="BM31" s="78">
        <v>18</v>
      </c>
      <c r="BN31" s="78">
        <v>11</v>
      </c>
      <c r="BO31" s="78"/>
      <c r="BP31" s="78"/>
      <c r="BQ31" s="78"/>
      <c r="BR31" s="78"/>
      <c r="BS31" s="78"/>
      <c r="BT31" s="78">
        <f t="shared" si="12"/>
        <v>79</v>
      </c>
      <c r="BU31" s="78">
        <f t="shared" si="28"/>
        <v>83.15789473684211</v>
      </c>
      <c r="BV31" s="195">
        <v>82</v>
      </c>
      <c r="BW31" s="195">
        <v>85</v>
      </c>
      <c r="BX31" s="195"/>
      <c r="BY31" s="195"/>
      <c r="BZ31" s="195"/>
      <c r="CA31" s="195">
        <f t="shared" si="13"/>
        <v>167</v>
      </c>
      <c r="CB31" s="195">
        <f t="shared" si="14"/>
        <v>83.5</v>
      </c>
      <c r="CC31" s="84">
        <v>95</v>
      </c>
      <c r="CD31" s="84">
        <v>88</v>
      </c>
      <c r="CE31" s="84"/>
      <c r="CF31" s="84"/>
      <c r="CG31" s="84"/>
      <c r="CH31" s="84">
        <f t="shared" si="15"/>
        <v>183</v>
      </c>
      <c r="CI31" s="84">
        <f t="shared" si="16"/>
        <v>91.5</v>
      </c>
      <c r="CJ31" s="86">
        <v>10</v>
      </c>
      <c r="CK31" s="86"/>
      <c r="CL31" s="86"/>
      <c r="CM31" s="86"/>
      <c r="CN31" s="86"/>
      <c r="CO31" s="86">
        <f t="shared" si="17"/>
        <v>10</v>
      </c>
      <c r="CP31" s="86">
        <f t="shared" si="18"/>
        <v>66.666666666666657</v>
      </c>
      <c r="CQ31" s="182">
        <v>25</v>
      </c>
      <c r="CR31" s="76">
        <v>10</v>
      </c>
      <c r="CS31" s="76">
        <v>4</v>
      </c>
      <c r="CT31" s="76">
        <v>10</v>
      </c>
      <c r="CU31" s="76"/>
      <c r="CV31" s="76"/>
      <c r="CW31" s="76"/>
      <c r="CX31" s="76"/>
      <c r="CY31" s="76">
        <f t="shared" si="19"/>
        <v>49</v>
      </c>
      <c r="CZ31" s="191">
        <f t="shared" si="2"/>
        <v>89.090909090909093</v>
      </c>
      <c r="DA31" s="439">
        <v>25</v>
      </c>
      <c r="DB31" s="438"/>
      <c r="DC31" s="194">
        <f t="shared" si="20"/>
        <v>12.5</v>
      </c>
      <c r="DD31" s="100" t="str">
        <f t="shared" si="21"/>
        <v/>
      </c>
      <c r="DE31" s="101">
        <f t="shared" si="22"/>
        <v>18.239999999999998</v>
      </c>
      <c r="DF31" s="101">
        <f t="shared" si="23"/>
        <v>42.799062998405098</v>
      </c>
      <c r="DG31" s="102">
        <f t="shared" si="29"/>
        <v>12.5</v>
      </c>
      <c r="DH31" s="93">
        <f t="shared" si="30"/>
        <v>73.5390629984051</v>
      </c>
      <c r="DI31" s="193">
        <f t="shared" si="24"/>
        <v>83.461914374003186</v>
      </c>
      <c r="DJ31" s="197">
        <f t="shared" si="25"/>
        <v>85.299479443558397</v>
      </c>
      <c r="DK31" s="111">
        <f t="shared" si="26"/>
        <v>86.769531499202543</v>
      </c>
      <c r="DL31" s="198">
        <f t="shared" si="27"/>
        <v>85</v>
      </c>
      <c r="DM31" s="98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</row>
    <row r="32" spans="1:135" s="190" customFormat="1" ht="18" customHeight="1">
      <c r="A32" s="70">
        <v>406913150129</v>
      </c>
      <c r="B32" s="71" t="s">
        <v>80</v>
      </c>
      <c r="C32" s="207" t="s">
        <v>81</v>
      </c>
      <c r="D32" s="208"/>
      <c r="E32" s="182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 t="str">
        <f t="shared" si="3"/>
        <v/>
      </c>
      <c r="R32" s="76">
        <f t="shared" si="4"/>
        <v>0</v>
      </c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 t="str">
        <f t="shared" si="5"/>
        <v/>
      </c>
      <c r="AD32" s="79" t="str">
        <f t="shared" si="6"/>
        <v/>
      </c>
      <c r="AE32" s="182">
        <v>17</v>
      </c>
      <c r="AF32" s="76">
        <v>7</v>
      </c>
      <c r="AG32" s="76">
        <v>6</v>
      </c>
      <c r="AH32" s="76">
        <v>10</v>
      </c>
      <c r="AI32" s="76">
        <v>18</v>
      </c>
      <c r="AJ32" s="76">
        <v>10</v>
      </c>
      <c r="AK32" s="76">
        <v>15</v>
      </c>
      <c r="AL32" s="76"/>
      <c r="AM32" s="76"/>
      <c r="AN32" s="76"/>
      <c r="AO32" s="76">
        <f t="shared" si="7"/>
        <v>83</v>
      </c>
      <c r="AP32" s="76">
        <f t="shared" si="8"/>
        <v>83</v>
      </c>
      <c r="AQ32" s="78">
        <v>10</v>
      </c>
      <c r="AR32" s="78">
        <v>9</v>
      </c>
      <c r="AS32" s="78">
        <v>17</v>
      </c>
      <c r="AT32" s="78">
        <v>14</v>
      </c>
      <c r="AU32" s="78"/>
      <c r="AV32" s="78"/>
      <c r="AW32" s="78"/>
      <c r="AX32" s="78">
        <f t="shared" si="9"/>
        <v>50</v>
      </c>
      <c r="AY32" s="78">
        <f t="shared" si="0"/>
        <v>83.333333333333343</v>
      </c>
      <c r="AZ32" s="437">
        <v>29</v>
      </c>
      <c r="BA32" s="438"/>
      <c r="BB32" s="194">
        <f t="shared" si="10"/>
        <v>72.5</v>
      </c>
      <c r="BC32" s="182">
        <v>95</v>
      </c>
      <c r="BD32" s="76"/>
      <c r="BE32" s="76"/>
      <c r="BF32" s="76"/>
      <c r="BG32" s="76"/>
      <c r="BH32" s="76">
        <f t="shared" si="11"/>
        <v>95</v>
      </c>
      <c r="BI32" s="76">
        <f t="shared" si="1"/>
        <v>95</v>
      </c>
      <c r="BJ32" s="78">
        <v>23</v>
      </c>
      <c r="BK32" s="78">
        <v>11</v>
      </c>
      <c r="BL32" s="78">
        <v>15</v>
      </c>
      <c r="BM32" s="78">
        <v>18</v>
      </c>
      <c r="BN32" s="78">
        <v>11</v>
      </c>
      <c r="BO32" s="78"/>
      <c r="BP32" s="78"/>
      <c r="BQ32" s="78"/>
      <c r="BR32" s="78"/>
      <c r="BS32" s="78"/>
      <c r="BT32" s="78">
        <f t="shared" si="12"/>
        <v>78</v>
      </c>
      <c r="BU32" s="78">
        <f t="shared" si="28"/>
        <v>82.10526315789474</v>
      </c>
      <c r="BV32" s="195">
        <v>80</v>
      </c>
      <c r="BW32" s="195">
        <v>87</v>
      </c>
      <c r="BX32" s="195"/>
      <c r="BY32" s="195"/>
      <c r="BZ32" s="195"/>
      <c r="CA32" s="195">
        <f t="shared" si="13"/>
        <v>167</v>
      </c>
      <c r="CB32" s="195">
        <f t="shared" si="14"/>
        <v>83.5</v>
      </c>
      <c r="CC32" s="84">
        <v>95</v>
      </c>
      <c r="CD32" s="84">
        <v>88</v>
      </c>
      <c r="CE32" s="84"/>
      <c r="CF32" s="84"/>
      <c r="CG32" s="84"/>
      <c r="CH32" s="84">
        <f t="shared" si="15"/>
        <v>183</v>
      </c>
      <c r="CI32" s="84">
        <f t="shared" si="16"/>
        <v>91.5</v>
      </c>
      <c r="CJ32" s="86">
        <v>13</v>
      </c>
      <c r="CK32" s="86"/>
      <c r="CL32" s="86"/>
      <c r="CM32" s="86"/>
      <c r="CN32" s="86"/>
      <c r="CO32" s="86">
        <f t="shared" si="17"/>
        <v>13</v>
      </c>
      <c r="CP32" s="86">
        <f t="shared" si="18"/>
        <v>86.666666666666671</v>
      </c>
      <c r="CQ32" s="182">
        <v>25</v>
      </c>
      <c r="CR32" s="76">
        <v>10</v>
      </c>
      <c r="CS32" s="76">
        <v>8</v>
      </c>
      <c r="CT32" s="76">
        <v>10</v>
      </c>
      <c r="CU32" s="76"/>
      <c r="CV32" s="76"/>
      <c r="CW32" s="76"/>
      <c r="CX32" s="76"/>
      <c r="CY32" s="76">
        <f>IF(SUMIFS(CQ32:CX32,CQ32:CX32,"&gt;=0")=0,"",SUMIFS(CQ32:CX32,CQ32:CX32,"&gt;=0"))</f>
        <v>53</v>
      </c>
      <c r="CZ32" s="191">
        <f t="shared" si="2"/>
        <v>96.36363636363636</v>
      </c>
      <c r="DA32" s="439">
        <v>33</v>
      </c>
      <c r="DB32" s="438"/>
      <c r="DC32" s="194">
        <f t="shared" si="20"/>
        <v>16.5</v>
      </c>
      <c r="DD32" s="188" t="str">
        <f t="shared" si="21"/>
        <v/>
      </c>
      <c r="DE32" s="187">
        <f t="shared" si="22"/>
        <v>23.344999999999999</v>
      </c>
      <c r="DF32" s="187">
        <f t="shared" si="23"/>
        <v>44.004804625199355</v>
      </c>
      <c r="DG32" s="189">
        <f t="shared" si="29"/>
        <v>16.5</v>
      </c>
      <c r="DH32" s="93">
        <f>IFERROR(IF(AND($C$8="",$E$7="",$AE$7="",$BC$7="",$E$6=""),IF(SUM(DD32:DG32)=0,"",SUM(DD32:DG32)),""),"")</f>
        <v>83.849804625199354</v>
      </c>
      <c r="DI32" s="192">
        <f t="shared" si="24"/>
        <v>89.906127890749602</v>
      </c>
      <c r="DJ32" s="196">
        <f t="shared" si="25"/>
        <v>91.027669236221868</v>
      </c>
      <c r="DK32" s="96">
        <f t="shared" si="26"/>
        <v>91.92490231259967</v>
      </c>
      <c r="DL32" s="198">
        <f t="shared" si="27"/>
        <v>91</v>
      </c>
      <c r="DM32" s="98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</row>
    <row r="33" spans="1:135" s="190" customFormat="1" ht="18" customHeight="1">
      <c r="A33" s="70">
        <v>406913150130</v>
      </c>
      <c r="B33" s="103" t="s">
        <v>82</v>
      </c>
      <c r="C33" s="205" t="s">
        <v>83</v>
      </c>
      <c r="D33" s="208"/>
      <c r="E33" s="182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 t="str">
        <f t="shared" si="3"/>
        <v/>
      </c>
      <c r="R33" s="76">
        <f t="shared" si="4"/>
        <v>0</v>
      </c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 t="str">
        <f t="shared" si="5"/>
        <v/>
      </c>
      <c r="AD33" s="79" t="str">
        <f t="shared" si="6"/>
        <v/>
      </c>
      <c r="AE33" s="182">
        <v>19</v>
      </c>
      <c r="AF33" s="76">
        <v>5</v>
      </c>
      <c r="AG33" s="76">
        <v>8</v>
      </c>
      <c r="AH33" s="76">
        <v>10</v>
      </c>
      <c r="AI33" s="76">
        <v>15</v>
      </c>
      <c r="AJ33" s="76">
        <v>10</v>
      </c>
      <c r="AK33" s="76">
        <v>15</v>
      </c>
      <c r="AL33" s="76"/>
      <c r="AM33" s="76"/>
      <c r="AN33" s="76"/>
      <c r="AO33" s="76">
        <f t="shared" si="7"/>
        <v>82</v>
      </c>
      <c r="AP33" s="76">
        <f t="shared" si="8"/>
        <v>82</v>
      </c>
      <c r="AQ33" s="78">
        <v>10</v>
      </c>
      <c r="AR33" s="78">
        <v>10</v>
      </c>
      <c r="AS33" s="78">
        <v>14</v>
      </c>
      <c r="AT33" s="78">
        <v>12</v>
      </c>
      <c r="AU33" s="78"/>
      <c r="AV33" s="78"/>
      <c r="AW33" s="78"/>
      <c r="AX33" s="78">
        <f t="shared" si="9"/>
        <v>46</v>
      </c>
      <c r="AY33" s="78">
        <f t="shared" si="0"/>
        <v>76.666666666666671</v>
      </c>
      <c r="AZ33" s="437">
        <v>22</v>
      </c>
      <c r="BA33" s="438"/>
      <c r="BB33" s="194">
        <f t="shared" si="10"/>
        <v>55.000000000000007</v>
      </c>
      <c r="BC33" s="182">
        <v>95</v>
      </c>
      <c r="BD33" s="76"/>
      <c r="BE33" s="76"/>
      <c r="BF33" s="76"/>
      <c r="BG33" s="76"/>
      <c r="BH33" s="76">
        <f t="shared" si="11"/>
        <v>95</v>
      </c>
      <c r="BI33" s="76">
        <f t="shared" si="1"/>
        <v>95</v>
      </c>
      <c r="BJ33" s="78">
        <v>26</v>
      </c>
      <c r="BK33" s="78">
        <v>13</v>
      </c>
      <c r="BL33" s="78">
        <v>14</v>
      </c>
      <c r="BM33" s="78">
        <v>19</v>
      </c>
      <c r="BN33" s="78">
        <v>16</v>
      </c>
      <c r="BO33" s="78"/>
      <c r="BP33" s="78"/>
      <c r="BQ33" s="78"/>
      <c r="BR33" s="78"/>
      <c r="BS33" s="78"/>
      <c r="BT33" s="78">
        <f t="shared" si="12"/>
        <v>88</v>
      </c>
      <c r="BU33" s="78">
        <f t="shared" si="28"/>
        <v>92.631578947368425</v>
      </c>
      <c r="BV33" s="195">
        <v>85</v>
      </c>
      <c r="BW33" s="195">
        <v>89</v>
      </c>
      <c r="BX33" s="195"/>
      <c r="BY33" s="195"/>
      <c r="BZ33" s="195"/>
      <c r="CA33" s="195">
        <f t="shared" si="13"/>
        <v>174</v>
      </c>
      <c r="CB33" s="195">
        <f t="shared" si="14"/>
        <v>87</v>
      </c>
      <c r="CC33" s="84">
        <v>95</v>
      </c>
      <c r="CD33" s="84">
        <v>88</v>
      </c>
      <c r="CE33" s="84"/>
      <c r="CF33" s="84"/>
      <c r="CG33" s="84"/>
      <c r="CH33" s="84">
        <f t="shared" si="15"/>
        <v>183</v>
      </c>
      <c r="CI33" s="84">
        <f t="shared" si="16"/>
        <v>91.5</v>
      </c>
      <c r="CJ33" s="86">
        <v>13</v>
      </c>
      <c r="CK33" s="86"/>
      <c r="CL33" s="86"/>
      <c r="CM33" s="86"/>
      <c r="CN33" s="86"/>
      <c r="CO33" s="86">
        <f t="shared" si="17"/>
        <v>13</v>
      </c>
      <c r="CP33" s="86">
        <f t="shared" si="18"/>
        <v>86.666666666666671</v>
      </c>
      <c r="CQ33" s="182">
        <v>25</v>
      </c>
      <c r="CR33" s="76">
        <v>10</v>
      </c>
      <c r="CS33" s="76">
        <v>9</v>
      </c>
      <c r="CT33" s="76">
        <v>10</v>
      </c>
      <c r="CU33" s="76"/>
      <c r="CV33" s="76"/>
      <c r="CW33" s="76"/>
      <c r="CX33" s="76"/>
      <c r="CY33" s="76">
        <f t="shared" si="19"/>
        <v>54</v>
      </c>
      <c r="CZ33" s="191">
        <f t="shared" si="2"/>
        <v>98.181818181818187</v>
      </c>
      <c r="DA33" s="439">
        <v>36</v>
      </c>
      <c r="DB33" s="438"/>
      <c r="DC33" s="194">
        <f t="shared" si="20"/>
        <v>18</v>
      </c>
      <c r="DD33" s="188" t="str">
        <f t="shared" si="21"/>
        <v/>
      </c>
      <c r="DE33" s="187">
        <f t="shared" si="22"/>
        <v>20.23</v>
      </c>
      <c r="DF33" s="187">
        <f t="shared" si="23"/>
        <v>45.937161084529507</v>
      </c>
      <c r="DG33" s="189">
        <f t="shared" si="29"/>
        <v>18</v>
      </c>
      <c r="DH33" s="93">
        <f t="shared" si="30"/>
        <v>84.167161084529511</v>
      </c>
      <c r="DI33" s="192">
        <f t="shared" si="24"/>
        <v>90.104475677830948</v>
      </c>
      <c r="DJ33" s="196">
        <f t="shared" si="25"/>
        <v>91.203978380294174</v>
      </c>
      <c r="DK33" s="96">
        <f t="shared" si="26"/>
        <v>92.083580542264755</v>
      </c>
      <c r="DL33" s="198">
        <f t="shared" si="27"/>
        <v>91</v>
      </c>
      <c r="DM33" s="98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</row>
    <row r="34" spans="1:135" ht="18" customHeight="1">
      <c r="A34" s="70">
        <v>406913150106</v>
      </c>
      <c r="B34" s="112" t="s">
        <v>84</v>
      </c>
      <c r="C34" s="209" t="s">
        <v>85</v>
      </c>
      <c r="D34" s="208"/>
      <c r="E34" s="182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 t="str">
        <f t="shared" si="3"/>
        <v/>
      </c>
      <c r="R34" s="76">
        <f t="shared" si="4"/>
        <v>0</v>
      </c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 t="str">
        <f t="shared" si="5"/>
        <v/>
      </c>
      <c r="AD34" s="79" t="str">
        <f t="shared" si="6"/>
        <v/>
      </c>
      <c r="AE34" s="182">
        <v>17</v>
      </c>
      <c r="AF34" s="76">
        <v>4</v>
      </c>
      <c r="AG34" s="76">
        <v>6</v>
      </c>
      <c r="AH34" s="76">
        <v>6</v>
      </c>
      <c r="AI34" s="76">
        <v>18</v>
      </c>
      <c r="AJ34" s="76">
        <v>10</v>
      </c>
      <c r="AK34" s="76">
        <v>16</v>
      </c>
      <c r="AL34" s="76"/>
      <c r="AM34" s="76"/>
      <c r="AN34" s="76"/>
      <c r="AO34" s="76">
        <f t="shared" si="7"/>
        <v>77</v>
      </c>
      <c r="AP34" s="76">
        <f t="shared" si="8"/>
        <v>77</v>
      </c>
      <c r="AQ34" s="78">
        <v>10</v>
      </c>
      <c r="AR34" s="78">
        <v>5</v>
      </c>
      <c r="AS34" s="78">
        <v>16</v>
      </c>
      <c r="AT34" s="78">
        <v>15</v>
      </c>
      <c r="AU34" s="78"/>
      <c r="AV34" s="78"/>
      <c r="AW34" s="78"/>
      <c r="AX34" s="78">
        <f t="shared" si="9"/>
        <v>46</v>
      </c>
      <c r="AY34" s="78">
        <f t="shared" si="0"/>
        <v>76.666666666666671</v>
      </c>
      <c r="AZ34" s="437">
        <v>26</v>
      </c>
      <c r="BA34" s="438"/>
      <c r="BB34" s="194">
        <f t="shared" si="10"/>
        <v>65</v>
      </c>
      <c r="BC34" s="182">
        <v>95</v>
      </c>
      <c r="BD34" s="76"/>
      <c r="BE34" s="76"/>
      <c r="BF34" s="76"/>
      <c r="BG34" s="76"/>
      <c r="BH34" s="76">
        <f t="shared" si="11"/>
        <v>95</v>
      </c>
      <c r="BI34" s="76">
        <f t="shared" si="1"/>
        <v>95</v>
      </c>
      <c r="BJ34" s="78">
        <v>21</v>
      </c>
      <c r="BK34" s="78">
        <v>14</v>
      </c>
      <c r="BL34" s="78">
        <v>13</v>
      </c>
      <c r="BM34" s="78">
        <v>18</v>
      </c>
      <c r="BN34" s="78">
        <v>11</v>
      </c>
      <c r="BO34" s="78"/>
      <c r="BP34" s="78"/>
      <c r="BQ34" s="78"/>
      <c r="BR34" s="78"/>
      <c r="BS34" s="78"/>
      <c r="BT34" s="78">
        <f t="shared" si="12"/>
        <v>77</v>
      </c>
      <c r="BU34" s="78">
        <f t="shared" si="28"/>
        <v>81.05263157894737</v>
      </c>
      <c r="BV34" s="195">
        <v>89</v>
      </c>
      <c r="BW34" s="195">
        <v>89</v>
      </c>
      <c r="BX34" s="195"/>
      <c r="BY34" s="195"/>
      <c r="BZ34" s="195"/>
      <c r="CA34" s="195">
        <f t="shared" si="13"/>
        <v>178</v>
      </c>
      <c r="CB34" s="195">
        <f t="shared" si="14"/>
        <v>89</v>
      </c>
      <c r="CC34" s="84">
        <v>95</v>
      </c>
      <c r="CD34" s="84">
        <v>90</v>
      </c>
      <c r="CE34" s="84"/>
      <c r="CF34" s="84"/>
      <c r="CG34" s="84"/>
      <c r="CH34" s="84">
        <f t="shared" si="15"/>
        <v>185</v>
      </c>
      <c r="CI34" s="84">
        <f t="shared" si="16"/>
        <v>92.5</v>
      </c>
      <c r="CJ34" s="86">
        <v>13</v>
      </c>
      <c r="CK34" s="86"/>
      <c r="CL34" s="86"/>
      <c r="CM34" s="86"/>
      <c r="CN34" s="86"/>
      <c r="CO34" s="86">
        <f t="shared" si="17"/>
        <v>13</v>
      </c>
      <c r="CP34" s="86">
        <f t="shared" si="18"/>
        <v>86.666666666666671</v>
      </c>
      <c r="CQ34" s="182">
        <v>25</v>
      </c>
      <c r="CR34" s="76">
        <v>10</v>
      </c>
      <c r="CS34" s="76">
        <v>10</v>
      </c>
      <c r="CT34" s="76">
        <v>10</v>
      </c>
      <c r="CU34" s="76"/>
      <c r="CV34" s="76"/>
      <c r="CW34" s="76"/>
      <c r="CX34" s="76"/>
      <c r="CY34" s="76">
        <f t="shared" si="19"/>
        <v>55</v>
      </c>
      <c r="CZ34" s="191">
        <f t="shared" si="2"/>
        <v>100</v>
      </c>
      <c r="DA34" s="439">
        <v>20</v>
      </c>
      <c r="DB34" s="438"/>
      <c r="DC34" s="194">
        <f t="shared" si="20"/>
        <v>10</v>
      </c>
      <c r="DD34" s="100" t="str">
        <f t="shared" si="21"/>
        <v/>
      </c>
      <c r="DE34" s="101">
        <f t="shared" si="22"/>
        <v>21.28</v>
      </c>
      <c r="DF34" s="101">
        <f t="shared" si="23"/>
        <v>44.541228070175436</v>
      </c>
      <c r="DG34" s="102">
        <f t="shared" si="29"/>
        <v>10</v>
      </c>
      <c r="DH34" s="93">
        <f t="shared" si="30"/>
        <v>75.821228070175437</v>
      </c>
      <c r="DI34" s="192">
        <f t="shared" si="24"/>
        <v>84.888267543859655</v>
      </c>
      <c r="DJ34" s="196">
        <f t="shared" si="25"/>
        <v>86.567348927875244</v>
      </c>
      <c r="DK34" s="96">
        <f t="shared" si="26"/>
        <v>87.910614035087718</v>
      </c>
      <c r="DL34" s="198">
        <f t="shared" si="27"/>
        <v>87</v>
      </c>
      <c r="DM34" s="98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</row>
    <row r="35" spans="1:135" s="190" customFormat="1" ht="18" customHeight="1">
      <c r="A35" s="70">
        <v>406913150132</v>
      </c>
      <c r="B35" s="99" t="s">
        <v>86</v>
      </c>
      <c r="C35" s="205" t="s">
        <v>87</v>
      </c>
      <c r="D35" s="208"/>
      <c r="E35" s="182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 t="str">
        <f t="shared" si="3"/>
        <v/>
      </c>
      <c r="R35" s="76">
        <f t="shared" si="4"/>
        <v>0</v>
      </c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 t="str">
        <f t="shared" si="5"/>
        <v/>
      </c>
      <c r="AD35" s="79" t="str">
        <f t="shared" si="6"/>
        <v/>
      </c>
      <c r="AE35" s="182">
        <v>18</v>
      </c>
      <c r="AF35" s="76">
        <v>6</v>
      </c>
      <c r="AG35" s="76">
        <v>10</v>
      </c>
      <c r="AH35" s="76">
        <v>9</v>
      </c>
      <c r="AI35" s="76">
        <v>15</v>
      </c>
      <c r="AJ35" s="76">
        <v>10</v>
      </c>
      <c r="AK35" s="76">
        <v>20</v>
      </c>
      <c r="AL35" s="76"/>
      <c r="AM35" s="76"/>
      <c r="AN35" s="76"/>
      <c r="AO35" s="76">
        <f t="shared" si="7"/>
        <v>88</v>
      </c>
      <c r="AP35" s="76">
        <f t="shared" si="8"/>
        <v>88</v>
      </c>
      <c r="AQ35" s="78">
        <v>8</v>
      </c>
      <c r="AR35" s="78">
        <v>8</v>
      </c>
      <c r="AS35" s="78">
        <v>17</v>
      </c>
      <c r="AT35" s="78">
        <v>10</v>
      </c>
      <c r="AU35" s="78"/>
      <c r="AV35" s="78"/>
      <c r="AW35" s="78"/>
      <c r="AX35" s="78">
        <f t="shared" si="9"/>
        <v>43</v>
      </c>
      <c r="AY35" s="78">
        <f t="shared" si="0"/>
        <v>71.666666666666671</v>
      </c>
      <c r="AZ35" s="437">
        <v>42</v>
      </c>
      <c r="BA35" s="438"/>
      <c r="BB35" s="194">
        <f t="shared" si="10"/>
        <v>105</v>
      </c>
      <c r="BC35" s="182">
        <v>95</v>
      </c>
      <c r="BD35" s="76"/>
      <c r="BE35" s="76"/>
      <c r="BF35" s="76"/>
      <c r="BG35" s="76"/>
      <c r="BH35" s="76">
        <f t="shared" si="11"/>
        <v>95</v>
      </c>
      <c r="BI35" s="76">
        <f t="shared" si="1"/>
        <v>95</v>
      </c>
      <c r="BJ35" s="78">
        <v>25</v>
      </c>
      <c r="BK35" s="78">
        <v>14</v>
      </c>
      <c r="BL35" s="78">
        <v>15</v>
      </c>
      <c r="BM35" s="78">
        <v>19</v>
      </c>
      <c r="BN35" s="78">
        <v>11</v>
      </c>
      <c r="BO35" s="78"/>
      <c r="BP35" s="78"/>
      <c r="BQ35" s="78"/>
      <c r="BR35" s="78"/>
      <c r="BS35" s="78"/>
      <c r="BT35" s="78">
        <f t="shared" si="12"/>
        <v>84</v>
      </c>
      <c r="BU35" s="78">
        <f t="shared" si="28"/>
        <v>88.421052631578945</v>
      </c>
      <c r="BV35" s="195">
        <v>95</v>
      </c>
      <c r="BW35" s="195">
        <v>95</v>
      </c>
      <c r="BX35" s="195"/>
      <c r="BY35" s="195"/>
      <c r="BZ35" s="195"/>
      <c r="CA35" s="195">
        <f t="shared" si="13"/>
        <v>190</v>
      </c>
      <c r="CB35" s="195">
        <f t="shared" si="14"/>
        <v>95</v>
      </c>
      <c r="CC35" s="84">
        <v>95</v>
      </c>
      <c r="CD35" s="84">
        <v>88</v>
      </c>
      <c r="CE35" s="84"/>
      <c r="CF35" s="84"/>
      <c r="CG35" s="84"/>
      <c r="CH35" s="84">
        <f t="shared" si="15"/>
        <v>183</v>
      </c>
      <c r="CI35" s="84">
        <f t="shared" si="16"/>
        <v>91.5</v>
      </c>
      <c r="CJ35" s="86">
        <v>13</v>
      </c>
      <c r="CK35" s="86"/>
      <c r="CL35" s="86"/>
      <c r="CM35" s="86"/>
      <c r="CN35" s="86"/>
      <c r="CO35" s="86">
        <f t="shared" si="17"/>
        <v>13</v>
      </c>
      <c r="CP35" s="86">
        <f t="shared" si="18"/>
        <v>86.666666666666671</v>
      </c>
      <c r="CQ35" s="182">
        <v>21</v>
      </c>
      <c r="CR35" s="76">
        <v>10</v>
      </c>
      <c r="CS35" s="76">
        <v>8</v>
      </c>
      <c r="CT35" s="76">
        <v>10</v>
      </c>
      <c r="CU35" s="76"/>
      <c r="CV35" s="76"/>
      <c r="CW35" s="76"/>
      <c r="CX35" s="76"/>
      <c r="CY35" s="76">
        <f t="shared" si="19"/>
        <v>49</v>
      </c>
      <c r="CZ35" s="191">
        <f t="shared" si="2"/>
        <v>89.090909090909093</v>
      </c>
      <c r="DA35" s="439">
        <v>31</v>
      </c>
      <c r="DB35" s="438"/>
      <c r="DC35" s="194">
        <f t="shared" si="20"/>
        <v>15.5</v>
      </c>
      <c r="DD35" s="188" t="str">
        <f t="shared" si="21"/>
        <v/>
      </c>
      <c r="DE35" s="187">
        <f t="shared" si="22"/>
        <v>27.97</v>
      </c>
      <c r="DF35" s="187">
        <f t="shared" si="23"/>
        <v>45.45103668261563</v>
      </c>
      <c r="DG35" s="189">
        <f t="shared" si="29"/>
        <v>15.5</v>
      </c>
      <c r="DH35" s="93">
        <f t="shared" si="30"/>
        <v>88.921036682615636</v>
      </c>
      <c r="DI35" s="192">
        <f t="shared" si="24"/>
        <v>93.075647926634772</v>
      </c>
      <c r="DJ35" s="196">
        <f t="shared" si="25"/>
        <v>93.845020379230903</v>
      </c>
      <c r="DK35" s="96">
        <f t="shared" si="26"/>
        <v>94.460518341307818</v>
      </c>
      <c r="DL35" s="198">
        <f t="shared" si="27"/>
        <v>94</v>
      </c>
      <c r="DM35" s="98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</row>
    <row r="36" spans="1:135" ht="18" customHeight="1">
      <c r="A36" s="70">
        <v>406816150948</v>
      </c>
      <c r="B36" s="71" t="s">
        <v>88</v>
      </c>
      <c r="C36" s="207" t="s">
        <v>89</v>
      </c>
      <c r="D36" s="208"/>
      <c r="E36" s="182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 t="str">
        <f t="shared" si="3"/>
        <v/>
      </c>
      <c r="R36" s="76">
        <f t="shared" si="4"/>
        <v>0</v>
      </c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 t="str">
        <f t="shared" si="5"/>
        <v/>
      </c>
      <c r="AD36" s="79" t="str">
        <f t="shared" si="6"/>
        <v/>
      </c>
      <c r="AE36" s="182">
        <v>13</v>
      </c>
      <c r="AF36" s="76">
        <v>10</v>
      </c>
      <c r="AG36" s="76">
        <v>9</v>
      </c>
      <c r="AH36" s="76">
        <v>10</v>
      </c>
      <c r="AI36" s="76">
        <v>13</v>
      </c>
      <c r="AJ36" s="76">
        <v>10</v>
      </c>
      <c r="AK36" s="76">
        <v>11</v>
      </c>
      <c r="AL36" s="76"/>
      <c r="AM36" s="76"/>
      <c r="AN36" s="76"/>
      <c r="AO36" s="76">
        <f t="shared" si="7"/>
        <v>76</v>
      </c>
      <c r="AP36" s="76">
        <f t="shared" si="8"/>
        <v>76</v>
      </c>
      <c r="AQ36" s="78">
        <v>10</v>
      </c>
      <c r="AR36" s="78">
        <v>10</v>
      </c>
      <c r="AS36" s="78">
        <v>16</v>
      </c>
      <c r="AT36" s="78">
        <v>12</v>
      </c>
      <c r="AU36" s="78"/>
      <c r="AV36" s="78"/>
      <c r="AW36" s="78"/>
      <c r="AX36" s="78">
        <f t="shared" si="9"/>
        <v>48</v>
      </c>
      <c r="AY36" s="78">
        <f t="shared" si="0"/>
        <v>80</v>
      </c>
      <c r="AZ36" s="437">
        <v>10</v>
      </c>
      <c r="BA36" s="438"/>
      <c r="BB36" s="194">
        <f t="shared" si="10"/>
        <v>25</v>
      </c>
      <c r="BC36" s="182">
        <v>95</v>
      </c>
      <c r="BD36" s="76"/>
      <c r="BE36" s="76"/>
      <c r="BF36" s="76"/>
      <c r="BG36" s="76"/>
      <c r="BH36" s="76">
        <f t="shared" si="11"/>
        <v>95</v>
      </c>
      <c r="BI36" s="76">
        <f t="shared" si="1"/>
        <v>95</v>
      </c>
      <c r="BJ36" s="78">
        <v>24</v>
      </c>
      <c r="BK36" s="78">
        <v>12</v>
      </c>
      <c r="BL36" s="78">
        <v>11</v>
      </c>
      <c r="BM36" s="78">
        <v>13</v>
      </c>
      <c r="BN36" s="78">
        <v>11</v>
      </c>
      <c r="BO36" s="78"/>
      <c r="BP36" s="78"/>
      <c r="BQ36" s="78"/>
      <c r="BR36" s="78"/>
      <c r="BS36" s="78"/>
      <c r="BT36" s="78">
        <f t="shared" si="12"/>
        <v>71</v>
      </c>
      <c r="BU36" s="78">
        <f t="shared" si="28"/>
        <v>74.73684210526315</v>
      </c>
      <c r="BV36" s="195">
        <v>90</v>
      </c>
      <c r="BW36" s="195">
        <v>95</v>
      </c>
      <c r="BX36" s="195"/>
      <c r="BY36" s="195"/>
      <c r="BZ36" s="195"/>
      <c r="CA36" s="195">
        <f t="shared" si="13"/>
        <v>185</v>
      </c>
      <c r="CB36" s="195">
        <f t="shared" si="14"/>
        <v>92.5</v>
      </c>
      <c r="CC36" s="84">
        <v>95</v>
      </c>
      <c r="CD36" s="84">
        <v>86</v>
      </c>
      <c r="CE36" s="84"/>
      <c r="CF36" s="84"/>
      <c r="CG36" s="84"/>
      <c r="CH36" s="84">
        <f t="shared" si="15"/>
        <v>181</v>
      </c>
      <c r="CI36" s="84">
        <f t="shared" si="16"/>
        <v>90.5</v>
      </c>
      <c r="CJ36" s="86">
        <v>14</v>
      </c>
      <c r="CK36" s="86"/>
      <c r="CL36" s="86"/>
      <c r="CM36" s="86"/>
      <c r="CN36" s="86"/>
      <c r="CO36" s="86">
        <f t="shared" si="17"/>
        <v>14</v>
      </c>
      <c r="CP36" s="86">
        <f t="shared" si="18"/>
        <v>93.333333333333329</v>
      </c>
      <c r="CQ36" s="182">
        <v>25</v>
      </c>
      <c r="CR36" s="76">
        <v>10</v>
      </c>
      <c r="CS36" s="76">
        <v>10</v>
      </c>
      <c r="CT36" s="76">
        <v>10</v>
      </c>
      <c r="CU36" s="76"/>
      <c r="CV36" s="76"/>
      <c r="CW36" s="76"/>
      <c r="CX36" s="76"/>
      <c r="CY36" s="76">
        <f t="shared" si="19"/>
        <v>55</v>
      </c>
      <c r="CZ36" s="191">
        <f t="shared" si="2"/>
        <v>100</v>
      </c>
      <c r="DA36" s="439">
        <v>12</v>
      </c>
      <c r="DB36" s="438"/>
      <c r="DC36" s="194">
        <f t="shared" si="20"/>
        <v>6</v>
      </c>
      <c r="DD36" s="100" t="str">
        <f t="shared" si="21"/>
        <v/>
      </c>
      <c r="DE36" s="101">
        <f t="shared" si="22"/>
        <v>15.39</v>
      </c>
      <c r="DF36" s="101">
        <f t="shared" si="23"/>
        <v>43.989692982456148</v>
      </c>
      <c r="DG36" s="102">
        <f t="shared" si="29"/>
        <v>6</v>
      </c>
      <c r="DH36" s="93">
        <f t="shared" si="30"/>
        <v>65.379692982456149</v>
      </c>
      <c r="DI36" s="192">
        <f t="shared" si="24"/>
        <v>78.362308114035088</v>
      </c>
      <c r="DJ36" s="196">
        <f t="shared" si="25"/>
        <v>80.766496101364524</v>
      </c>
      <c r="DK36" s="96">
        <f t="shared" si="26"/>
        <v>82.689846491228082</v>
      </c>
      <c r="DL36" s="198">
        <f t="shared" si="27"/>
        <v>81</v>
      </c>
      <c r="DM36" s="98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</row>
    <row r="37" spans="1:135" ht="18" customHeight="1">
      <c r="A37" s="70">
        <v>485536150050</v>
      </c>
      <c r="B37" s="103" t="s">
        <v>90</v>
      </c>
      <c r="C37" s="205" t="s">
        <v>91</v>
      </c>
      <c r="D37" s="208"/>
      <c r="E37" s="182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 t="str">
        <f t="shared" si="3"/>
        <v/>
      </c>
      <c r="R37" s="76">
        <f t="shared" si="4"/>
        <v>0</v>
      </c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 t="str">
        <f t="shared" si="5"/>
        <v/>
      </c>
      <c r="AD37" s="79" t="str">
        <f t="shared" si="6"/>
        <v/>
      </c>
      <c r="AE37" s="182">
        <v>19</v>
      </c>
      <c r="AF37" s="76">
        <v>9</v>
      </c>
      <c r="AG37" s="76">
        <v>10</v>
      </c>
      <c r="AH37" s="76">
        <v>10</v>
      </c>
      <c r="AI37" s="76">
        <v>12</v>
      </c>
      <c r="AJ37" s="76">
        <v>9</v>
      </c>
      <c r="AK37" s="76">
        <v>11</v>
      </c>
      <c r="AL37" s="76"/>
      <c r="AM37" s="76"/>
      <c r="AN37" s="76"/>
      <c r="AO37" s="76">
        <f t="shared" si="7"/>
        <v>80</v>
      </c>
      <c r="AP37" s="76">
        <f t="shared" si="8"/>
        <v>80</v>
      </c>
      <c r="AQ37" s="78">
        <v>10</v>
      </c>
      <c r="AR37" s="78">
        <v>10</v>
      </c>
      <c r="AS37" s="78">
        <v>16</v>
      </c>
      <c r="AT37" s="78">
        <v>10</v>
      </c>
      <c r="AU37" s="78"/>
      <c r="AV37" s="78"/>
      <c r="AW37" s="78"/>
      <c r="AX37" s="78">
        <f t="shared" si="9"/>
        <v>46</v>
      </c>
      <c r="AY37" s="78">
        <f t="shared" si="0"/>
        <v>76.666666666666671</v>
      </c>
      <c r="AZ37" s="437">
        <v>11</v>
      </c>
      <c r="BA37" s="438"/>
      <c r="BB37" s="194">
        <f t="shared" si="10"/>
        <v>27.500000000000004</v>
      </c>
      <c r="BC37" s="182">
        <v>95</v>
      </c>
      <c r="BD37" s="76"/>
      <c r="BE37" s="76"/>
      <c r="BF37" s="76"/>
      <c r="BG37" s="76"/>
      <c r="BH37" s="76">
        <f t="shared" si="11"/>
        <v>95</v>
      </c>
      <c r="BI37" s="76">
        <f t="shared" si="1"/>
        <v>95</v>
      </c>
      <c r="BJ37" s="78">
        <v>23</v>
      </c>
      <c r="BK37" s="78">
        <v>10</v>
      </c>
      <c r="BL37" s="78">
        <v>15</v>
      </c>
      <c r="BM37" s="78">
        <v>16</v>
      </c>
      <c r="BN37" s="78">
        <v>20</v>
      </c>
      <c r="BO37" s="78"/>
      <c r="BP37" s="78"/>
      <c r="BQ37" s="78"/>
      <c r="BR37" s="78"/>
      <c r="BS37" s="78"/>
      <c r="BT37" s="78">
        <f t="shared" si="12"/>
        <v>84</v>
      </c>
      <c r="BU37" s="78">
        <f t="shared" si="28"/>
        <v>88.421052631578945</v>
      </c>
      <c r="BV37" s="195">
        <v>84</v>
      </c>
      <c r="BW37" s="195">
        <v>89</v>
      </c>
      <c r="BX37" s="195"/>
      <c r="BY37" s="195"/>
      <c r="BZ37" s="195"/>
      <c r="CA37" s="195">
        <f t="shared" si="13"/>
        <v>173</v>
      </c>
      <c r="CB37" s="195">
        <f t="shared" si="14"/>
        <v>86.5</v>
      </c>
      <c r="CC37" s="84">
        <v>95</v>
      </c>
      <c r="CD37" s="84">
        <v>88</v>
      </c>
      <c r="CE37" s="84"/>
      <c r="CF37" s="84"/>
      <c r="CG37" s="84"/>
      <c r="CH37" s="84">
        <f t="shared" si="15"/>
        <v>183</v>
      </c>
      <c r="CI37" s="84">
        <f t="shared" si="16"/>
        <v>91.5</v>
      </c>
      <c r="CJ37" s="86">
        <v>14</v>
      </c>
      <c r="CK37" s="86"/>
      <c r="CL37" s="86"/>
      <c r="CM37" s="86"/>
      <c r="CN37" s="86"/>
      <c r="CO37" s="86">
        <f t="shared" si="17"/>
        <v>14</v>
      </c>
      <c r="CP37" s="86">
        <f t="shared" si="18"/>
        <v>93.333333333333329</v>
      </c>
      <c r="CQ37" s="182">
        <v>22</v>
      </c>
      <c r="CR37" s="76">
        <v>10</v>
      </c>
      <c r="CS37" s="76">
        <v>10</v>
      </c>
      <c r="CT37" s="76">
        <v>10</v>
      </c>
      <c r="CU37" s="76"/>
      <c r="CV37" s="76"/>
      <c r="CW37" s="76"/>
      <c r="CX37" s="76"/>
      <c r="CY37" s="76">
        <f t="shared" si="19"/>
        <v>52</v>
      </c>
      <c r="CZ37" s="191">
        <f t="shared" si="2"/>
        <v>94.545454545454547</v>
      </c>
      <c r="DA37" s="439">
        <v>21</v>
      </c>
      <c r="DB37" s="438"/>
      <c r="DC37" s="194">
        <f t="shared" si="20"/>
        <v>10.5</v>
      </c>
      <c r="DD37" s="100" t="str">
        <f t="shared" si="21"/>
        <v/>
      </c>
      <c r="DE37" s="101">
        <f t="shared" si="22"/>
        <v>15.925000000000002</v>
      </c>
      <c r="DF37" s="101">
        <f t="shared" si="23"/>
        <v>45.419597288676229</v>
      </c>
      <c r="DG37" s="102">
        <f t="shared" si="29"/>
        <v>10.5</v>
      </c>
      <c r="DH37" s="93">
        <f t="shared" si="30"/>
        <v>71.844597288676226</v>
      </c>
      <c r="DI37" s="192">
        <f t="shared" si="24"/>
        <v>82.402873305422645</v>
      </c>
      <c r="DJ37" s="196">
        <f t="shared" si="25"/>
        <v>84.358109604820129</v>
      </c>
      <c r="DK37" s="96">
        <f t="shared" si="26"/>
        <v>85.922298644338113</v>
      </c>
      <c r="DL37" s="198">
        <f t="shared" si="27"/>
        <v>84</v>
      </c>
      <c r="DM37" s="98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</row>
    <row r="38" spans="1:135" s="190" customFormat="1" ht="18" customHeight="1">
      <c r="A38" s="70">
        <v>406913150107</v>
      </c>
      <c r="B38" s="71" t="s">
        <v>92</v>
      </c>
      <c r="C38" s="207" t="s">
        <v>93</v>
      </c>
      <c r="D38" s="208"/>
      <c r="E38" s="182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 t="str">
        <f t="shared" si="3"/>
        <v/>
      </c>
      <c r="R38" s="76">
        <f t="shared" si="4"/>
        <v>0</v>
      </c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 t="str">
        <f t="shared" si="5"/>
        <v/>
      </c>
      <c r="AD38" s="79" t="str">
        <f t="shared" si="6"/>
        <v/>
      </c>
      <c r="AE38" s="182">
        <v>19</v>
      </c>
      <c r="AF38" s="76">
        <v>9</v>
      </c>
      <c r="AG38" s="76">
        <v>12</v>
      </c>
      <c r="AH38" s="76">
        <v>5</v>
      </c>
      <c r="AI38" s="76">
        <v>11</v>
      </c>
      <c r="AJ38" s="76">
        <v>7</v>
      </c>
      <c r="AK38" s="76">
        <v>14</v>
      </c>
      <c r="AL38" s="76"/>
      <c r="AM38" s="76"/>
      <c r="AN38" s="76"/>
      <c r="AO38" s="76">
        <f t="shared" si="7"/>
        <v>77</v>
      </c>
      <c r="AP38" s="76">
        <f t="shared" si="8"/>
        <v>77</v>
      </c>
      <c r="AQ38" s="78">
        <v>10</v>
      </c>
      <c r="AR38" s="78">
        <v>8</v>
      </c>
      <c r="AS38" s="78">
        <v>16</v>
      </c>
      <c r="AT38" s="78">
        <v>12</v>
      </c>
      <c r="AU38" s="78"/>
      <c r="AV38" s="78"/>
      <c r="AW38" s="78"/>
      <c r="AX38" s="78">
        <f t="shared" si="9"/>
        <v>46</v>
      </c>
      <c r="AY38" s="78">
        <f t="shared" si="0"/>
        <v>76.666666666666671</v>
      </c>
      <c r="AZ38" s="437">
        <v>30</v>
      </c>
      <c r="BA38" s="438"/>
      <c r="BB38" s="194">
        <f t="shared" si="10"/>
        <v>75</v>
      </c>
      <c r="BC38" s="182">
        <v>95</v>
      </c>
      <c r="BD38" s="76"/>
      <c r="BE38" s="76"/>
      <c r="BF38" s="76"/>
      <c r="BG38" s="76"/>
      <c r="BH38" s="76">
        <f t="shared" si="11"/>
        <v>95</v>
      </c>
      <c r="BI38" s="76">
        <f t="shared" si="1"/>
        <v>95</v>
      </c>
      <c r="BJ38" s="78">
        <v>20</v>
      </c>
      <c r="BK38" s="78">
        <v>11</v>
      </c>
      <c r="BL38" s="78">
        <v>13</v>
      </c>
      <c r="BM38" s="78">
        <v>15</v>
      </c>
      <c r="BN38" s="78">
        <v>17</v>
      </c>
      <c r="BO38" s="78"/>
      <c r="BP38" s="78"/>
      <c r="BQ38" s="78"/>
      <c r="BR38" s="78"/>
      <c r="BS38" s="78"/>
      <c r="BT38" s="78">
        <f t="shared" si="12"/>
        <v>76</v>
      </c>
      <c r="BU38" s="78">
        <f t="shared" si="28"/>
        <v>80</v>
      </c>
      <c r="BV38" s="195">
        <v>85</v>
      </c>
      <c r="BW38" s="195">
        <v>89</v>
      </c>
      <c r="BX38" s="195"/>
      <c r="BY38" s="195"/>
      <c r="BZ38" s="195"/>
      <c r="CA38" s="195">
        <f t="shared" si="13"/>
        <v>174</v>
      </c>
      <c r="CB38" s="195">
        <f t="shared" si="14"/>
        <v>87</v>
      </c>
      <c r="CC38" s="84">
        <v>95</v>
      </c>
      <c r="CD38" s="84">
        <v>88</v>
      </c>
      <c r="CE38" s="84"/>
      <c r="CF38" s="84"/>
      <c r="CG38" s="84"/>
      <c r="CH38" s="84">
        <f t="shared" si="15"/>
        <v>183</v>
      </c>
      <c r="CI38" s="84">
        <f t="shared" si="16"/>
        <v>91.5</v>
      </c>
      <c r="CJ38" s="86">
        <v>10</v>
      </c>
      <c r="CK38" s="86"/>
      <c r="CL38" s="86"/>
      <c r="CM38" s="86"/>
      <c r="CN38" s="86"/>
      <c r="CO38" s="86">
        <f t="shared" si="17"/>
        <v>10</v>
      </c>
      <c r="CP38" s="86">
        <f t="shared" si="18"/>
        <v>66.666666666666657</v>
      </c>
      <c r="CQ38" s="182">
        <v>22</v>
      </c>
      <c r="CR38" s="76">
        <v>10</v>
      </c>
      <c r="CS38" s="76">
        <v>8</v>
      </c>
      <c r="CT38" s="76">
        <v>10</v>
      </c>
      <c r="CU38" s="76"/>
      <c r="CV38" s="76"/>
      <c r="CW38" s="76"/>
      <c r="CX38" s="76"/>
      <c r="CY38" s="76">
        <f t="shared" si="19"/>
        <v>50</v>
      </c>
      <c r="CZ38" s="191">
        <f t="shared" si="2"/>
        <v>90.909090909090907</v>
      </c>
      <c r="DA38" s="439">
        <v>39</v>
      </c>
      <c r="DB38" s="438"/>
      <c r="DC38" s="194">
        <f t="shared" si="20"/>
        <v>19.5</v>
      </c>
      <c r="DD38" s="188" t="str">
        <f t="shared" si="21"/>
        <v/>
      </c>
      <c r="DE38" s="187">
        <f t="shared" si="22"/>
        <v>22.78</v>
      </c>
      <c r="DF38" s="187">
        <f t="shared" si="23"/>
        <v>42.67878787878788</v>
      </c>
      <c r="DG38" s="189">
        <f t="shared" si="29"/>
        <v>19.5</v>
      </c>
      <c r="DH38" s="93">
        <f t="shared" si="30"/>
        <v>84.958787878787888</v>
      </c>
      <c r="DI38" s="192">
        <f t="shared" si="24"/>
        <v>90.599242424242433</v>
      </c>
      <c r="DJ38" s="196">
        <f t="shared" si="25"/>
        <v>91.643771043771054</v>
      </c>
      <c r="DK38" s="96">
        <f t="shared" si="26"/>
        <v>92.479393939393944</v>
      </c>
      <c r="DL38" s="198">
        <f t="shared" si="27"/>
        <v>92</v>
      </c>
      <c r="DM38" s="98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</row>
    <row r="39" spans="1:135" s="190" customFormat="1" ht="18" customHeight="1">
      <c r="A39" s="70">
        <v>406913150108</v>
      </c>
      <c r="B39" s="71" t="s">
        <v>94</v>
      </c>
      <c r="C39" s="207" t="s">
        <v>95</v>
      </c>
      <c r="D39" s="208"/>
      <c r="E39" s="182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 t="str">
        <f t="shared" si="3"/>
        <v/>
      </c>
      <c r="R39" s="76">
        <f t="shared" si="4"/>
        <v>0</v>
      </c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 t="str">
        <f t="shared" si="5"/>
        <v/>
      </c>
      <c r="AD39" s="79" t="str">
        <f t="shared" si="6"/>
        <v/>
      </c>
      <c r="AE39" s="182">
        <v>18</v>
      </c>
      <c r="AF39" s="76">
        <v>8</v>
      </c>
      <c r="AG39" s="76">
        <v>10</v>
      </c>
      <c r="AH39" s="76">
        <v>9</v>
      </c>
      <c r="AI39" s="76">
        <v>16</v>
      </c>
      <c r="AJ39" s="76">
        <v>10</v>
      </c>
      <c r="AK39" s="76">
        <v>15</v>
      </c>
      <c r="AL39" s="76"/>
      <c r="AM39" s="76"/>
      <c r="AN39" s="76"/>
      <c r="AO39" s="76">
        <f t="shared" si="7"/>
        <v>86</v>
      </c>
      <c r="AP39" s="76">
        <f t="shared" si="8"/>
        <v>86</v>
      </c>
      <c r="AQ39" s="78">
        <v>10</v>
      </c>
      <c r="AR39" s="78">
        <v>10</v>
      </c>
      <c r="AS39" s="78">
        <v>16</v>
      </c>
      <c r="AT39" s="78">
        <v>10</v>
      </c>
      <c r="AU39" s="78"/>
      <c r="AV39" s="78"/>
      <c r="AW39" s="78"/>
      <c r="AX39" s="78">
        <f t="shared" si="9"/>
        <v>46</v>
      </c>
      <c r="AY39" s="78">
        <f t="shared" si="0"/>
        <v>76.666666666666671</v>
      </c>
      <c r="AZ39" s="437">
        <v>23</v>
      </c>
      <c r="BA39" s="438"/>
      <c r="BB39" s="194">
        <f t="shared" si="10"/>
        <v>57.499999999999993</v>
      </c>
      <c r="BC39" s="182">
        <v>95</v>
      </c>
      <c r="BD39" s="76"/>
      <c r="BE39" s="76"/>
      <c r="BF39" s="76"/>
      <c r="BG39" s="76"/>
      <c r="BH39" s="76">
        <f t="shared" si="11"/>
        <v>95</v>
      </c>
      <c r="BI39" s="76">
        <f t="shared" si="1"/>
        <v>95</v>
      </c>
      <c r="BJ39" s="78">
        <v>20</v>
      </c>
      <c r="BK39" s="78">
        <v>14</v>
      </c>
      <c r="BL39" s="78">
        <v>15</v>
      </c>
      <c r="BM39" s="78">
        <v>17</v>
      </c>
      <c r="BN39" s="78">
        <v>17</v>
      </c>
      <c r="BO39" s="78"/>
      <c r="BP39" s="78"/>
      <c r="BQ39" s="78"/>
      <c r="BR39" s="78"/>
      <c r="BS39" s="78"/>
      <c r="BT39" s="78">
        <f t="shared" si="12"/>
        <v>83</v>
      </c>
      <c r="BU39" s="78">
        <f t="shared" si="28"/>
        <v>87.368421052631589</v>
      </c>
      <c r="BV39" s="195">
        <v>85</v>
      </c>
      <c r="BW39" s="195">
        <v>89</v>
      </c>
      <c r="BX39" s="195"/>
      <c r="BY39" s="195"/>
      <c r="BZ39" s="195"/>
      <c r="CA39" s="195">
        <f t="shared" si="13"/>
        <v>174</v>
      </c>
      <c r="CB39" s="195">
        <f t="shared" si="14"/>
        <v>87</v>
      </c>
      <c r="CC39" s="84">
        <v>90</v>
      </c>
      <c r="CD39" s="84">
        <v>95</v>
      </c>
      <c r="CE39" s="84"/>
      <c r="CF39" s="84"/>
      <c r="CG39" s="84"/>
      <c r="CH39" s="84">
        <f t="shared" si="15"/>
        <v>185</v>
      </c>
      <c r="CI39" s="84">
        <f t="shared" si="16"/>
        <v>92.5</v>
      </c>
      <c r="CJ39" s="86">
        <v>13</v>
      </c>
      <c r="CK39" s="86"/>
      <c r="CL39" s="86"/>
      <c r="CM39" s="86"/>
      <c r="CN39" s="86"/>
      <c r="CO39" s="86">
        <f t="shared" si="17"/>
        <v>13</v>
      </c>
      <c r="CP39" s="86">
        <f t="shared" si="18"/>
        <v>86.666666666666671</v>
      </c>
      <c r="CQ39" s="182">
        <v>22</v>
      </c>
      <c r="CR39" s="76">
        <v>10</v>
      </c>
      <c r="CS39" s="76">
        <v>8</v>
      </c>
      <c r="CT39" s="76">
        <v>10</v>
      </c>
      <c r="CU39" s="76"/>
      <c r="CV39" s="76"/>
      <c r="CW39" s="76"/>
      <c r="CX39" s="76"/>
      <c r="CY39" s="76">
        <f t="shared" si="19"/>
        <v>50</v>
      </c>
      <c r="CZ39" s="191">
        <f t="shared" si="2"/>
        <v>90.909090909090907</v>
      </c>
      <c r="DA39" s="439">
        <v>29</v>
      </c>
      <c r="DB39" s="438"/>
      <c r="DC39" s="194">
        <f t="shared" si="20"/>
        <v>14.5</v>
      </c>
      <c r="DD39" s="188" t="str">
        <f t="shared" si="21"/>
        <v/>
      </c>
      <c r="DE39" s="187">
        <f t="shared" si="22"/>
        <v>20.965</v>
      </c>
      <c r="DF39" s="187">
        <f t="shared" si="23"/>
        <v>44.884051036682614</v>
      </c>
      <c r="DG39" s="189">
        <f t="shared" si="29"/>
        <v>14.5</v>
      </c>
      <c r="DH39" s="93">
        <f t="shared" si="30"/>
        <v>80.34905103668261</v>
      </c>
      <c r="DI39" s="192">
        <f t="shared" si="24"/>
        <v>87.718156897926633</v>
      </c>
      <c r="DJ39" s="196">
        <f t="shared" si="25"/>
        <v>89.082806131490344</v>
      </c>
      <c r="DK39" s="96">
        <f t="shared" si="26"/>
        <v>90.174525518341312</v>
      </c>
      <c r="DL39" s="198">
        <f t="shared" si="27"/>
        <v>89</v>
      </c>
      <c r="DM39" s="98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</row>
    <row r="40" spans="1:135" ht="18" customHeight="1">
      <c r="A40" s="70">
        <v>406913150134</v>
      </c>
      <c r="B40" s="71" t="s">
        <v>96</v>
      </c>
      <c r="C40" s="207" t="s">
        <v>97</v>
      </c>
      <c r="D40" s="206"/>
      <c r="E40" s="182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 t="str">
        <f t="shared" si="3"/>
        <v/>
      </c>
      <c r="R40" s="76">
        <f t="shared" si="4"/>
        <v>0</v>
      </c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 t="str">
        <f t="shared" si="5"/>
        <v/>
      </c>
      <c r="AD40" s="79" t="str">
        <f t="shared" si="6"/>
        <v/>
      </c>
      <c r="AE40" s="182">
        <v>18</v>
      </c>
      <c r="AF40" s="76">
        <v>8</v>
      </c>
      <c r="AG40" s="76">
        <v>5</v>
      </c>
      <c r="AH40" s="76">
        <v>8</v>
      </c>
      <c r="AI40" s="76">
        <v>15</v>
      </c>
      <c r="AJ40" s="76">
        <v>12</v>
      </c>
      <c r="AK40" s="76">
        <v>20</v>
      </c>
      <c r="AL40" s="76"/>
      <c r="AM40" s="76"/>
      <c r="AN40" s="76"/>
      <c r="AO40" s="76">
        <f t="shared" si="7"/>
        <v>86</v>
      </c>
      <c r="AP40" s="76">
        <f t="shared" si="8"/>
        <v>86</v>
      </c>
      <c r="AQ40" s="78">
        <v>10</v>
      </c>
      <c r="AR40" s="78">
        <v>10</v>
      </c>
      <c r="AS40" s="78">
        <v>15</v>
      </c>
      <c r="AT40" s="78">
        <v>11</v>
      </c>
      <c r="AU40" s="78"/>
      <c r="AV40" s="78"/>
      <c r="AW40" s="78"/>
      <c r="AX40" s="78">
        <f t="shared" si="9"/>
        <v>46</v>
      </c>
      <c r="AY40" s="78">
        <f t="shared" si="0"/>
        <v>76.666666666666671</v>
      </c>
      <c r="AZ40" s="437">
        <v>18</v>
      </c>
      <c r="BA40" s="438"/>
      <c r="BB40" s="194">
        <f t="shared" si="10"/>
        <v>45</v>
      </c>
      <c r="BC40" s="182">
        <v>95</v>
      </c>
      <c r="BD40" s="76"/>
      <c r="BE40" s="76"/>
      <c r="BF40" s="76"/>
      <c r="BG40" s="76"/>
      <c r="BH40" s="76">
        <f t="shared" si="11"/>
        <v>95</v>
      </c>
      <c r="BI40" s="76">
        <f t="shared" si="1"/>
        <v>95</v>
      </c>
      <c r="BJ40" s="78">
        <v>23</v>
      </c>
      <c r="BK40" s="78">
        <v>15</v>
      </c>
      <c r="BL40" s="78">
        <v>12</v>
      </c>
      <c r="BM40" s="78">
        <v>19</v>
      </c>
      <c r="BN40" s="78">
        <v>14</v>
      </c>
      <c r="BO40" s="78"/>
      <c r="BP40" s="78"/>
      <c r="BQ40" s="78"/>
      <c r="BR40" s="78"/>
      <c r="BS40" s="78"/>
      <c r="BT40" s="78">
        <f t="shared" si="12"/>
        <v>83</v>
      </c>
      <c r="BU40" s="78">
        <f t="shared" si="28"/>
        <v>87.368421052631589</v>
      </c>
      <c r="BV40" s="195">
        <v>90</v>
      </c>
      <c r="BW40" s="195">
        <v>95</v>
      </c>
      <c r="BX40" s="195"/>
      <c r="BY40" s="195"/>
      <c r="BZ40" s="195"/>
      <c r="CA40" s="195">
        <f t="shared" si="13"/>
        <v>185</v>
      </c>
      <c r="CB40" s="195">
        <f t="shared" si="14"/>
        <v>92.5</v>
      </c>
      <c r="CC40" s="84">
        <v>95</v>
      </c>
      <c r="CD40" s="84">
        <v>88</v>
      </c>
      <c r="CE40" s="84"/>
      <c r="CF40" s="84"/>
      <c r="CG40" s="84"/>
      <c r="CH40" s="84">
        <f t="shared" si="15"/>
        <v>183</v>
      </c>
      <c r="CI40" s="84">
        <f t="shared" si="16"/>
        <v>91.5</v>
      </c>
      <c r="CJ40" s="86">
        <v>13</v>
      </c>
      <c r="CK40" s="86"/>
      <c r="CL40" s="86"/>
      <c r="CM40" s="86"/>
      <c r="CN40" s="86"/>
      <c r="CO40" s="86">
        <f t="shared" si="17"/>
        <v>13</v>
      </c>
      <c r="CP40" s="86">
        <f t="shared" si="18"/>
        <v>86.666666666666671</v>
      </c>
      <c r="CQ40" s="182">
        <v>21</v>
      </c>
      <c r="CR40" s="76">
        <v>10</v>
      </c>
      <c r="CS40" s="76">
        <v>8</v>
      </c>
      <c r="CT40" s="76">
        <v>10</v>
      </c>
      <c r="CU40" s="76"/>
      <c r="CV40" s="76"/>
      <c r="CW40" s="76"/>
      <c r="CX40" s="76"/>
      <c r="CY40" s="76">
        <f t="shared" si="19"/>
        <v>49</v>
      </c>
      <c r="CZ40" s="191">
        <f t="shared" si="2"/>
        <v>89.090909090909093</v>
      </c>
      <c r="DA40" s="439">
        <v>19</v>
      </c>
      <c r="DB40" s="438"/>
      <c r="DC40" s="194">
        <f t="shared" si="20"/>
        <v>9.5</v>
      </c>
      <c r="DD40" s="100" t="str">
        <f t="shared" si="21"/>
        <v/>
      </c>
      <c r="DE40" s="101">
        <f t="shared" si="22"/>
        <v>19.090000000000003</v>
      </c>
      <c r="DF40" s="101">
        <f t="shared" si="23"/>
        <v>45.105641945773534</v>
      </c>
      <c r="DG40" s="102">
        <f t="shared" si="29"/>
        <v>9.5</v>
      </c>
      <c r="DH40" s="93">
        <f t="shared" si="30"/>
        <v>73.695641945773531</v>
      </c>
      <c r="DI40" s="192">
        <f t="shared" si="24"/>
        <v>83.55977621610846</v>
      </c>
      <c r="DJ40" s="196">
        <f t="shared" si="25"/>
        <v>85.386467747651963</v>
      </c>
      <c r="DK40" s="96">
        <f t="shared" si="26"/>
        <v>86.847820972886765</v>
      </c>
      <c r="DL40" s="198">
        <f t="shared" si="27"/>
        <v>85</v>
      </c>
      <c r="DM40" s="98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</row>
    <row r="41" spans="1:135" ht="18" customHeight="1">
      <c r="A41" s="70">
        <v>406913150135</v>
      </c>
      <c r="B41" s="71" t="s">
        <v>98</v>
      </c>
      <c r="C41" s="207" t="s">
        <v>99</v>
      </c>
      <c r="D41" s="206"/>
      <c r="E41" s="182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 t="str">
        <f t="shared" si="3"/>
        <v/>
      </c>
      <c r="R41" s="76">
        <f t="shared" si="4"/>
        <v>0</v>
      </c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 t="str">
        <f t="shared" si="5"/>
        <v/>
      </c>
      <c r="AD41" s="79" t="str">
        <f t="shared" si="6"/>
        <v/>
      </c>
      <c r="AE41" s="182">
        <v>18</v>
      </c>
      <c r="AF41" s="76">
        <v>10</v>
      </c>
      <c r="AG41" s="76">
        <v>8</v>
      </c>
      <c r="AH41" s="76">
        <v>4</v>
      </c>
      <c r="AI41" s="76">
        <v>16</v>
      </c>
      <c r="AJ41" s="76">
        <v>10</v>
      </c>
      <c r="AK41" s="76">
        <v>15</v>
      </c>
      <c r="AL41" s="76"/>
      <c r="AM41" s="76"/>
      <c r="AN41" s="76"/>
      <c r="AO41" s="76">
        <f t="shared" si="7"/>
        <v>81</v>
      </c>
      <c r="AP41" s="76">
        <f t="shared" si="8"/>
        <v>81</v>
      </c>
      <c r="AQ41" s="78">
        <v>10</v>
      </c>
      <c r="AR41" s="78">
        <v>10</v>
      </c>
      <c r="AS41" s="78">
        <v>16</v>
      </c>
      <c r="AT41" s="78">
        <v>10</v>
      </c>
      <c r="AU41" s="78"/>
      <c r="AV41" s="78"/>
      <c r="AW41" s="78"/>
      <c r="AX41" s="78">
        <f t="shared" si="9"/>
        <v>46</v>
      </c>
      <c r="AY41" s="78">
        <f t="shared" si="0"/>
        <v>76.666666666666671</v>
      </c>
      <c r="AZ41" s="437">
        <v>16</v>
      </c>
      <c r="BA41" s="438"/>
      <c r="BB41" s="194">
        <f t="shared" si="10"/>
        <v>40</v>
      </c>
      <c r="BC41" s="182">
        <v>95</v>
      </c>
      <c r="BD41" s="76"/>
      <c r="BE41" s="76"/>
      <c r="BF41" s="76"/>
      <c r="BG41" s="76"/>
      <c r="BH41" s="76">
        <f t="shared" si="11"/>
        <v>95</v>
      </c>
      <c r="BI41" s="76">
        <f t="shared" si="1"/>
        <v>95</v>
      </c>
      <c r="BJ41" s="78">
        <v>21</v>
      </c>
      <c r="BK41" s="78">
        <v>14</v>
      </c>
      <c r="BL41" s="78">
        <v>13</v>
      </c>
      <c r="BM41" s="78">
        <v>19</v>
      </c>
      <c r="BN41" s="78">
        <v>14</v>
      </c>
      <c r="BO41" s="78"/>
      <c r="BP41" s="78"/>
      <c r="BQ41" s="78"/>
      <c r="BR41" s="78"/>
      <c r="BS41" s="78"/>
      <c r="BT41" s="78">
        <f t="shared" si="12"/>
        <v>81</v>
      </c>
      <c r="BU41" s="78">
        <f t="shared" si="28"/>
        <v>85.263157894736835</v>
      </c>
      <c r="BV41" s="195">
        <v>90</v>
      </c>
      <c r="BW41" s="195">
        <v>90</v>
      </c>
      <c r="BX41" s="195"/>
      <c r="BY41" s="195"/>
      <c r="BZ41" s="195"/>
      <c r="CA41" s="195">
        <f t="shared" si="13"/>
        <v>180</v>
      </c>
      <c r="CB41" s="195">
        <f t="shared" si="14"/>
        <v>90</v>
      </c>
      <c r="CC41" s="84">
        <v>95</v>
      </c>
      <c r="CD41" s="84">
        <v>88</v>
      </c>
      <c r="CE41" s="84"/>
      <c r="CF41" s="84"/>
      <c r="CG41" s="84"/>
      <c r="CH41" s="84">
        <f t="shared" si="15"/>
        <v>183</v>
      </c>
      <c r="CI41" s="84">
        <f t="shared" si="16"/>
        <v>91.5</v>
      </c>
      <c r="CJ41" s="86">
        <v>13</v>
      </c>
      <c r="CK41" s="86"/>
      <c r="CL41" s="86"/>
      <c r="CM41" s="86"/>
      <c r="CN41" s="86"/>
      <c r="CO41" s="86">
        <f t="shared" si="17"/>
        <v>13</v>
      </c>
      <c r="CP41" s="86">
        <f t="shared" si="18"/>
        <v>86.666666666666671</v>
      </c>
      <c r="CQ41" s="182">
        <v>25</v>
      </c>
      <c r="CR41" s="76">
        <v>10</v>
      </c>
      <c r="CS41" s="76">
        <v>10</v>
      </c>
      <c r="CT41" s="76">
        <v>10</v>
      </c>
      <c r="CU41" s="76"/>
      <c r="CV41" s="76"/>
      <c r="CW41" s="76"/>
      <c r="CX41" s="76"/>
      <c r="CY41" s="76">
        <f t="shared" si="19"/>
        <v>55</v>
      </c>
      <c r="CZ41" s="191">
        <f t="shared" si="2"/>
        <v>100</v>
      </c>
      <c r="DA41" s="439">
        <v>20</v>
      </c>
      <c r="DB41" s="438"/>
      <c r="DC41" s="194">
        <f t="shared" si="20"/>
        <v>10</v>
      </c>
      <c r="DD41" s="100" t="str">
        <f t="shared" si="21"/>
        <v/>
      </c>
      <c r="DE41" s="101">
        <f t="shared" si="22"/>
        <v>17.89</v>
      </c>
      <c r="DF41" s="101">
        <f t="shared" si="23"/>
        <v>45.147807017543855</v>
      </c>
      <c r="DG41" s="102">
        <f t="shared" si="29"/>
        <v>10</v>
      </c>
      <c r="DH41" s="93">
        <f t="shared" si="30"/>
        <v>73.037807017543855</v>
      </c>
      <c r="DI41" s="192">
        <f t="shared" si="24"/>
        <v>83.148629385964909</v>
      </c>
      <c r="DJ41" s="196">
        <f t="shared" si="25"/>
        <v>85.02100389863547</v>
      </c>
      <c r="DK41" s="96">
        <f t="shared" si="26"/>
        <v>86.518903508771928</v>
      </c>
      <c r="DL41" s="198">
        <f t="shared" si="27"/>
        <v>85</v>
      </c>
      <c r="DM41" s="98"/>
      <c r="DN41" s="1"/>
    </row>
    <row r="42" spans="1:135" ht="18" customHeight="1">
      <c r="A42" s="70">
        <v>406913150136</v>
      </c>
      <c r="B42" s="103" t="s">
        <v>100</v>
      </c>
      <c r="C42" s="205" t="s">
        <v>101</v>
      </c>
      <c r="D42" s="115"/>
      <c r="E42" s="182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 t="str">
        <f t="shared" si="3"/>
        <v/>
      </c>
      <c r="R42" s="76">
        <f t="shared" si="4"/>
        <v>0</v>
      </c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 t="str">
        <f t="shared" si="5"/>
        <v/>
      </c>
      <c r="AD42" s="79" t="str">
        <f t="shared" si="6"/>
        <v/>
      </c>
      <c r="AE42" s="182">
        <v>19</v>
      </c>
      <c r="AF42" s="76">
        <v>10</v>
      </c>
      <c r="AG42" s="76">
        <v>10</v>
      </c>
      <c r="AH42" s="76">
        <v>9</v>
      </c>
      <c r="AI42" s="76">
        <v>12</v>
      </c>
      <c r="AJ42" s="76">
        <v>9</v>
      </c>
      <c r="AK42" s="76">
        <v>20</v>
      </c>
      <c r="AL42" s="76"/>
      <c r="AM42" s="76"/>
      <c r="AN42" s="76"/>
      <c r="AO42" s="76">
        <f t="shared" si="7"/>
        <v>89</v>
      </c>
      <c r="AP42" s="76">
        <f t="shared" si="8"/>
        <v>89</v>
      </c>
      <c r="AQ42" s="78">
        <v>10</v>
      </c>
      <c r="AR42" s="78">
        <v>10</v>
      </c>
      <c r="AS42" s="78">
        <v>16</v>
      </c>
      <c r="AT42" s="78">
        <v>10</v>
      </c>
      <c r="AU42" s="78"/>
      <c r="AV42" s="78"/>
      <c r="AW42" s="78"/>
      <c r="AX42" s="78">
        <f t="shared" si="9"/>
        <v>46</v>
      </c>
      <c r="AY42" s="78">
        <f t="shared" si="0"/>
        <v>76.666666666666671</v>
      </c>
      <c r="AZ42" s="437">
        <v>19</v>
      </c>
      <c r="BA42" s="438"/>
      <c r="BB42" s="194">
        <f t="shared" si="10"/>
        <v>47.5</v>
      </c>
      <c r="BC42" s="182">
        <v>95</v>
      </c>
      <c r="BD42" s="76"/>
      <c r="BE42" s="76"/>
      <c r="BF42" s="76"/>
      <c r="BG42" s="76"/>
      <c r="BH42" s="76">
        <f t="shared" si="11"/>
        <v>95</v>
      </c>
      <c r="BI42" s="76">
        <f t="shared" si="1"/>
        <v>95</v>
      </c>
      <c r="BJ42" s="78">
        <v>24</v>
      </c>
      <c r="BK42" s="78">
        <v>14</v>
      </c>
      <c r="BL42" s="78">
        <v>15</v>
      </c>
      <c r="BM42" s="78">
        <v>20</v>
      </c>
      <c r="BN42" s="78">
        <v>11</v>
      </c>
      <c r="BO42" s="78"/>
      <c r="BP42" s="78"/>
      <c r="BQ42" s="78"/>
      <c r="BR42" s="78"/>
      <c r="BS42" s="78"/>
      <c r="BT42" s="78">
        <f t="shared" si="12"/>
        <v>84</v>
      </c>
      <c r="BU42" s="78">
        <f t="shared" si="28"/>
        <v>88.421052631578945</v>
      </c>
      <c r="BV42" s="195">
        <v>95</v>
      </c>
      <c r="BW42" s="195">
        <v>85</v>
      </c>
      <c r="BX42" s="195"/>
      <c r="BY42" s="195"/>
      <c r="BZ42" s="195"/>
      <c r="CA42" s="195">
        <f t="shared" si="13"/>
        <v>180</v>
      </c>
      <c r="CB42" s="195">
        <f t="shared" si="14"/>
        <v>90</v>
      </c>
      <c r="CC42" s="84">
        <v>90</v>
      </c>
      <c r="CD42" s="84">
        <v>90</v>
      </c>
      <c r="CE42" s="84"/>
      <c r="CF42" s="84"/>
      <c r="CG42" s="84"/>
      <c r="CH42" s="84">
        <f t="shared" si="15"/>
        <v>180</v>
      </c>
      <c r="CI42" s="84">
        <f t="shared" si="16"/>
        <v>90</v>
      </c>
      <c r="CJ42" s="86">
        <v>14</v>
      </c>
      <c r="CK42" s="86"/>
      <c r="CL42" s="86"/>
      <c r="CM42" s="86"/>
      <c r="CN42" s="86"/>
      <c r="CO42" s="86">
        <f t="shared" si="17"/>
        <v>14</v>
      </c>
      <c r="CP42" s="86">
        <f t="shared" si="18"/>
        <v>93.333333333333329</v>
      </c>
      <c r="CQ42" s="76">
        <v>23</v>
      </c>
      <c r="CR42" s="76">
        <v>10</v>
      </c>
      <c r="CS42" s="76">
        <v>10</v>
      </c>
      <c r="CT42" s="76">
        <v>10</v>
      </c>
      <c r="CU42" s="76"/>
      <c r="CV42" s="76"/>
      <c r="CW42" s="76"/>
      <c r="CX42" s="76"/>
      <c r="CY42" s="76">
        <f t="shared" si="19"/>
        <v>53</v>
      </c>
      <c r="CZ42" s="191">
        <f t="shared" si="2"/>
        <v>96.36363636363636</v>
      </c>
      <c r="DA42" s="439">
        <v>30</v>
      </c>
      <c r="DB42" s="438"/>
      <c r="DC42" s="194">
        <f t="shared" si="20"/>
        <v>15</v>
      </c>
      <c r="DD42" s="100" t="str">
        <f t="shared" si="21"/>
        <v/>
      </c>
      <c r="DE42" s="101">
        <f t="shared" si="22"/>
        <v>19.735000000000003</v>
      </c>
      <c r="DF42" s="101">
        <f t="shared" si="23"/>
        <v>45.62300637958532</v>
      </c>
      <c r="DG42" s="102">
        <f t="shared" si="29"/>
        <v>15</v>
      </c>
      <c r="DH42" s="93">
        <f t="shared" si="30"/>
        <v>80.358006379585319</v>
      </c>
      <c r="DI42" s="192">
        <f t="shared" si="24"/>
        <v>87.723753987240826</v>
      </c>
      <c r="DJ42" s="196">
        <f t="shared" si="25"/>
        <v>89.087781321991841</v>
      </c>
      <c r="DK42" s="96">
        <f t="shared" si="26"/>
        <v>90.179003189792667</v>
      </c>
      <c r="DL42" s="198">
        <f t="shared" si="27"/>
        <v>89</v>
      </c>
      <c r="DM42" s="98"/>
      <c r="DN42" s="1"/>
    </row>
    <row r="43" spans="1:135" ht="18" hidden="1" customHeight="1">
      <c r="A43" s="70"/>
      <c r="B43" s="116"/>
      <c r="C43" s="117"/>
      <c r="D43" s="115"/>
      <c r="E43" s="182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 t="str">
        <f t="shared" si="3"/>
        <v/>
      </c>
      <c r="R43" s="76">
        <f t="shared" si="4"/>
        <v>0</v>
      </c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 t="str">
        <f t="shared" si="5"/>
        <v/>
      </c>
      <c r="AD43" s="79" t="str">
        <f t="shared" si="6"/>
        <v/>
      </c>
      <c r="AE43" s="182"/>
      <c r="AF43" s="76"/>
      <c r="AG43" s="76"/>
      <c r="AH43" s="76"/>
      <c r="AI43" s="76"/>
      <c r="AJ43" s="76"/>
      <c r="AK43" s="76"/>
      <c r="AL43" s="76"/>
      <c r="AM43" s="76"/>
      <c r="AN43" s="76"/>
      <c r="AO43" s="76" t="str">
        <f t="shared" si="7"/>
        <v/>
      </c>
      <c r="AP43" s="76" t="str">
        <f t="shared" si="8"/>
        <v/>
      </c>
      <c r="AQ43" s="78"/>
      <c r="AR43" s="78"/>
      <c r="AS43" s="78"/>
      <c r="AT43" s="78"/>
      <c r="AU43" s="78"/>
      <c r="AV43" s="78"/>
      <c r="AW43" s="78"/>
      <c r="AX43" s="78" t="str">
        <f t="shared" si="9"/>
        <v/>
      </c>
      <c r="AY43" s="78" t="str">
        <f t="shared" si="0"/>
        <v/>
      </c>
      <c r="AZ43" s="384"/>
      <c r="BA43" s="385"/>
      <c r="BB43" s="80" t="str">
        <f t="shared" si="10"/>
        <v/>
      </c>
      <c r="BC43" s="182"/>
      <c r="BD43" s="76"/>
      <c r="BE43" s="76"/>
      <c r="BF43" s="76"/>
      <c r="BG43" s="76"/>
      <c r="BH43" s="76" t="str">
        <f t="shared" si="11"/>
        <v/>
      </c>
      <c r="BI43" s="76" t="str">
        <f t="shared" si="1"/>
        <v/>
      </c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 t="str">
        <f t="shared" si="12"/>
        <v/>
      </c>
      <c r="BU43" s="78" t="str">
        <f t="shared" si="28"/>
        <v/>
      </c>
      <c r="BV43" s="82"/>
      <c r="BW43" s="82"/>
      <c r="BX43" s="82"/>
      <c r="BY43" s="82"/>
      <c r="BZ43" s="82"/>
      <c r="CA43" s="82" t="str">
        <f t="shared" si="13"/>
        <v/>
      </c>
      <c r="CB43" s="82" t="str">
        <f t="shared" si="14"/>
        <v/>
      </c>
      <c r="CC43" s="84"/>
      <c r="CD43" s="84"/>
      <c r="CE43" s="84"/>
      <c r="CF43" s="84"/>
      <c r="CG43" s="84"/>
      <c r="CH43" s="84" t="str">
        <f t="shared" si="15"/>
        <v/>
      </c>
      <c r="CI43" s="84" t="str">
        <f t="shared" si="16"/>
        <v/>
      </c>
      <c r="CJ43" s="86"/>
      <c r="CK43" s="86"/>
      <c r="CL43" s="86"/>
      <c r="CM43" s="86"/>
      <c r="CN43" s="86"/>
      <c r="CO43" s="86" t="str">
        <f t="shared" si="17"/>
        <v/>
      </c>
      <c r="CP43" s="86" t="str">
        <f t="shared" si="18"/>
        <v/>
      </c>
      <c r="CQ43" s="88"/>
      <c r="CR43" s="88"/>
      <c r="CS43" s="88"/>
      <c r="CT43" s="88"/>
      <c r="CU43" s="88"/>
      <c r="CV43" s="88"/>
      <c r="CW43" s="88"/>
      <c r="CX43" s="88"/>
      <c r="CY43" s="88" t="str">
        <f t="shared" si="19"/>
        <v/>
      </c>
      <c r="CZ43" s="89" t="str">
        <f t="shared" si="2"/>
        <v/>
      </c>
      <c r="DA43" s="386"/>
      <c r="DB43" s="385"/>
      <c r="DC43" s="80" t="str">
        <f t="shared" si="20"/>
        <v/>
      </c>
      <c r="DD43" s="100" t="str">
        <f t="shared" si="21"/>
        <v/>
      </c>
      <c r="DE43" s="101" t="str">
        <f t="shared" si="22"/>
        <v/>
      </c>
      <c r="DF43" s="101" t="str">
        <f t="shared" si="23"/>
        <v/>
      </c>
      <c r="DG43" s="102" t="str">
        <f>IFERROR(DC43,"")</f>
        <v/>
      </c>
      <c r="DH43" s="93" t="str">
        <f t="shared" si="30"/>
        <v/>
      </c>
      <c r="DI43" s="113" t="str">
        <f t="shared" si="24"/>
        <v/>
      </c>
      <c r="DJ43" s="95" t="str">
        <f t="shared" si="25"/>
        <v/>
      </c>
      <c r="DK43" s="96" t="str">
        <f t="shared" si="26"/>
        <v/>
      </c>
      <c r="DL43" s="97" t="str">
        <f t="shared" si="27"/>
        <v/>
      </c>
      <c r="DM43" s="98"/>
      <c r="DN43" s="1"/>
    </row>
    <row r="44" spans="1:135" ht="18" hidden="1" customHeight="1">
      <c r="A44" s="70"/>
      <c r="B44" s="116"/>
      <c r="C44" s="117"/>
      <c r="D44" s="115"/>
      <c r="E44" s="182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 t="str">
        <f t="shared" si="3"/>
        <v/>
      </c>
      <c r="R44" s="76">
        <f t="shared" si="4"/>
        <v>0</v>
      </c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 t="str">
        <f t="shared" si="5"/>
        <v/>
      </c>
      <c r="AD44" s="79" t="str">
        <f t="shared" si="6"/>
        <v/>
      </c>
      <c r="AE44" s="182"/>
      <c r="AF44" s="76"/>
      <c r="AG44" s="76"/>
      <c r="AH44" s="76"/>
      <c r="AI44" s="76"/>
      <c r="AJ44" s="76"/>
      <c r="AK44" s="76"/>
      <c r="AL44" s="76"/>
      <c r="AM44" s="76"/>
      <c r="AN44" s="76"/>
      <c r="AO44" s="76" t="str">
        <f t="shared" si="7"/>
        <v/>
      </c>
      <c r="AP44" s="76" t="str">
        <f t="shared" si="8"/>
        <v/>
      </c>
      <c r="AQ44" s="78"/>
      <c r="AR44" s="78"/>
      <c r="AS44" s="78"/>
      <c r="AT44" s="78"/>
      <c r="AU44" s="78"/>
      <c r="AV44" s="78"/>
      <c r="AW44" s="78"/>
      <c r="AX44" s="78" t="str">
        <f t="shared" si="9"/>
        <v/>
      </c>
      <c r="AY44" s="78" t="str">
        <f t="shared" si="0"/>
        <v/>
      </c>
      <c r="AZ44" s="384"/>
      <c r="BA44" s="385"/>
      <c r="BB44" s="80" t="str">
        <f t="shared" si="10"/>
        <v/>
      </c>
      <c r="BC44" s="182"/>
      <c r="BD44" s="76"/>
      <c r="BE44" s="76"/>
      <c r="BF44" s="76"/>
      <c r="BG44" s="76"/>
      <c r="BH44" s="76" t="str">
        <f t="shared" si="11"/>
        <v/>
      </c>
      <c r="BI44" s="76" t="str">
        <f t="shared" si="1"/>
        <v/>
      </c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 t="str">
        <f t="shared" si="12"/>
        <v/>
      </c>
      <c r="BU44" s="78" t="str">
        <f t="shared" si="28"/>
        <v/>
      </c>
      <c r="BV44" s="82"/>
      <c r="BW44" s="82"/>
      <c r="BX44" s="82"/>
      <c r="BY44" s="82"/>
      <c r="BZ44" s="82"/>
      <c r="CA44" s="82" t="str">
        <f t="shared" si="13"/>
        <v/>
      </c>
      <c r="CB44" s="82" t="str">
        <f t="shared" si="14"/>
        <v/>
      </c>
      <c r="CC44" s="84"/>
      <c r="CD44" s="84"/>
      <c r="CE44" s="84"/>
      <c r="CF44" s="84"/>
      <c r="CG44" s="84"/>
      <c r="CH44" s="84" t="str">
        <f t="shared" si="15"/>
        <v/>
      </c>
      <c r="CI44" s="84" t="str">
        <f t="shared" si="16"/>
        <v/>
      </c>
      <c r="CJ44" s="86"/>
      <c r="CK44" s="86"/>
      <c r="CL44" s="86"/>
      <c r="CM44" s="86"/>
      <c r="CN44" s="86"/>
      <c r="CO44" s="86" t="str">
        <f t="shared" si="17"/>
        <v/>
      </c>
      <c r="CP44" s="86" t="str">
        <f t="shared" si="18"/>
        <v/>
      </c>
      <c r="CQ44" s="88"/>
      <c r="CR44" s="88"/>
      <c r="CS44" s="88"/>
      <c r="CT44" s="88"/>
      <c r="CU44" s="88"/>
      <c r="CV44" s="88"/>
      <c r="CW44" s="88"/>
      <c r="CX44" s="88"/>
      <c r="CY44" s="88" t="str">
        <f t="shared" si="19"/>
        <v/>
      </c>
      <c r="CZ44" s="89" t="str">
        <f t="shared" si="2"/>
        <v/>
      </c>
      <c r="DA44" s="386"/>
      <c r="DB44" s="385"/>
      <c r="DC44" s="80" t="str">
        <f t="shared" si="20"/>
        <v/>
      </c>
      <c r="DD44" s="100" t="str">
        <f t="shared" si="21"/>
        <v/>
      </c>
      <c r="DE44" s="101" t="str">
        <f t="shared" si="22"/>
        <v/>
      </c>
      <c r="DF44" s="101" t="str">
        <f t="shared" si="23"/>
        <v/>
      </c>
      <c r="DG44" s="102" t="str">
        <f t="shared" si="29"/>
        <v/>
      </c>
      <c r="DH44" s="93" t="str">
        <f t="shared" si="30"/>
        <v/>
      </c>
      <c r="DI44" s="113" t="str">
        <f t="shared" si="24"/>
        <v/>
      </c>
      <c r="DJ44" s="95" t="str">
        <f t="shared" si="25"/>
        <v/>
      </c>
      <c r="DK44" s="96" t="str">
        <f t="shared" si="26"/>
        <v/>
      </c>
      <c r="DL44" s="97" t="str">
        <f t="shared" si="27"/>
        <v/>
      </c>
      <c r="DM44" s="98"/>
      <c r="DN44" s="1"/>
    </row>
    <row r="45" spans="1:135" ht="18" hidden="1" customHeight="1">
      <c r="A45" s="70"/>
      <c r="B45" s="116"/>
      <c r="C45" s="117"/>
      <c r="D45" s="115"/>
      <c r="E45" s="182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 t="str">
        <f t="shared" si="3"/>
        <v/>
      </c>
      <c r="R45" s="76">
        <f t="shared" si="4"/>
        <v>0</v>
      </c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 t="str">
        <f t="shared" si="5"/>
        <v/>
      </c>
      <c r="AD45" s="79" t="str">
        <f t="shared" si="6"/>
        <v/>
      </c>
      <c r="AE45" s="182"/>
      <c r="AF45" s="76"/>
      <c r="AG45" s="76"/>
      <c r="AH45" s="76"/>
      <c r="AI45" s="76"/>
      <c r="AJ45" s="76"/>
      <c r="AK45" s="76"/>
      <c r="AL45" s="76"/>
      <c r="AM45" s="76"/>
      <c r="AN45" s="76"/>
      <c r="AO45" s="76" t="str">
        <f t="shared" si="7"/>
        <v/>
      </c>
      <c r="AP45" s="76" t="str">
        <f t="shared" si="8"/>
        <v/>
      </c>
      <c r="AQ45" s="78"/>
      <c r="AR45" s="78"/>
      <c r="AS45" s="78"/>
      <c r="AT45" s="78"/>
      <c r="AU45" s="78"/>
      <c r="AV45" s="78"/>
      <c r="AW45" s="78"/>
      <c r="AX45" s="78" t="str">
        <f t="shared" si="9"/>
        <v/>
      </c>
      <c r="AY45" s="78" t="str">
        <f t="shared" si="0"/>
        <v/>
      </c>
      <c r="AZ45" s="384"/>
      <c r="BA45" s="385"/>
      <c r="BB45" s="80" t="str">
        <f t="shared" si="10"/>
        <v/>
      </c>
      <c r="BC45" s="182"/>
      <c r="BD45" s="76"/>
      <c r="BE45" s="76"/>
      <c r="BF45" s="76"/>
      <c r="BG45" s="76"/>
      <c r="BH45" s="76" t="str">
        <f t="shared" si="11"/>
        <v/>
      </c>
      <c r="BI45" s="76" t="str">
        <f t="shared" si="1"/>
        <v/>
      </c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 t="str">
        <f t="shared" si="12"/>
        <v/>
      </c>
      <c r="BU45" s="78" t="str">
        <f t="shared" si="28"/>
        <v/>
      </c>
      <c r="BV45" s="82"/>
      <c r="BW45" s="82"/>
      <c r="BX45" s="82"/>
      <c r="BY45" s="82"/>
      <c r="BZ45" s="82"/>
      <c r="CA45" s="82" t="str">
        <f t="shared" si="13"/>
        <v/>
      </c>
      <c r="CB45" s="82" t="str">
        <f t="shared" si="14"/>
        <v/>
      </c>
      <c r="CC45" s="84"/>
      <c r="CD45" s="84"/>
      <c r="CE45" s="84"/>
      <c r="CF45" s="84"/>
      <c r="CG45" s="84"/>
      <c r="CH45" s="84" t="str">
        <f t="shared" si="15"/>
        <v/>
      </c>
      <c r="CI45" s="84" t="str">
        <f t="shared" si="16"/>
        <v/>
      </c>
      <c r="CJ45" s="86"/>
      <c r="CK45" s="86"/>
      <c r="CL45" s="86"/>
      <c r="CM45" s="86"/>
      <c r="CN45" s="86"/>
      <c r="CO45" s="86" t="str">
        <f t="shared" si="17"/>
        <v/>
      </c>
      <c r="CP45" s="86" t="str">
        <f t="shared" si="18"/>
        <v/>
      </c>
      <c r="CQ45" s="88"/>
      <c r="CR45" s="88"/>
      <c r="CS45" s="88"/>
      <c r="CT45" s="88"/>
      <c r="CU45" s="88"/>
      <c r="CV45" s="88"/>
      <c r="CW45" s="88"/>
      <c r="CX45" s="88"/>
      <c r="CY45" s="88" t="str">
        <f t="shared" si="19"/>
        <v/>
      </c>
      <c r="CZ45" s="89" t="str">
        <f t="shared" si="2"/>
        <v/>
      </c>
      <c r="DA45" s="386"/>
      <c r="DB45" s="385"/>
      <c r="DC45" s="80" t="str">
        <f t="shared" si="20"/>
        <v/>
      </c>
      <c r="DD45" s="100" t="str">
        <f t="shared" si="21"/>
        <v/>
      </c>
      <c r="DE45" s="101" t="str">
        <f t="shared" si="22"/>
        <v/>
      </c>
      <c r="DF45" s="101" t="str">
        <f t="shared" si="23"/>
        <v/>
      </c>
      <c r="DG45" s="102" t="str">
        <f t="shared" si="29"/>
        <v/>
      </c>
      <c r="DH45" s="93" t="str">
        <f t="shared" si="30"/>
        <v/>
      </c>
      <c r="DI45" s="113" t="str">
        <f t="shared" si="24"/>
        <v/>
      </c>
      <c r="DJ45" s="95" t="str">
        <f t="shared" si="25"/>
        <v/>
      </c>
      <c r="DK45" s="96" t="str">
        <f t="shared" si="26"/>
        <v/>
      </c>
      <c r="DL45" s="97" t="str">
        <f t="shared" si="27"/>
        <v/>
      </c>
      <c r="DM45" s="98"/>
      <c r="DN45" s="1"/>
    </row>
    <row r="46" spans="1:135" ht="18" hidden="1" customHeight="1">
      <c r="A46" s="70"/>
      <c r="B46" s="118"/>
      <c r="C46" s="117"/>
      <c r="D46" s="115"/>
      <c r="E46" s="182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 t="str">
        <f t="shared" si="3"/>
        <v/>
      </c>
      <c r="R46" s="76">
        <f>IFERROR(IF($R$9=0,0,((Q46/SUMIFS($E$12:$P$12,E46:P46,"&gt;=0")*100))),"")</f>
        <v>0</v>
      </c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 t="str">
        <f t="shared" si="5"/>
        <v/>
      </c>
      <c r="AD46" s="79" t="str">
        <f t="shared" si="6"/>
        <v/>
      </c>
      <c r="AE46" s="182"/>
      <c r="AF46" s="76"/>
      <c r="AG46" s="76"/>
      <c r="AH46" s="76"/>
      <c r="AI46" s="76"/>
      <c r="AJ46" s="76"/>
      <c r="AK46" s="76"/>
      <c r="AL46" s="76"/>
      <c r="AM46" s="76"/>
      <c r="AN46" s="76"/>
      <c r="AO46" s="76" t="str">
        <f t="shared" si="7"/>
        <v/>
      </c>
      <c r="AP46" s="76" t="str">
        <f t="shared" si="8"/>
        <v/>
      </c>
      <c r="AQ46" s="78"/>
      <c r="AR46" s="78"/>
      <c r="AS46" s="78"/>
      <c r="AT46" s="78"/>
      <c r="AU46" s="78"/>
      <c r="AV46" s="78"/>
      <c r="AW46" s="78"/>
      <c r="AX46" s="78" t="str">
        <f t="shared" si="9"/>
        <v/>
      </c>
      <c r="AY46" s="78" t="str">
        <f t="shared" si="0"/>
        <v/>
      </c>
      <c r="AZ46" s="384"/>
      <c r="BA46" s="385"/>
      <c r="BB46" s="80" t="str">
        <f t="shared" si="10"/>
        <v/>
      </c>
      <c r="BC46" s="182"/>
      <c r="BD46" s="76"/>
      <c r="BE46" s="76"/>
      <c r="BF46" s="76"/>
      <c r="BG46" s="76"/>
      <c r="BH46" s="76" t="str">
        <f t="shared" si="11"/>
        <v/>
      </c>
      <c r="BI46" s="76" t="str">
        <f t="shared" si="1"/>
        <v/>
      </c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 t="str">
        <f t="shared" si="12"/>
        <v/>
      </c>
      <c r="BU46" s="78" t="str">
        <f t="shared" si="28"/>
        <v/>
      </c>
      <c r="BV46" s="82"/>
      <c r="BW46" s="82"/>
      <c r="BX46" s="82"/>
      <c r="BY46" s="82"/>
      <c r="BZ46" s="82"/>
      <c r="CA46" s="82" t="str">
        <f t="shared" si="13"/>
        <v/>
      </c>
      <c r="CB46" s="82" t="str">
        <f t="shared" si="14"/>
        <v/>
      </c>
      <c r="CC46" s="84"/>
      <c r="CD46" s="84"/>
      <c r="CE46" s="84"/>
      <c r="CF46" s="84"/>
      <c r="CG46" s="84"/>
      <c r="CH46" s="84" t="str">
        <f t="shared" si="15"/>
        <v/>
      </c>
      <c r="CI46" s="84" t="str">
        <f t="shared" si="16"/>
        <v/>
      </c>
      <c r="CJ46" s="86"/>
      <c r="CK46" s="86"/>
      <c r="CL46" s="86"/>
      <c r="CM46" s="86"/>
      <c r="CN46" s="86"/>
      <c r="CO46" s="86" t="str">
        <f t="shared" si="17"/>
        <v/>
      </c>
      <c r="CP46" s="86" t="str">
        <f t="shared" si="18"/>
        <v/>
      </c>
      <c r="CQ46" s="88"/>
      <c r="CR46" s="88"/>
      <c r="CS46" s="88"/>
      <c r="CT46" s="88"/>
      <c r="CU46" s="88"/>
      <c r="CV46" s="88"/>
      <c r="CW46" s="88"/>
      <c r="CX46" s="88"/>
      <c r="CY46" s="88" t="str">
        <f t="shared" si="19"/>
        <v/>
      </c>
      <c r="CZ46" s="89" t="str">
        <f t="shared" si="2"/>
        <v/>
      </c>
      <c r="DA46" s="386"/>
      <c r="DB46" s="385"/>
      <c r="DC46" s="80" t="str">
        <f t="shared" si="20"/>
        <v/>
      </c>
      <c r="DD46" s="100" t="str">
        <f t="shared" si="21"/>
        <v/>
      </c>
      <c r="DE46" s="101" t="str">
        <f t="shared" si="22"/>
        <v/>
      </c>
      <c r="DF46" s="101" t="str">
        <f t="shared" si="23"/>
        <v/>
      </c>
      <c r="DG46" s="102" t="str">
        <f t="shared" si="29"/>
        <v/>
      </c>
      <c r="DH46" s="93" t="str">
        <f t="shared" si="30"/>
        <v/>
      </c>
      <c r="DI46" s="113" t="str">
        <f t="shared" si="24"/>
        <v/>
      </c>
      <c r="DJ46" s="95" t="str">
        <f t="shared" si="25"/>
        <v/>
      </c>
      <c r="DK46" s="96" t="str">
        <f t="shared" si="26"/>
        <v/>
      </c>
      <c r="DL46" s="97" t="str">
        <f t="shared" si="27"/>
        <v/>
      </c>
      <c r="DM46" s="98"/>
      <c r="DN46" s="1"/>
    </row>
    <row r="47" spans="1:135" ht="18" hidden="1" customHeight="1">
      <c r="A47" s="70"/>
      <c r="B47" s="118"/>
      <c r="C47" s="117"/>
      <c r="D47" s="115"/>
      <c r="E47" s="182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 t="str">
        <f t="shared" si="3"/>
        <v/>
      </c>
      <c r="R47" s="76">
        <f t="shared" si="4"/>
        <v>0</v>
      </c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 t="str">
        <f t="shared" si="5"/>
        <v/>
      </c>
      <c r="AD47" s="79" t="str">
        <f t="shared" si="6"/>
        <v/>
      </c>
      <c r="AE47" s="182"/>
      <c r="AF47" s="76"/>
      <c r="AG47" s="76"/>
      <c r="AH47" s="76"/>
      <c r="AI47" s="76"/>
      <c r="AJ47" s="76"/>
      <c r="AK47" s="76"/>
      <c r="AL47" s="76"/>
      <c r="AM47" s="76"/>
      <c r="AN47" s="76"/>
      <c r="AO47" s="76" t="str">
        <f t="shared" si="7"/>
        <v/>
      </c>
      <c r="AP47" s="76" t="str">
        <f t="shared" si="8"/>
        <v/>
      </c>
      <c r="AQ47" s="78"/>
      <c r="AR47" s="78"/>
      <c r="AS47" s="78"/>
      <c r="AT47" s="78"/>
      <c r="AU47" s="78"/>
      <c r="AV47" s="78"/>
      <c r="AW47" s="78"/>
      <c r="AX47" s="78" t="str">
        <f t="shared" si="9"/>
        <v/>
      </c>
      <c r="AY47" s="78" t="str">
        <f t="shared" si="0"/>
        <v/>
      </c>
      <c r="AZ47" s="384"/>
      <c r="BA47" s="385"/>
      <c r="BB47" s="80" t="str">
        <f t="shared" si="10"/>
        <v/>
      </c>
      <c r="BC47" s="182"/>
      <c r="BD47" s="76"/>
      <c r="BE47" s="76"/>
      <c r="BF47" s="76"/>
      <c r="BG47" s="76"/>
      <c r="BH47" s="76" t="str">
        <f t="shared" si="11"/>
        <v/>
      </c>
      <c r="BI47" s="76" t="str">
        <f t="shared" si="1"/>
        <v/>
      </c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 t="str">
        <f t="shared" si="12"/>
        <v/>
      </c>
      <c r="BU47" s="78" t="str">
        <f t="shared" si="28"/>
        <v/>
      </c>
      <c r="BV47" s="82"/>
      <c r="BW47" s="82"/>
      <c r="BX47" s="82"/>
      <c r="BY47" s="82"/>
      <c r="BZ47" s="82"/>
      <c r="CA47" s="82" t="str">
        <f t="shared" si="13"/>
        <v/>
      </c>
      <c r="CB47" s="82" t="str">
        <f t="shared" si="14"/>
        <v/>
      </c>
      <c r="CC47" s="84"/>
      <c r="CD47" s="84"/>
      <c r="CE47" s="84"/>
      <c r="CF47" s="84"/>
      <c r="CG47" s="84"/>
      <c r="CH47" s="84" t="str">
        <f t="shared" si="15"/>
        <v/>
      </c>
      <c r="CI47" s="84" t="str">
        <f t="shared" si="16"/>
        <v/>
      </c>
      <c r="CJ47" s="86"/>
      <c r="CK47" s="86"/>
      <c r="CL47" s="86"/>
      <c r="CM47" s="86"/>
      <c r="CN47" s="86"/>
      <c r="CO47" s="86" t="str">
        <f t="shared" si="17"/>
        <v/>
      </c>
      <c r="CP47" s="86" t="str">
        <f t="shared" si="18"/>
        <v/>
      </c>
      <c r="CQ47" s="88"/>
      <c r="CR47" s="88"/>
      <c r="CS47" s="88"/>
      <c r="CT47" s="88"/>
      <c r="CU47" s="88"/>
      <c r="CV47" s="88"/>
      <c r="CW47" s="88"/>
      <c r="CX47" s="88"/>
      <c r="CY47" s="88" t="str">
        <f t="shared" si="19"/>
        <v/>
      </c>
      <c r="CZ47" s="89" t="str">
        <f t="shared" si="2"/>
        <v/>
      </c>
      <c r="DA47" s="386"/>
      <c r="DB47" s="385"/>
      <c r="DC47" s="80" t="str">
        <f t="shared" si="20"/>
        <v/>
      </c>
      <c r="DD47" s="100" t="str">
        <f t="shared" si="21"/>
        <v/>
      </c>
      <c r="DE47" s="101" t="str">
        <f t="shared" si="22"/>
        <v/>
      </c>
      <c r="DF47" s="101" t="str">
        <f t="shared" si="23"/>
        <v/>
      </c>
      <c r="DG47" s="102" t="str">
        <f t="shared" si="29"/>
        <v/>
      </c>
      <c r="DH47" s="93" t="str">
        <f t="shared" si="30"/>
        <v/>
      </c>
      <c r="DI47" s="113" t="str">
        <f t="shared" si="24"/>
        <v/>
      </c>
      <c r="DJ47" s="95" t="str">
        <f t="shared" si="25"/>
        <v/>
      </c>
      <c r="DK47" s="96" t="str">
        <f t="shared" si="26"/>
        <v/>
      </c>
      <c r="DL47" s="97" t="str">
        <f t="shared" si="27"/>
        <v/>
      </c>
      <c r="DM47" s="98"/>
      <c r="DN47" s="1"/>
    </row>
    <row r="48" spans="1:135" ht="18" hidden="1" customHeight="1">
      <c r="A48" s="70"/>
      <c r="B48" s="118"/>
      <c r="C48" s="117"/>
      <c r="D48" s="115"/>
      <c r="E48" s="182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 t="str">
        <f t="shared" si="3"/>
        <v/>
      </c>
      <c r="R48" s="76">
        <f t="shared" si="4"/>
        <v>0</v>
      </c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 t="str">
        <f t="shared" si="5"/>
        <v/>
      </c>
      <c r="AD48" s="79" t="str">
        <f t="shared" si="6"/>
        <v/>
      </c>
      <c r="AE48" s="182"/>
      <c r="AF48" s="76"/>
      <c r="AG48" s="76"/>
      <c r="AH48" s="76"/>
      <c r="AI48" s="76"/>
      <c r="AJ48" s="76"/>
      <c r="AK48" s="76"/>
      <c r="AL48" s="76"/>
      <c r="AM48" s="76"/>
      <c r="AN48" s="76"/>
      <c r="AO48" s="76" t="str">
        <f t="shared" si="7"/>
        <v/>
      </c>
      <c r="AP48" s="76" t="str">
        <f t="shared" si="8"/>
        <v/>
      </c>
      <c r="AQ48" s="78"/>
      <c r="AR48" s="78"/>
      <c r="AS48" s="78"/>
      <c r="AT48" s="78"/>
      <c r="AU48" s="78"/>
      <c r="AV48" s="78"/>
      <c r="AW48" s="78"/>
      <c r="AX48" s="78" t="str">
        <f t="shared" si="9"/>
        <v/>
      </c>
      <c r="AY48" s="78" t="str">
        <f t="shared" si="0"/>
        <v/>
      </c>
      <c r="AZ48" s="384"/>
      <c r="BA48" s="385"/>
      <c r="BB48" s="80" t="str">
        <f t="shared" si="10"/>
        <v/>
      </c>
      <c r="BC48" s="182"/>
      <c r="BD48" s="76"/>
      <c r="BE48" s="76"/>
      <c r="BF48" s="76"/>
      <c r="BG48" s="76"/>
      <c r="BH48" s="76" t="str">
        <f t="shared" si="11"/>
        <v/>
      </c>
      <c r="BI48" s="76" t="str">
        <f t="shared" si="1"/>
        <v/>
      </c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 t="str">
        <f t="shared" si="12"/>
        <v/>
      </c>
      <c r="BU48" s="78" t="str">
        <f t="shared" si="28"/>
        <v/>
      </c>
      <c r="BV48" s="82"/>
      <c r="BW48" s="82"/>
      <c r="BX48" s="82"/>
      <c r="BY48" s="82"/>
      <c r="BZ48" s="82"/>
      <c r="CA48" s="82" t="str">
        <f t="shared" si="13"/>
        <v/>
      </c>
      <c r="CB48" s="82" t="str">
        <f t="shared" si="14"/>
        <v/>
      </c>
      <c r="CC48" s="84"/>
      <c r="CD48" s="84"/>
      <c r="CE48" s="84"/>
      <c r="CF48" s="84"/>
      <c r="CG48" s="84"/>
      <c r="CH48" s="84" t="str">
        <f t="shared" si="15"/>
        <v/>
      </c>
      <c r="CI48" s="84" t="str">
        <f t="shared" si="16"/>
        <v/>
      </c>
      <c r="CJ48" s="86"/>
      <c r="CK48" s="86"/>
      <c r="CL48" s="86"/>
      <c r="CM48" s="86"/>
      <c r="CN48" s="86"/>
      <c r="CO48" s="86" t="str">
        <f t="shared" si="17"/>
        <v/>
      </c>
      <c r="CP48" s="86" t="str">
        <f t="shared" si="18"/>
        <v/>
      </c>
      <c r="CQ48" s="88"/>
      <c r="CR48" s="88"/>
      <c r="CS48" s="88"/>
      <c r="CT48" s="88"/>
      <c r="CU48" s="88"/>
      <c r="CV48" s="88"/>
      <c r="CW48" s="88"/>
      <c r="CX48" s="88"/>
      <c r="CY48" s="88" t="str">
        <f t="shared" si="19"/>
        <v/>
      </c>
      <c r="CZ48" s="89" t="str">
        <f t="shared" si="2"/>
        <v/>
      </c>
      <c r="DA48" s="386"/>
      <c r="DB48" s="385"/>
      <c r="DC48" s="80" t="str">
        <f t="shared" si="20"/>
        <v/>
      </c>
      <c r="DD48" s="100" t="str">
        <f t="shared" si="21"/>
        <v/>
      </c>
      <c r="DE48" s="101" t="str">
        <f t="shared" si="22"/>
        <v/>
      </c>
      <c r="DF48" s="101" t="str">
        <f t="shared" si="23"/>
        <v/>
      </c>
      <c r="DG48" s="102" t="str">
        <f t="shared" si="29"/>
        <v/>
      </c>
      <c r="DH48" s="93" t="str">
        <f t="shared" si="30"/>
        <v/>
      </c>
      <c r="DI48" s="113" t="str">
        <f t="shared" si="24"/>
        <v/>
      </c>
      <c r="DJ48" s="95" t="str">
        <f t="shared" si="25"/>
        <v/>
      </c>
      <c r="DK48" s="96" t="str">
        <f t="shared" si="26"/>
        <v/>
      </c>
      <c r="DL48" s="97" t="str">
        <f t="shared" si="27"/>
        <v/>
      </c>
      <c r="DM48" s="98"/>
      <c r="DN48" s="1"/>
    </row>
    <row r="49" spans="1:118" ht="18" hidden="1" customHeight="1">
      <c r="A49" s="70"/>
      <c r="B49" s="118"/>
      <c r="C49" s="117"/>
      <c r="D49" s="115"/>
      <c r="E49" s="182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 t="str">
        <f t="shared" si="3"/>
        <v/>
      </c>
      <c r="R49" s="76">
        <f t="shared" si="4"/>
        <v>0</v>
      </c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 t="str">
        <f t="shared" si="5"/>
        <v/>
      </c>
      <c r="AD49" s="79" t="str">
        <f t="shared" si="6"/>
        <v/>
      </c>
      <c r="AE49" s="182"/>
      <c r="AF49" s="76"/>
      <c r="AG49" s="76"/>
      <c r="AH49" s="76"/>
      <c r="AI49" s="76"/>
      <c r="AJ49" s="76"/>
      <c r="AK49" s="76"/>
      <c r="AL49" s="76"/>
      <c r="AM49" s="76"/>
      <c r="AN49" s="76"/>
      <c r="AO49" s="76" t="str">
        <f t="shared" si="7"/>
        <v/>
      </c>
      <c r="AP49" s="76" t="str">
        <f t="shared" si="8"/>
        <v/>
      </c>
      <c r="AQ49" s="78"/>
      <c r="AR49" s="78"/>
      <c r="AS49" s="78"/>
      <c r="AT49" s="78"/>
      <c r="AU49" s="78"/>
      <c r="AV49" s="78"/>
      <c r="AW49" s="78"/>
      <c r="AX49" s="78" t="str">
        <f t="shared" si="9"/>
        <v/>
      </c>
      <c r="AY49" s="78" t="str">
        <f t="shared" si="0"/>
        <v/>
      </c>
      <c r="AZ49" s="384"/>
      <c r="BA49" s="385"/>
      <c r="BB49" s="80" t="str">
        <f t="shared" si="10"/>
        <v/>
      </c>
      <c r="BC49" s="182"/>
      <c r="BD49" s="76"/>
      <c r="BE49" s="76"/>
      <c r="BF49" s="76"/>
      <c r="BG49" s="76"/>
      <c r="BH49" s="76" t="str">
        <f t="shared" si="11"/>
        <v/>
      </c>
      <c r="BI49" s="76" t="str">
        <f t="shared" si="1"/>
        <v/>
      </c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 t="str">
        <f t="shared" si="12"/>
        <v/>
      </c>
      <c r="BU49" s="78" t="str">
        <f t="shared" si="28"/>
        <v/>
      </c>
      <c r="BV49" s="82"/>
      <c r="BW49" s="82"/>
      <c r="BX49" s="82"/>
      <c r="BY49" s="82"/>
      <c r="BZ49" s="82"/>
      <c r="CA49" s="82" t="str">
        <f t="shared" si="13"/>
        <v/>
      </c>
      <c r="CB49" s="82" t="str">
        <f t="shared" si="14"/>
        <v/>
      </c>
      <c r="CC49" s="84"/>
      <c r="CD49" s="84"/>
      <c r="CE49" s="84"/>
      <c r="CF49" s="84"/>
      <c r="CG49" s="84"/>
      <c r="CH49" s="84" t="str">
        <f t="shared" si="15"/>
        <v/>
      </c>
      <c r="CI49" s="84" t="str">
        <f t="shared" si="16"/>
        <v/>
      </c>
      <c r="CJ49" s="86"/>
      <c r="CK49" s="86"/>
      <c r="CL49" s="86"/>
      <c r="CM49" s="86"/>
      <c r="CN49" s="86"/>
      <c r="CO49" s="86" t="str">
        <f t="shared" si="17"/>
        <v/>
      </c>
      <c r="CP49" s="86" t="str">
        <f t="shared" si="18"/>
        <v/>
      </c>
      <c r="CQ49" s="88"/>
      <c r="CR49" s="88"/>
      <c r="CS49" s="88"/>
      <c r="CT49" s="88"/>
      <c r="CU49" s="88"/>
      <c r="CV49" s="88"/>
      <c r="CW49" s="88"/>
      <c r="CX49" s="88"/>
      <c r="CY49" s="88" t="str">
        <f t="shared" si="19"/>
        <v/>
      </c>
      <c r="CZ49" s="89" t="str">
        <f t="shared" si="2"/>
        <v/>
      </c>
      <c r="DA49" s="386"/>
      <c r="DB49" s="385"/>
      <c r="DC49" s="80" t="str">
        <f t="shared" si="20"/>
        <v/>
      </c>
      <c r="DD49" s="100" t="str">
        <f t="shared" si="21"/>
        <v/>
      </c>
      <c r="DE49" s="101" t="str">
        <f t="shared" si="22"/>
        <v/>
      </c>
      <c r="DF49" s="101" t="str">
        <f t="shared" si="23"/>
        <v/>
      </c>
      <c r="DG49" s="102" t="str">
        <f t="shared" si="29"/>
        <v/>
      </c>
      <c r="DH49" s="93" t="str">
        <f t="shared" si="30"/>
        <v/>
      </c>
      <c r="DI49" s="113" t="str">
        <f t="shared" si="24"/>
        <v/>
      </c>
      <c r="DJ49" s="95" t="str">
        <f t="shared" si="25"/>
        <v/>
      </c>
      <c r="DK49" s="96" t="str">
        <f t="shared" si="26"/>
        <v/>
      </c>
      <c r="DL49" s="97" t="str">
        <f t="shared" si="27"/>
        <v/>
      </c>
      <c r="DM49" s="98"/>
      <c r="DN49" s="1"/>
    </row>
    <row r="50" spans="1:118" ht="18" hidden="1" customHeight="1">
      <c r="A50" s="70"/>
      <c r="B50" s="118"/>
      <c r="C50" s="117"/>
      <c r="D50" s="115"/>
      <c r="E50" s="182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 t="str">
        <f t="shared" si="3"/>
        <v/>
      </c>
      <c r="R50" s="76">
        <f t="shared" si="4"/>
        <v>0</v>
      </c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 t="str">
        <f t="shared" si="5"/>
        <v/>
      </c>
      <c r="AD50" s="79" t="str">
        <f t="shared" si="6"/>
        <v/>
      </c>
      <c r="AE50" s="182"/>
      <c r="AF50" s="76"/>
      <c r="AG50" s="76"/>
      <c r="AH50" s="76"/>
      <c r="AI50" s="76"/>
      <c r="AJ50" s="76"/>
      <c r="AK50" s="76"/>
      <c r="AL50" s="76"/>
      <c r="AM50" s="76"/>
      <c r="AN50" s="76"/>
      <c r="AO50" s="76" t="str">
        <f t="shared" si="7"/>
        <v/>
      </c>
      <c r="AP50" s="76" t="str">
        <f t="shared" si="8"/>
        <v/>
      </c>
      <c r="AQ50" s="78"/>
      <c r="AR50" s="78"/>
      <c r="AS50" s="78"/>
      <c r="AT50" s="78"/>
      <c r="AU50" s="78"/>
      <c r="AV50" s="78"/>
      <c r="AW50" s="78"/>
      <c r="AX50" s="78" t="str">
        <f t="shared" si="9"/>
        <v/>
      </c>
      <c r="AY50" s="78" t="str">
        <f t="shared" si="0"/>
        <v/>
      </c>
      <c r="AZ50" s="384"/>
      <c r="BA50" s="385"/>
      <c r="BB50" s="80" t="str">
        <f t="shared" si="10"/>
        <v/>
      </c>
      <c r="BC50" s="182"/>
      <c r="BD50" s="76"/>
      <c r="BE50" s="76"/>
      <c r="BF50" s="76"/>
      <c r="BG50" s="76"/>
      <c r="BH50" s="76" t="str">
        <f t="shared" si="11"/>
        <v/>
      </c>
      <c r="BI50" s="76" t="str">
        <f t="shared" si="1"/>
        <v/>
      </c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 t="str">
        <f t="shared" si="12"/>
        <v/>
      </c>
      <c r="BU50" s="78" t="str">
        <f t="shared" si="28"/>
        <v/>
      </c>
      <c r="BV50" s="82"/>
      <c r="BW50" s="82"/>
      <c r="BX50" s="82"/>
      <c r="BY50" s="82"/>
      <c r="BZ50" s="82"/>
      <c r="CA50" s="82" t="str">
        <f t="shared" si="13"/>
        <v/>
      </c>
      <c r="CB50" s="82" t="str">
        <f t="shared" si="14"/>
        <v/>
      </c>
      <c r="CC50" s="84"/>
      <c r="CD50" s="84"/>
      <c r="CE50" s="84"/>
      <c r="CF50" s="84"/>
      <c r="CG50" s="84"/>
      <c r="CH50" s="84" t="str">
        <f t="shared" si="15"/>
        <v/>
      </c>
      <c r="CI50" s="84" t="str">
        <f t="shared" si="16"/>
        <v/>
      </c>
      <c r="CJ50" s="86"/>
      <c r="CK50" s="86"/>
      <c r="CL50" s="86"/>
      <c r="CM50" s="86"/>
      <c r="CN50" s="86"/>
      <c r="CO50" s="86" t="str">
        <f t="shared" si="17"/>
        <v/>
      </c>
      <c r="CP50" s="86" t="str">
        <f t="shared" si="18"/>
        <v/>
      </c>
      <c r="CQ50" s="88"/>
      <c r="CR50" s="88"/>
      <c r="CS50" s="88"/>
      <c r="CT50" s="88"/>
      <c r="CU50" s="88"/>
      <c r="CV50" s="88"/>
      <c r="CW50" s="88"/>
      <c r="CX50" s="88"/>
      <c r="CY50" s="88" t="str">
        <f t="shared" si="19"/>
        <v/>
      </c>
      <c r="CZ50" s="89" t="str">
        <f t="shared" si="2"/>
        <v/>
      </c>
      <c r="DA50" s="386"/>
      <c r="DB50" s="385"/>
      <c r="DC50" s="80" t="str">
        <f t="shared" si="20"/>
        <v/>
      </c>
      <c r="DD50" s="100" t="str">
        <f t="shared" si="21"/>
        <v/>
      </c>
      <c r="DE50" s="101" t="str">
        <f t="shared" si="22"/>
        <v/>
      </c>
      <c r="DF50" s="101" t="str">
        <f t="shared" si="23"/>
        <v/>
      </c>
      <c r="DG50" s="102" t="str">
        <f t="shared" si="29"/>
        <v/>
      </c>
      <c r="DH50" s="93" t="str">
        <f t="shared" si="30"/>
        <v/>
      </c>
      <c r="DI50" s="113" t="str">
        <f t="shared" si="24"/>
        <v/>
      </c>
      <c r="DJ50" s="95" t="str">
        <f t="shared" si="25"/>
        <v/>
      </c>
      <c r="DK50" s="96" t="str">
        <f t="shared" si="26"/>
        <v/>
      </c>
      <c r="DL50" s="97" t="str">
        <f t="shared" si="27"/>
        <v/>
      </c>
      <c r="DM50" s="98"/>
    </row>
    <row r="51" spans="1:118" ht="18" hidden="1" customHeight="1">
      <c r="A51" s="70"/>
      <c r="B51" s="118"/>
      <c r="C51" s="117"/>
      <c r="D51" s="115"/>
      <c r="E51" s="182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 t="str">
        <f t="shared" si="3"/>
        <v/>
      </c>
      <c r="R51" s="76">
        <f t="shared" si="4"/>
        <v>0</v>
      </c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 t="str">
        <f t="shared" si="5"/>
        <v/>
      </c>
      <c r="AD51" s="79" t="str">
        <f t="shared" si="6"/>
        <v/>
      </c>
      <c r="AE51" s="182"/>
      <c r="AF51" s="76"/>
      <c r="AG51" s="76"/>
      <c r="AH51" s="76"/>
      <c r="AI51" s="76"/>
      <c r="AJ51" s="76"/>
      <c r="AK51" s="76"/>
      <c r="AL51" s="76"/>
      <c r="AM51" s="76"/>
      <c r="AN51" s="76"/>
      <c r="AO51" s="76" t="str">
        <f t="shared" si="7"/>
        <v/>
      </c>
      <c r="AP51" s="76" t="str">
        <f t="shared" si="8"/>
        <v/>
      </c>
      <c r="AQ51" s="78"/>
      <c r="AR51" s="78"/>
      <c r="AS51" s="78"/>
      <c r="AT51" s="78"/>
      <c r="AU51" s="78"/>
      <c r="AV51" s="78"/>
      <c r="AW51" s="78"/>
      <c r="AX51" s="78" t="str">
        <f t="shared" si="9"/>
        <v/>
      </c>
      <c r="AY51" s="78" t="str">
        <f t="shared" si="0"/>
        <v/>
      </c>
      <c r="AZ51" s="384"/>
      <c r="BA51" s="385"/>
      <c r="BB51" s="80" t="str">
        <f t="shared" si="10"/>
        <v/>
      </c>
      <c r="BC51" s="182"/>
      <c r="BD51" s="76"/>
      <c r="BE51" s="76"/>
      <c r="BF51" s="76"/>
      <c r="BG51" s="76"/>
      <c r="BH51" s="76" t="str">
        <f t="shared" si="11"/>
        <v/>
      </c>
      <c r="BI51" s="76" t="str">
        <f t="shared" si="1"/>
        <v/>
      </c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 t="str">
        <f t="shared" si="12"/>
        <v/>
      </c>
      <c r="BU51" s="78" t="str">
        <f t="shared" si="28"/>
        <v/>
      </c>
      <c r="BV51" s="82"/>
      <c r="BW51" s="82"/>
      <c r="BX51" s="82"/>
      <c r="BY51" s="82"/>
      <c r="BZ51" s="82"/>
      <c r="CA51" s="82" t="str">
        <f t="shared" si="13"/>
        <v/>
      </c>
      <c r="CB51" s="82" t="str">
        <f t="shared" si="14"/>
        <v/>
      </c>
      <c r="CC51" s="84"/>
      <c r="CD51" s="84"/>
      <c r="CE51" s="84"/>
      <c r="CF51" s="84"/>
      <c r="CG51" s="84"/>
      <c r="CH51" s="84" t="str">
        <f t="shared" si="15"/>
        <v/>
      </c>
      <c r="CI51" s="84" t="str">
        <f t="shared" si="16"/>
        <v/>
      </c>
      <c r="CJ51" s="86"/>
      <c r="CK51" s="86"/>
      <c r="CL51" s="86"/>
      <c r="CM51" s="86"/>
      <c r="CN51" s="86"/>
      <c r="CO51" s="86" t="str">
        <f t="shared" si="17"/>
        <v/>
      </c>
      <c r="CP51" s="86" t="str">
        <f t="shared" si="18"/>
        <v/>
      </c>
      <c r="CQ51" s="88"/>
      <c r="CR51" s="88"/>
      <c r="CS51" s="88"/>
      <c r="CT51" s="88"/>
      <c r="CU51" s="88"/>
      <c r="CV51" s="88"/>
      <c r="CW51" s="88"/>
      <c r="CX51" s="88"/>
      <c r="CY51" s="88" t="str">
        <f t="shared" si="19"/>
        <v/>
      </c>
      <c r="CZ51" s="89" t="str">
        <f t="shared" si="2"/>
        <v/>
      </c>
      <c r="DA51" s="386"/>
      <c r="DB51" s="385"/>
      <c r="DC51" s="80" t="str">
        <f t="shared" si="20"/>
        <v/>
      </c>
      <c r="DD51" s="100" t="str">
        <f t="shared" si="21"/>
        <v/>
      </c>
      <c r="DE51" s="101" t="str">
        <f t="shared" si="22"/>
        <v/>
      </c>
      <c r="DF51" s="101" t="str">
        <f t="shared" si="23"/>
        <v/>
      </c>
      <c r="DG51" s="102" t="str">
        <f t="shared" si="29"/>
        <v/>
      </c>
      <c r="DH51" s="93" t="str">
        <f t="shared" si="30"/>
        <v/>
      </c>
      <c r="DI51" s="113" t="str">
        <f t="shared" si="24"/>
        <v/>
      </c>
      <c r="DJ51" s="95" t="str">
        <f t="shared" si="25"/>
        <v/>
      </c>
      <c r="DK51" s="96" t="str">
        <f t="shared" si="26"/>
        <v/>
      </c>
      <c r="DL51" s="97" t="str">
        <f>IFERROR(IF(ROUND(IF($C$7="Green",DI51,IF($C$7="Orange",DJ51,IF($C$7="Yellow",DK51,"Error!"))),0)&lt;70,70,ROUND(IF($C$7="Green",DI51,IF($C$7="Orange",DJ51,IF($C$7="Yellow",DK51,"Error!"))),0)),"")</f>
        <v/>
      </c>
      <c r="DM51" s="98"/>
    </row>
    <row r="52" spans="1:118" ht="18" hidden="1" customHeight="1" thickBot="1">
      <c r="A52" s="70"/>
      <c r="B52" s="118"/>
      <c r="C52" s="117"/>
      <c r="D52" s="115"/>
      <c r="E52" s="183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 t="str">
        <f t="shared" si="3"/>
        <v/>
      </c>
      <c r="R52" s="121">
        <f t="shared" si="4"/>
        <v>0</v>
      </c>
      <c r="S52" s="123"/>
      <c r="T52" s="123"/>
      <c r="U52" s="123"/>
      <c r="V52" s="123"/>
      <c r="W52" s="123"/>
      <c r="X52" s="123"/>
      <c r="Y52" s="123"/>
      <c r="Z52" s="123"/>
      <c r="AA52" s="123"/>
      <c r="AB52" s="123"/>
      <c r="AC52" s="123" t="str">
        <f t="shared" si="5"/>
        <v/>
      </c>
      <c r="AD52" s="124" t="str">
        <f t="shared" si="6"/>
        <v/>
      </c>
      <c r="AE52" s="183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 t="str">
        <f t="shared" si="7"/>
        <v/>
      </c>
      <c r="AP52" s="121" t="str">
        <f t="shared" si="8"/>
        <v/>
      </c>
      <c r="AQ52" s="123"/>
      <c r="AR52" s="123"/>
      <c r="AS52" s="123"/>
      <c r="AT52" s="123"/>
      <c r="AU52" s="123"/>
      <c r="AV52" s="123"/>
      <c r="AW52" s="123"/>
      <c r="AX52" s="123" t="str">
        <f t="shared" si="9"/>
        <v/>
      </c>
      <c r="AY52" s="123" t="str">
        <f t="shared" si="0"/>
        <v/>
      </c>
      <c r="AZ52" s="387"/>
      <c r="BA52" s="388"/>
      <c r="BB52" s="125" t="str">
        <f t="shared" si="10"/>
        <v/>
      </c>
      <c r="BC52" s="183"/>
      <c r="BD52" s="121"/>
      <c r="BE52" s="121"/>
      <c r="BF52" s="121"/>
      <c r="BG52" s="121"/>
      <c r="BH52" s="121" t="str">
        <f t="shared" si="11"/>
        <v/>
      </c>
      <c r="BI52" s="121" t="str">
        <f t="shared" si="1"/>
        <v/>
      </c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 t="str">
        <f t="shared" si="12"/>
        <v/>
      </c>
      <c r="BU52" s="123" t="str">
        <f t="shared" si="28"/>
        <v/>
      </c>
      <c r="BV52" s="127"/>
      <c r="BW52" s="127"/>
      <c r="BX52" s="127"/>
      <c r="BY52" s="127"/>
      <c r="BZ52" s="127"/>
      <c r="CA52" s="127" t="str">
        <f t="shared" si="13"/>
        <v/>
      </c>
      <c r="CB52" s="127" t="str">
        <f t="shared" si="14"/>
        <v/>
      </c>
      <c r="CC52" s="129"/>
      <c r="CD52" s="129"/>
      <c r="CE52" s="129"/>
      <c r="CF52" s="129"/>
      <c r="CG52" s="129"/>
      <c r="CH52" s="129" t="str">
        <f t="shared" si="15"/>
        <v/>
      </c>
      <c r="CI52" s="129" t="str">
        <f>IFERROR(IF($CI$9=0,0,((CH52/SUMIFS($CC$12:$CG$12,CC52:CG52,"&gt;=0"))*100)),"")</f>
        <v/>
      </c>
      <c r="CJ52" s="131"/>
      <c r="CK52" s="131"/>
      <c r="CL52" s="131"/>
      <c r="CM52" s="131"/>
      <c r="CN52" s="131"/>
      <c r="CO52" s="131" t="str">
        <f t="shared" si="17"/>
        <v/>
      </c>
      <c r="CP52" s="131" t="str">
        <f t="shared" si="18"/>
        <v/>
      </c>
      <c r="CQ52" s="133"/>
      <c r="CR52" s="133"/>
      <c r="CS52" s="133"/>
      <c r="CT52" s="133"/>
      <c r="CU52" s="133"/>
      <c r="CV52" s="133"/>
      <c r="CW52" s="133"/>
      <c r="CX52" s="133"/>
      <c r="CY52" s="133" t="str">
        <f t="shared" si="19"/>
        <v/>
      </c>
      <c r="CZ52" s="134" t="str">
        <f t="shared" si="2"/>
        <v/>
      </c>
      <c r="DA52" s="389"/>
      <c r="DB52" s="388"/>
      <c r="DC52" s="125" t="str">
        <f t="shared" si="20"/>
        <v/>
      </c>
      <c r="DD52" s="135" t="str">
        <f t="shared" si="21"/>
        <v/>
      </c>
      <c r="DE52" s="136" t="str">
        <f t="shared" si="22"/>
        <v/>
      </c>
      <c r="DF52" s="136" t="str">
        <f t="shared" si="23"/>
        <v/>
      </c>
      <c r="DG52" s="137" t="str">
        <f t="shared" si="29"/>
        <v/>
      </c>
      <c r="DH52" s="138" t="str">
        <f t="shared" si="30"/>
        <v/>
      </c>
      <c r="DI52" s="139" t="str">
        <f t="shared" si="24"/>
        <v/>
      </c>
      <c r="DJ52" s="140" t="str">
        <f t="shared" si="25"/>
        <v/>
      </c>
      <c r="DK52" s="141" t="str">
        <f t="shared" si="26"/>
        <v/>
      </c>
      <c r="DL52" s="142" t="str">
        <f>IFERROR(IF(ROUND(IF($C$7="Green",DI52,IF($C$7="Orange",DJ52,IF($C$7="Yellow",DK52,"Error!"))),0)&lt;70,70,ROUND(IF($C$7="Green",DI52,IF($C$7="Orange",DJ52,IF($C$7="Yellow",DK52,"Error!"))),0)),"")</f>
        <v/>
      </c>
      <c r="DM52" s="98"/>
    </row>
    <row r="53" spans="1:118" ht="15"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144"/>
      <c r="AK53" s="144"/>
      <c r="AL53" s="144"/>
      <c r="AM53" s="144"/>
      <c r="AN53" s="144"/>
      <c r="AO53" s="144"/>
      <c r="AP53" s="144"/>
      <c r="AQ53" s="144"/>
      <c r="AR53" s="144"/>
      <c r="AS53" s="144"/>
      <c r="AT53" s="144"/>
      <c r="AU53" s="144"/>
      <c r="AV53" s="144"/>
      <c r="AW53" s="144"/>
      <c r="AX53" s="144"/>
      <c r="AY53" s="144"/>
      <c r="AZ53" s="144"/>
      <c r="BA53" s="144"/>
      <c r="BB53" s="144"/>
      <c r="BC53" s="144"/>
      <c r="BD53" s="144"/>
      <c r="BE53" s="144"/>
      <c r="BF53" s="144"/>
      <c r="BG53" s="144"/>
      <c r="BH53" s="144"/>
      <c r="BI53" s="144"/>
      <c r="BJ53" s="144"/>
      <c r="BK53" s="144"/>
      <c r="BL53" s="144"/>
      <c r="BM53" s="144"/>
      <c r="BN53" s="144"/>
      <c r="BO53" s="144"/>
      <c r="BP53" s="144"/>
      <c r="BQ53" s="144"/>
      <c r="BR53" s="144"/>
      <c r="BS53" s="144"/>
      <c r="BT53" s="144"/>
      <c r="BU53" s="144"/>
      <c r="BV53" s="144"/>
      <c r="BW53" s="144"/>
      <c r="BX53" s="144"/>
      <c r="BY53" s="144"/>
      <c r="BZ53" s="144"/>
      <c r="CA53" s="144"/>
      <c r="CB53" s="144"/>
      <c r="CC53" s="144"/>
      <c r="CD53" s="144"/>
      <c r="CE53" s="144"/>
      <c r="CF53" s="144"/>
      <c r="CG53" s="144"/>
      <c r="CH53" s="144"/>
      <c r="CI53" s="144"/>
      <c r="CJ53" s="144"/>
      <c r="CK53" s="144"/>
      <c r="CL53" s="144"/>
      <c r="CM53" s="144"/>
      <c r="CN53" s="144"/>
      <c r="CO53" s="144"/>
      <c r="CP53" s="144"/>
      <c r="CQ53" s="144"/>
      <c r="CR53" s="144"/>
      <c r="CS53" s="144"/>
      <c r="CT53" s="144"/>
      <c r="CU53" s="144"/>
      <c r="CV53" s="144"/>
      <c r="CW53" s="144"/>
      <c r="CX53" s="144"/>
      <c r="CY53" s="144"/>
      <c r="CZ53" s="268" t="s">
        <v>102</v>
      </c>
      <c r="DA53" s="268"/>
      <c r="DB53" s="268"/>
      <c r="DC53" s="268"/>
      <c r="DH53" s="145">
        <f>IFERROR(AVERAGE(DH13:DH52),"")</f>
        <v>78.895922152560075</v>
      </c>
      <c r="DI53" s="145">
        <f>IFERROR(AVERAGE(DI13:DI52),"")</f>
        <v>86.809951345350044</v>
      </c>
      <c r="DJ53" s="145">
        <f>IFERROR(AVERAGE(DJ13:DJ52),"")</f>
        <v>88.275512306977816</v>
      </c>
      <c r="DK53" s="145">
        <f>IFERROR(AVERAGE(DK13:DK52),"")</f>
        <v>89.447961076280052</v>
      </c>
      <c r="DL53" s="146"/>
      <c r="DM53" s="147"/>
    </row>
    <row r="54" spans="1:118" ht="15"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  <c r="AJ54" s="144"/>
      <c r="AK54" s="144"/>
      <c r="AL54" s="144"/>
      <c r="AM54" s="144"/>
      <c r="AN54" s="144"/>
      <c r="AO54" s="144"/>
      <c r="AP54" s="144"/>
      <c r="AQ54" s="144"/>
      <c r="AR54" s="144"/>
      <c r="AS54" s="144"/>
      <c r="AT54" s="144"/>
      <c r="AU54" s="144"/>
      <c r="AV54" s="144"/>
      <c r="AW54" s="144"/>
      <c r="AX54" s="144"/>
      <c r="AY54" s="144"/>
      <c r="AZ54" s="144">
        <f>AVERAGE(AZ13:BA41)/0.4</f>
        <v>57.232142857142854</v>
      </c>
      <c r="BA54" s="144"/>
      <c r="BB54" s="144"/>
      <c r="BC54" s="144"/>
      <c r="BD54" s="144"/>
      <c r="BE54" s="144"/>
      <c r="BF54" s="144"/>
      <c r="BG54" s="144"/>
      <c r="BH54" s="144"/>
      <c r="BI54" s="144"/>
      <c r="BJ54" s="144"/>
      <c r="BK54" s="144"/>
      <c r="BL54" s="144"/>
      <c r="BM54" s="144"/>
      <c r="BN54" s="144"/>
      <c r="BO54" s="144"/>
      <c r="BP54" s="144"/>
      <c r="BQ54" s="144"/>
      <c r="BR54" s="144"/>
      <c r="BS54" s="144"/>
      <c r="BT54" s="144"/>
      <c r="BU54" s="144"/>
      <c r="BV54" s="144"/>
      <c r="BW54" s="144"/>
      <c r="BX54" s="144"/>
      <c r="BY54" s="144"/>
      <c r="BZ54" s="144"/>
      <c r="CA54" s="144"/>
      <c r="CB54" s="144"/>
      <c r="CC54" s="144"/>
      <c r="CD54" s="144"/>
      <c r="CE54" s="144"/>
      <c r="CF54" s="144"/>
      <c r="CG54" s="144"/>
      <c r="CH54" s="144"/>
      <c r="CI54" s="144"/>
      <c r="CJ54" s="144"/>
      <c r="CK54" s="144"/>
      <c r="CL54" s="144"/>
      <c r="CM54" s="144"/>
      <c r="CN54" s="144"/>
      <c r="CO54" s="144"/>
      <c r="CP54" s="144"/>
      <c r="CQ54" s="144"/>
      <c r="CR54" s="144"/>
      <c r="CS54" s="144"/>
      <c r="CT54" s="144"/>
      <c r="CU54" s="144"/>
      <c r="CV54" s="144"/>
      <c r="CW54" s="144"/>
      <c r="CX54" s="144"/>
      <c r="CY54" s="144"/>
      <c r="CZ54" s="270" t="s">
        <v>103</v>
      </c>
      <c r="DA54" s="270"/>
      <c r="DB54" s="270"/>
      <c r="DC54" s="270"/>
      <c r="DH54" s="145">
        <f>IFERROR(ROUND(STDEV(DH13:DH52),2),"")</f>
        <v>8.42</v>
      </c>
      <c r="DI54" s="145">
        <f>IFERROR(ROUND(STDEV(DI13:DI52),2),"")</f>
        <v>5.26</v>
      </c>
      <c r="DJ54" s="145">
        <f>IFERROR(ROUND(STDEV(DJ13:DJ52),2),"")</f>
        <v>4.68</v>
      </c>
      <c r="DK54" s="145">
        <f>IFERROR(ROUND(STDEV(DK13:DK52),2),"")</f>
        <v>4.21</v>
      </c>
      <c r="DL54" s="146"/>
      <c r="DM54" s="147"/>
    </row>
    <row r="55" spans="1:118" ht="15">
      <c r="DA55" s="144">
        <f>AVERAGE(DA14:DB43)</f>
        <v>27.25</v>
      </c>
    </row>
    <row r="57" spans="1:118" s="148" customFormat="1" ht="15">
      <c r="B57" s="144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4"/>
      <c r="AP57" s="144"/>
      <c r="AQ57" s="144"/>
      <c r="AR57" s="144"/>
      <c r="AS57" s="144"/>
      <c r="AT57" s="144"/>
      <c r="AU57" s="144"/>
      <c r="AV57" s="144"/>
      <c r="AW57" s="144"/>
      <c r="AX57" s="144"/>
      <c r="AY57" s="144"/>
      <c r="AZ57" s="144"/>
      <c r="BA57" s="144"/>
      <c r="BB57" s="144"/>
      <c r="BC57" s="144"/>
      <c r="BD57" s="144"/>
      <c r="BE57" s="144"/>
      <c r="BF57" s="144"/>
      <c r="BG57" s="144"/>
      <c r="BH57" s="144"/>
      <c r="BI57" s="144"/>
      <c r="BJ57" s="144"/>
      <c r="BK57" s="144"/>
      <c r="BL57" s="144"/>
      <c r="BM57" s="144"/>
      <c r="BN57" s="144"/>
      <c r="BO57" s="144"/>
      <c r="BP57" s="144"/>
      <c r="BQ57" s="144"/>
      <c r="BR57" s="144"/>
      <c r="BS57" s="144"/>
      <c r="BT57" s="144"/>
      <c r="BU57" s="144"/>
      <c r="BV57" s="144"/>
      <c r="BW57" s="144"/>
      <c r="BX57" s="144"/>
      <c r="BY57" s="144"/>
      <c r="BZ57" s="144"/>
      <c r="CA57" s="144"/>
      <c r="CB57" s="144"/>
      <c r="CC57" s="144"/>
      <c r="CD57" s="144"/>
      <c r="CE57" s="144"/>
      <c r="CF57" s="144"/>
      <c r="CG57" s="144"/>
      <c r="CH57" s="144"/>
      <c r="CI57" s="144"/>
      <c r="CJ57" s="144"/>
      <c r="CK57" s="144"/>
      <c r="CL57" s="144"/>
      <c r="CM57" s="144"/>
      <c r="CN57" s="144"/>
      <c r="CO57" s="144"/>
      <c r="CP57" s="144"/>
      <c r="CQ57" s="144"/>
      <c r="CR57" s="144"/>
      <c r="CS57" s="144"/>
      <c r="CT57" s="144"/>
      <c r="CU57" s="144"/>
      <c r="CV57" s="144"/>
      <c r="CW57" s="144"/>
      <c r="CX57" s="144"/>
      <c r="CY57" s="144"/>
      <c r="CZ57" s="144"/>
      <c r="DA57" s="144"/>
      <c r="DB57" s="144"/>
      <c r="DC57" s="144"/>
      <c r="DD57" s="149"/>
      <c r="DE57" s="149"/>
      <c r="DF57" s="149"/>
      <c r="DG57" s="149"/>
      <c r="DH57" s="150"/>
      <c r="DL57" s="151"/>
      <c r="DM57" s="147"/>
      <c r="DN57" s="151"/>
    </row>
    <row r="58" spans="1:118" ht="24" thickBot="1">
      <c r="B58" s="1"/>
      <c r="C58" s="363" t="s">
        <v>104</v>
      </c>
      <c r="D58" s="363"/>
      <c r="DM58" s="1"/>
      <c r="DN58" s="1"/>
    </row>
    <row r="59" spans="1:118" ht="21" thickBot="1">
      <c r="B59" s="1"/>
      <c r="C59" s="364" t="s">
        <v>1</v>
      </c>
      <c r="D59" s="364"/>
      <c r="E59" s="365" t="str">
        <f>IF($AC$61+$BA$61+$CY$61+$DC$62=100,"","Total weight should be equal to 100")</f>
        <v/>
      </c>
      <c r="F59" s="366"/>
      <c r="G59" s="366"/>
      <c r="H59" s="366"/>
      <c r="I59" s="366"/>
      <c r="J59" s="366"/>
      <c r="K59" s="366"/>
      <c r="L59" s="366"/>
      <c r="M59" s="366"/>
      <c r="N59" s="366"/>
      <c r="O59" s="366"/>
      <c r="P59" s="366"/>
      <c r="Q59" s="366"/>
      <c r="R59" s="366"/>
      <c r="S59" s="366"/>
      <c r="T59" s="366"/>
      <c r="U59" s="366"/>
      <c r="V59" s="366"/>
      <c r="W59" s="366"/>
      <c r="X59" s="366"/>
      <c r="Y59" s="366"/>
      <c r="Z59" s="366"/>
      <c r="AA59" s="366"/>
      <c r="AB59" s="366"/>
      <c r="AC59" s="366"/>
      <c r="AD59" s="366"/>
      <c r="AE59" s="366"/>
      <c r="AF59" s="366"/>
      <c r="AG59" s="366"/>
      <c r="AH59" s="366"/>
      <c r="AI59" s="366"/>
      <c r="AJ59" s="366"/>
      <c r="AK59" s="366"/>
      <c r="AL59" s="366"/>
      <c r="AM59" s="366"/>
      <c r="AN59" s="366"/>
      <c r="AO59" s="366"/>
      <c r="AP59" s="366"/>
      <c r="AQ59" s="366"/>
      <c r="AR59" s="366"/>
      <c r="AS59" s="366"/>
      <c r="AT59" s="366"/>
      <c r="AU59" s="366"/>
      <c r="AV59" s="366"/>
      <c r="AW59" s="366"/>
      <c r="AX59" s="366"/>
      <c r="AY59" s="366"/>
      <c r="AZ59" s="366"/>
      <c r="BA59" s="366"/>
      <c r="BB59" s="366"/>
      <c r="BC59" s="366"/>
      <c r="BD59" s="366"/>
      <c r="BE59" s="366"/>
      <c r="BF59" s="366"/>
      <c r="BG59" s="366"/>
      <c r="BH59" s="366"/>
      <c r="BI59" s="366"/>
      <c r="BJ59" s="366"/>
      <c r="BK59" s="366"/>
      <c r="BL59" s="366"/>
      <c r="BM59" s="366"/>
      <c r="BN59" s="366"/>
      <c r="BO59" s="366"/>
      <c r="BP59" s="366"/>
      <c r="BQ59" s="366"/>
      <c r="BR59" s="366"/>
      <c r="BS59" s="366"/>
      <c r="BT59" s="366"/>
      <c r="BU59" s="366"/>
      <c r="BV59" s="366"/>
      <c r="BW59" s="366"/>
      <c r="BX59" s="366"/>
      <c r="BY59" s="366"/>
      <c r="BZ59" s="366"/>
      <c r="CA59" s="366"/>
      <c r="CB59" s="366"/>
      <c r="CC59" s="366"/>
      <c r="CD59" s="366"/>
      <c r="CE59" s="366"/>
      <c r="CF59" s="366"/>
      <c r="CG59" s="366"/>
      <c r="CH59" s="366"/>
      <c r="CI59" s="366"/>
      <c r="CJ59" s="366"/>
      <c r="CK59" s="366"/>
      <c r="CL59" s="366"/>
      <c r="CM59" s="366"/>
      <c r="CN59" s="366"/>
      <c r="CO59" s="366"/>
      <c r="CP59" s="366"/>
      <c r="CQ59" s="366"/>
      <c r="CR59" s="366"/>
      <c r="CS59" s="366"/>
      <c r="CT59" s="366"/>
      <c r="CU59" s="366"/>
      <c r="CV59" s="366"/>
      <c r="CW59" s="366"/>
      <c r="CX59" s="366"/>
      <c r="CY59" s="366"/>
      <c r="CZ59" s="367"/>
      <c r="DM59" s="1"/>
      <c r="DN59" s="1"/>
    </row>
    <row r="60" spans="1:118" ht="17.25" thickBot="1">
      <c r="B60" s="1"/>
      <c r="C60" s="426" t="s">
        <v>2</v>
      </c>
      <c r="D60" s="427"/>
      <c r="E60" s="370" t="str">
        <f>IF(R62+AD62=100,"","Total formative assessment weight should be 100")</f>
        <v/>
      </c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/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/>
      <c r="AC60" s="371"/>
      <c r="AD60" s="371"/>
      <c r="AE60" s="371" t="str">
        <f>IF(AP62+AY62+BB62=100,"","Total written work weight should be 100")</f>
        <v/>
      </c>
      <c r="AF60" s="371"/>
      <c r="AG60" s="371"/>
      <c r="AH60" s="371"/>
      <c r="AI60" s="371"/>
      <c r="AJ60" s="371"/>
      <c r="AK60" s="371"/>
      <c r="AL60" s="371"/>
      <c r="AM60" s="371"/>
      <c r="AN60" s="371"/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/>
      <c r="BA60" s="371"/>
      <c r="BB60" s="371"/>
      <c r="BC60" s="371" t="str">
        <f>IF(BI62+BU62+CB62+CI62+CP62+CZ62=100,"","Total written work weight should be 100")</f>
        <v/>
      </c>
      <c r="BD60" s="371"/>
      <c r="BE60" s="371"/>
      <c r="BF60" s="371"/>
      <c r="BG60" s="371"/>
      <c r="BH60" s="371"/>
      <c r="BI60" s="371"/>
      <c r="BJ60" s="371"/>
      <c r="BK60" s="371"/>
      <c r="BL60" s="371"/>
      <c r="BM60" s="371"/>
      <c r="BN60" s="371"/>
      <c r="BO60" s="371"/>
      <c r="BP60" s="371"/>
      <c r="BQ60" s="371"/>
      <c r="BR60" s="371"/>
      <c r="BS60" s="371"/>
      <c r="BT60" s="371"/>
      <c r="BU60" s="371"/>
      <c r="BV60" s="371"/>
      <c r="BW60" s="371"/>
      <c r="BX60" s="371"/>
      <c r="BY60" s="371"/>
      <c r="BZ60" s="371"/>
      <c r="CA60" s="371"/>
      <c r="CB60" s="371"/>
      <c r="CC60" s="371"/>
      <c r="CD60" s="371"/>
      <c r="CE60" s="371"/>
      <c r="CF60" s="371"/>
      <c r="CG60" s="371"/>
      <c r="CH60" s="371"/>
      <c r="CI60" s="371"/>
      <c r="CJ60" s="371"/>
      <c r="CK60" s="371"/>
      <c r="CL60" s="371"/>
      <c r="CM60" s="371"/>
      <c r="CN60" s="371"/>
      <c r="CO60" s="371"/>
      <c r="CP60" s="371"/>
      <c r="CQ60" s="371"/>
      <c r="CR60" s="371"/>
      <c r="CS60" s="371"/>
      <c r="CT60" s="371"/>
      <c r="CU60" s="371"/>
      <c r="CV60" s="371"/>
      <c r="CW60" s="371"/>
      <c r="CX60" s="371"/>
      <c r="CY60" s="371"/>
      <c r="CZ60" s="372"/>
      <c r="DA60" s="373" t="s">
        <v>3</v>
      </c>
      <c r="DB60" s="374"/>
      <c r="DC60" s="375"/>
      <c r="DD60" s="9"/>
      <c r="DE60" s="9"/>
      <c r="DF60" s="9"/>
      <c r="DG60" s="9"/>
      <c r="DH60" s="7"/>
      <c r="DI60" s="5"/>
      <c r="DJ60" s="5"/>
      <c r="DK60" s="5"/>
      <c r="DL60" s="10"/>
      <c r="DN60" s="1"/>
    </row>
    <row r="61" spans="1:118" ht="18.75" thickBot="1">
      <c r="B61" s="1"/>
      <c r="C61" s="359" t="str">
        <f>IF(C60='AP 4B'!C60:D60,"","Scale should be the same with the other section.")</f>
        <v/>
      </c>
      <c r="D61" s="359"/>
      <c r="E61" s="431" t="s">
        <v>4</v>
      </c>
      <c r="F61" s="432"/>
      <c r="G61" s="432"/>
      <c r="H61" s="432"/>
      <c r="I61" s="432"/>
      <c r="J61" s="432"/>
      <c r="K61" s="432"/>
      <c r="L61" s="432"/>
      <c r="M61" s="432"/>
      <c r="N61" s="432"/>
      <c r="O61" s="432"/>
      <c r="P61" s="432"/>
      <c r="Q61" s="432"/>
      <c r="R61" s="432"/>
      <c r="S61" s="432"/>
      <c r="T61" s="432"/>
      <c r="U61" s="432"/>
      <c r="V61" s="432"/>
      <c r="W61" s="432"/>
      <c r="X61" s="432" t="s">
        <v>5</v>
      </c>
      <c r="Y61" s="432"/>
      <c r="Z61" s="432"/>
      <c r="AA61" s="432"/>
      <c r="AB61" s="432"/>
      <c r="AC61" s="432">
        <v>0</v>
      </c>
      <c r="AD61" s="433"/>
      <c r="AE61" s="434" t="s">
        <v>6</v>
      </c>
      <c r="AF61" s="435"/>
      <c r="AG61" s="435"/>
      <c r="AH61" s="435"/>
      <c r="AI61" s="435"/>
      <c r="AJ61" s="435"/>
      <c r="AK61" s="435"/>
      <c r="AL61" s="435"/>
      <c r="AM61" s="435"/>
      <c r="AN61" s="435"/>
      <c r="AO61" s="435"/>
      <c r="AP61" s="435"/>
      <c r="AQ61" s="435"/>
      <c r="AR61" s="435"/>
      <c r="AS61" s="435"/>
      <c r="AT61" s="435"/>
      <c r="AU61" s="435"/>
      <c r="AV61" s="435"/>
      <c r="AW61" s="435" t="s">
        <v>5</v>
      </c>
      <c r="AX61" s="435"/>
      <c r="AY61" s="435"/>
      <c r="AZ61" s="435"/>
      <c r="BA61" s="329">
        <v>30</v>
      </c>
      <c r="BB61" s="330"/>
      <c r="BC61" s="331" t="s">
        <v>7</v>
      </c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2"/>
      <c r="BS61" s="332"/>
      <c r="BT61" s="332"/>
      <c r="BU61" s="332"/>
      <c r="BV61" s="332"/>
      <c r="BW61" s="332"/>
      <c r="BX61" s="332"/>
      <c r="BY61" s="332"/>
      <c r="BZ61" s="332"/>
      <c r="CA61" s="332"/>
      <c r="CB61" s="332"/>
      <c r="CC61" s="332"/>
      <c r="CD61" s="332"/>
      <c r="CE61" s="332"/>
      <c r="CF61" s="332"/>
      <c r="CG61" s="332"/>
      <c r="CH61" s="332"/>
      <c r="CI61" s="332"/>
      <c r="CJ61" s="332"/>
      <c r="CK61" s="332"/>
      <c r="CL61" s="332"/>
      <c r="CM61" s="332"/>
      <c r="CN61" s="332"/>
      <c r="CO61" s="332"/>
      <c r="CP61" s="332"/>
      <c r="CQ61" s="332"/>
      <c r="CR61" s="333" t="s">
        <v>5</v>
      </c>
      <c r="CS61" s="334"/>
      <c r="CT61" s="334"/>
      <c r="CU61" s="334"/>
      <c r="CV61" s="334"/>
      <c r="CW61" s="334"/>
      <c r="CX61" s="335"/>
      <c r="CY61" s="379">
        <v>50</v>
      </c>
      <c r="CZ61" s="380"/>
      <c r="DA61" s="428"/>
      <c r="DB61" s="429"/>
      <c r="DC61" s="430"/>
      <c r="DD61" s="12"/>
      <c r="DE61" s="12"/>
      <c r="DF61" s="12"/>
      <c r="DG61" s="12"/>
      <c r="DH61" s="13"/>
      <c r="DI61" s="14"/>
      <c r="DJ61" s="14"/>
      <c r="DK61" s="14"/>
      <c r="DL61" s="15"/>
      <c r="DN61" s="1"/>
    </row>
    <row r="62" spans="1:118" ht="24.75" customHeight="1">
      <c r="A62" s="350" t="s">
        <v>8</v>
      </c>
      <c r="B62" s="350"/>
      <c r="C62" s="353" t="s">
        <v>9</v>
      </c>
      <c r="D62" s="356" t="s">
        <v>10</v>
      </c>
      <c r="E62" s="419" t="s">
        <v>11</v>
      </c>
      <c r="F62" s="420"/>
      <c r="G62" s="420"/>
      <c r="H62" s="420"/>
      <c r="I62" s="420"/>
      <c r="J62" s="420"/>
      <c r="K62" s="420"/>
      <c r="L62" s="420"/>
      <c r="M62" s="421"/>
      <c r="N62" s="422" t="s">
        <v>5</v>
      </c>
      <c r="O62" s="423"/>
      <c r="P62" s="423"/>
      <c r="Q62" s="424"/>
      <c r="R62" s="218">
        <v>0</v>
      </c>
      <c r="S62" s="404" t="s">
        <v>12</v>
      </c>
      <c r="T62" s="404"/>
      <c r="U62" s="404"/>
      <c r="V62" s="404"/>
      <c r="W62" s="404"/>
      <c r="X62" s="404"/>
      <c r="Y62" s="404"/>
      <c r="Z62" s="405" t="s">
        <v>5</v>
      </c>
      <c r="AA62" s="425"/>
      <c r="AB62" s="425"/>
      <c r="AC62" s="406"/>
      <c r="AD62" s="176">
        <v>100</v>
      </c>
      <c r="AE62" s="419" t="s">
        <v>13</v>
      </c>
      <c r="AF62" s="420"/>
      <c r="AG62" s="420"/>
      <c r="AH62" s="420"/>
      <c r="AI62" s="420"/>
      <c r="AJ62" s="420"/>
      <c r="AK62" s="420"/>
      <c r="AL62" s="420"/>
      <c r="AM62" s="421"/>
      <c r="AN62" s="422" t="s">
        <v>5</v>
      </c>
      <c r="AO62" s="424"/>
      <c r="AP62" s="218">
        <v>40</v>
      </c>
      <c r="AQ62" s="404" t="s">
        <v>14</v>
      </c>
      <c r="AR62" s="404"/>
      <c r="AS62" s="404"/>
      <c r="AT62" s="404"/>
      <c r="AU62" s="404"/>
      <c r="AV62" s="404"/>
      <c r="AW62" s="405" t="s">
        <v>5</v>
      </c>
      <c r="AX62" s="406"/>
      <c r="AY62" s="216">
        <v>30</v>
      </c>
      <c r="AZ62" s="413" t="s">
        <v>15</v>
      </c>
      <c r="BA62" s="414"/>
      <c r="BB62" s="160">
        <v>30</v>
      </c>
      <c r="BC62" s="415" t="s">
        <v>16</v>
      </c>
      <c r="BD62" s="416"/>
      <c r="BE62" s="416"/>
      <c r="BF62" s="416"/>
      <c r="BG62" s="436" t="s">
        <v>5</v>
      </c>
      <c r="BH62" s="436"/>
      <c r="BI62" s="218">
        <v>20</v>
      </c>
      <c r="BJ62" s="404" t="s">
        <v>17</v>
      </c>
      <c r="BK62" s="404"/>
      <c r="BL62" s="404"/>
      <c r="BM62" s="404"/>
      <c r="BN62" s="404"/>
      <c r="BO62" s="404"/>
      <c r="BP62" s="404"/>
      <c r="BQ62" s="404"/>
      <c r="BR62" s="404"/>
      <c r="BS62" s="405" t="s">
        <v>5</v>
      </c>
      <c r="BT62" s="406"/>
      <c r="BU62" s="216">
        <v>25</v>
      </c>
      <c r="BV62" s="407" t="s">
        <v>18</v>
      </c>
      <c r="BW62" s="407"/>
      <c r="BX62" s="407"/>
      <c r="BY62" s="407"/>
      <c r="BZ62" s="408" t="s">
        <v>5</v>
      </c>
      <c r="CA62" s="408"/>
      <c r="CB62" s="177">
        <v>15</v>
      </c>
      <c r="CC62" s="409" t="s">
        <v>19</v>
      </c>
      <c r="CD62" s="409"/>
      <c r="CE62" s="409"/>
      <c r="CF62" s="409"/>
      <c r="CG62" s="410" t="s">
        <v>5</v>
      </c>
      <c r="CH62" s="410"/>
      <c r="CI62" s="178">
        <v>15</v>
      </c>
      <c r="CJ62" s="398" t="s">
        <v>20</v>
      </c>
      <c r="CK62" s="398"/>
      <c r="CL62" s="398"/>
      <c r="CM62" s="398"/>
      <c r="CN62" s="399" t="s">
        <v>5</v>
      </c>
      <c r="CO62" s="399"/>
      <c r="CP62" s="217">
        <v>15</v>
      </c>
      <c r="CQ62" s="400" t="s">
        <v>21</v>
      </c>
      <c r="CR62" s="400"/>
      <c r="CS62" s="400"/>
      <c r="CT62" s="400"/>
      <c r="CU62" s="400"/>
      <c r="CV62" s="400"/>
      <c r="CW62" s="400"/>
      <c r="CX62" s="401" t="s">
        <v>5</v>
      </c>
      <c r="CY62" s="401"/>
      <c r="CZ62" s="179">
        <v>10</v>
      </c>
      <c r="DA62" s="402" t="s">
        <v>5</v>
      </c>
      <c r="DB62" s="403"/>
      <c r="DC62" s="160">
        <v>20</v>
      </c>
      <c r="DD62" s="161"/>
      <c r="DE62" s="161"/>
      <c r="DF62" s="161"/>
      <c r="DG62" s="161"/>
      <c r="DH62" s="306" t="s">
        <v>22</v>
      </c>
      <c r="DI62" s="309" t="s">
        <v>23</v>
      </c>
      <c r="DJ62" s="312" t="s">
        <v>23</v>
      </c>
      <c r="DK62" s="315" t="s">
        <v>23</v>
      </c>
      <c r="DL62" s="282" t="s">
        <v>24</v>
      </c>
      <c r="DM62" s="282" t="s">
        <v>105</v>
      </c>
      <c r="DN62" s="282" t="s">
        <v>106</v>
      </c>
    </row>
    <row r="63" spans="1:118" ht="15" customHeight="1">
      <c r="A63" s="351"/>
      <c r="B63" s="351"/>
      <c r="C63" s="354"/>
      <c r="D63" s="357"/>
      <c r="E63" s="30">
        <v>1</v>
      </c>
      <c r="F63" s="214">
        <v>2</v>
      </c>
      <c r="G63" s="214">
        <v>3</v>
      </c>
      <c r="H63" s="214">
        <v>4</v>
      </c>
      <c r="I63" s="214">
        <v>5</v>
      </c>
      <c r="J63" s="214">
        <v>6</v>
      </c>
      <c r="K63" s="214">
        <v>7</v>
      </c>
      <c r="L63" s="214">
        <v>8</v>
      </c>
      <c r="M63" s="214">
        <v>9</v>
      </c>
      <c r="N63" s="214">
        <v>10</v>
      </c>
      <c r="O63" s="214">
        <v>11</v>
      </c>
      <c r="P63" s="214">
        <v>12</v>
      </c>
      <c r="Q63" s="336" t="s">
        <v>25</v>
      </c>
      <c r="R63" s="289" t="s">
        <v>26</v>
      </c>
      <c r="S63" s="29">
        <v>1</v>
      </c>
      <c r="T63" s="29">
        <v>2</v>
      </c>
      <c r="U63" s="29">
        <v>3</v>
      </c>
      <c r="V63" s="29">
        <v>4</v>
      </c>
      <c r="W63" s="29">
        <v>5</v>
      </c>
      <c r="X63" s="29">
        <v>6</v>
      </c>
      <c r="Y63" s="29">
        <v>7</v>
      </c>
      <c r="Z63" s="29">
        <v>8</v>
      </c>
      <c r="AA63" s="29">
        <v>9</v>
      </c>
      <c r="AB63" s="29">
        <v>10</v>
      </c>
      <c r="AC63" s="285" t="s">
        <v>25</v>
      </c>
      <c r="AD63" s="338" t="s">
        <v>26</v>
      </c>
      <c r="AE63" s="30">
        <v>1</v>
      </c>
      <c r="AF63" s="214">
        <v>2</v>
      </c>
      <c r="AG63" s="214">
        <v>3</v>
      </c>
      <c r="AH63" s="214">
        <v>4</v>
      </c>
      <c r="AI63" s="214">
        <v>5</v>
      </c>
      <c r="AJ63" s="214">
        <v>6</v>
      </c>
      <c r="AK63" s="214">
        <v>7</v>
      </c>
      <c r="AL63" s="214">
        <v>8</v>
      </c>
      <c r="AM63" s="214">
        <v>9</v>
      </c>
      <c r="AN63" s="214">
        <v>10</v>
      </c>
      <c r="AO63" s="336" t="s">
        <v>25</v>
      </c>
      <c r="AP63" s="289" t="s">
        <v>26</v>
      </c>
      <c r="AQ63" s="29">
        <v>1</v>
      </c>
      <c r="AR63" s="29">
        <v>2</v>
      </c>
      <c r="AS63" s="29">
        <v>3</v>
      </c>
      <c r="AT63" s="29">
        <v>4</v>
      </c>
      <c r="AU63" s="29">
        <v>5</v>
      </c>
      <c r="AV63" s="29">
        <v>6</v>
      </c>
      <c r="AW63" s="29">
        <v>7</v>
      </c>
      <c r="AX63" s="285" t="s">
        <v>25</v>
      </c>
      <c r="AY63" s="278" t="s">
        <v>26</v>
      </c>
      <c r="AZ63" s="297"/>
      <c r="BA63" s="298"/>
      <c r="BB63" s="287" t="s">
        <v>26</v>
      </c>
      <c r="BC63" s="30">
        <v>1</v>
      </c>
      <c r="BD63" s="214">
        <v>2</v>
      </c>
      <c r="BE63" s="214">
        <v>3</v>
      </c>
      <c r="BF63" s="214">
        <v>4</v>
      </c>
      <c r="BG63" s="214">
        <v>5</v>
      </c>
      <c r="BH63" s="288" t="s">
        <v>25</v>
      </c>
      <c r="BI63" s="289" t="s">
        <v>26</v>
      </c>
      <c r="BJ63" s="29">
        <v>1</v>
      </c>
      <c r="BK63" s="29">
        <v>2</v>
      </c>
      <c r="BL63" s="29">
        <v>3</v>
      </c>
      <c r="BM63" s="29">
        <v>4</v>
      </c>
      <c r="BN63" s="29">
        <v>5</v>
      </c>
      <c r="BO63" s="29">
        <v>6</v>
      </c>
      <c r="BP63" s="29">
        <v>7</v>
      </c>
      <c r="BQ63" s="29">
        <v>8</v>
      </c>
      <c r="BR63" s="29">
        <v>9</v>
      </c>
      <c r="BS63" s="29">
        <v>10</v>
      </c>
      <c r="BT63" s="290" t="s">
        <v>25</v>
      </c>
      <c r="BU63" s="278" t="s">
        <v>26</v>
      </c>
      <c r="BV63" s="31">
        <v>1</v>
      </c>
      <c r="BW63" s="31">
        <v>2</v>
      </c>
      <c r="BX63" s="31">
        <v>3</v>
      </c>
      <c r="BY63" s="31">
        <v>4</v>
      </c>
      <c r="BZ63" s="32">
        <v>5</v>
      </c>
      <c r="CA63" s="344" t="s">
        <v>25</v>
      </c>
      <c r="CB63" s="345" t="s">
        <v>26</v>
      </c>
      <c r="CC63" s="215">
        <v>1</v>
      </c>
      <c r="CD63" s="215">
        <v>2</v>
      </c>
      <c r="CE63" s="215">
        <v>3</v>
      </c>
      <c r="CF63" s="215">
        <v>4</v>
      </c>
      <c r="CG63" s="215">
        <v>5</v>
      </c>
      <c r="CH63" s="346" t="s">
        <v>25</v>
      </c>
      <c r="CI63" s="347" t="s">
        <v>26</v>
      </c>
      <c r="CJ63" s="34">
        <v>1</v>
      </c>
      <c r="CK63" s="34">
        <v>2</v>
      </c>
      <c r="CL63" s="34">
        <v>3</v>
      </c>
      <c r="CM63" s="34">
        <v>4</v>
      </c>
      <c r="CN63" s="34">
        <v>5</v>
      </c>
      <c r="CO63" s="348" t="s">
        <v>25</v>
      </c>
      <c r="CP63" s="349" t="s">
        <v>26</v>
      </c>
      <c r="CQ63" s="35">
        <v>1</v>
      </c>
      <c r="CR63" s="35">
        <v>2</v>
      </c>
      <c r="CS63" s="35">
        <v>3</v>
      </c>
      <c r="CT63" s="36">
        <v>4</v>
      </c>
      <c r="CU63" s="35">
        <v>5</v>
      </c>
      <c r="CV63" s="35">
        <v>6</v>
      </c>
      <c r="CW63" s="35">
        <v>7</v>
      </c>
      <c r="CX63" s="35">
        <v>8</v>
      </c>
      <c r="CY63" s="288" t="s">
        <v>25</v>
      </c>
      <c r="CZ63" s="318" t="s">
        <v>26</v>
      </c>
      <c r="DA63" s="37"/>
      <c r="DB63" s="38"/>
      <c r="DC63" s="287" t="s">
        <v>27</v>
      </c>
      <c r="DD63" s="39"/>
      <c r="DE63" s="39"/>
      <c r="DF63" s="39"/>
      <c r="DG63" s="39"/>
      <c r="DH63" s="307"/>
      <c r="DI63" s="310"/>
      <c r="DJ63" s="313"/>
      <c r="DK63" s="316"/>
      <c r="DL63" s="283"/>
      <c r="DM63" s="283"/>
      <c r="DN63" s="283"/>
    </row>
    <row r="64" spans="1:118" ht="17.25" customHeight="1">
      <c r="A64" s="351"/>
      <c r="B64" s="351"/>
      <c r="C64" s="354"/>
      <c r="D64" s="40" t="s">
        <v>28</v>
      </c>
      <c r="E64" s="180"/>
      <c r="F64" s="43"/>
      <c r="G64" s="43"/>
      <c r="H64" s="43"/>
      <c r="I64" s="43"/>
      <c r="J64" s="43"/>
      <c r="K64" s="43"/>
      <c r="L64" s="43"/>
      <c r="M64" s="43"/>
      <c r="N64" s="44"/>
      <c r="O64" s="44"/>
      <c r="P64" s="44"/>
      <c r="Q64" s="337"/>
      <c r="R64" s="289"/>
      <c r="S64" s="46"/>
      <c r="T64" s="46"/>
      <c r="U64" s="46"/>
      <c r="V64" s="46"/>
      <c r="W64" s="46"/>
      <c r="X64" s="46"/>
      <c r="Y64" s="46"/>
      <c r="Z64" s="46"/>
      <c r="AA64" s="47"/>
      <c r="AB64" s="47"/>
      <c r="AC64" s="286"/>
      <c r="AD64" s="338"/>
      <c r="AE64" s="180"/>
      <c r="AF64" s="43"/>
      <c r="AG64" s="43"/>
      <c r="AH64" s="43"/>
      <c r="AI64" s="43"/>
      <c r="AJ64" s="43"/>
      <c r="AK64" s="43"/>
      <c r="AL64" s="43"/>
      <c r="AM64" s="43"/>
      <c r="AN64" s="43"/>
      <c r="AO64" s="337"/>
      <c r="AP64" s="289"/>
      <c r="AQ64" s="46"/>
      <c r="AR64" s="46"/>
      <c r="AS64" s="46"/>
      <c r="AT64" s="46"/>
      <c r="AU64" s="46"/>
      <c r="AV64" s="46"/>
      <c r="AW64" s="46"/>
      <c r="AX64" s="286"/>
      <c r="AY64" s="278"/>
      <c r="AZ64" s="417">
        <v>43371</v>
      </c>
      <c r="BA64" s="418"/>
      <c r="BB64" s="287"/>
      <c r="BC64" s="180"/>
      <c r="BD64" s="43"/>
      <c r="BE64" s="43"/>
      <c r="BF64" s="43"/>
      <c r="BG64" s="43"/>
      <c r="BH64" s="288"/>
      <c r="BI64" s="289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290"/>
      <c r="BU64" s="278"/>
      <c r="BV64" s="49"/>
      <c r="BW64" s="49"/>
      <c r="BX64" s="49"/>
      <c r="BY64" s="49"/>
      <c r="BZ64" s="50"/>
      <c r="CA64" s="344"/>
      <c r="CB64" s="345"/>
      <c r="CC64" s="52"/>
      <c r="CD64" s="52"/>
      <c r="CE64" s="52"/>
      <c r="CF64" s="52"/>
      <c r="CG64" s="52"/>
      <c r="CH64" s="346"/>
      <c r="CI64" s="347"/>
      <c r="CJ64" s="54"/>
      <c r="CK64" s="54"/>
      <c r="CL64" s="54"/>
      <c r="CM64" s="54"/>
      <c r="CN64" s="54"/>
      <c r="CO64" s="348"/>
      <c r="CP64" s="349"/>
      <c r="CQ64" s="57"/>
      <c r="CR64" s="57"/>
      <c r="CS64" s="57"/>
      <c r="CT64" s="181"/>
      <c r="CU64" s="57"/>
      <c r="CV64" s="57"/>
      <c r="CW64" s="57"/>
      <c r="CX64" s="57"/>
      <c r="CY64" s="288"/>
      <c r="CZ64" s="318"/>
      <c r="DA64" s="394">
        <v>50</v>
      </c>
      <c r="DB64" s="395"/>
      <c r="DC64" s="287"/>
      <c r="DD64" s="39" t="s">
        <v>29</v>
      </c>
      <c r="DE64" s="39" t="s">
        <v>30</v>
      </c>
      <c r="DF64" s="39" t="s">
        <v>31</v>
      </c>
      <c r="DG64" s="39" t="s">
        <v>32</v>
      </c>
      <c r="DH64" s="307"/>
      <c r="DI64" s="311"/>
      <c r="DJ64" s="314"/>
      <c r="DK64" s="317"/>
      <c r="DL64" s="283"/>
      <c r="DM64" s="283"/>
      <c r="DN64" s="283"/>
    </row>
    <row r="65" spans="1:127" ht="15" customHeight="1" thickBot="1">
      <c r="A65" s="352"/>
      <c r="B65" s="352"/>
      <c r="C65" s="355"/>
      <c r="D65" s="40" t="s">
        <v>33</v>
      </c>
      <c r="E65" s="30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>
        <f>SUM(E65:P65)</f>
        <v>0</v>
      </c>
      <c r="R65" s="28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>
        <f>SUM(S65:AB65)</f>
        <v>0</v>
      </c>
      <c r="AD65" s="338"/>
      <c r="AE65" s="30">
        <v>20</v>
      </c>
      <c r="AF65" s="214">
        <v>10</v>
      </c>
      <c r="AG65" s="214">
        <v>15</v>
      </c>
      <c r="AH65" s="214">
        <v>15</v>
      </c>
      <c r="AI65" s="214">
        <v>5</v>
      </c>
      <c r="AJ65" s="214">
        <v>10</v>
      </c>
      <c r="AK65" s="214"/>
      <c r="AL65" s="214"/>
      <c r="AM65" s="214"/>
      <c r="AN65" s="214"/>
      <c r="AO65" s="214">
        <f>SUM(AE65:AN65)</f>
        <v>75</v>
      </c>
      <c r="AP65" s="289"/>
      <c r="AQ65" s="29">
        <v>20</v>
      </c>
      <c r="AR65" s="29">
        <v>15</v>
      </c>
      <c r="AS65" s="29">
        <v>15</v>
      </c>
      <c r="AT65" s="29"/>
      <c r="AU65" s="29"/>
      <c r="AV65" s="29"/>
      <c r="AW65" s="29"/>
      <c r="AX65" s="29">
        <f>SUM(AQ65:AW65)</f>
        <v>50</v>
      </c>
      <c r="AY65" s="278"/>
      <c r="AZ65" s="390">
        <v>50</v>
      </c>
      <c r="BA65" s="391"/>
      <c r="BB65" s="287"/>
      <c r="BC65" s="30">
        <v>100</v>
      </c>
      <c r="BD65" s="214">
        <v>100</v>
      </c>
      <c r="BE65" s="214">
        <v>100</v>
      </c>
      <c r="BF65" s="214">
        <v>100</v>
      </c>
      <c r="BG65" s="214"/>
      <c r="BH65" s="214">
        <f>SUM(BC65:BG65)</f>
        <v>400</v>
      </c>
      <c r="BI65" s="289"/>
      <c r="BJ65" s="29">
        <v>30</v>
      </c>
      <c r="BK65" s="29">
        <v>25</v>
      </c>
      <c r="BL65" s="29">
        <v>20</v>
      </c>
      <c r="BM65" s="29">
        <v>15</v>
      </c>
      <c r="BN65" s="29"/>
      <c r="BO65" s="29"/>
      <c r="BP65" s="29"/>
      <c r="BQ65" s="29"/>
      <c r="BR65" s="29"/>
      <c r="BS65" s="29"/>
      <c r="BT65" s="29">
        <f>SUM(BJ65:BS65)</f>
        <v>90</v>
      </c>
      <c r="BU65" s="278"/>
      <c r="BV65" s="31">
        <v>100</v>
      </c>
      <c r="BW65" s="31"/>
      <c r="BX65" s="31"/>
      <c r="BY65" s="31"/>
      <c r="BZ65" s="31"/>
      <c r="CA65" s="32">
        <f>SUM(BV65:BZ65)</f>
        <v>100</v>
      </c>
      <c r="CB65" s="345"/>
      <c r="CC65" s="215">
        <v>100</v>
      </c>
      <c r="CD65" s="215">
        <v>100</v>
      </c>
      <c r="CE65" s="215"/>
      <c r="CF65" s="215"/>
      <c r="CG65" s="215"/>
      <c r="CH65" s="215">
        <f>SUM(CC65:CG65)</f>
        <v>200</v>
      </c>
      <c r="CI65" s="347"/>
      <c r="CJ65" s="34">
        <v>100</v>
      </c>
      <c r="CK65" s="34">
        <v>100</v>
      </c>
      <c r="CL65" s="34"/>
      <c r="CM65" s="34"/>
      <c r="CN65" s="34"/>
      <c r="CO65" s="63">
        <f>SUM(CJ65:CN65)</f>
        <v>200</v>
      </c>
      <c r="CP65" s="349"/>
      <c r="CQ65" s="35">
        <v>25</v>
      </c>
      <c r="CR65" s="35">
        <v>20</v>
      </c>
      <c r="CS65" s="35">
        <v>15</v>
      </c>
      <c r="CT65" s="36"/>
      <c r="CU65" s="35"/>
      <c r="CV65" s="35"/>
      <c r="CW65" s="35"/>
      <c r="CX65" s="35"/>
      <c r="CY65" s="66">
        <f>SUM(CQ65:CX65)</f>
        <v>60</v>
      </c>
      <c r="CZ65" s="318"/>
      <c r="DA65" s="396"/>
      <c r="DB65" s="397"/>
      <c r="DC65" s="319"/>
      <c r="DD65" s="39"/>
      <c r="DE65" s="39"/>
      <c r="DF65" s="39"/>
      <c r="DG65" s="39"/>
      <c r="DH65" s="308"/>
      <c r="DI65" s="67" t="s">
        <v>34</v>
      </c>
      <c r="DJ65" s="68" t="s">
        <v>35</v>
      </c>
      <c r="DK65" s="69" t="s">
        <v>36</v>
      </c>
      <c r="DL65" s="283"/>
      <c r="DM65" s="283"/>
      <c r="DN65" s="283"/>
      <c r="DR65" s="279" t="s">
        <v>37</v>
      </c>
      <c r="DS65" s="279"/>
      <c r="DT65" s="279"/>
      <c r="DU65" s="279"/>
      <c r="DV65" s="279"/>
      <c r="DW65" s="279"/>
    </row>
    <row r="66" spans="1:127" ht="18" customHeight="1">
      <c r="A66" s="70">
        <v>406768150379</v>
      </c>
      <c r="B66" s="71" t="s">
        <v>38</v>
      </c>
      <c r="C66" s="222" t="s">
        <v>39</v>
      </c>
      <c r="D66" s="223"/>
      <c r="E66" s="182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 t="str">
        <f>IF(SUMIFS(E66:P66,E66:P66,"&gt;=0")=0,"",SUMIFS(E66:P66,E66:P66,"&gt;=0"))</f>
        <v/>
      </c>
      <c r="R66" s="76">
        <f>IFERROR(IF($R$62=0,0,((Q66/SUMIFS($E$65:$P$65,E66:P66,"&gt;=0")*100))),"")</f>
        <v>0</v>
      </c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 t="str">
        <f>IF(SUMIFS(S66:AB66,S66:AB66,"&gt;=0")=0,"",SUMIFS(S66:AB66,S66:AB66,"&gt;=0"))</f>
        <v/>
      </c>
      <c r="AD66" s="79" t="str">
        <f>IFERROR(IF($AD$62=0,0,((AC66/SUMIFS($S$65:$AB$65,S66:AB66,"&gt;=0")*100))),"")</f>
        <v/>
      </c>
      <c r="AE66" s="182">
        <v>10</v>
      </c>
      <c r="AF66" s="76">
        <v>10</v>
      </c>
      <c r="AG66" s="76">
        <v>14</v>
      </c>
      <c r="AH66" s="76">
        <v>14</v>
      </c>
      <c r="AI66" s="76">
        <v>5</v>
      </c>
      <c r="AJ66" s="76">
        <v>8</v>
      </c>
      <c r="AK66" s="76"/>
      <c r="AL66" s="76"/>
      <c r="AM66" s="76"/>
      <c r="AN66" s="76"/>
      <c r="AO66" s="76">
        <f>IF(SUMIFS(AE66:AN66,AE66:AN66,"&gt;=0")=0,"",SUMIFS(AE66:AN66,AE66:AN66,"&gt;=0"))</f>
        <v>61</v>
      </c>
      <c r="AP66" s="76">
        <f>IFERROR(IF($AP$62=0,0,((AO66/SUMIFS($AE$65:$AN$65,AE66:AN66,"&gt;=0"))*100)),"")</f>
        <v>81.333333333333329</v>
      </c>
      <c r="AQ66" s="78">
        <v>11</v>
      </c>
      <c r="AR66" s="78">
        <v>13</v>
      </c>
      <c r="AS66" s="78">
        <v>10</v>
      </c>
      <c r="AT66" s="78"/>
      <c r="AU66" s="78"/>
      <c r="AV66" s="78"/>
      <c r="AW66" s="78"/>
      <c r="AX66" s="78">
        <f>IF(SUMIFS(AQ66:AW66,AQ66:AW66,"&gt;=0")=0,"",SUMIFS(AQ66:AW66,AQ66:AW66,"&gt;=0"))</f>
        <v>34</v>
      </c>
      <c r="AY66" s="78">
        <f>IFERROR(IF($AY$62=0,0,((AX66/SUMIFS($AQ$65:$AW$65,AQ66:AW66,"&gt;=0"))*100)),"")</f>
        <v>68</v>
      </c>
      <c r="AZ66" s="384">
        <v>19</v>
      </c>
      <c r="BA66" s="385"/>
      <c r="BB66" s="80">
        <f>IFERROR(IF(OR($BB$62="",$BB$62=0),0,IF(AZ66/$AZ$65*100=0,"",AZ66/$AZ$65*100)),"")</f>
        <v>38</v>
      </c>
      <c r="BC66" s="182">
        <v>80</v>
      </c>
      <c r="BD66" s="76">
        <v>82</v>
      </c>
      <c r="BE66" s="76">
        <v>85</v>
      </c>
      <c r="BF66" s="76">
        <v>81</v>
      </c>
      <c r="BG66" s="76"/>
      <c r="BH66" s="76">
        <f>IF(SUMIFS(BC66:BG66,BC66:BG66,"&gt;=0")=0,"",SUMIFS(BC66:BG66,BC66:BG66,"&gt;=0"))</f>
        <v>328</v>
      </c>
      <c r="BI66" s="76">
        <f>IFERROR(IF($BI$62=0,0,((BH66/SUMIFS($BC$65:$BG$65,BC66:BG66,"&gt;=0"))*100)),"")</f>
        <v>82</v>
      </c>
      <c r="BJ66" s="78">
        <v>15</v>
      </c>
      <c r="BK66" s="78">
        <v>18</v>
      </c>
      <c r="BL66" s="78">
        <v>15</v>
      </c>
      <c r="BM66" s="78">
        <v>15</v>
      </c>
      <c r="BN66" s="78"/>
      <c r="BO66" s="78"/>
      <c r="BP66" s="78"/>
      <c r="BQ66" s="78"/>
      <c r="BR66" s="78"/>
      <c r="BS66" s="78"/>
      <c r="BT66" s="78">
        <f>IF(SUMIFS(BJ66:BS66,BJ66:BS66,"&gt;=0")=0,"",SUMIFS(BJ66:BS66,BJ66:BS66,"&gt;=0"))</f>
        <v>63</v>
      </c>
      <c r="BU66" s="78">
        <f>IFERROR(IF($BU$62=0,0,((BT66/SUMIFS($BJ$65:$BS$65,BJ66:BS66,"&gt;=0"))*100)),"")</f>
        <v>70</v>
      </c>
      <c r="BV66" s="82">
        <v>90</v>
      </c>
      <c r="BW66" s="82"/>
      <c r="BX66" s="82"/>
      <c r="BY66" s="82"/>
      <c r="BZ66" s="82"/>
      <c r="CA66" s="82">
        <f>IF(SUMIFS(BV66:BZ66,BV66:BZ66,"&gt;=0")=0,"",SUMIFS(BV66:BZ66,BV66:BZ66,"&gt;=0"))</f>
        <v>90</v>
      </c>
      <c r="CB66" s="82">
        <f>IFERROR(IF($CB$62=0,0,((CA66/SUMIFS($BV$65:$BZ$65,BV66:BZ66,"&gt;=0"))*100)),"")</f>
        <v>90</v>
      </c>
      <c r="CC66" s="84">
        <v>84</v>
      </c>
      <c r="CD66" s="84">
        <v>90</v>
      </c>
      <c r="CE66" s="84"/>
      <c r="CF66" s="84"/>
      <c r="CG66" s="84"/>
      <c r="CH66" s="84">
        <f>IF(SUMIFS(CC66:CG66,CC66:CG66,"&gt;=0")=0,"",SUMIFS(CC66:CG66,CC66:CG66,"&gt;=0"))</f>
        <v>174</v>
      </c>
      <c r="CI66" s="84">
        <f>IFERROR(IF($CI$62=0,0,((CH66/SUMIFS($CC$65:$CG$65,CC66:CG66,"&gt;=0"))*100)),"")</f>
        <v>87</v>
      </c>
      <c r="CJ66" s="86">
        <v>95</v>
      </c>
      <c r="CK66" s="86">
        <v>89</v>
      </c>
      <c r="CL66" s="86"/>
      <c r="CM66" s="86"/>
      <c r="CN66" s="86"/>
      <c r="CO66" s="86">
        <f>IF(SUMIFS(CJ66:CN66,CJ66:CN66,"&gt;=0")=0,"",SUMIFS(CJ66:CN66,CJ66:CN66,"&gt;=0"))</f>
        <v>184</v>
      </c>
      <c r="CP66" s="86">
        <f>IFERROR(IF($CP$62=0,0,((CO66/SUMIFS($CJ$65:$CN$65,CJ66:CN66,"&gt;=0"))*100)),"")</f>
        <v>92</v>
      </c>
      <c r="CQ66" s="182">
        <v>20</v>
      </c>
      <c r="CR66" s="76">
        <v>14</v>
      </c>
      <c r="CS66" s="76">
        <v>14</v>
      </c>
      <c r="CT66" s="88"/>
      <c r="CU66" s="88"/>
      <c r="CV66" s="88"/>
      <c r="CW66" s="88"/>
      <c r="CX66" s="88"/>
      <c r="CY66" s="88">
        <f>IF(SUMIFS(CQ66:CX66,CQ66:CX66,"&gt;=0")=0,"",SUMIFS(CQ66:CX66,CQ66:CX66,"&gt;=0"))</f>
        <v>48</v>
      </c>
      <c r="CZ66" s="89">
        <f>IFERROR(IF($CZ$62=0,0,((CY66/SUMIFS($CQ$65:$CX$65,CQ66:CX66,"&gt;=0"))*100)),"")</f>
        <v>80</v>
      </c>
      <c r="DA66" s="392">
        <v>18</v>
      </c>
      <c r="DB66" s="393"/>
      <c r="DC66" s="80">
        <f>IFERROR(IF(OR($DC$62="",$DC$62=0),0,IF((DA66/$DA$64*100)*$DC$62/100=0,"",(DA66/$DA$64*100)*$DC$62/100)),"")</f>
        <v>7.2</v>
      </c>
      <c r="DD66" s="162" t="str">
        <f>IFERROR((R66*$R$62+AD66*$AD$62)/100*$AC$61/100,"")</f>
        <v/>
      </c>
      <c r="DE66" s="162">
        <f>IFERROR(((AP66*$AP$62+AY66*$AY$62+BB66*$BB$62)/100)*$BA$61/100,"")</f>
        <v>19.299999999999997</v>
      </c>
      <c r="DF66" s="162">
        <f>IFERROR(((BI66*$BI$62+BU66*$BU$62+CB66*$CB$62+CI66*$CI$62+CP66*$CP$62+CZ66*$CZ$62)/100)*$CY$61/100,"")</f>
        <v>41.125</v>
      </c>
      <c r="DG66" s="162">
        <f>IFERROR(DC66,"")</f>
        <v>7.2</v>
      </c>
      <c r="DH66" s="93">
        <f>IFERROR(IF(AND($C$61="",$E$60="",$AE$60="",$BC$60="",$E$59=""),IF(SUM(DD66:DG66)=0,"",SUM(DD66:DG66)),""),"")</f>
        <v>67.625</v>
      </c>
      <c r="DI66" s="94">
        <f>IFERROR(75+(100-75)/(100-60)*(DH66-60),"")</f>
        <v>79.765625</v>
      </c>
      <c r="DJ66" s="95">
        <f>IFERROR(75+(100-75)/(100-55)*(DH66-55),"")</f>
        <v>82.013888888888886</v>
      </c>
      <c r="DK66" s="96">
        <f>IFERROR(75+(100-75)/(100-50)*(DH66-50),"")</f>
        <v>83.8125</v>
      </c>
      <c r="DL66" s="163">
        <f t="shared" ref="DL66:DL105" si="31">IFERROR(IF(ROUND(IF($C$60="Green",DI66,IF($C$60="Orange",DJ66,IF($C$60="Yellow",DK66,"Error!"))),0)&lt;70,70,ROUND(IF($C$60="Green",DI66,IF($C$60="Orange",DJ66,IF($C$60="Yellow",DK66,"Error!"))),0)),"")</f>
        <v>80</v>
      </c>
      <c r="DM66" s="164">
        <f>IFERROR(DL66-DL13,"")</f>
        <v>-5</v>
      </c>
      <c r="DN66" s="219">
        <f>DL13</f>
        <v>85</v>
      </c>
      <c r="DR66" s="275" t="s">
        <v>40</v>
      </c>
      <c r="DS66" s="275"/>
      <c r="DT66" s="275"/>
      <c r="DU66" s="275"/>
      <c r="DV66" s="276">
        <f>COUNTIFS($DL$66:$DL$105,"&gt;=95",$DL$66:$DL$105,"&lt;=100")</f>
        <v>4</v>
      </c>
      <c r="DW66" s="276"/>
    </row>
    <row r="67" spans="1:127" ht="18" customHeight="1">
      <c r="A67" s="70">
        <v>418643150107</v>
      </c>
      <c r="B67" s="99" t="s">
        <v>41</v>
      </c>
      <c r="C67" s="222" t="s">
        <v>42</v>
      </c>
      <c r="D67" s="223"/>
      <c r="E67" s="182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 t="str">
        <f t="shared" ref="Q67:Q105" si="32">IF(SUMIFS(E67:P67,E67:P67,"&gt;=0")=0,"",SUMIFS(E67:P67,E67:P67,"&gt;=0"))</f>
        <v/>
      </c>
      <c r="R67" s="76">
        <f t="shared" ref="R67:R105" si="33">IFERROR(IF($R$62=0,0,((Q67/SUMIFS($E$65:$P$65,E67:P67,"&gt;=0")*100))),"")</f>
        <v>0</v>
      </c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 t="str">
        <f t="shared" ref="AC67:AC105" si="34">IF(SUMIFS(S67:AB67,S67:AB67,"&gt;=0")=0,"",SUMIFS(S67:AB67,S67:AB67,"&gt;=0"))</f>
        <v/>
      </c>
      <c r="AD67" s="79" t="str">
        <f t="shared" ref="AD67:AD105" si="35">IFERROR(IF($AD$62=0,0,((AC67/SUMIFS($S$65:$AB$65,S67:AB67,"&gt;=0")*100))),"")</f>
        <v/>
      </c>
      <c r="AE67" s="182">
        <v>10</v>
      </c>
      <c r="AF67" s="76">
        <v>8</v>
      </c>
      <c r="AG67" s="76">
        <v>12</v>
      </c>
      <c r="AH67" s="76">
        <v>11</v>
      </c>
      <c r="AI67" s="76">
        <v>5</v>
      </c>
      <c r="AJ67" s="76">
        <v>9</v>
      </c>
      <c r="AK67" s="76"/>
      <c r="AL67" s="76"/>
      <c r="AM67" s="76"/>
      <c r="AN67" s="76"/>
      <c r="AO67" s="76">
        <f t="shared" ref="AO67:AO105" si="36">IF(SUMIFS(AE67:AN67,AE67:AN67,"&gt;=0")=0,"",SUMIFS(AE67:AN67,AE67:AN67,"&gt;=0"))</f>
        <v>55</v>
      </c>
      <c r="AP67" s="76">
        <f t="shared" ref="AP67:AP105" si="37">IFERROR(IF($AP$62=0,0,((AO67/SUMIFS($AE$65:$AN$65,AE67:AN67,"&gt;=0"))*100)),"")</f>
        <v>73.333333333333329</v>
      </c>
      <c r="AQ67" s="78">
        <v>17</v>
      </c>
      <c r="AR67" s="78">
        <v>15</v>
      </c>
      <c r="AS67" s="78">
        <v>14</v>
      </c>
      <c r="AT67" s="78"/>
      <c r="AU67" s="78"/>
      <c r="AV67" s="78"/>
      <c r="AW67" s="78"/>
      <c r="AX67" s="78">
        <f t="shared" ref="AX67:AX105" si="38">IF(SUMIFS(AQ67:AW67,AQ67:AW67,"&gt;=0")=0,"",SUMIFS(AQ67:AW67,AQ67:AW67,"&gt;=0"))</f>
        <v>46</v>
      </c>
      <c r="AY67" s="78">
        <f t="shared" ref="AY67:AY105" si="39">IFERROR(IF($AY$62=0,0,((AX67/SUMIFS($AQ$65:$AW$65,AQ67:AW67,"&gt;=0"))*100)),"")</f>
        <v>92</v>
      </c>
      <c r="AZ67" s="384">
        <v>26</v>
      </c>
      <c r="BA67" s="385"/>
      <c r="BB67" s="80">
        <f t="shared" ref="BB67:BB105" si="40">IFERROR(IF(OR($BB$62="",$BB$62=0),0,IF(AZ67/$AZ$65*100=0,"",AZ67/$AZ$65*100)),"")</f>
        <v>52</v>
      </c>
      <c r="BC67" s="182">
        <v>100</v>
      </c>
      <c r="BD67" s="76">
        <v>95</v>
      </c>
      <c r="BE67" s="76">
        <v>100</v>
      </c>
      <c r="BF67" s="76">
        <v>100</v>
      </c>
      <c r="BG67" s="76"/>
      <c r="BH67" s="76">
        <f t="shared" ref="BH67:BH105" si="41">IF(SUMIFS(BC67:BG67,BC67:BG67,"&gt;=0")=0,"",SUMIFS(BC67:BG67,BC67:BG67,"&gt;=0"))</f>
        <v>395</v>
      </c>
      <c r="BI67" s="76">
        <f t="shared" ref="BI67:BI105" si="42">IFERROR(IF($BI$62=0,0,((BH67/SUMIFS($BC$65:$BG$65,BC67:BG67,"&gt;=0"))*100)),"")</f>
        <v>98.75</v>
      </c>
      <c r="BJ67" s="78">
        <v>23</v>
      </c>
      <c r="BK67" s="78">
        <v>15</v>
      </c>
      <c r="BL67" s="78">
        <v>20</v>
      </c>
      <c r="BM67" s="78">
        <v>13</v>
      </c>
      <c r="BN67" s="78"/>
      <c r="BO67" s="78"/>
      <c r="BP67" s="78"/>
      <c r="BQ67" s="78"/>
      <c r="BR67" s="78"/>
      <c r="BS67" s="78"/>
      <c r="BT67" s="78">
        <f t="shared" ref="BT67:BT105" si="43">IF(SUMIFS(BJ67:BS67,BJ67:BS67,"&gt;=0")=0,"",SUMIFS(BJ67:BS67,BJ67:BS67,"&gt;=0"))</f>
        <v>71</v>
      </c>
      <c r="BU67" s="78">
        <f t="shared" ref="BU67:BU105" si="44">IFERROR(IF($BU$62=0,0,((BT67/SUMIFS($BJ$65:$BS$65,BJ67:BS67,"&gt;=0"))*100)),"")</f>
        <v>78.888888888888886</v>
      </c>
      <c r="BV67" s="82">
        <v>92</v>
      </c>
      <c r="BW67" s="82"/>
      <c r="BX67" s="82"/>
      <c r="BY67" s="82"/>
      <c r="BZ67" s="82"/>
      <c r="CA67" s="82">
        <f t="shared" ref="CA67:CA105" si="45">IF(SUMIFS(BV67:BZ67,BV67:BZ67,"&gt;=0")=0,"",SUMIFS(BV67:BZ67,BV67:BZ67,"&gt;=0"))</f>
        <v>92</v>
      </c>
      <c r="CB67" s="82">
        <f t="shared" ref="CB67:CB105" si="46">IFERROR(IF($CB$62=0,0,((CA67/SUMIFS($BV$65:$BZ$65,BV67:BZ67,"&gt;=0"))*100)),"")</f>
        <v>92</v>
      </c>
      <c r="CC67" s="84">
        <v>88</v>
      </c>
      <c r="CD67" s="84">
        <v>98</v>
      </c>
      <c r="CE67" s="84"/>
      <c r="CF67" s="84"/>
      <c r="CG67" s="84"/>
      <c r="CH67" s="84">
        <f t="shared" ref="CH67:CH105" si="47">IF(SUMIFS(CC67:CG67,CC67:CG67,"&gt;=0")=0,"",SUMIFS(CC67:CG67,CC67:CG67,"&gt;=0"))</f>
        <v>186</v>
      </c>
      <c r="CI67" s="84">
        <f t="shared" ref="CI67:CI105" si="48">IFERROR(IF($CI$62=0,0,((CH67/SUMIFS($CC$65:$CG$65,CC67:CG67,"&gt;=0"))*100)),"")</f>
        <v>93</v>
      </c>
      <c r="CJ67" s="86">
        <v>95</v>
      </c>
      <c r="CK67" s="86">
        <v>88</v>
      </c>
      <c r="CL67" s="86"/>
      <c r="CM67" s="86"/>
      <c r="CN67" s="86"/>
      <c r="CO67" s="86">
        <f t="shared" ref="CO67:CO105" si="49">IF(SUMIFS(CJ67:CN67,CJ67:CN67,"&gt;=0")=0,"",SUMIFS(CJ67:CN67,CJ67:CN67,"&gt;=0"))</f>
        <v>183</v>
      </c>
      <c r="CP67" s="86">
        <f t="shared" ref="CP67:CP105" si="50">IFERROR(IF($CP$62=0,0,((CO67/SUMIFS($CJ$65:$CN$65,CJ67:CN67,"&gt;=0"))*100)),"")</f>
        <v>91.5</v>
      </c>
      <c r="CQ67" s="182">
        <v>24</v>
      </c>
      <c r="CR67" s="76">
        <v>17</v>
      </c>
      <c r="CS67" s="76">
        <v>14</v>
      </c>
      <c r="CT67" s="88"/>
      <c r="CU67" s="88"/>
      <c r="CV67" s="88"/>
      <c r="CW67" s="88"/>
      <c r="CX67" s="88"/>
      <c r="CY67" s="88">
        <f t="shared" ref="CY67:CY105" si="51">IF(SUMIFS(CQ67:CX67,CQ67:CX67,"&gt;=0")=0,"",SUMIFS(CQ67:CX67,CQ67:CX67,"&gt;=0"))</f>
        <v>55</v>
      </c>
      <c r="CZ67" s="89">
        <f t="shared" ref="CZ67:CZ105" si="52">IFERROR(IF($CZ$62=0,0,((CY67/SUMIFS($CQ$65:$CX$65,CQ67:CX67,"&gt;=0"))*100)),"")</f>
        <v>91.666666666666657</v>
      </c>
      <c r="DA67" s="386">
        <v>43</v>
      </c>
      <c r="DB67" s="385"/>
      <c r="DC67" s="80">
        <f t="shared" ref="DC67:DC105" si="53">IFERROR(IF(OR($DC$62="",$DC$62=0),0,IF((DA67/$DA$64*100)*$DC$62/100=0,"",(DA67/$DA$64*100)*$DC$62/100)),"")</f>
        <v>17.2</v>
      </c>
      <c r="DD67" s="162" t="str">
        <f t="shared" ref="DD67:DD105" si="54">IFERROR((R67*$R$62+AD67*$AD$62)/100*$AC$61/100,"")</f>
        <v/>
      </c>
      <c r="DE67" s="162">
        <f t="shared" ref="DE67:DE105" si="55">IFERROR(((AP67*$AP$62+AY67*$AY$62+BB67*$BB$62)/100)*$BA$61/100,"")</f>
        <v>21.76</v>
      </c>
      <c r="DF67" s="162">
        <f t="shared" ref="DF67:DF105" si="56">IFERROR(((BI67*$BI$62+BU67*$BU$62+CB67*$CB$62+CI67*$CI$62+CP67*$CP$62+CZ67*$CZ$62)/100)*$CY$61/100,"")</f>
        <v>45.05694444444444</v>
      </c>
      <c r="DG67" s="162">
        <f t="shared" ref="DG67:DG105" si="57">IFERROR(DC67,"")</f>
        <v>17.2</v>
      </c>
      <c r="DH67" s="93">
        <f t="shared" ref="DH67:DH105" si="58">IFERROR(IF(AND($C$61="",$E$60="",$AE$60="",$BC$60="",$E$59=""),IF(SUM(DD67:DG67)=0,"",SUM(DD67:DG67)),""),"")</f>
        <v>84.016944444444448</v>
      </c>
      <c r="DI67" s="94">
        <f t="shared" ref="DI67:DI105" si="59">IFERROR(75+(100-75)/(100-60)*(DH67-60),"")</f>
        <v>90.01059027777778</v>
      </c>
      <c r="DJ67" s="95">
        <f t="shared" ref="DJ67:DJ81" si="60">IFERROR(75+(100-75)/(100-55)*(DH67-55),"")</f>
        <v>91.120524691358028</v>
      </c>
      <c r="DK67" s="96">
        <f t="shared" ref="DK67:DK81" si="61">IFERROR(75+(100-75)/(100-50)*(DH67-50),"")</f>
        <v>92.008472222222224</v>
      </c>
      <c r="DL67" s="163">
        <f t="shared" si="31"/>
        <v>90</v>
      </c>
      <c r="DM67" s="164">
        <f t="shared" ref="DM67:DM105" si="62">IFERROR(DL67-DL14,"")</f>
        <v>1</v>
      </c>
      <c r="DN67" s="219">
        <f t="shared" ref="DN67:DN105" si="63">DL14</f>
        <v>89</v>
      </c>
      <c r="DR67" s="275" t="s">
        <v>43</v>
      </c>
      <c r="DS67" s="275"/>
      <c r="DT67" s="275"/>
      <c r="DU67" s="275"/>
      <c r="DV67" s="276">
        <f>COUNTIFS($DL$66:$DL$105,"&gt;=90",$DL$66:$DL$105,"&lt;95")</f>
        <v>9</v>
      </c>
      <c r="DW67" s="276"/>
    </row>
    <row r="68" spans="1:127" ht="18" customHeight="1">
      <c r="A68" s="70">
        <v>406913150115</v>
      </c>
      <c r="B68" s="71" t="s">
        <v>44</v>
      </c>
      <c r="C68" s="222" t="s">
        <v>45</v>
      </c>
      <c r="D68" s="223"/>
      <c r="E68" s="182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 t="str">
        <f t="shared" si="32"/>
        <v/>
      </c>
      <c r="R68" s="76">
        <f t="shared" si="33"/>
        <v>0</v>
      </c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 t="str">
        <f t="shared" si="34"/>
        <v/>
      </c>
      <c r="AD68" s="79" t="str">
        <f t="shared" si="35"/>
        <v/>
      </c>
      <c r="AE68" s="182">
        <v>13</v>
      </c>
      <c r="AF68" s="76">
        <v>6</v>
      </c>
      <c r="AG68" s="76">
        <v>13</v>
      </c>
      <c r="AH68" s="76">
        <v>14</v>
      </c>
      <c r="AI68" s="76">
        <v>5</v>
      </c>
      <c r="AJ68" s="76">
        <v>10</v>
      </c>
      <c r="AK68" s="76"/>
      <c r="AL68" s="76"/>
      <c r="AM68" s="76"/>
      <c r="AN68" s="76"/>
      <c r="AO68" s="76">
        <f t="shared" si="36"/>
        <v>61</v>
      </c>
      <c r="AP68" s="76">
        <f t="shared" si="37"/>
        <v>81.333333333333329</v>
      </c>
      <c r="AQ68" s="78">
        <v>15</v>
      </c>
      <c r="AR68" s="78">
        <v>13</v>
      </c>
      <c r="AS68" s="78">
        <v>12</v>
      </c>
      <c r="AT68" s="78"/>
      <c r="AU68" s="78"/>
      <c r="AV68" s="78"/>
      <c r="AW68" s="78"/>
      <c r="AX68" s="78">
        <f t="shared" si="38"/>
        <v>40</v>
      </c>
      <c r="AY68" s="78">
        <f t="shared" si="39"/>
        <v>80</v>
      </c>
      <c r="AZ68" s="384">
        <v>31</v>
      </c>
      <c r="BA68" s="385"/>
      <c r="BB68" s="80">
        <f t="shared" si="40"/>
        <v>62</v>
      </c>
      <c r="BC68" s="182">
        <v>100</v>
      </c>
      <c r="BD68" s="76">
        <v>90</v>
      </c>
      <c r="BE68" s="76">
        <v>86</v>
      </c>
      <c r="BF68" s="76">
        <v>87</v>
      </c>
      <c r="BG68" s="76"/>
      <c r="BH68" s="76">
        <f t="shared" si="41"/>
        <v>363</v>
      </c>
      <c r="BI68" s="76">
        <f t="shared" si="42"/>
        <v>90.75</v>
      </c>
      <c r="BJ68" s="78">
        <v>22</v>
      </c>
      <c r="BK68" s="78">
        <v>15</v>
      </c>
      <c r="BL68" s="78">
        <v>19</v>
      </c>
      <c r="BM68" s="78">
        <v>15</v>
      </c>
      <c r="BN68" s="78"/>
      <c r="BO68" s="78"/>
      <c r="BP68" s="78"/>
      <c r="BQ68" s="78"/>
      <c r="BR68" s="78"/>
      <c r="BS68" s="78"/>
      <c r="BT68" s="78">
        <f t="shared" si="43"/>
        <v>71</v>
      </c>
      <c r="BU68" s="78">
        <f t="shared" si="44"/>
        <v>78.888888888888886</v>
      </c>
      <c r="BV68" s="82">
        <v>95</v>
      </c>
      <c r="BW68" s="82"/>
      <c r="BX68" s="82"/>
      <c r="BY68" s="82"/>
      <c r="BZ68" s="82"/>
      <c r="CA68" s="82">
        <f t="shared" si="45"/>
        <v>95</v>
      </c>
      <c r="CB68" s="82">
        <f t="shared" si="46"/>
        <v>95</v>
      </c>
      <c r="CC68" s="84">
        <v>87</v>
      </c>
      <c r="CD68" s="84">
        <v>94</v>
      </c>
      <c r="CE68" s="84"/>
      <c r="CF68" s="84"/>
      <c r="CG68" s="84"/>
      <c r="CH68" s="84">
        <f t="shared" si="47"/>
        <v>181</v>
      </c>
      <c r="CI68" s="84">
        <f t="shared" si="48"/>
        <v>90.5</v>
      </c>
      <c r="CJ68" s="86">
        <v>90</v>
      </c>
      <c r="CK68" s="86">
        <v>89</v>
      </c>
      <c r="CL68" s="86"/>
      <c r="CM68" s="86"/>
      <c r="CN68" s="86"/>
      <c r="CO68" s="86">
        <f t="shared" si="49"/>
        <v>179</v>
      </c>
      <c r="CP68" s="86">
        <f t="shared" si="50"/>
        <v>89.5</v>
      </c>
      <c r="CQ68" s="182">
        <v>22</v>
      </c>
      <c r="CR68" s="76">
        <v>18</v>
      </c>
      <c r="CS68" s="76">
        <v>14</v>
      </c>
      <c r="CT68" s="88"/>
      <c r="CU68" s="88"/>
      <c r="CV68" s="88"/>
      <c r="CW68" s="88"/>
      <c r="CX68" s="88"/>
      <c r="CY68" s="88">
        <f t="shared" si="51"/>
        <v>54</v>
      </c>
      <c r="CZ68" s="89">
        <f t="shared" si="52"/>
        <v>90</v>
      </c>
      <c r="DA68" s="386">
        <v>30</v>
      </c>
      <c r="DB68" s="385"/>
      <c r="DC68" s="80">
        <f t="shared" si="53"/>
        <v>12</v>
      </c>
      <c r="DD68" s="162" t="str">
        <f t="shared" si="54"/>
        <v/>
      </c>
      <c r="DE68" s="162">
        <f t="shared" si="55"/>
        <v>22.54</v>
      </c>
      <c r="DF68" s="162">
        <f t="shared" si="56"/>
        <v>44.06111111111111</v>
      </c>
      <c r="DG68" s="162">
        <f t="shared" si="57"/>
        <v>12</v>
      </c>
      <c r="DH68" s="93">
        <f t="shared" si="58"/>
        <v>78.601111111111109</v>
      </c>
      <c r="DI68" s="94">
        <f t="shared" si="59"/>
        <v>86.625694444444449</v>
      </c>
      <c r="DJ68" s="95">
        <f t="shared" si="60"/>
        <v>88.111728395061732</v>
      </c>
      <c r="DK68" s="96">
        <f t="shared" si="61"/>
        <v>89.300555555555547</v>
      </c>
      <c r="DL68" s="163">
        <f t="shared" si="31"/>
        <v>87</v>
      </c>
      <c r="DM68" s="164">
        <f t="shared" si="62"/>
        <v>-2</v>
      </c>
      <c r="DN68" s="219">
        <f t="shared" si="63"/>
        <v>89</v>
      </c>
      <c r="DR68" s="275" t="s">
        <v>46</v>
      </c>
      <c r="DS68" s="275"/>
      <c r="DT68" s="275"/>
      <c r="DU68" s="275"/>
      <c r="DV68" s="276">
        <f>COUNTIFS($DL$66:$DL$105,"&gt;=85",$DL$66:$DL$105,"&lt;90")</f>
        <v>8</v>
      </c>
      <c r="DW68" s="276"/>
    </row>
    <row r="69" spans="1:127" ht="18" customHeight="1">
      <c r="A69" s="70">
        <v>406913150116</v>
      </c>
      <c r="B69" s="103" t="s">
        <v>47</v>
      </c>
      <c r="C69" s="220" t="s">
        <v>48</v>
      </c>
      <c r="D69" s="223"/>
      <c r="E69" s="182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 t="str">
        <f t="shared" si="32"/>
        <v/>
      </c>
      <c r="R69" s="76">
        <f t="shared" si="33"/>
        <v>0</v>
      </c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 t="str">
        <f t="shared" si="34"/>
        <v/>
      </c>
      <c r="AD69" s="79" t="str">
        <f t="shared" si="35"/>
        <v/>
      </c>
      <c r="AE69" s="182">
        <v>17</v>
      </c>
      <c r="AF69" s="76">
        <v>8</v>
      </c>
      <c r="AG69" s="76">
        <v>10</v>
      </c>
      <c r="AH69" s="76">
        <v>12</v>
      </c>
      <c r="AI69" s="76">
        <v>3</v>
      </c>
      <c r="AJ69" s="76">
        <v>8</v>
      </c>
      <c r="AK69" s="76"/>
      <c r="AL69" s="76"/>
      <c r="AM69" s="76"/>
      <c r="AN69" s="76"/>
      <c r="AO69" s="76">
        <f t="shared" si="36"/>
        <v>58</v>
      </c>
      <c r="AP69" s="76">
        <f t="shared" si="37"/>
        <v>77.333333333333329</v>
      </c>
      <c r="AQ69" s="78">
        <v>14</v>
      </c>
      <c r="AR69" s="78">
        <v>10</v>
      </c>
      <c r="AS69" s="78">
        <v>11</v>
      </c>
      <c r="AT69" s="78"/>
      <c r="AU69" s="78"/>
      <c r="AV69" s="78"/>
      <c r="AW69" s="78"/>
      <c r="AX69" s="78">
        <f t="shared" si="38"/>
        <v>35</v>
      </c>
      <c r="AY69" s="78">
        <f t="shared" si="39"/>
        <v>70</v>
      </c>
      <c r="AZ69" s="384">
        <v>26</v>
      </c>
      <c r="BA69" s="385"/>
      <c r="BB69" s="80">
        <f t="shared" si="40"/>
        <v>52</v>
      </c>
      <c r="BC69" s="182">
        <v>100</v>
      </c>
      <c r="BD69" s="76">
        <v>86</v>
      </c>
      <c r="BE69" s="76">
        <v>82</v>
      </c>
      <c r="BF69" s="76">
        <v>86</v>
      </c>
      <c r="BG69" s="76"/>
      <c r="BH69" s="76">
        <f t="shared" si="41"/>
        <v>354</v>
      </c>
      <c r="BI69" s="76">
        <f t="shared" si="42"/>
        <v>88.5</v>
      </c>
      <c r="BJ69" s="78">
        <v>19</v>
      </c>
      <c r="BK69" s="78">
        <v>18</v>
      </c>
      <c r="BL69" s="78">
        <v>16</v>
      </c>
      <c r="BM69" s="78">
        <v>12</v>
      </c>
      <c r="BN69" s="78"/>
      <c r="BO69" s="78"/>
      <c r="BP69" s="78"/>
      <c r="BQ69" s="78"/>
      <c r="BR69" s="78"/>
      <c r="BS69" s="78"/>
      <c r="BT69" s="78">
        <f t="shared" si="43"/>
        <v>65</v>
      </c>
      <c r="BU69" s="78">
        <f t="shared" si="44"/>
        <v>72.222222222222214</v>
      </c>
      <c r="BV69" s="82">
        <v>94</v>
      </c>
      <c r="BW69" s="82"/>
      <c r="BX69" s="82"/>
      <c r="BY69" s="82"/>
      <c r="BZ69" s="82"/>
      <c r="CA69" s="82">
        <f t="shared" si="45"/>
        <v>94</v>
      </c>
      <c r="CB69" s="82">
        <f t="shared" si="46"/>
        <v>94</v>
      </c>
      <c r="CC69" s="84">
        <v>87</v>
      </c>
      <c r="CD69" s="84">
        <v>98</v>
      </c>
      <c r="CE69" s="84"/>
      <c r="CF69" s="84"/>
      <c r="CG69" s="84"/>
      <c r="CH69" s="84">
        <f t="shared" si="47"/>
        <v>185</v>
      </c>
      <c r="CI69" s="84">
        <f t="shared" si="48"/>
        <v>92.5</v>
      </c>
      <c r="CJ69" s="86">
        <v>97</v>
      </c>
      <c r="CK69" s="86">
        <v>88</v>
      </c>
      <c r="CL69" s="86"/>
      <c r="CM69" s="86"/>
      <c r="CN69" s="86"/>
      <c r="CO69" s="86">
        <f t="shared" si="49"/>
        <v>185</v>
      </c>
      <c r="CP69" s="86">
        <f t="shared" si="50"/>
        <v>92.5</v>
      </c>
      <c r="CQ69" s="182">
        <v>22</v>
      </c>
      <c r="CR69" s="76">
        <v>14</v>
      </c>
      <c r="CS69" s="76">
        <v>13</v>
      </c>
      <c r="CT69" s="88"/>
      <c r="CU69" s="88"/>
      <c r="CV69" s="88"/>
      <c r="CW69" s="88"/>
      <c r="CX69" s="88"/>
      <c r="CY69" s="88">
        <f t="shared" si="51"/>
        <v>49</v>
      </c>
      <c r="CZ69" s="89">
        <f t="shared" si="52"/>
        <v>81.666666666666671</v>
      </c>
      <c r="DA69" s="386">
        <v>43</v>
      </c>
      <c r="DB69" s="385"/>
      <c r="DC69" s="80">
        <f t="shared" si="53"/>
        <v>17.2</v>
      </c>
      <c r="DD69" s="162" t="str">
        <f t="shared" si="54"/>
        <v/>
      </c>
      <c r="DE69" s="162">
        <f t="shared" si="55"/>
        <v>20.260000000000002</v>
      </c>
      <c r="DF69" s="162">
        <f t="shared" si="56"/>
        <v>42.886111111111113</v>
      </c>
      <c r="DG69" s="162">
        <f t="shared" si="57"/>
        <v>17.2</v>
      </c>
      <c r="DH69" s="93">
        <f t="shared" si="58"/>
        <v>80.346111111111114</v>
      </c>
      <c r="DI69" s="94">
        <f t="shared" si="59"/>
        <v>87.716319444444451</v>
      </c>
      <c r="DJ69" s="95">
        <f t="shared" si="60"/>
        <v>89.081172839506181</v>
      </c>
      <c r="DK69" s="96">
        <f t="shared" si="61"/>
        <v>90.17305555555555</v>
      </c>
      <c r="DL69" s="163">
        <f>IFERROR(IF(ROUND(IF($C$60="Green",DI69,IF($C$60="Orange",DJ69,IF($C$60="Yellow",DK69,"Error!"))),0)&lt;70,70,ROUND(IF($C$60="Green",DI69,IF($C$60="Orange",DJ69,IF($C$60="Yellow",DK69,"Error!"))),0)),"")</f>
        <v>88</v>
      </c>
      <c r="DM69" s="164">
        <f t="shared" si="62"/>
        <v>1</v>
      </c>
      <c r="DN69" s="219">
        <f t="shared" si="63"/>
        <v>87</v>
      </c>
      <c r="DR69" s="275" t="s">
        <v>49</v>
      </c>
      <c r="DS69" s="275"/>
      <c r="DT69" s="275"/>
      <c r="DU69" s="275"/>
      <c r="DV69" s="276">
        <f>COUNTIFS($DL$66:$DL$105,"&gt;=80",$DL$66:$DL$105,"&lt;85")</f>
        <v>7</v>
      </c>
      <c r="DW69" s="276"/>
    </row>
    <row r="70" spans="1:127" ht="18" customHeight="1">
      <c r="A70" s="70">
        <v>406913150088</v>
      </c>
      <c r="B70" s="71" t="s">
        <v>50</v>
      </c>
      <c r="C70" s="222" t="s">
        <v>51</v>
      </c>
      <c r="D70" s="223"/>
      <c r="E70" s="182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 t="str">
        <f t="shared" si="32"/>
        <v/>
      </c>
      <c r="R70" s="76">
        <f t="shared" si="33"/>
        <v>0</v>
      </c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 t="str">
        <f t="shared" si="34"/>
        <v/>
      </c>
      <c r="AD70" s="79" t="str">
        <f t="shared" si="35"/>
        <v/>
      </c>
      <c r="AE70" s="182">
        <v>10</v>
      </c>
      <c r="AF70" s="76">
        <v>7</v>
      </c>
      <c r="AG70" s="76">
        <v>10</v>
      </c>
      <c r="AH70" s="76">
        <v>13</v>
      </c>
      <c r="AI70" s="76">
        <v>3</v>
      </c>
      <c r="AJ70" s="76">
        <v>9</v>
      </c>
      <c r="AK70" s="76"/>
      <c r="AL70" s="76"/>
      <c r="AM70" s="76"/>
      <c r="AN70" s="76"/>
      <c r="AO70" s="76">
        <f t="shared" si="36"/>
        <v>52</v>
      </c>
      <c r="AP70" s="76">
        <f t="shared" si="37"/>
        <v>69.333333333333343</v>
      </c>
      <c r="AQ70" s="78">
        <v>13</v>
      </c>
      <c r="AR70" s="78">
        <v>9</v>
      </c>
      <c r="AS70" s="78">
        <v>10</v>
      </c>
      <c r="AT70" s="78"/>
      <c r="AU70" s="78"/>
      <c r="AV70" s="78"/>
      <c r="AW70" s="78"/>
      <c r="AX70" s="78">
        <f t="shared" si="38"/>
        <v>32</v>
      </c>
      <c r="AY70" s="78">
        <f t="shared" si="39"/>
        <v>64</v>
      </c>
      <c r="AZ70" s="384">
        <v>26</v>
      </c>
      <c r="BA70" s="385"/>
      <c r="BB70" s="80">
        <f t="shared" si="40"/>
        <v>52</v>
      </c>
      <c r="BC70" s="182">
        <v>89</v>
      </c>
      <c r="BD70" s="76">
        <v>86</v>
      </c>
      <c r="BE70" s="76">
        <v>87</v>
      </c>
      <c r="BF70" s="76">
        <v>80</v>
      </c>
      <c r="BG70" s="76"/>
      <c r="BH70" s="76">
        <f t="shared" si="41"/>
        <v>342</v>
      </c>
      <c r="BI70" s="76">
        <f t="shared" si="42"/>
        <v>85.5</v>
      </c>
      <c r="BJ70" s="78">
        <v>18</v>
      </c>
      <c r="BK70" s="78">
        <v>13</v>
      </c>
      <c r="BL70" s="78">
        <v>16</v>
      </c>
      <c r="BM70" s="78">
        <v>12</v>
      </c>
      <c r="BN70" s="78"/>
      <c r="BO70" s="78"/>
      <c r="BP70" s="78"/>
      <c r="BQ70" s="78"/>
      <c r="BR70" s="78"/>
      <c r="BS70" s="78"/>
      <c r="BT70" s="78">
        <f t="shared" si="43"/>
        <v>59</v>
      </c>
      <c r="BU70" s="78">
        <f t="shared" si="44"/>
        <v>65.555555555555557</v>
      </c>
      <c r="BV70" s="82">
        <v>92</v>
      </c>
      <c r="BW70" s="82"/>
      <c r="BX70" s="82"/>
      <c r="BY70" s="82"/>
      <c r="BZ70" s="82"/>
      <c r="CA70" s="82">
        <f t="shared" si="45"/>
        <v>92</v>
      </c>
      <c r="CB70" s="82">
        <f t="shared" si="46"/>
        <v>92</v>
      </c>
      <c r="CC70" s="84">
        <v>89</v>
      </c>
      <c r="CD70" s="84">
        <v>98</v>
      </c>
      <c r="CE70" s="84"/>
      <c r="CF70" s="84"/>
      <c r="CG70" s="84"/>
      <c r="CH70" s="84">
        <f t="shared" si="47"/>
        <v>187</v>
      </c>
      <c r="CI70" s="84">
        <f t="shared" si="48"/>
        <v>93.5</v>
      </c>
      <c r="CJ70" s="86">
        <v>90</v>
      </c>
      <c r="CK70" s="86">
        <v>89</v>
      </c>
      <c r="CL70" s="86"/>
      <c r="CM70" s="86"/>
      <c r="CN70" s="86"/>
      <c r="CO70" s="86">
        <f t="shared" si="49"/>
        <v>179</v>
      </c>
      <c r="CP70" s="86">
        <f t="shared" si="50"/>
        <v>89.5</v>
      </c>
      <c r="CQ70" s="182">
        <v>17</v>
      </c>
      <c r="CR70" s="76">
        <v>13</v>
      </c>
      <c r="CS70" s="76">
        <v>12</v>
      </c>
      <c r="CT70" s="88"/>
      <c r="CU70" s="88"/>
      <c r="CV70" s="88"/>
      <c r="CW70" s="88"/>
      <c r="CX70" s="88"/>
      <c r="CY70" s="88">
        <f t="shared" si="51"/>
        <v>42</v>
      </c>
      <c r="CZ70" s="89">
        <f t="shared" si="52"/>
        <v>70</v>
      </c>
      <c r="DA70" s="386">
        <v>25</v>
      </c>
      <c r="DB70" s="385"/>
      <c r="DC70" s="80">
        <f t="shared" si="53"/>
        <v>10</v>
      </c>
      <c r="DD70" s="162" t="str">
        <f t="shared" si="54"/>
        <v/>
      </c>
      <c r="DE70" s="162">
        <f t="shared" si="55"/>
        <v>18.760000000000002</v>
      </c>
      <c r="DF70" s="162">
        <f t="shared" si="56"/>
        <v>40.86944444444444</v>
      </c>
      <c r="DG70" s="162">
        <f t="shared" si="57"/>
        <v>10</v>
      </c>
      <c r="DH70" s="93">
        <f t="shared" si="58"/>
        <v>69.629444444444445</v>
      </c>
      <c r="DI70" s="94">
        <f t="shared" si="59"/>
        <v>81.01840277777778</v>
      </c>
      <c r="DJ70" s="95">
        <f t="shared" si="60"/>
        <v>83.127469135802471</v>
      </c>
      <c r="DK70" s="96">
        <f t="shared" si="61"/>
        <v>84.81472222222223</v>
      </c>
      <c r="DL70" s="163">
        <f t="shared" si="31"/>
        <v>81</v>
      </c>
      <c r="DM70" s="164">
        <f t="shared" si="62"/>
        <v>-2</v>
      </c>
      <c r="DN70" s="219">
        <f t="shared" si="63"/>
        <v>83</v>
      </c>
      <c r="DR70" s="275" t="s">
        <v>52</v>
      </c>
      <c r="DS70" s="275"/>
      <c r="DT70" s="275"/>
      <c r="DU70" s="275"/>
      <c r="DV70" s="276">
        <f>COUNTIFS($DL$66:$DL$105,"&gt;=75",$DL$66:$DL$105,"&lt;80")</f>
        <v>1</v>
      </c>
      <c r="DW70" s="276"/>
    </row>
    <row r="71" spans="1:127" ht="18" customHeight="1">
      <c r="A71" s="70">
        <v>406913150089</v>
      </c>
      <c r="B71" s="71" t="s">
        <v>53</v>
      </c>
      <c r="C71" s="222" t="s">
        <v>54</v>
      </c>
      <c r="D71" s="223"/>
      <c r="E71" s="182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 t="str">
        <f t="shared" si="32"/>
        <v/>
      </c>
      <c r="R71" s="76">
        <f t="shared" si="33"/>
        <v>0</v>
      </c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 t="str">
        <f t="shared" si="34"/>
        <v/>
      </c>
      <c r="AD71" s="79" t="str">
        <f t="shared" si="35"/>
        <v/>
      </c>
      <c r="AE71" s="182">
        <v>10</v>
      </c>
      <c r="AF71" s="76">
        <v>6</v>
      </c>
      <c r="AG71" s="76">
        <v>12</v>
      </c>
      <c r="AH71" s="76">
        <v>14</v>
      </c>
      <c r="AI71" s="76">
        <v>5</v>
      </c>
      <c r="AJ71" s="76">
        <v>10</v>
      </c>
      <c r="AK71" s="76"/>
      <c r="AL71" s="76"/>
      <c r="AM71" s="76"/>
      <c r="AN71" s="76"/>
      <c r="AO71" s="76">
        <f t="shared" si="36"/>
        <v>57</v>
      </c>
      <c r="AP71" s="76">
        <f t="shared" si="37"/>
        <v>76</v>
      </c>
      <c r="AQ71" s="78">
        <v>17</v>
      </c>
      <c r="AR71" s="78">
        <v>11</v>
      </c>
      <c r="AS71" s="78">
        <v>15</v>
      </c>
      <c r="AT71" s="78"/>
      <c r="AU71" s="78"/>
      <c r="AV71" s="78"/>
      <c r="AW71" s="78"/>
      <c r="AX71" s="78">
        <f t="shared" si="38"/>
        <v>43</v>
      </c>
      <c r="AY71" s="78">
        <f t="shared" si="39"/>
        <v>86</v>
      </c>
      <c r="AZ71" s="384">
        <v>35</v>
      </c>
      <c r="BA71" s="385"/>
      <c r="BB71" s="80">
        <f t="shared" si="40"/>
        <v>70</v>
      </c>
      <c r="BC71" s="182">
        <v>95</v>
      </c>
      <c r="BD71" s="76">
        <v>100</v>
      </c>
      <c r="BE71" s="76">
        <v>86</v>
      </c>
      <c r="BF71" s="76">
        <v>83</v>
      </c>
      <c r="BG71" s="76"/>
      <c r="BH71" s="76">
        <f t="shared" si="41"/>
        <v>364</v>
      </c>
      <c r="BI71" s="76">
        <f t="shared" si="42"/>
        <v>91</v>
      </c>
      <c r="BJ71" s="78">
        <v>24</v>
      </c>
      <c r="BK71" s="78">
        <v>20</v>
      </c>
      <c r="BL71" s="78">
        <v>18</v>
      </c>
      <c r="BM71" s="78">
        <v>12</v>
      </c>
      <c r="BN71" s="78"/>
      <c r="BO71" s="78"/>
      <c r="BP71" s="78"/>
      <c r="BQ71" s="78"/>
      <c r="BR71" s="78"/>
      <c r="BS71" s="78"/>
      <c r="BT71" s="78">
        <f t="shared" si="43"/>
        <v>74</v>
      </c>
      <c r="BU71" s="78">
        <f t="shared" si="44"/>
        <v>82.222222222222214</v>
      </c>
      <c r="BV71" s="82">
        <v>92</v>
      </c>
      <c r="BW71" s="82"/>
      <c r="BX71" s="82"/>
      <c r="BY71" s="82"/>
      <c r="BZ71" s="82"/>
      <c r="CA71" s="82">
        <f t="shared" si="45"/>
        <v>92</v>
      </c>
      <c r="CB71" s="82">
        <f t="shared" si="46"/>
        <v>92</v>
      </c>
      <c r="CC71" s="84">
        <v>89</v>
      </c>
      <c r="CD71" s="84">
        <v>98</v>
      </c>
      <c r="CE71" s="84"/>
      <c r="CF71" s="84"/>
      <c r="CG71" s="84"/>
      <c r="CH71" s="84">
        <f t="shared" si="47"/>
        <v>187</v>
      </c>
      <c r="CI71" s="84">
        <f t="shared" si="48"/>
        <v>93.5</v>
      </c>
      <c r="CJ71" s="86">
        <v>95</v>
      </c>
      <c r="CK71" s="86">
        <v>89</v>
      </c>
      <c r="CL71" s="86"/>
      <c r="CM71" s="86"/>
      <c r="CN71" s="86"/>
      <c r="CO71" s="86">
        <f t="shared" si="49"/>
        <v>184</v>
      </c>
      <c r="CP71" s="86">
        <f t="shared" si="50"/>
        <v>92</v>
      </c>
      <c r="CQ71" s="182">
        <v>25</v>
      </c>
      <c r="CR71" s="76">
        <v>19</v>
      </c>
      <c r="CS71" s="76">
        <v>14</v>
      </c>
      <c r="CT71" s="88"/>
      <c r="CU71" s="88"/>
      <c r="CV71" s="88"/>
      <c r="CW71" s="88"/>
      <c r="CX71" s="88"/>
      <c r="CY71" s="88">
        <f t="shared" si="51"/>
        <v>58</v>
      </c>
      <c r="CZ71" s="89">
        <f t="shared" si="52"/>
        <v>96.666666666666671</v>
      </c>
      <c r="DA71" s="386">
        <v>40</v>
      </c>
      <c r="DB71" s="385"/>
      <c r="DC71" s="80">
        <f t="shared" si="53"/>
        <v>16</v>
      </c>
      <c r="DD71" s="162" t="str">
        <f t="shared" si="54"/>
        <v/>
      </c>
      <c r="DE71" s="162">
        <f t="shared" si="55"/>
        <v>23.16</v>
      </c>
      <c r="DF71" s="162">
        <f t="shared" si="56"/>
        <v>45.023611111111101</v>
      </c>
      <c r="DG71" s="162">
        <f t="shared" si="57"/>
        <v>16</v>
      </c>
      <c r="DH71" s="93">
        <f t="shared" si="58"/>
        <v>84.183611111111105</v>
      </c>
      <c r="DI71" s="94">
        <f t="shared" si="59"/>
        <v>90.114756944444437</v>
      </c>
      <c r="DJ71" s="95">
        <f t="shared" si="60"/>
        <v>91.213117283950623</v>
      </c>
      <c r="DK71" s="96">
        <f t="shared" si="61"/>
        <v>92.091805555555553</v>
      </c>
      <c r="DL71" s="163">
        <f t="shared" si="31"/>
        <v>90</v>
      </c>
      <c r="DM71" s="164">
        <f t="shared" si="62"/>
        <v>0</v>
      </c>
      <c r="DN71" s="219">
        <f t="shared" si="63"/>
        <v>90</v>
      </c>
      <c r="DR71" s="275" t="s">
        <v>55</v>
      </c>
      <c r="DS71" s="275"/>
      <c r="DT71" s="275"/>
      <c r="DU71" s="275"/>
      <c r="DV71" s="276">
        <f>COUNTIFS($DL$66:$DL$105,"&lt;75")</f>
        <v>0</v>
      </c>
      <c r="DW71" s="276"/>
    </row>
    <row r="72" spans="1:127" ht="18" customHeight="1">
      <c r="A72" s="70">
        <v>406913150094</v>
      </c>
      <c r="B72" s="71" t="s">
        <v>56</v>
      </c>
      <c r="C72" s="222" t="s">
        <v>57</v>
      </c>
      <c r="D72" s="223"/>
      <c r="E72" s="182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 t="str">
        <f t="shared" si="32"/>
        <v/>
      </c>
      <c r="R72" s="76">
        <f t="shared" si="33"/>
        <v>0</v>
      </c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 t="str">
        <f t="shared" si="34"/>
        <v/>
      </c>
      <c r="AD72" s="79" t="str">
        <f t="shared" si="35"/>
        <v/>
      </c>
      <c r="AE72" s="182">
        <v>11</v>
      </c>
      <c r="AF72" s="76">
        <v>10</v>
      </c>
      <c r="AG72" s="76">
        <v>12</v>
      </c>
      <c r="AH72" s="76">
        <v>13</v>
      </c>
      <c r="AI72" s="76">
        <v>5</v>
      </c>
      <c r="AJ72" s="76">
        <v>10</v>
      </c>
      <c r="AK72" s="76"/>
      <c r="AL72" s="76"/>
      <c r="AM72" s="76"/>
      <c r="AN72" s="76"/>
      <c r="AO72" s="76">
        <f t="shared" si="36"/>
        <v>61</v>
      </c>
      <c r="AP72" s="76">
        <f t="shared" si="37"/>
        <v>81.333333333333329</v>
      </c>
      <c r="AQ72" s="78">
        <v>19</v>
      </c>
      <c r="AR72" s="78">
        <v>14</v>
      </c>
      <c r="AS72" s="78">
        <v>15</v>
      </c>
      <c r="AT72" s="78"/>
      <c r="AU72" s="78"/>
      <c r="AV72" s="78"/>
      <c r="AW72" s="78"/>
      <c r="AX72" s="78">
        <f t="shared" si="38"/>
        <v>48</v>
      </c>
      <c r="AY72" s="78">
        <f t="shared" si="39"/>
        <v>96</v>
      </c>
      <c r="AZ72" s="384">
        <v>46</v>
      </c>
      <c r="BA72" s="385"/>
      <c r="BB72" s="80">
        <f t="shared" si="40"/>
        <v>92</v>
      </c>
      <c r="BC72" s="182">
        <v>90</v>
      </c>
      <c r="BD72" s="76">
        <v>82</v>
      </c>
      <c r="BE72" s="76">
        <v>98</v>
      </c>
      <c r="BF72" s="76">
        <v>100</v>
      </c>
      <c r="BG72" s="76"/>
      <c r="BH72" s="76">
        <f t="shared" si="41"/>
        <v>370</v>
      </c>
      <c r="BI72" s="76">
        <f t="shared" si="42"/>
        <v>92.5</v>
      </c>
      <c r="BJ72" s="78">
        <v>29</v>
      </c>
      <c r="BK72" s="78">
        <v>22</v>
      </c>
      <c r="BL72" s="78">
        <v>17</v>
      </c>
      <c r="BM72" s="78">
        <v>14</v>
      </c>
      <c r="BN72" s="78"/>
      <c r="BO72" s="78"/>
      <c r="BP72" s="78"/>
      <c r="BQ72" s="78"/>
      <c r="BR72" s="78"/>
      <c r="BS72" s="78"/>
      <c r="BT72" s="78">
        <f t="shared" si="43"/>
        <v>82</v>
      </c>
      <c r="BU72" s="78">
        <f t="shared" si="44"/>
        <v>91.111111111111114</v>
      </c>
      <c r="BV72" s="82">
        <v>94</v>
      </c>
      <c r="BW72" s="82"/>
      <c r="BX72" s="82"/>
      <c r="BY72" s="82"/>
      <c r="BZ72" s="82"/>
      <c r="CA72" s="82">
        <f t="shared" si="45"/>
        <v>94</v>
      </c>
      <c r="CB72" s="82">
        <f t="shared" si="46"/>
        <v>94</v>
      </c>
      <c r="CC72" s="84">
        <v>88</v>
      </c>
      <c r="CD72" s="84">
        <v>98</v>
      </c>
      <c r="CE72" s="84"/>
      <c r="CF72" s="84"/>
      <c r="CG72" s="84"/>
      <c r="CH72" s="84">
        <f t="shared" si="47"/>
        <v>186</v>
      </c>
      <c r="CI72" s="84">
        <f t="shared" si="48"/>
        <v>93</v>
      </c>
      <c r="CJ72" s="86">
        <v>97</v>
      </c>
      <c r="CK72" s="86">
        <v>89</v>
      </c>
      <c r="CL72" s="86"/>
      <c r="CM72" s="86"/>
      <c r="CN72" s="86"/>
      <c r="CO72" s="86">
        <f t="shared" si="49"/>
        <v>186</v>
      </c>
      <c r="CP72" s="86">
        <f t="shared" si="50"/>
        <v>93</v>
      </c>
      <c r="CQ72" s="182">
        <v>25</v>
      </c>
      <c r="CR72" s="76">
        <v>20</v>
      </c>
      <c r="CS72" s="76">
        <v>14</v>
      </c>
      <c r="CT72" s="88"/>
      <c r="CU72" s="88"/>
      <c r="CV72" s="88"/>
      <c r="CW72" s="88"/>
      <c r="CX72" s="88"/>
      <c r="CY72" s="88">
        <f t="shared" si="51"/>
        <v>59</v>
      </c>
      <c r="CZ72" s="89">
        <f t="shared" si="52"/>
        <v>98.333333333333329</v>
      </c>
      <c r="DA72" s="386">
        <v>50</v>
      </c>
      <c r="DB72" s="385"/>
      <c r="DC72" s="80">
        <f t="shared" si="53"/>
        <v>20</v>
      </c>
      <c r="DD72" s="162" t="str">
        <f t="shared" si="54"/>
        <v/>
      </c>
      <c r="DE72" s="162">
        <f t="shared" si="55"/>
        <v>26.679999999999996</v>
      </c>
      <c r="DF72" s="162">
        <f t="shared" si="56"/>
        <v>46.555555555555557</v>
      </c>
      <c r="DG72" s="162">
        <f t="shared" si="57"/>
        <v>20</v>
      </c>
      <c r="DH72" s="93">
        <f t="shared" si="58"/>
        <v>93.23555555555555</v>
      </c>
      <c r="DI72" s="94">
        <f t="shared" si="59"/>
        <v>95.772222222222211</v>
      </c>
      <c r="DJ72" s="95">
        <f t="shared" si="60"/>
        <v>96.241975308641969</v>
      </c>
      <c r="DK72" s="96">
        <f t="shared" si="61"/>
        <v>96.617777777777775</v>
      </c>
      <c r="DL72" s="163">
        <f t="shared" si="31"/>
        <v>96</v>
      </c>
      <c r="DM72" s="164">
        <f t="shared" si="62"/>
        <v>-1</v>
      </c>
      <c r="DN72" s="219">
        <f t="shared" si="63"/>
        <v>97</v>
      </c>
      <c r="DR72" s="272" t="s">
        <v>25</v>
      </c>
      <c r="DS72" s="272"/>
      <c r="DT72" s="272"/>
      <c r="DU72" s="272"/>
      <c r="DV72" s="273">
        <f>SUM(DV66:DW71)</f>
        <v>29</v>
      </c>
      <c r="DW72" s="273"/>
    </row>
    <row r="73" spans="1:127" ht="18" customHeight="1">
      <c r="A73" s="70">
        <v>406913150120</v>
      </c>
      <c r="B73" s="99" t="s">
        <v>58</v>
      </c>
      <c r="C73" s="224" t="s">
        <v>59</v>
      </c>
      <c r="D73" s="223"/>
      <c r="E73" s="182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 t="str">
        <f t="shared" si="32"/>
        <v/>
      </c>
      <c r="R73" s="76">
        <f t="shared" si="33"/>
        <v>0</v>
      </c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 t="str">
        <f t="shared" si="34"/>
        <v/>
      </c>
      <c r="AD73" s="79" t="str">
        <f t="shared" si="35"/>
        <v/>
      </c>
      <c r="AE73" s="182">
        <v>12</v>
      </c>
      <c r="AF73" s="76">
        <v>6</v>
      </c>
      <c r="AG73" s="76">
        <v>11</v>
      </c>
      <c r="AH73" s="76">
        <v>13</v>
      </c>
      <c r="AI73" s="76">
        <v>5</v>
      </c>
      <c r="AJ73" s="76">
        <v>8</v>
      </c>
      <c r="AK73" s="76"/>
      <c r="AL73" s="76"/>
      <c r="AM73" s="76"/>
      <c r="AN73" s="76"/>
      <c r="AO73" s="76">
        <f t="shared" si="36"/>
        <v>55</v>
      </c>
      <c r="AP73" s="76">
        <f t="shared" si="37"/>
        <v>73.333333333333329</v>
      </c>
      <c r="AQ73" s="78">
        <v>18</v>
      </c>
      <c r="AR73" s="78">
        <v>14</v>
      </c>
      <c r="AS73" s="78">
        <v>13</v>
      </c>
      <c r="AT73" s="78"/>
      <c r="AU73" s="78"/>
      <c r="AV73" s="78"/>
      <c r="AW73" s="78"/>
      <c r="AX73" s="78">
        <f t="shared" si="38"/>
        <v>45</v>
      </c>
      <c r="AY73" s="78">
        <f t="shared" si="39"/>
        <v>90</v>
      </c>
      <c r="AZ73" s="384">
        <v>39</v>
      </c>
      <c r="BA73" s="385"/>
      <c r="BB73" s="80">
        <f t="shared" si="40"/>
        <v>78</v>
      </c>
      <c r="BC73" s="182">
        <v>88</v>
      </c>
      <c r="BD73" s="76">
        <v>95</v>
      </c>
      <c r="BE73" s="76">
        <v>100</v>
      </c>
      <c r="BF73" s="76">
        <v>98</v>
      </c>
      <c r="BG73" s="76"/>
      <c r="BH73" s="76">
        <f t="shared" si="41"/>
        <v>381</v>
      </c>
      <c r="BI73" s="76">
        <f t="shared" si="42"/>
        <v>95.25</v>
      </c>
      <c r="BJ73" s="78">
        <v>28</v>
      </c>
      <c r="BK73" s="78">
        <v>16</v>
      </c>
      <c r="BL73" s="78">
        <v>17</v>
      </c>
      <c r="BM73" s="78">
        <v>13</v>
      </c>
      <c r="BN73" s="78"/>
      <c r="BO73" s="78"/>
      <c r="BP73" s="78"/>
      <c r="BQ73" s="78"/>
      <c r="BR73" s="78"/>
      <c r="BS73" s="78"/>
      <c r="BT73" s="78">
        <f t="shared" si="43"/>
        <v>74</v>
      </c>
      <c r="BU73" s="78">
        <f t="shared" si="44"/>
        <v>82.222222222222214</v>
      </c>
      <c r="BV73" s="82">
        <v>90</v>
      </c>
      <c r="BW73" s="82"/>
      <c r="BX73" s="82"/>
      <c r="BY73" s="82"/>
      <c r="BZ73" s="82"/>
      <c r="CA73" s="82">
        <f t="shared" si="45"/>
        <v>90</v>
      </c>
      <c r="CB73" s="82">
        <f t="shared" si="46"/>
        <v>90</v>
      </c>
      <c r="CC73" s="84">
        <v>87</v>
      </c>
      <c r="CD73" s="84">
        <v>93</v>
      </c>
      <c r="CE73" s="84"/>
      <c r="CF73" s="84"/>
      <c r="CG73" s="84"/>
      <c r="CH73" s="84">
        <f t="shared" si="47"/>
        <v>180</v>
      </c>
      <c r="CI73" s="84">
        <f t="shared" si="48"/>
        <v>90</v>
      </c>
      <c r="CJ73" s="86">
        <v>88</v>
      </c>
      <c r="CK73" s="86">
        <v>88</v>
      </c>
      <c r="CL73" s="86"/>
      <c r="CM73" s="86"/>
      <c r="CN73" s="86"/>
      <c r="CO73" s="86">
        <f>IF(SUMIFS(CJ73:CN73,CJ73:CN73,"&gt;=0")=0,"",SUMIFS(CJ73:CN73,CJ73:CN73,"&gt;=0"))</f>
        <v>176</v>
      </c>
      <c r="CP73" s="86">
        <f t="shared" si="50"/>
        <v>88</v>
      </c>
      <c r="CQ73" s="182">
        <v>23</v>
      </c>
      <c r="CR73" s="76">
        <v>18</v>
      </c>
      <c r="CS73" s="76">
        <v>14</v>
      </c>
      <c r="CT73" s="88"/>
      <c r="CU73" s="88"/>
      <c r="CV73" s="88"/>
      <c r="CW73" s="88"/>
      <c r="CX73" s="88"/>
      <c r="CY73" s="88">
        <f t="shared" si="51"/>
        <v>55</v>
      </c>
      <c r="CZ73" s="89">
        <f t="shared" si="52"/>
        <v>91.666666666666657</v>
      </c>
      <c r="DA73" s="386">
        <v>47</v>
      </c>
      <c r="DB73" s="385"/>
      <c r="DC73" s="80">
        <f t="shared" si="53"/>
        <v>18.8</v>
      </c>
      <c r="DD73" s="162" t="str">
        <f t="shared" si="54"/>
        <v/>
      </c>
      <c r="DE73" s="162">
        <f t="shared" si="55"/>
        <v>23.92</v>
      </c>
      <c r="DF73" s="162">
        <f t="shared" si="56"/>
        <v>44.486111111111107</v>
      </c>
      <c r="DG73" s="162">
        <f t="shared" si="57"/>
        <v>18.8</v>
      </c>
      <c r="DH73" s="93">
        <f t="shared" si="58"/>
        <v>87.206111111111099</v>
      </c>
      <c r="DI73" s="94">
        <f t="shared" si="59"/>
        <v>92.003819444444446</v>
      </c>
      <c r="DJ73" s="95">
        <f t="shared" si="60"/>
        <v>92.892283950617269</v>
      </c>
      <c r="DK73" s="96">
        <f t="shared" si="61"/>
        <v>93.603055555555557</v>
      </c>
      <c r="DL73" s="163">
        <f t="shared" si="31"/>
        <v>92</v>
      </c>
      <c r="DM73" s="164">
        <f t="shared" si="62"/>
        <v>1</v>
      </c>
      <c r="DN73" s="219">
        <f t="shared" si="63"/>
        <v>91</v>
      </c>
    </row>
    <row r="74" spans="1:127" ht="18" customHeight="1">
      <c r="A74" s="70">
        <v>406913150121</v>
      </c>
      <c r="B74" s="71" t="s">
        <v>60</v>
      </c>
      <c r="C74" s="222" t="s">
        <v>61</v>
      </c>
      <c r="D74" s="223"/>
      <c r="E74" s="182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 t="str">
        <f t="shared" si="32"/>
        <v/>
      </c>
      <c r="R74" s="76">
        <f t="shared" si="33"/>
        <v>0</v>
      </c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 t="str">
        <f t="shared" si="34"/>
        <v/>
      </c>
      <c r="AD74" s="79" t="str">
        <f t="shared" si="35"/>
        <v/>
      </c>
      <c r="AE74" s="182">
        <v>10</v>
      </c>
      <c r="AF74" s="76">
        <v>8</v>
      </c>
      <c r="AG74" s="76">
        <v>12</v>
      </c>
      <c r="AH74" s="76">
        <v>12</v>
      </c>
      <c r="AI74" s="76">
        <v>2</v>
      </c>
      <c r="AJ74" s="76">
        <v>9</v>
      </c>
      <c r="AK74" s="76"/>
      <c r="AL74" s="76"/>
      <c r="AM74" s="76"/>
      <c r="AN74" s="76"/>
      <c r="AO74" s="76">
        <f t="shared" si="36"/>
        <v>53</v>
      </c>
      <c r="AP74" s="76">
        <f t="shared" si="37"/>
        <v>70.666666666666671</v>
      </c>
      <c r="AQ74" s="78">
        <v>12</v>
      </c>
      <c r="AR74" s="78">
        <v>11</v>
      </c>
      <c r="AS74" s="78">
        <v>13</v>
      </c>
      <c r="AT74" s="78"/>
      <c r="AU74" s="78"/>
      <c r="AV74" s="78"/>
      <c r="AW74" s="78"/>
      <c r="AX74" s="78">
        <f t="shared" si="38"/>
        <v>36</v>
      </c>
      <c r="AY74" s="78">
        <f t="shared" si="39"/>
        <v>72</v>
      </c>
      <c r="AZ74" s="384">
        <v>25</v>
      </c>
      <c r="BA74" s="385"/>
      <c r="BB74" s="80">
        <f t="shared" si="40"/>
        <v>50</v>
      </c>
      <c r="BC74" s="182">
        <v>95</v>
      </c>
      <c r="BD74" s="76">
        <v>90</v>
      </c>
      <c r="BE74" s="76">
        <v>85</v>
      </c>
      <c r="BF74" s="76">
        <v>83</v>
      </c>
      <c r="BG74" s="76"/>
      <c r="BH74" s="76">
        <f t="shared" si="41"/>
        <v>353</v>
      </c>
      <c r="BI74" s="76">
        <f t="shared" si="42"/>
        <v>88.25</v>
      </c>
      <c r="BJ74" s="78">
        <v>21</v>
      </c>
      <c r="BK74" s="78">
        <v>17</v>
      </c>
      <c r="BL74" s="78">
        <v>16</v>
      </c>
      <c r="BM74" s="78">
        <v>13</v>
      </c>
      <c r="BN74" s="78"/>
      <c r="BO74" s="78"/>
      <c r="BP74" s="78"/>
      <c r="BQ74" s="78"/>
      <c r="BR74" s="78"/>
      <c r="BS74" s="78"/>
      <c r="BT74" s="78">
        <f t="shared" si="43"/>
        <v>67</v>
      </c>
      <c r="BU74" s="78">
        <f t="shared" si="44"/>
        <v>74.444444444444443</v>
      </c>
      <c r="BV74" s="82">
        <v>95</v>
      </c>
      <c r="BW74" s="82"/>
      <c r="BX74" s="82"/>
      <c r="BY74" s="82"/>
      <c r="BZ74" s="82"/>
      <c r="CA74" s="82">
        <f t="shared" si="45"/>
        <v>95</v>
      </c>
      <c r="CB74" s="82">
        <f t="shared" si="46"/>
        <v>95</v>
      </c>
      <c r="CC74" s="84">
        <v>88</v>
      </c>
      <c r="CD74" s="84">
        <v>92</v>
      </c>
      <c r="CE74" s="84"/>
      <c r="CF74" s="84"/>
      <c r="CG74" s="84"/>
      <c r="CH74" s="84">
        <f t="shared" si="47"/>
        <v>180</v>
      </c>
      <c r="CI74" s="84">
        <f t="shared" si="48"/>
        <v>90</v>
      </c>
      <c r="CJ74" s="86">
        <v>95</v>
      </c>
      <c r="CK74" s="86">
        <v>89</v>
      </c>
      <c r="CL74" s="86"/>
      <c r="CM74" s="86"/>
      <c r="CN74" s="86"/>
      <c r="CO74" s="86">
        <f t="shared" si="49"/>
        <v>184</v>
      </c>
      <c r="CP74" s="86">
        <f t="shared" si="50"/>
        <v>92</v>
      </c>
      <c r="CQ74" s="182">
        <v>18</v>
      </c>
      <c r="CR74" s="76">
        <v>12</v>
      </c>
      <c r="CS74" s="76">
        <v>12</v>
      </c>
      <c r="CT74" s="88"/>
      <c r="CU74" s="88"/>
      <c r="CV74" s="88"/>
      <c r="CW74" s="88"/>
      <c r="CX74" s="88"/>
      <c r="CY74" s="88">
        <f t="shared" si="51"/>
        <v>42</v>
      </c>
      <c r="CZ74" s="89">
        <f t="shared" si="52"/>
        <v>70</v>
      </c>
      <c r="DA74" s="386">
        <v>20</v>
      </c>
      <c r="DB74" s="385"/>
      <c r="DC74" s="80">
        <f t="shared" si="53"/>
        <v>8</v>
      </c>
      <c r="DD74" s="162" t="str">
        <f t="shared" si="54"/>
        <v/>
      </c>
      <c r="DE74" s="162">
        <f t="shared" si="55"/>
        <v>19.46</v>
      </c>
      <c r="DF74" s="162">
        <f t="shared" si="56"/>
        <v>42.405555555555559</v>
      </c>
      <c r="DG74" s="162">
        <f t="shared" si="57"/>
        <v>8</v>
      </c>
      <c r="DH74" s="93">
        <f t="shared" si="58"/>
        <v>69.865555555555559</v>
      </c>
      <c r="DI74" s="94">
        <f t="shared" si="59"/>
        <v>81.165972222222223</v>
      </c>
      <c r="DJ74" s="95">
        <f t="shared" si="60"/>
        <v>83.258641975308649</v>
      </c>
      <c r="DK74" s="96">
        <f t="shared" si="61"/>
        <v>84.932777777777773</v>
      </c>
      <c r="DL74" s="163">
        <f t="shared" si="31"/>
        <v>81</v>
      </c>
      <c r="DM74" s="164">
        <f t="shared" si="62"/>
        <v>1</v>
      </c>
      <c r="DN74" s="219">
        <f t="shared" si="63"/>
        <v>80</v>
      </c>
    </row>
    <row r="75" spans="1:127" ht="18" customHeight="1">
      <c r="A75" s="70">
        <v>406913150095</v>
      </c>
      <c r="B75" s="103" t="s">
        <v>62</v>
      </c>
      <c r="C75" s="220" t="s">
        <v>63</v>
      </c>
      <c r="D75" s="223"/>
      <c r="E75" s="182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 t="str">
        <f t="shared" si="32"/>
        <v/>
      </c>
      <c r="R75" s="76">
        <f t="shared" si="33"/>
        <v>0</v>
      </c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 t="str">
        <f t="shared" si="34"/>
        <v/>
      </c>
      <c r="AD75" s="79" t="str">
        <f t="shared" si="35"/>
        <v/>
      </c>
      <c r="AE75" s="182">
        <v>14</v>
      </c>
      <c r="AF75" s="76">
        <v>5</v>
      </c>
      <c r="AG75" s="76">
        <v>13</v>
      </c>
      <c r="AH75" s="76">
        <v>11</v>
      </c>
      <c r="AI75" s="76">
        <v>1</v>
      </c>
      <c r="AJ75" s="76">
        <v>9</v>
      </c>
      <c r="AK75" s="76"/>
      <c r="AL75" s="76"/>
      <c r="AM75" s="76"/>
      <c r="AN75" s="76"/>
      <c r="AO75" s="76">
        <f t="shared" si="36"/>
        <v>53</v>
      </c>
      <c r="AP75" s="76">
        <f t="shared" si="37"/>
        <v>70.666666666666671</v>
      </c>
      <c r="AQ75" s="78">
        <v>11</v>
      </c>
      <c r="AR75" s="78">
        <v>11</v>
      </c>
      <c r="AS75" s="78">
        <v>13</v>
      </c>
      <c r="AT75" s="78"/>
      <c r="AU75" s="78"/>
      <c r="AV75" s="78"/>
      <c r="AW75" s="78"/>
      <c r="AX75" s="78">
        <f t="shared" si="38"/>
        <v>35</v>
      </c>
      <c r="AY75" s="78">
        <f t="shared" si="39"/>
        <v>70</v>
      </c>
      <c r="AZ75" s="384">
        <v>20</v>
      </c>
      <c r="BA75" s="385"/>
      <c r="BB75" s="80">
        <f t="shared" si="40"/>
        <v>40</v>
      </c>
      <c r="BC75" s="182">
        <v>83</v>
      </c>
      <c r="BD75" s="76">
        <v>81</v>
      </c>
      <c r="BE75" s="76">
        <v>85</v>
      </c>
      <c r="BF75" s="76">
        <v>90</v>
      </c>
      <c r="BG75" s="76"/>
      <c r="BH75" s="76">
        <f t="shared" si="41"/>
        <v>339</v>
      </c>
      <c r="BI75" s="76">
        <f t="shared" si="42"/>
        <v>84.75</v>
      </c>
      <c r="BJ75" s="78">
        <v>19</v>
      </c>
      <c r="BK75" s="78">
        <v>17</v>
      </c>
      <c r="BL75" s="78">
        <v>13</v>
      </c>
      <c r="BM75" s="78">
        <v>12</v>
      </c>
      <c r="BN75" s="78"/>
      <c r="BO75" s="78"/>
      <c r="BP75" s="78"/>
      <c r="BQ75" s="78"/>
      <c r="BR75" s="78"/>
      <c r="BS75" s="78"/>
      <c r="BT75" s="78">
        <f t="shared" si="43"/>
        <v>61</v>
      </c>
      <c r="BU75" s="78">
        <f t="shared" si="44"/>
        <v>67.777777777777786</v>
      </c>
      <c r="BV75" s="82">
        <v>94</v>
      </c>
      <c r="BW75" s="82"/>
      <c r="BX75" s="82"/>
      <c r="BY75" s="82"/>
      <c r="BZ75" s="82"/>
      <c r="CA75" s="82">
        <f t="shared" si="45"/>
        <v>94</v>
      </c>
      <c r="CB75" s="82">
        <f t="shared" si="46"/>
        <v>94</v>
      </c>
      <c r="CC75" s="84">
        <v>89</v>
      </c>
      <c r="CD75" s="84">
        <v>91</v>
      </c>
      <c r="CE75" s="84"/>
      <c r="CF75" s="84"/>
      <c r="CG75" s="84"/>
      <c r="CH75" s="84">
        <f t="shared" si="47"/>
        <v>180</v>
      </c>
      <c r="CI75" s="84">
        <f>IFERROR(IF($CI$62=0,0,((CH75/SUMIFS($CC$65:$CG$65,CC75:CG75,"&gt;=0"))*100)),"")</f>
        <v>90</v>
      </c>
      <c r="CJ75" s="86">
        <v>97</v>
      </c>
      <c r="CK75" s="86">
        <v>88</v>
      </c>
      <c r="CL75" s="86"/>
      <c r="CM75" s="86"/>
      <c r="CN75" s="86"/>
      <c r="CO75" s="86">
        <f t="shared" si="49"/>
        <v>185</v>
      </c>
      <c r="CP75" s="86">
        <f t="shared" si="50"/>
        <v>92.5</v>
      </c>
      <c r="CQ75" s="182">
        <v>16</v>
      </c>
      <c r="CR75" s="76">
        <v>14</v>
      </c>
      <c r="CS75" s="76">
        <v>14</v>
      </c>
      <c r="CT75" s="88"/>
      <c r="CU75" s="88"/>
      <c r="CV75" s="88"/>
      <c r="CW75" s="88"/>
      <c r="CX75" s="88"/>
      <c r="CY75" s="88">
        <f t="shared" si="51"/>
        <v>44</v>
      </c>
      <c r="CZ75" s="89">
        <f t="shared" si="52"/>
        <v>73.333333333333329</v>
      </c>
      <c r="DA75" s="386">
        <v>19</v>
      </c>
      <c r="DB75" s="385"/>
      <c r="DC75" s="80">
        <f t="shared" si="53"/>
        <v>7.6</v>
      </c>
      <c r="DD75" s="162" t="str">
        <f t="shared" si="54"/>
        <v/>
      </c>
      <c r="DE75" s="162">
        <f t="shared" si="55"/>
        <v>18.380000000000003</v>
      </c>
      <c r="DF75" s="162">
        <f t="shared" si="56"/>
        <v>41.351388888888884</v>
      </c>
      <c r="DG75" s="162">
        <f t="shared" si="57"/>
        <v>7.6</v>
      </c>
      <c r="DH75" s="93">
        <f t="shared" si="58"/>
        <v>67.331388888888881</v>
      </c>
      <c r="DI75" s="94">
        <f t="shared" si="59"/>
        <v>79.582118055555554</v>
      </c>
      <c r="DJ75" s="95">
        <f t="shared" si="60"/>
        <v>81.850771604938274</v>
      </c>
      <c r="DK75" s="96">
        <f t="shared" si="61"/>
        <v>83.665694444444441</v>
      </c>
      <c r="DL75" s="163">
        <f t="shared" si="31"/>
        <v>80</v>
      </c>
      <c r="DM75" s="164">
        <f t="shared" si="62"/>
        <v>-3</v>
      </c>
      <c r="DN75" s="219">
        <f t="shared" si="63"/>
        <v>83</v>
      </c>
    </row>
    <row r="76" spans="1:127" ht="18" customHeight="1">
      <c r="A76" s="70">
        <v>406913150122</v>
      </c>
      <c r="B76" s="71" t="s">
        <v>64</v>
      </c>
      <c r="C76" s="222" t="s">
        <v>65</v>
      </c>
      <c r="D76" s="223"/>
      <c r="E76" s="182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 t="str">
        <f t="shared" si="32"/>
        <v/>
      </c>
      <c r="R76" s="76">
        <f t="shared" si="33"/>
        <v>0</v>
      </c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 t="str">
        <f t="shared" si="34"/>
        <v/>
      </c>
      <c r="AD76" s="79" t="str">
        <f t="shared" si="35"/>
        <v/>
      </c>
      <c r="AE76" s="182">
        <v>18</v>
      </c>
      <c r="AF76" s="76">
        <v>10</v>
      </c>
      <c r="AG76" s="76">
        <v>15</v>
      </c>
      <c r="AH76" s="76">
        <v>14</v>
      </c>
      <c r="AI76" s="76">
        <v>5</v>
      </c>
      <c r="AJ76" s="76">
        <v>10</v>
      </c>
      <c r="AK76" s="76"/>
      <c r="AL76" s="76"/>
      <c r="AM76" s="76"/>
      <c r="AN76" s="76"/>
      <c r="AO76" s="76">
        <f t="shared" si="36"/>
        <v>72</v>
      </c>
      <c r="AP76" s="76">
        <f t="shared" si="37"/>
        <v>96</v>
      </c>
      <c r="AQ76" s="78">
        <v>20</v>
      </c>
      <c r="AR76" s="78">
        <v>13</v>
      </c>
      <c r="AS76" s="78">
        <v>15</v>
      </c>
      <c r="AT76" s="78"/>
      <c r="AU76" s="78"/>
      <c r="AV76" s="78"/>
      <c r="AW76" s="78"/>
      <c r="AX76" s="78">
        <f t="shared" si="38"/>
        <v>48</v>
      </c>
      <c r="AY76" s="78">
        <f t="shared" si="39"/>
        <v>96</v>
      </c>
      <c r="AZ76" s="384">
        <v>46</v>
      </c>
      <c r="BA76" s="385"/>
      <c r="BB76" s="80">
        <f t="shared" si="40"/>
        <v>92</v>
      </c>
      <c r="BC76" s="182">
        <v>100</v>
      </c>
      <c r="BD76" s="76">
        <v>100</v>
      </c>
      <c r="BE76" s="76">
        <v>95</v>
      </c>
      <c r="BF76" s="76">
        <v>92</v>
      </c>
      <c r="BG76" s="76"/>
      <c r="BH76" s="76">
        <f t="shared" si="41"/>
        <v>387</v>
      </c>
      <c r="BI76" s="76">
        <f t="shared" si="42"/>
        <v>96.75</v>
      </c>
      <c r="BJ76" s="78">
        <v>28</v>
      </c>
      <c r="BK76" s="78">
        <v>20</v>
      </c>
      <c r="BL76" s="78">
        <v>18</v>
      </c>
      <c r="BM76" s="78">
        <v>13</v>
      </c>
      <c r="BN76" s="78"/>
      <c r="BO76" s="78"/>
      <c r="BP76" s="78"/>
      <c r="BQ76" s="78"/>
      <c r="BR76" s="78"/>
      <c r="BS76" s="78"/>
      <c r="BT76" s="78">
        <f t="shared" si="43"/>
        <v>79</v>
      </c>
      <c r="BU76" s="78">
        <f t="shared" si="44"/>
        <v>87.777777777777771</v>
      </c>
      <c r="BV76" s="82">
        <v>95</v>
      </c>
      <c r="BW76" s="82"/>
      <c r="BX76" s="82"/>
      <c r="BY76" s="82"/>
      <c r="BZ76" s="82"/>
      <c r="CA76" s="82">
        <f t="shared" si="45"/>
        <v>95</v>
      </c>
      <c r="CB76" s="82">
        <f t="shared" si="46"/>
        <v>95</v>
      </c>
      <c r="CC76" s="84">
        <v>90</v>
      </c>
      <c r="CD76" s="84">
        <v>95</v>
      </c>
      <c r="CE76" s="84"/>
      <c r="CF76" s="84"/>
      <c r="CG76" s="84"/>
      <c r="CH76" s="84">
        <f t="shared" si="47"/>
        <v>185</v>
      </c>
      <c r="CI76" s="84">
        <f t="shared" si="48"/>
        <v>92.5</v>
      </c>
      <c r="CJ76" s="86">
        <v>90</v>
      </c>
      <c r="CK76" s="86">
        <v>88</v>
      </c>
      <c r="CL76" s="86"/>
      <c r="CM76" s="86"/>
      <c r="CN76" s="86"/>
      <c r="CO76" s="86">
        <f t="shared" si="49"/>
        <v>178</v>
      </c>
      <c r="CP76" s="86">
        <f t="shared" si="50"/>
        <v>89</v>
      </c>
      <c r="CQ76" s="182">
        <v>25</v>
      </c>
      <c r="CR76" s="76">
        <v>20</v>
      </c>
      <c r="CS76" s="76">
        <v>15</v>
      </c>
      <c r="CT76" s="88"/>
      <c r="CU76" s="88"/>
      <c r="CV76" s="88"/>
      <c r="CW76" s="88"/>
      <c r="CX76" s="88"/>
      <c r="CY76" s="88">
        <f t="shared" si="51"/>
        <v>60</v>
      </c>
      <c r="CZ76" s="89">
        <f t="shared" si="52"/>
        <v>100</v>
      </c>
      <c r="DA76" s="386">
        <v>49</v>
      </c>
      <c r="DB76" s="385"/>
      <c r="DC76" s="80">
        <f t="shared" si="53"/>
        <v>19.600000000000001</v>
      </c>
      <c r="DD76" s="162" t="str">
        <f t="shared" si="54"/>
        <v/>
      </c>
      <c r="DE76" s="162">
        <f t="shared" si="55"/>
        <v>28.44</v>
      </c>
      <c r="DF76" s="162">
        <f t="shared" si="56"/>
        <v>46.384722222222223</v>
      </c>
      <c r="DG76" s="162">
        <f t="shared" si="57"/>
        <v>19.600000000000001</v>
      </c>
      <c r="DH76" s="93">
        <f t="shared" si="58"/>
        <v>94.424722222222215</v>
      </c>
      <c r="DI76" s="94">
        <f t="shared" si="59"/>
        <v>96.515451388888891</v>
      </c>
      <c r="DJ76" s="95">
        <f t="shared" si="60"/>
        <v>96.902623456790124</v>
      </c>
      <c r="DK76" s="96">
        <f t="shared" si="61"/>
        <v>97.212361111111107</v>
      </c>
      <c r="DL76" s="163">
        <f t="shared" si="31"/>
        <v>97</v>
      </c>
      <c r="DM76" s="164">
        <f t="shared" si="62"/>
        <v>0</v>
      </c>
      <c r="DN76" s="219">
        <f t="shared" si="63"/>
        <v>97</v>
      </c>
    </row>
    <row r="77" spans="1:127" ht="18" customHeight="1">
      <c r="A77" s="70">
        <v>406913150123</v>
      </c>
      <c r="B77" s="71" t="s">
        <v>66</v>
      </c>
      <c r="C77" s="222" t="s">
        <v>67</v>
      </c>
      <c r="D77" s="223"/>
      <c r="E77" s="182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 t="str">
        <f t="shared" si="32"/>
        <v/>
      </c>
      <c r="R77" s="76">
        <f>IFERROR(IF($R$62=0,0,((Q77/SUMIFS($E$65:$P$65,E77:P77,"&gt;=0")*100))),"")</f>
        <v>0</v>
      </c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 t="str">
        <f t="shared" si="34"/>
        <v/>
      </c>
      <c r="AD77" s="79" t="str">
        <f t="shared" si="35"/>
        <v/>
      </c>
      <c r="AE77" s="182">
        <v>11</v>
      </c>
      <c r="AF77" s="76">
        <v>10</v>
      </c>
      <c r="AG77" s="76">
        <v>15</v>
      </c>
      <c r="AH77" s="76">
        <v>13</v>
      </c>
      <c r="AI77" s="76">
        <v>5</v>
      </c>
      <c r="AJ77" s="76">
        <v>8</v>
      </c>
      <c r="AK77" s="76"/>
      <c r="AL77" s="76"/>
      <c r="AM77" s="76"/>
      <c r="AN77" s="76"/>
      <c r="AO77" s="76">
        <f t="shared" si="36"/>
        <v>62</v>
      </c>
      <c r="AP77" s="76">
        <f t="shared" si="37"/>
        <v>82.666666666666671</v>
      </c>
      <c r="AQ77" s="78">
        <v>13</v>
      </c>
      <c r="AR77" s="78">
        <v>13</v>
      </c>
      <c r="AS77" s="78">
        <v>12</v>
      </c>
      <c r="AT77" s="78"/>
      <c r="AU77" s="78"/>
      <c r="AV77" s="78"/>
      <c r="AW77" s="78"/>
      <c r="AX77" s="78">
        <f t="shared" si="38"/>
        <v>38</v>
      </c>
      <c r="AY77" s="78">
        <f t="shared" si="39"/>
        <v>76</v>
      </c>
      <c r="AZ77" s="384">
        <v>37</v>
      </c>
      <c r="BA77" s="385"/>
      <c r="BB77" s="80">
        <f t="shared" si="40"/>
        <v>74</v>
      </c>
      <c r="BC77" s="182">
        <v>100</v>
      </c>
      <c r="BD77" s="76">
        <v>82</v>
      </c>
      <c r="BE77" s="76">
        <v>87</v>
      </c>
      <c r="BF77" s="76">
        <v>85</v>
      </c>
      <c r="BG77" s="76"/>
      <c r="BH77" s="76">
        <f t="shared" si="41"/>
        <v>354</v>
      </c>
      <c r="BI77" s="76">
        <f t="shared" si="42"/>
        <v>88.5</v>
      </c>
      <c r="BJ77" s="78">
        <v>25</v>
      </c>
      <c r="BK77" s="78">
        <v>20</v>
      </c>
      <c r="BL77" s="78">
        <v>19</v>
      </c>
      <c r="BM77" s="78">
        <v>15</v>
      </c>
      <c r="BN77" s="78"/>
      <c r="BO77" s="78"/>
      <c r="BP77" s="78"/>
      <c r="BQ77" s="78"/>
      <c r="BR77" s="78"/>
      <c r="BS77" s="78"/>
      <c r="BT77" s="78">
        <f t="shared" si="43"/>
        <v>79</v>
      </c>
      <c r="BU77" s="78">
        <f t="shared" si="44"/>
        <v>87.777777777777771</v>
      </c>
      <c r="BV77" s="82">
        <v>95</v>
      </c>
      <c r="BW77" s="82"/>
      <c r="BX77" s="82"/>
      <c r="BY77" s="82"/>
      <c r="BZ77" s="82"/>
      <c r="CA77" s="82">
        <f t="shared" si="45"/>
        <v>95</v>
      </c>
      <c r="CB77" s="82">
        <f t="shared" si="46"/>
        <v>95</v>
      </c>
      <c r="CC77" s="84">
        <v>88</v>
      </c>
      <c r="CD77" s="84">
        <v>94</v>
      </c>
      <c r="CE77" s="84"/>
      <c r="CF77" s="84"/>
      <c r="CG77" s="84"/>
      <c r="CH77" s="84">
        <f t="shared" si="47"/>
        <v>182</v>
      </c>
      <c r="CI77" s="84">
        <f t="shared" si="48"/>
        <v>91</v>
      </c>
      <c r="CJ77" s="86">
        <v>88</v>
      </c>
      <c r="CK77" s="86">
        <v>89</v>
      </c>
      <c r="CL77" s="86"/>
      <c r="CM77" s="86"/>
      <c r="CN77" s="86"/>
      <c r="CO77" s="86">
        <f t="shared" si="49"/>
        <v>177</v>
      </c>
      <c r="CP77" s="86">
        <f t="shared" si="50"/>
        <v>88.5</v>
      </c>
      <c r="CQ77" s="182">
        <v>22</v>
      </c>
      <c r="CR77" s="76">
        <v>17</v>
      </c>
      <c r="CS77" s="76">
        <v>15</v>
      </c>
      <c r="CT77" s="88"/>
      <c r="CU77" s="88"/>
      <c r="CV77" s="88"/>
      <c r="CW77" s="88"/>
      <c r="CX77" s="88"/>
      <c r="CY77" s="88">
        <f t="shared" si="51"/>
        <v>54</v>
      </c>
      <c r="CZ77" s="89">
        <f t="shared" si="52"/>
        <v>90</v>
      </c>
      <c r="DA77" s="386">
        <v>21</v>
      </c>
      <c r="DB77" s="385"/>
      <c r="DC77" s="80">
        <f t="shared" si="53"/>
        <v>8.4</v>
      </c>
      <c r="DD77" s="162" t="str">
        <f t="shared" si="54"/>
        <v/>
      </c>
      <c r="DE77" s="162">
        <f t="shared" si="55"/>
        <v>23.42</v>
      </c>
      <c r="DF77" s="162">
        <f t="shared" si="56"/>
        <v>44.909722222222229</v>
      </c>
      <c r="DG77" s="162">
        <f t="shared" si="57"/>
        <v>8.4</v>
      </c>
      <c r="DH77" s="93">
        <f t="shared" si="58"/>
        <v>76.729722222222236</v>
      </c>
      <c r="DI77" s="94">
        <f t="shared" si="59"/>
        <v>85.456076388888903</v>
      </c>
      <c r="DJ77" s="95">
        <f t="shared" si="60"/>
        <v>87.072067901234576</v>
      </c>
      <c r="DK77" s="96">
        <f t="shared" si="61"/>
        <v>88.364861111111111</v>
      </c>
      <c r="DL77" s="163">
        <f t="shared" si="31"/>
        <v>85</v>
      </c>
      <c r="DM77" s="164">
        <f t="shared" si="62"/>
        <v>2</v>
      </c>
      <c r="DN77" s="219">
        <f t="shared" si="63"/>
        <v>83</v>
      </c>
    </row>
    <row r="78" spans="1:127" ht="18" customHeight="1">
      <c r="A78" s="70">
        <v>406856150288</v>
      </c>
      <c r="B78" s="71" t="s">
        <v>68</v>
      </c>
      <c r="C78" s="222" t="s">
        <v>69</v>
      </c>
      <c r="D78" s="223"/>
      <c r="E78" s="182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 t="str">
        <f t="shared" si="32"/>
        <v/>
      </c>
      <c r="R78" s="76">
        <f>IFERROR(IF($R$62=0,0,((Q78/SUMIFS($E$65:$P$65,E78:P78,"&gt;=0")*100))),"")</f>
        <v>0</v>
      </c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 t="str">
        <f t="shared" si="34"/>
        <v/>
      </c>
      <c r="AD78" s="79" t="str">
        <f t="shared" si="35"/>
        <v/>
      </c>
      <c r="AE78" s="182">
        <v>18</v>
      </c>
      <c r="AF78" s="76">
        <v>6</v>
      </c>
      <c r="AG78" s="76">
        <v>13</v>
      </c>
      <c r="AH78" s="76">
        <v>12</v>
      </c>
      <c r="AI78" s="76">
        <v>5</v>
      </c>
      <c r="AJ78" s="76">
        <v>9</v>
      </c>
      <c r="AK78" s="76"/>
      <c r="AL78" s="76"/>
      <c r="AM78" s="76"/>
      <c r="AN78" s="76"/>
      <c r="AO78" s="76">
        <f t="shared" si="36"/>
        <v>63</v>
      </c>
      <c r="AP78" s="76">
        <f t="shared" si="37"/>
        <v>84</v>
      </c>
      <c r="AQ78" s="78">
        <v>18</v>
      </c>
      <c r="AR78" s="78">
        <v>15</v>
      </c>
      <c r="AS78" s="78">
        <v>14</v>
      </c>
      <c r="AT78" s="78"/>
      <c r="AU78" s="78"/>
      <c r="AV78" s="78"/>
      <c r="AW78" s="78"/>
      <c r="AX78" s="78">
        <f t="shared" si="38"/>
        <v>47</v>
      </c>
      <c r="AY78" s="78">
        <f t="shared" si="39"/>
        <v>94</v>
      </c>
      <c r="AZ78" s="384">
        <v>42</v>
      </c>
      <c r="BA78" s="385"/>
      <c r="BB78" s="80">
        <f t="shared" si="40"/>
        <v>84</v>
      </c>
      <c r="BC78" s="182">
        <v>100</v>
      </c>
      <c r="BD78" s="76">
        <v>100</v>
      </c>
      <c r="BE78" s="76">
        <v>92</v>
      </c>
      <c r="BF78" s="76">
        <v>100</v>
      </c>
      <c r="BG78" s="76"/>
      <c r="BH78" s="76">
        <f t="shared" si="41"/>
        <v>392</v>
      </c>
      <c r="BI78" s="76">
        <f t="shared" si="42"/>
        <v>98</v>
      </c>
      <c r="BJ78" s="78">
        <v>29</v>
      </c>
      <c r="BK78" s="78">
        <v>22</v>
      </c>
      <c r="BL78" s="78">
        <v>18</v>
      </c>
      <c r="BM78" s="78">
        <v>12</v>
      </c>
      <c r="BN78" s="78"/>
      <c r="BO78" s="78"/>
      <c r="BP78" s="78"/>
      <c r="BQ78" s="78"/>
      <c r="BR78" s="78"/>
      <c r="BS78" s="78"/>
      <c r="BT78" s="78">
        <f t="shared" si="43"/>
        <v>81</v>
      </c>
      <c r="BU78" s="78">
        <f t="shared" si="44"/>
        <v>90</v>
      </c>
      <c r="BV78" s="82">
        <v>95</v>
      </c>
      <c r="BW78" s="82"/>
      <c r="BX78" s="82"/>
      <c r="BY78" s="82"/>
      <c r="BZ78" s="82"/>
      <c r="CA78" s="82">
        <f t="shared" si="45"/>
        <v>95</v>
      </c>
      <c r="CB78" s="82">
        <f t="shared" si="46"/>
        <v>95</v>
      </c>
      <c r="CC78" s="84">
        <v>87</v>
      </c>
      <c r="CD78" s="84">
        <v>93</v>
      </c>
      <c r="CE78" s="84"/>
      <c r="CF78" s="84"/>
      <c r="CG78" s="84"/>
      <c r="CH78" s="84">
        <f t="shared" si="47"/>
        <v>180</v>
      </c>
      <c r="CI78" s="84">
        <f t="shared" si="48"/>
        <v>90</v>
      </c>
      <c r="CJ78" s="86">
        <v>88</v>
      </c>
      <c r="CK78" s="86">
        <v>88</v>
      </c>
      <c r="CL78" s="86"/>
      <c r="CM78" s="86"/>
      <c r="CN78" s="86"/>
      <c r="CO78" s="86">
        <f t="shared" si="49"/>
        <v>176</v>
      </c>
      <c r="CP78" s="86">
        <f t="shared" si="50"/>
        <v>88</v>
      </c>
      <c r="CQ78" s="182">
        <v>25</v>
      </c>
      <c r="CR78" s="76">
        <v>18</v>
      </c>
      <c r="CS78" s="76">
        <v>13</v>
      </c>
      <c r="CT78" s="88"/>
      <c r="CU78" s="88"/>
      <c r="CV78" s="88"/>
      <c r="CW78" s="88"/>
      <c r="CX78" s="88"/>
      <c r="CY78" s="88">
        <f t="shared" si="51"/>
        <v>56</v>
      </c>
      <c r="CZ78" s="89">
        <f t="shared" si="52"/>
        <v>93.333333333333329</v>
      </c>
      <c r="DA78" s="386">
        <v>50</v>
      </c>
      <c r="DB78" s="385"/>
      <c r="DC78" s="80">
        <f t="shared" si="53"/>
        <v>20</v>
      </c>
      <c r="DD78" s="162" t="str">
        <f t="shared" si="54"/>
        <v/>
      </c>
      <c r="DE78" s="162">
        <f t="shared" si="55"/>
        <v>26.1</v>
      </c>
      <c r="DF78" s="162">
        <f t="shared" si="56"/>
        <v>46.19166666666667</v>
      </c>
      <c r="DG78" s="162">
        <f t="shared" si="57"/>
        <v>20</v>
      </c>
      <c r="DH78" s="93">
        <f t="shared" si="58"/>
        <v>92.291666666666671</v>
      </c>
      <c r="DI78" s="94">
        <f t="shared" si="59"/>
        <v>95.182291666666671</v>
      </c>
      <c r="DJ78" s="95">
        <f t="shared" si="60"/>
        <v>95.717592592592595</v>
      </c>
      <c r="DK78" s="96">
        <f t="shared" si="61"/>
        <v>96.145833333333343</v>
      </c>
      <c r="DL78" s="163">
        <f t="shared" si="31"/>
        <v>95</v>
      </c>
      <c r="DM78" s="164">
        <f t="shared" si="62"/>
        <v>1</v>
      </c>
      <c r="DN78" s="219">
        <f t="shared" si="63"/>
        <v>94</v>
      </c>
    </row>
    <row r="79" spans="1:127" ht="18" customHeight="1">
      <c r="A79" s="70">
        <v>406913150125</v>
      </c>
      <c r="B79" s="71" t="s">
        <v>70</v>
      </c>
      <c r="C79" s="222" t="s">
        <v>71</v>
      </c>
      <c r="D79" s="223"/>
      <c r="E79" s="182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 t="str">
        <f t="shared" si="32"/>
        <v/>
      </c>
      <c r="R79" s="76">
        <f t="shared" si="33"/>
        <v>0</v>
      </c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 t="str">
        <f t="shared" si="34"/>
        <v/>
      </c>
      <c r="AD79" s="79" t="str">
        <f t="shared" si="35"/>
        <v/>
      </c>
      <c r="AE79" s="182">
        <v>15</v>
      </c>
      <c r="AF79" s="76">
        <v>10</v>
      </c>
      <c r="AG79" s="76">
        <v>14</v>
      </c>
      <c r="AH79" s="76">
        <v>13</v>
      </c>
      <c r="AI79" s="76">
        <v>4</v>
      </c>
      <c r="AJ79" s="76">
        <v>7</v>
      </c>
      <c r="AK79" s="76"/>
      <c r="AL79" s="76"/>
      <c r="AM79" s="76"/>
      <c r="AN79" s="76"/>
      <c r="AO79" s="76">
        <f t="shared" si="36"/>
        <v>63</v>
      </c>
      <c r="AP79" s="76">
        <f t="shared" si="37"/>
        <v>84</v>
      </c>
      <c r="AQ79" s="78">
        <v>15</v>
      </c>
      <c r="AR79" s="78">
        <v>13</v>
      </c>
      <c r="AS79" s="78">
        <v>11</v>
      </c>
      <c r="AT79" s="78"/>
      <c r="AU79" s="78"/>
      <c r="AV79" s="78"/>
      <c r="AW79" s="78"/>
      <c r="AX79" s="78">
        <f t="shared" si="38"/>
        <v>39</v>
      </c>
      <c r="AY79" s="78">
        <f t="shared" si="39"/>
        <v>78</v>
      </c>
      <c r="AZ79" s="384">
        <v>40</v>
      </c>
      <c r="BA79" s="385"/>
      <c r="BB79" s="80">
        <f t="shared" si="40"/>
        <v>80</v>
      </c>
      <c r="BC79" s="182">
        <v>100</v>
      </c>
      <c r="BD79" s="76">
        <v>89</v>
      </c>
      <c r="BE79" s="76">
        <v>87</v>
      </c>
      <c r="BF79" s="76">
        <v>100</v>
      </c>
      <c r="BG79" s="76"/>
      <c r="BH79" s="76">
        <f t="shared" si="41"/>
        <v>376</v>
      </c>
      <c r="BI79" s="76">
        <f t="shared" si="42"/>
        <v>94</v>
      </c>
      <c r="BJ79" s="78">
        <v>30</v>
      </c>
      <c r="BK79" s="78">
        <v>21</v>
      </c>
      <c r="BL79" s="78">
        <v>17</v>
      </c>
      <c r="BM79" s="78">
        <v>15</v>
      </c>
      <c r="BN79" s="78"/>
      <c r="BO79" s="78"/>
      <c r="BP79" s="78"/>
      <c r="BQ79" s="78"/>
      <c r="BR79" s="78"/>
      <c r="BS79" s="78"/>
      <c r="BT79" s="78">
        <f t="shared" si="43"/>
        <v>83</v>
      </c>
      <c r="BU79" s="78">
        <f t="shared" si="44"/>
        <v>92.222222222222229</v>
      </c>
      <c r="BV79" s="82">
        <v>94</v>
      </c>
      <c r="BW79" s="82"/>
      <c r="BX79" s="82"/>
      <c r="BY79" s="82"/>
      <c r="BZ79" s="82"/>
      <c r="CA79" s="82">
        <f t="shared" si="45"/>
        <v>94</v>
      </c>
      <c r="CB79" s="82">
        <f t="shared" si="46"/>
        <v>94</v>
      </c>
      <c r="CC79" s="84">
        <v>90</v>
      </c>
      <c r="CD79" s="84">
        <v>98</v>
      </c>
      <c r="CE79" s="84"/>
      <c r="CF79" s="84"/>
      <c r="CG79" s="84"/>
      <c r="CH79" s="84">
        <f t="shared" si="47"/>
        <v>188</v>
      </c>
      <c r="CI79" s="84">
        <f t="shared" si="48"/>
        <v>94</v>
      </c>
      <c r="CJ79" s="86">
        <v>95</v>
      </c>
      <c r="CK79" s="86">
        <v>89</v>
      </c>
      <c r="CL79" s="86"/>
      <c r="CM79" s="86"/>
      <c r="CN79" s="86"/>
      <c r="CO79" s="86">
        <f t="shared" si="49"/>
        <v>184</v>
      </c>
      <c r="CP79" s="86">
        <f t="shared" si="50"/>
        <v>92</v>
      </c>
      <c r="CQ79" s="182">
        <v>21</v>
      </c>
      <c r="CR79" s="76">
        <v>15</v>
      </c>
      <c r="CS79" s="76">
        <v>12</v>
      </c>
      <c r="CT79" s="88"/>
      <c r="CU79" s="88"/>
      <c r="CV79" s="88"/>
      <c r="CW79" s="88"/>
      <c r="CX79" s="88"/>
      <c r="CY79" s="88">
        <f t="shared" si="51"/>
        <v>48</v>
      </c>
      <c r="CZ79" s="89">
        <f t="shared" si="52"/>
        <v>80</v>
      </c>
      <c r="DA79" s="386">
        <v>40</v>
      </c>
      <c r="DB79" s="385"/>
      <c r="DC79" s="80">
        <f t="shared" si="53"/>
        <v>16</v>
      </c>
      <c r="DD79" s="162" t="str">
        <f t="shared" si="54"/>
        <v/>
      </c>
      <c r="DE79" s="162">
        <f t="shared" si="55"/>
        <v>24.3</v>
      </c>
      <c r="DF79" s="162">
        <f t="shared" si="56"/>
        <v>45.927777777777777</v>
      </c>
      <c r="DG79" s="162">
        <f t="shared" si="57"/>
        <v>16</v>
      </c>
      <c r="DH79" s="93">
        <f t="shared" si="58"/>
        <v>86.227777777777774</v>
      </c>
      <c r="DI79" s="94">
        <f t="shared" si="59"/>
        <v>91.392361111111114</v>
      </c>
      <c r="DJ79" s="95">
        <f t="shared" si="60"/>
        <v>92.348765432098759</v>
      </c>
      <c r="DK79" s="96">
        <f t="shared" si="61"/>
        <v>93.11388888888888</v>
      </c>
      <c r="DL79" s="163">
        <f t="shared" si="31"/>
        <v>91</v>
      </c>
      <c r="DM79" s="164">
        <f t="shared" si="62"/>
        <v>2</v>
      </c>
      <c r="DN79" s="219">
        <f t="shared" si="63"/>
        <v>89</v>
      </c>
    </row>
    <row r="80" spans="1:127" ht="18" customHeight="1">
      <c r="A80" s="70"/>
      <c r="B80" s="71"/>
      <c r="C80" s="222"/>
      <c r="D80" s="223"/>
      <c r="E80" s="182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 t="str">
        <f t="shared" si="32"/>
        <v/>
      </c>
      <c r="R80" s="76">
        <f t="shared" si="33"/>
        <v>0</v>
      </c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 t="str">
        <f t="shared" si="34"/>
        <v/>
      </c>
      <c r="AD80" s="79" t="str">
        <f t="shared" si="35"/>
        <v/>
      </c>
      <c r="AE80" s="182"/>
      <c r="AF80" s="76"/>
      <c r="AG80" s="76"/>
      <c r="AH80" s="76"/>
      <c r="AI80" s="76"/>
      <c r="AJ80" s="76"/>
      <c r="AK80" s="76"/>
      <c r="AL80" s="76"/>
      <c r="AM80" s="76"/>
      <c r="AN80" s="76"/>
      <c r="AO80" s="76" t="str">
        <f t="shared" si="36"/>
        <v/>
      </c>
      <c r="AP80" s="76" t="str">
        <f t="shared" si="37"/>
        <v/>
      </c>
      <c r="AQ80" s="78"/>
      <c r="AR80" s="78"/>
      <c r="AS80" s="78"/>
      <c r="AT80" s="78"/>
      <c r="AU80" s="78"/>
      <c r="AV80" s="78"/>
      <c r="AW80" s="78"/>
      <c r="AX80" s="78" t="str">
        <f t="shared" si="38"/>
        <v/>
      </c>
      <c r="AY80" s="78" t="str">
        <f t="shared" si="39"/>
        <v/>
      </c>
      <c r="AZ80" s="384"/>
      <c r="BA80" s="385"/>
      <c r="BB80" s="80" t="str">
        <f t="shared" si="40"/>
        <v/>
      </c>
      <c r="BC80" s="182"/>
      <c r="BD80" s="76"/>
      <c r="BE80" s="76"/>
      <c r="BF80" s="76"/>
      <c r="BG80" s="76"/>
      <c r="BH80" s="76" t="str">
        <f t="shared" si="41"/>
        <v/>
      </c>
      <c r="BI80" s="76" t="str">
        <f t="shared" si="42"/>
        <v/>
      </c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 t="str">
        <f t="shared" si="43"/>
        <v/>
      </c>
      <c r="BU80" s="78" t="str">
        <f t="shared" si="44"/>
        <v/>
      </c>
      <c r="BV80" s="82"/>
      <c r="BW80" s="82"/>
      <c r="BX80" s="82"/>
      <c r="BY80" s="82"/>
      <c r="BZ80" s="82"/>
      <c r="CA80" s="82" t="str">
        <f t="shared" si="45"/>
        <v/>
      </c>
      <c r="CB80" s="82" t="str">
        <f t="shared" si="46"/>
        <v/>
      </c>
      <c r="CC80" s="84"/>
      <c r="CD80" s="84"/>
      <c r="CE80" s="84"/>
      <c r="CF80" s="84"/>
      <c r="CG80" s="84"/>
      <c r="CH80" s="84" t="str">
        <f t="shared" si="47"/>
        <v/>
      </c>
      <c r="CI80" s="84" t="str">
        <f t="shared" si="48"/>
        <v/>
      </c>
      <c r="CJ80" s="86"/>
      <c r="CK80" s="86"/>
      <c r="CL80" s="86"/>
      <c r="CM80" s="86"/>
      <c r="CN80" s="86"/>
      <c r="CO80" s="86" t="str">
        <f t="shared" si="49"/>
        <v/>
      </c>
      <c r="CP80" s="86" t="str">
        <f t="shared" si="50"/>
        <v/>
      </c>
      <c r="CQ80" s="182"/>
      <c r="CR80" s="76"/>
      <c r="CS80" s="76"/>
      <c r="CT80" s="88"/>
      <c r="CU80" s="88"/>
      <c r="CV80" s="88"/>
      <c r="CW80" s="88"/>
      <c r="CX80" s="88"/>
      <c r="CY80" s="88" t="str">
        <f t="shared" si="51"/>
        <v/>
      </c>
      <c r="CZ80" s="89" t="str">
        <f t="shared" si="52"/>
        <v/>
      </c>
      <c r="DA80" s="386"/>
      <c r="DB80" s="385"/>
      <c r="DC80" s="80" t="str">
        <f t="shared" si="53"/>
        <v/>
      </c>
      <c r="DD80" s="162" t="str">
        <f t="shared" si="54"/>
        <v/>
      </c>
      <c r="DE80" s="162" t="str">
        <f t="shared" si="55"/>
        <v/>
      </c>
      <c r="DF80" s="162" t="str">
        <f t="shared" si="56"/>
        <v/>
      </c>
      <c r="DG80" s="162" t="str">
        <f t="shared" si="57"/>
        <v/>
      </c>
      <c r="DH80" s="93" t="str">
        <f t="shared" si="58"/>
        <v/>
      </c>
      <c r="DI80" s="94" t="str">
        <f t="shared" si="59"/>
        <v/>
      </c>
      <c r="DJ80" s="95" t="str">
        <f t="shared" si="60"/>
        <v/>
      </c>
      <c r="DK80" s="96" t="str">
        <f t="shared" si="61"/>
        <v/>
      </c>
      <c r="DL80" s="163" t="str">
        <f t="shared" si="31"/>
        <v/>
      </c>
      <c r="DM80" s="164" t="str">
        <f t="shared" si="62"/>
        <v/>
      </c>
      <c r="DN80" s="219" t="str">
        <f t="shared" si="63"/>
        <v/>
      </c>
    </row>
    <row r="81" spans="1:118" ht="18" customHeight="1">
      <c r="A81" s="70">
        <v>406913150102</v>
      </c>
      <c r="B81" s="71" t="s">
        <v>72</v>
      </c>
      <c r="C81" s="222" t="s">
        <v>73</v>
      </c>
      <c r="D81" s="223"/>
      <c r="E81" s="182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 t="str">
        <f>IF(SUMIFS(E81:P81,E81:P81,"&gt;=0")=0,"",SUMIFS(E81:P81,E81:P81,"&gt;=0"))</f>
        <v/>
      </c>
      <c r="R81" s="76">
        <f t="shared" si="33"/>
        <v>0</v>
      </c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 t="str">
        <f t="shared" si="34"/>
        <v/>
      </c>
      <c r="AD81" s="79" t="str">
        <f t="shared" si="35"/>
        <v/>
      </c>
      <c r="AE81" s="182">
        <v>20</v>
      </c>
      <c r="AF81" s="76">
        <v>10</v>
      </c>
      <c r="AG81" s="76">
        <v>13</v>
      </c>
      <c r="AH81" s="76">
        <v>13</v>
      </c>
      <c r="AI81" s="76">
        <v>5</v>
      </c>
      <c r="AJ81" s="76">
        <v>10</v>
      </c>
      <c r="AK81" s="76"/>
      <c r="AL81" s="76"/>
      <c r="AM81" s="76"/>
      <c r="AN81" s="76"/>
      <c r="AO81" s="76">
        <f t="shared" si="36"/>
        <v>71</v>
      </c>
      <c r="AP81" s="76">
        <f t="shared" si="37"/>
        <v>94.666666666666671</v>
      </c>
      <c r="AQ81" s="78">
        <v>20</v>
      </c>
      <c r="AR81" s="78">
        <v>14</v>
      </c>
      <c r="AS81" s="78">
        <v>15</v>
      </c>
      <c r="AT81" s="78"/>
      <c r="AU81" s="78"/>
      <c r="AV81" s="78"/>
      <c r="AW81" s="78"/>
      <c r="AX81" s="78">
        <f t="shared" si="38"/>
        <v>49</v>
      </c>
      <c r="AY81" s="78">
        <f t="shared" si="39"/>
        <v>98</v>
      </c>
      <c r="AZ81" s="384">
        <v>50</v>
      </c>
      <c r="BA81" s="385"/>
      <c r="BB81" s="80">
        <f t="shared" si="40"/>
        <v>100</v>
      </c>
      <c r="BC81" s="182">
        <v>100</v>
      </c>
      <c r="BD81" s="76">
        <v>95</v>
      </c>
      <c r="BE81" s="76">
        <v>90</v>
      </c>
      <c r="BF81" s="76">
        <v>84</v>
      </c>
      <c r="BG81" s="76"/>
      <c r="BH81" s="76">
        <f t="shared" si="41"/>
        <v>369</v>
      </c>
      <c r="BI81" s="76">
        <f t="shared" si="42"/>
        <v>92.25</v>
      </c>
      <c r="BJ81" s="78">
        <v>30</v>
      </c>
      <c r="BK81" s="78">
        <v>24</v>
      </c>
      <c r="BL81" s="78">
        <v>20</v>
      </c>
      <c r="BM81" s="78">
        <v>15</v>
      </c>
      <c r="BN81" s="78"/>
      <c r="BO81" s="78"/>
      <c r="BP81" s="78"/>
      <c r="BQ81" s="78"/>
      <c r="BR81" s="78"/>
      <c r="BS81" s="78"/>
      <c r="BT81" s="78">
        <f t="shared" si="43"/>
        <v>89</v>
      </c>
      <c r="BU81" s="78">
        <f t="shared" si="44"/>
        <v>98.888888888888886</v>
      </c>
      <c r="BV81" s="82">
        <v>95</v>
      </c>
      <c r="BW81" s="82"/>
      <c r="BX81" s="82"/>
      <c r="BY81" s="82"/>
      <c r="BZ81" s="82"/>
      <c r="CA81" s="82">
        <f t="shared" si="45"/>
        <v>95</v>
      </c>
      <c r="CB81" s="82">
        <f t="shared" si="46"/>
        <v>95</v>
      </c>
      <c r="CC81" s="84">
        <v>88</v>
      </c>
      <c r="CD81" s="84">
        <v>95</v>
      </c>
      <c r="CE81" s="84"/>
      <c r="CF81" s="84"/>
      <c r="CG81" s="84"/>
      <c r="CH81" s="84">
        <f t="shared" si="47"/>
        <v>183</v>
      </c>
      <c r="CI81" s="84">
        <f t="shared" si="48"/>
        <v>91.5</v>
      </c>
      <c r="CJ81" s="86">
        <v>88</v>
      </c>
      <c r="CK81" s="86">
        <v>89</v>
      </c>
      <c r="CL81" s="86"/>
      <c r="CM81" s="86"/>
      <c r="CN81" s="86"/>
      <c r="CO81" s="86">
        <f t="shared" si="49"/>
        <v>177</v>
      </c>
      <c r="CP81" s="86">
        <f t="shared" si="50"/>
        <v>88.5</v>
      </c>
      <c r="CQ81" s="182">
        <v>24</v>
      </c>
      <c r="CR81" s="76">
        <v>18</v>
      </c>
      <c r="CS81" s="76">
        <v>13</v>
      </c>
      <c r="CT81" s="88"/>
      <c r="CU81" s="88"/>
      <c r="CV81" s="88"/>
      <c r="CW81" s="88"/>
      <c r="CX81" s="88"/>
      <c r="CY81" s="88">
        <f t="shared" si="51"/>
        <v>55</v>
      </c>
      <c r="CZ81" s="89">
        <f t="shared" si="52"/>
        <v>91.666666666666657</v>
      </c>
      <c r="DA81" s="386">
        <v>45</v>
      </c>
      <c r="DB81" s="385"/>
      <c r="DC81" s="80">
        <f t="shared" si="53"/>
        <v>18</v>
      </c>
      <c r="DD81" s="162" t="str">
        <f t="shared" si="54"/>
        <v/>
      </c>
      <c r="DE81" s="162">
        <f t="shared" si="55"/>
        <v>29.180000000000003</v>
      </c>
      <c r="DF81" s="162">
        <f t="shared" si="56"/>
        <v>46.794444444444444</v>
      </c>
      <c r="DG81" s="162">
        <f t="shared" si="57"/>
        <v>18</v>
      </c>
      <c r="DH81" s="93">
        <f t="shared" si="58"/>
        <v>93.974444444444444</v>
      </c>
      <c r="DI81" s="94">
        <f t="shared" si="59"/>
        <v>96.234027777777783</v>
      </c>
      <c r="DJ81" s="95">
        <f t="shared" si="60"/>
        <v>96.652469135802477</v>
      </c>
      <c r="DK81" s="96">
        <f t="shared" si="61"/>
        <v>96.987222222222215</v>
      </c>
      <c r="DL81" s="163">
        <f t="shared" si="31"/>
        <v>96</v>
      </c>
      <c r="DM81" s="164">
        <f t="shared" si="62"/>
        <v>2</v>
      </c>
      <c r="DN81" s="219">
        <f t="shared" si="63"/>
        <v>94</v>
      </c>
    </row>
    <row r="82" spans="1:118" ht="18" customHeight="1">
      <c r="A82" s="70">
        <v>406913150104</v>
      </c>
      <c r="B82" s="71" t="s">
        <v>74</v>
      </c>
      <c r="C82" s="222" t="s">
        <v>75</v>
      </c>
      <c r="D82" s="223"/>
      <c r="E82" s="182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 t="str">
        <f t="shared" si="32"/>
        <v/>
      </c>
      <c r="R82" s="76">
        <f t="shared" si="33"/>
        <v>0</v>
      </c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 t="str">
        <f t="shared" si="34"/>
        <v/>
      </c>
      <c r="AD82" s="79" t="str">
        <f t="shared" si="35"/>
        <v/>
      </c>
      <c r="AE82" s="182">
        <v>15</v>
      </c>
      <c r="AF82" s="76">
        <v>7</v>
      </c>
      <c r="AG82" s="76">
        <v>14</v>
      </c>
      <c r="AH82" s="76">
        <v>11</v>
      </c>
      <c r="AI82" s="76">
        <v>4</v>
      </c>
      <c r="AJ82" s="76">
        <v>8</v>
      </c>
      <c r="AK82" s="76"/>
      <c r="AL82" s="76"/>
      <c r="AM82" s="76"/>
      <c r="AN82" s="76"/>
      <c r="AO82" s="76">
        <f t="shared" si="36"/>
        <v>59</v>
      </c>
      <c r="AP82" s="76">
        <f t="shared" si="37"/>
        <v>78.666666666666657</v>
      </c>
      <c r="AQ82" s="78">
        <v>15</v>
      </c>
      <c r="AR82" s="78">
        <v>12</v>
      </c>
      <c r="AS82" s="78">
        <v>10</v>
      </c>
      <c r="AT82" s="78"/>
      <c r="AU82" s="78"/>
      <c r="AV82" s="78"/>
      <c r="AW82" s="78"/>
      <c r="AX82" s="78">
        <f t="shared" si="38"/>
        <v>37</v>
      </c>
      <c r="AY82" s="78">
        <f t="shared" si="39"/>
        <v>74</v>
      </c>
      <c r="AZ82" s="384">
        <v>17</v>
      </c>
      <c r="BA82" s="385"/>
      <c r="BB82" s="80">
        <f t="shared" si="40"/>
        <v>34</v>
      </c>
      <c r="BC82" s="182">
        <v>80</v>
      </c>
      <c r="BD82" s="76">
        <v>85</v>
      </c>
      <c r="BE82" s="76">
        <v>90</v>
      </c>
      <c r="BF82" s="76">
        <v>87</v>
      </c>
      <c r="BG82" s="76"/>
      <c r="BH82" s="76">
        <f t="shared" si="41"/>
        <v>342</v>
      </c>
      <c r="BI82" s="76">
        <f t="shared" si="42"/>
        <v>85.5</v>
      </c>
      <c r="BJ82" s="78">
        <v>26</v>
      </c>
      <c r="BK82" s="78">
        <v>15</v>
      </c>
      <c r="BL82" s="78">
        <v>17</v>
      </c>
      <c r="BM82" s="78">
        <v>14</v>
      </c>
      <c r="BN82" s="78"/>
      <c r="BO82" s="78"/>
      <c r="BP82" s="78"/>
      <c r="BQ82" s="78"/>
      <c r="BR82" s="78"/>
      <c r="BS82" s="78"/>
      <c r="BT82" s="78">
        <f t="shared" si="43"/>
        <v>72</v>
      </c>
      <c r="BU82" s="78">
        <f t="shared" si="44"/>
        <v>80</v>
      </c>
      <c r="BV82" s="82">
        <v>95</v>
      </c>
      <c r="BW82" s="82"/>
      <c r="BX82" s="82"/>
      <c r="BY82" s="82"/>
      <c r="BZ82" s="82"/>
      <c r="CA82" s="82">
        <f t="shared" si="45"/>
        <v>95</v>
      </c>
      <c r="CB82" s="82">
        <f t="shared" si="46"/>
        <v>95</v>
      </c>
      <c r="CC82" s="84">
        <v>87</v>
      </c>
      <c r="CD82" s="84">
        <v>98</v>
      </c>
      <c r="CE82" s="84"/>
      <c r="CF82" s="84"/>
      <c r="CG82" s="84"/>
      <c r="CH82" s="84">
        <f t="shared" si="47"/>
        <v>185</v>
      </c>
      <c r="CI82" s="84">
        <f t="shared" si="48"/>
        <v>92.5</v>
      </c>
      <c r="CJ82" s="86">
        <v>90</v>
      </c>
      <c r="CK82" s="86">
        <v>89</v>
      </c>
      <c r="CL82" s="86"/>
      <c r="CM82" s="86"/>
      <c r="CN82" s="86"/>
      <c r="CO82" s="86">
        <f t="shared" si="49"/>
        <v>179</v>
      </c>
      <c r="CP82" s="86">
        <f t="shared" si="50"/>
        <v>89.5</v>
      </c>
      <c r="CQ82" s="182">
        <v>16</v>
      </c>
      <c r="CR82" s="76">
        <v>16</v>
      </c>
      <c r="CS82" s="76">
        <v>10</v>
      </c>
      <c r="CT82" s="88"/>
      <c r="CU82" s="88"/>
      <c r="CV82" s="88"/>
      <c r="CW82" s="88"/>
      <c r="CX82" s="88"/>
      <c r="CY82" s="88">
        <f t="shared" si="51"/>
        <v>42</v>
      </c>
      <c r="CZ82" s="89">
        <f t="shared" si="52"/>
        <v>70</v>
      </c>
      <c r="DA82" s="386">
        <v>18</v>
      </c>
      <c r="DB82" s="385"/>
      <c r="DC82" s="80">
        <f t="shared" si="53"/>
        <v>7.2</v>
      </c>
      <c r="DD82" s="162" t="str">
        <f t="shared" si="54"/>
        <v/>
      </c>
      <c r="DE82" s="162">
        <f t="shared" si="55"/>
        <v>19.159999999999997</v>
      </c>
      <c r="DF82" s="162">
        <f t="shared" si="56"/>
        <v>42.825000000000003</v>
      </c>
      <c r="DG82" s="162">
        <f t="shared" si="57"/>
        <v>7.2</v>
      </c>
      <c r="DH82" s="93">
        <f t="shared" si="58"/>
        <v>69.185000000000002</v>
      </c>
      <c r="DI82" s="94">
        <f t="shared" si="59"/>
        <v>80.740624999999994</v>
      </c>
      <c r="DJ82" s="95">
        <f>IFERROR(75+(100-75)/(100-55)*(DH82-55),"")</f>
        <v>82.88055555555556</v>
      </c>
      <c r="DK82" s="96">
        <f>IFERROR(75+(100-75)/(100-50)*(DH82-50),"")</f>
        <v>84.592500000000001</v>
      </c>
      <c r="DL82" s="163">
        <f t="shared" si="31"/>
        <v>81</v>
      </c>
      <c r="DM82" s="164">
        <f t="shared" si="62"/>
        <v>-1</v>
      </c>
      <c r="DN82" s="219">
        <f t="shared" si="63"/>
        <v>82</v>
      </c>
    </row>
    <row r="83" spans="1:118" ht="18" customHeight="1">
      <c r="A83" s="70">
        <v>402871150760</v>
      </c>
      <c r="B83" s="71" t="s">
        <v>76</v>
      </c>
      <c r="C83" s="222" t="s">
        <v>77</v>
      </c>
      <c r="D83" s="223"/>
      <c r="E83" s="182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 t="str">
        <f t="shared" si="32"/>
        <v/>
      </c>
      <c r="R83" s="76">
        <f t="shared" si="33"/>
        <v>0</v>
      </c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 t="str">
        <f t="shared" si="34"/>
        <v/>
      </c>
      <c r="AD83" s="79" t="str">
        <f t="shared" si="35"/>
        <v/>
      </c>
      <c r="AE83" s="182">
        <v>14</v>
      </c>
      <c r="AF83" s="76">
        <v>10</v>
      </c>
      <c r="AG83" s="76">
        <v>15</v>
      </c>
      <c r="AH83" s="76">
        <v>15</v>
      </c>
      <c r="AI83" s="76">
        <v>5</v>
      </c>
      <c r="AJ83" s="76">
        <v>10</v>
      </c>
      <c r="AK83" s="76"/>
      <c r="AL83" s="76"/>
      <c r="AM83" s="76"/>
      <c r="AN83" s="76"/>
      <c r="AO83" s="76">
        <f t="shared" si="36"/>
        <v>69</v>
      </c>
      <c r="AP83" s="76">
        <f t="shared" si="37"/>
        <v>92</v>
      </c>
      <c r="AQ83" s="78">
        <v>19</v>
      </c>
      <c r="AR83" s="78">
        <v>15</v>
      </c>
      <c r="AS83" s="78">
        <v>12</v>
      </c>
      <c r="AT83" s="78"/>
      <c r="AU83" s="78"/>
      <c r="AV83" s="78"/>
      <c r="AW83" s="78"/>
      <c r="AX83" s="78">
        <f t="shared" si="38"/>
        <v>46</v>
      </c>
      <c r="AY83" s="78">
        <f t="shared" si="39"/>
        <v>92</v>
      </c>
      <c r="AZ83" s="384">
        <v>46</v>
      </c>
      <c r="BA83" s="385"/>
      <c r="BB83" s="80">
        <f t="shared" si="40"/>
        <v>92</v>
      </c>
      <c r="BC83" s="182">
        <v>100</v>
      </c>
      <c r="BD83" s="76">
        <v>92</v>
      </c>
      <c r="BE83" s="76">
        <v>84</v>
      </c>
      <c r="BF83" s="76">
        <v>88</v>
      </c>
      <c r="BG83" s="76"/>
      <c r="BH83" s="76">
        <f t="shared" si="41"/>
        <v>364</v>
      </c>
      <c r="BI83" s="76">
        <f t="shared" si="42"/>
        <v>91</v>
      </c>
      <c r="BJ83" s="78">
        <v>22</v>
      </c>
      <c r="BK83" s="78">
        <v>25</v>
      </c>
      <c r="BL83" s="78">
        <v>20</v>
      </c>
      <c r="BM83" s="78">
        <v>14</v>
      </c>
      <c r="BN83" s="78"/>
      <c r="BO83" s="78"/>
      <c r="BP83" s="78"/>
      <c r="BQ83" s="78"/>
      <c r="BR83" s="78"/>
      <c r="BS83" s="78"/>
      <c r="BT83" s="78">
        <f t="shared" si="43"/>
        <v>81</v>
      </c>
      <c r="BU83" s="78">
        <f t="shared" si="44"/>
        <v>90</v>
      </c>
      <c r="BV83" s="82">
        <v>92</v>
      </c>
      <c r="BW83" s="82"/>
      <c r="BX83" s="82"/>
      <c r="BY83" s="82"/>
      <c r="BZ83" s="82"/>
      <c r="CA83" s="82">
        <f t="shared" si="45"/>
        <v>92</v>
      </c>
      <c r="CB83" s="82">
        <f t="shared" si="46"/>
        <v>92</v>
      </c>
      <c r="CC83" s="84">
        <v>90</v>
      </c>
      <c r="CD83" s="84">
        <v>98</v>
      </c>
      <c r="CE83" s="84"/>
      <c r="CF83" s="84"/>
      <c r="CG83" s="84"/>
      <c r="CH83" s="84">
        <f t="shared" si="47"/>
        <v>188</v>
      </c>
      <c r="CI83" s="84">
        <f t="shared" si="48"/>
        <v>94</v>
      </c>
      <c r="CJ83" s="86">
        <v>90</v>
      </c>
      <c r="CK83" s="86">
        <v>88</v>
      </c>
      <c r="CL83" s="86"/>
      <c r="CM83" s="86"/>
      <c r="CN83" s="86"/>
      <c r="CO83" s="86">
        <f t="shared" si="49"/>
        <v>178</v>
      </c>
      <c r="CP83" s="86">
        <f t="shared" si="50"/>
        <v>89</v>
      </c>
      <c r="CQ83" s="182">
        <v>17</v>
      </c>
      <c r="CR83" s="76">
        <v>13</v>
      </c>
      <c r="CS83" s="76">
        <v>11</v>
      </c>
      <c r="CT83" s="88"/>
      <c r="CU83" s="88"/>
      <c r="CV83" s="88"/>
      <c r="CW83" s="88"/>
      <c r="CX83" s="88"/>
      <c r="CY83" s="88">
        <f t="shared" si="51"/>
        <v>41</v>
      </c>
      <c r="CZ83" s="89">
        <f t="shared" si="52"/>
        <v>68.333333333333329</v>
      </c>
      <c r="DA83" s="386">
        <v>46</v>
      </c>
      <c r="DB83" s="385"/>
      <c r="DC83" s="80">
        <f t="shared" si="53"/>
        <v>18.399999999999999</v>
      </c>
      <c r="DD83" s="162" t="str">
        <f t="shared" si="54"/>
        <v/>
      </c>
      <c r="DE83" s="162">
        <f t="shared" si="55"/>
        <v>27.6</v>
      </c>
      <c r="DF83" s="162">
        <f t="shared" si="56"/>
        <v>44.391666666666673</v>
      </c>
      <c r="DG83" s="162">
        <f t="shared" si="57"/>
        <v>18.399999999999999</v>
      </c>
      <c r="DH83" s="93">
        <f t="shared" si="58"/>
        <v>90.39166666666668</v>
      </c>
      <c r="DI83" s="94">
        <f t="shared" si="59"/>
        <v>93.994791666666671</v>
      </c>
      <c r="DJ83" s="95">
        <f t="shared" ref="DJ83:DJ105" si="64">IFERROR(75+(100-75)/(100-55)*(DH83-55),"")</f>
        <v>94.662037037037038</v>
      </c>
      <c r="DK83" s="96">
        <f t="shared" ref="DK83:DK105" si="65">IFERROR(75+(100-75)/(100-50)*(DH83-50),"")</f>
        <v>95.19583333333334</v>
      </c>
      <c r="DL83" s="163">
        <f t="shared" si="31"/>
        <v>94</v>
      </c>
      <c r="DM83" s="164">
        <f t="shared" si="62"/>
        <v>4</v>
      </c>
      <c r="DN83" s="219">
        <f t="shared" si="63"/>
        <v>90</v>
      </c>
    </row>
    <row r="84" spans="1:118" ht="18" customHeight="1">
      <c r="A84" s="70">
        <v>406913150105</v>
      </c>
      <c r="B84" s="71" t="s">
        <v>78</v>
      </c>
      <c r="C84" s="222" t="s">
        <v>79</v>
      </c>
      <c r="D84" s="223"/>
      <c r="E84" s="182"/>
      <c r="F84" s="76"/>
      <c r="G84" s="76"/>
      <c r="H84" s="76"/>
      <c r="I84" s="76"/>
      <c r="J84" s="76"/>
      <c r="K84" s="76"/>
      <c r="L84" s="76"/>
      <c r="M84" s="76"/>
      <c r="N84" s="76"/>
      <c r="O84" s="106"/>
      <c r="P84" s="106"/>
      <c r="Q84" s="76" t="str">
        <f t="shared" si="32"/>
        <v/>
      </c>
      <c r="R84" s="76">
        <f t="shared" si="33"/>
        <v>0</v>
      </c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78" t="str">
        <f t="shared" si="34"/>
        <v/>
      </c>
      <c r="AD84" s="79" t="str">
        <f t="shared" si="35"/>
        <v/>
      </c>
      <c r="AE84" s="182">
        <v>14</v>
      </c>
      <c r="AF84" s="76">
        <v>6</v>
      </c>
      <c r="AG84" s="76">
        <v>12</v>
      </c>
      <c r="AH84" s="76">
        <v>14</v>
      </c>
      <c r="AI84" s="76">
        <v>5</v>
      </c>
      <c r="AJ84" s="76">
        <v>8</v>
      </c>
      <c r="AK84" s="76"/>
      <c r="AL84" s="76"/>
      <c r="AM84" s="76"/>
      <c r="AN84" s="76"/>
      <c r="AO84" s="76">
        <f t="shared" si="36"/>
        <v>59</v>
      </c>
      <c r="AP84" s="76">
        <f t="shared" si="37"/>
        <v>78.666666666666657</v>
      </c>
      <c r="AQ84" s="108">
        <v>17</v>
      </c>
      <c r="AR84" s="108">
        <v>11</v>
      </c>
      <c r="AS84" s="108">
        <v>15</v>
      </c>
      <c r="AT84" s="108"/>
      <c r="AU84" s="108"/>
      <c r="AV84" s="108"/>
      <c r="AW84" s="108"/>
      <c r="AX84" s="78">
        <f t="shared" si="38"/>
        <v>43</v>
      </c>
      <c r="AY84" s="78">
        <f t="shared" si="39"/>
        <v>86</v>
      </c>
      <c r="AZ84" s="384">
        <v>33</v>
      </c>
      <c r="BA84" s="385"/>
      <c r="BB84" s="80">
        <f t="shared" si="40"/>
        <v>66</v>
      </c>
      <c r="BC84" s="182">
        <v>95</v>
      </c>
      <c r="BD84" s="76">
        <v>85</v>
      </c>
      <c r="BE84" s="76">
        <v>86</v>
      </c>
      <c r="BF84" s="76">
        <v>80</v>
      </c>
      <c r="BG84" s="76"/>
      <c r="BH84" s="76">
        <f t="shared" si="41"/>
        <v>346</v>
      </c>
      <c r="BI84" s="76">
        <f t="shared" si="42"/>
        <v>86.5</v>
      </c>
      <c r="BJ84" s="108">
        <v>23</v>
      </c>
      <c r="BK84" s="108">
        <v>17</v>
      </c>
      <c r="BL84" s="78">
        <v>18</v>
      </c>
      <c r="BM84" s="78">
        <v>13</v>
      </c>
      <c r="BN84" s="78"/>
      <c r="BO84" s="78"/>
      <c r="BP84" s="78"/>
      <c r="BQ84" s="78"/>
      <c r="BR84" s="78"/>
      <c r="BS84" s="78"/>
      <c r="BT84" s="78">
        <f t="shared" si="43"/>
        <v>71</v>
      </c>
      <c r="BU84" s="78">
        <f t="shared" si="44"/>
        <v>78.888888888888886</v>
      </c>
      <c r="BV84" s="82">
        <v>92</v>
      </c>
      <c r="BW84" s="82"/>
      <c r="BX84" s="82"/>
      <c r="BY84" s="82"/>
      <c r="BZ84" s="82"/>
      <c r="CA84" s="82">
        <f t="shared" si="45"/>
        <v>92</v>
      </c>
      <c r="CB84" s="82">
        <f t="shared" si="46"/>
        <v>92</v>
      </c>
      <c r="CC84" s="84">
        <v>89</v>
      </c>
      <c r="CD84" s="84">
        <v>93</v>
      </c>
      <c r="CE84" s="84"/>
      <c r="CF84" s="84"/>
      <c r="CG84" s="84"/>
      <c r="CH84" s="84">
        <f t="shared" si="47"/>
        <v>182</v>
      </c>
      <c r="CI84" s="84">
        <f t="shared" si="48"/>
        <v>91</v>
      </c>
      <c r="CJ84" s="86">
        <v>95</v>
      </c>
      <c r="CK84" s="86">
        <v>88</v>
      </c>
      <c r="CL84" s="86"/>
      <c r="CM84" s="86"/>
      <c r="CN84" s="86"/>
      <c r="CO84" s="86">
        <f t="shared" si="49"/>
        <v>183</v>
      </c>
      <c r="CP84" s="86">
        <f t="shared" si="50"/>
        <v>91.5</v>
      </c>
      <c r="CQ84" s="182">
        <v>22</v>
      </c>
      <c r="CR84" s="76">
        <v>13</v>
      </c>
      <c r="CS84" s="76">
        <v>15</v>
      </c>
      <c r="CT84" s="88"/>
      <c r="CU84" s="88"/>
      <c r="CV84" s="88"/>
      <c r="CW84" s="88"/>
      <c r="CX84" s="88"/>
      <c r="CY84" s="88">
        <f t="shared" si="51"/>
        <v>50</v>
      </c>
      <c r="CZ84" s="89">
        <f t="shared" si="52"/>
        <v>83.333333333333343</v>
      </c>
      <c r="DA84" s="386">
        <v>33</v>
      </c>
      <c r="DB84" s="385"/>
      <c r="DC84" s="80">
        <f t="shared" si="53"/>
        <v>13.2</v>
      </c>
      <c r="DD84" s="162" t="str">
        <f t="shared" si="54"/>
        <v/>
      </c>
      <c r="DE84" s="162">
        <f t="shared" si="55"/>
        <v>23.12</v>
      </c>
      <c r="DF84" s="162">
        <f t="shared" si="56"/>
        <v>43.265277777777783</v>
      </c>
      <c r="DG84" s="162">
        <f t="shared" si="57"/>
        <v>13.2</v>
      </c>
      <c r="DH84" s="93">
        <f t="shared" si="58"/>
        <v>79.58527777777779</v>
      </c>
      <c r="DI84" s="109">
        <f t="shared" si="59"/>
        <v>87.240798611111117</v>
      </c>
      <c r="DJ84" s="110">
        <f t="shared" si="64"/>
        <v>88.658487654320993</v>
      </c>
      <c r="DK84" s="111">
        <f t="shared" si="65"/>
        <v>89.792638888888888</v>
      </c>
      <c r="DL84" s="163">
        <f t="shared" si="31"/>
        <v>87</v>
      </c>
      <c r="DM84" s="164">
        <f t="shared" si="62"/>
        <v>2</v>
      </c>
      <c r="DN84" s="219">
        <f t="shared" si="63"/>
        <v>85</v>
      </c>
    </row>
    <row r="85" spans="1:118" ht="18" customHeight="1">
      <c r="A85" s="70">
        <v>406913150129</v>
      </c>
      <c r="B85" s="71" t="s">
        <v>80</v>
      </c>
      <c r="C85" s="222" t="s">
        <v>81</v>
      </c>
      <c r="D85" s="223"/>
      <c r="E85" s="182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 t="str">
        <f t="shared" si="32"/>
        <v/>
      </c>
      <c r="R85" s="76">
        <f t="shared" si="33"/>
        <v>0</v>
      </c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 t="str">
        <f t="shared" si="34"/>
        <v/>
      </c>
      <c r="AD85" s="79" t="str">
        <f t="shared" si="35"/>
        <v/>
      </c>
      <c r="AE85" s="182">
        <v>18</v>
      </c>
      <c r="AF85" s="76">
        <v>10</v>
      </c>
      <c r="AG85" s="76">
        <v>13</v>
      </c>
      <c r="AH85" s="76">
        <v>15</v>
      </c>
      <c r="AI85" s="76">
        <v>5</v>
      </c>
      <c r="AJ85" s="76">
        <v>10</v>
      </c>
      <c r="AK85" s="76"/>
      <c r="AL85" s="76"/>
      <c r="AM85" s="76"/>
      <c r="AN85" s="76"/>
      <c r="AO85" s="76">
        <f t="shared" si="36"/>
        <v>71</v>
      </c>
      <c r="AP85" s="76">
        <f t="shared" si="37"/>
        <v>94.666666666666671</v>
      </c>
      <c r="AQ85" s="78">
        <v>20</v>
      </c>
      <c r="AR85" s="78">
        <v>15</v>
      </c>
      <c r="AS85" s="78">
        <v>14</v>
      </c>
      <c r="AT85" s="78"/>
      <c r="AU85" s="78"/>
      <c r="AV85" s="78"/>
      <c r="AW85" s="78"/>
      <c r="AX85" s="78">
        <f t="shared" si="38"/>
        <v>49</v>
      </c>
      <c r="AY85" s="78">
        <f t="shared" si="39"/>
        <v>98</v>
      </c>
      <c r="AZ85" s="384">
        <v>40</v>
      </c>
      <c r="BA85" s="385"/>
      <c r="BB85" s="80">
        <f t="shared" si="40"/>
        <v>80</v>
      </c>
      <c r="BC85" s="182">
        <v>100</v>
      </c>
      <c r="BD85" s="76">
        <v>92</v>
      </c>
      <c r="BE85" s="76">
        <v>87</v>
      </c>
      <c r="BF85" s="76">
        <v>86</v>
      </c>
      <c r="BG85" s="76"/>
      <c r="BH85" s="76">
        <f t="shared" si="41"/>
        <v>365</v>
      </c>
      <c r="BI85" s="76">
        <f t="shared" si="42"/>
        <v>91.25</v>
      </c>
      <c r="BJ85" s="78">
        <v>30</v>
      </c>
      <c r="BK85" s="78">
        <v>21</v>
      </c>
      <c r="BL85" s="78">
        <v>19</v>
      </c>
      <c r="BM85" s="78">
        <v>15</v>
      </c>
      <c r="BN85" s="78"/>
      <c r="BO85" s="78"/>
      <c r="BP85" s="78"/>
      <c r="BQ85" s="78"/>
      <c r="BR85" s="78"/>
      <c r="BS85" s="78"/>
      <c r="BT85" s="78">
        <f t="shared" si="43"/>
        <v>85</v>
      </c>
      <c r="BU85" s="78">
        <f t="shared" si="44"/>
        <v>94.444444444444443</v>
      </c>
      <c r="BV85" s="82">
        <v>95</v>
      </c>
      <c r="BW85" s="82"/>
      <c r="BX85" s="82"/>
      <c r="BY85" s="82"/>
      <c r="BZ85" s="82"/>
      <c r="CA85" s="82">
        <f t="shared" si="45"/>
        <v>95</v>
      </c>
      <c r="CB85" s="82">
        <f t="shared" si="46"/>
        <v>95</v>
      </c>
      <c r="CC85" s="84">
        <v>88</v>
      </c>
      <c r="CD85" s="84">
        <v>98</v>
      </c>
      <c r="CE85" s="84"/>
      <c r="CF85" s="84"/>
      <c r="CG85" s="84"/>
      <c r="CH85" s="84">
        <f t="shared" si="47"/>
        <v>186</v>
      </c>
      <c r="CI85" s="84">
        <f t="shared" si="48"/>
        <v>93</v>
      </c>
      <c r="CJ85" s="86">
        <v>95</v>
      </c>
      <c r="CK85" s="86">
        <v>89</v>
      </c>
      <c r="CL85" s="86"/>
      <c r="CM85" s="86"/>
      <c r="CN85" s="86"/>
      <c r="CO85" s="86">
        <f t="shared" si="49"/>
        <v>184</v>
      </c>
      <c r="CP85" s="86">
        <f t="shared" si="50"/>
        <v>92</v>
      </c>
      <c r="CQ85" s="182">
        <v>25</v>
      </c>
      <c r="CR85" s="76">
        <v>15</v>
      </c>
      <c r="CS85" s="76">
        <v>14</v>
      </c>
      <c r="CT85" s="88"/>
      <c r="CU85" s="88"/>
      <c r="CV85" s="88"/>
      <c r="CW85" s="88"/>
      <c r="CX85" s="88"/>
      <c r="CY85" s="88">
        <f>IF(SUMIFS(CQ85:CX85,CQ85:CX85,"&gt;=0")=0,"",SUMIFS(CQ85:CX85,CQ85:CX85,"&gt;=0"))</f>
        <v>54</v>
      </c>
      <c r="CZ85" s="89">
        <f t="shared" si="52"/>
        <v>90</v>
      </c>
      <c r="DA85" s="386">
        <v>38</v>
      </c>
      <c r="DB85" s="385"/>
      <c r="DC85" s="80">
        <f t="shared" si="53"/>
        <v>15.2</v>
      </c>
      <c r="DD85" s="162" t="str">
        <f t="shared" si="54"/>
        <v/>
      </c>
      <c r="DE85" s="162">
        <f t="shared" si="55"/>
        <v>27.380000000000006</v>
      </c>
      <c r="DF85" s="162">
        <f t="shared" si="56"/>
        <v>46.430555555555557</v>
      </c>
      <c r="DG85" s="162">
        <f t="shared" si="57"/>
        <v>15.2</v>
      </c>
      <c r="DH85" s="93">
        <f t="shared" si="58"/>
        <v>89.01055555555557</v>
      </c>
      <c r="DI85" s="94">
        <f t="shared" si="59"/>
        <v>93.13159722222224</v>
      </c>
      <c r="DJ85" s="95">
        <f t="shared" si="64"/>
        <v>93.894753086419769</v>
      </c>
      <c r="DK85" s="96">
        <f t="shared" si="65"/>
        <v>94.505277777777792</v>
      </c>
      <c r="DL85" s="163">
        <f t="shared" si="31"/>
        <v>93</v>
      </c>
      <c r="DM85" s="164">
        <f t="shared" si="62"/>
        <v>2</v>
      </c>
      <c r="DN85" s="219">
        <f t="shared" si="63"/>
        <v>91</v>
      </c>
    </row>
    <row r="86" spans="1:118" ht="18" customHeight="1">
      <c r="A86" s="70">
        <v>406913150130</v>
      </c>
      <c r="B86" s="103" t="s">
        <v>82</v>
      </c>
      <c r="C86" s="220" t="s">
        <v>83</v>
      </c>
      <c r="D86" s="221"/>
      <c r="E86" s="182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 t="str">
        <f t="shared" si="32"/>
        <v/>
      </c>
      <c r="R86" s="76">
        <f t="shared" si="33"/>
        <v>0</v>
      </c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 t="str">
        <f t="shared" si="34"/>
        <v/>
      </c>
      <c r="AD86" s="79" t="str">
        <f t="shared" si="35"/>
        <v/>
      </c>
      <c r="AE86" s="182">
        <v>16</v>
      </c>
      <c r="AF86" s="76">
        <v>6</v>
      </c>
      <c r="AG86" s="76">
        <v>10</v>
      </c>
      <c r="AH86" s="76">
        <v>15</v>
      </c>
      <c r="AI86" s="76">
        <v>5</v>
      </c>
      <c r="AJ86" s="76">
        <v>10</v>
      </c>
      <c r="AK86" s="76"/>
      <c r="AL86" s="76"/>
      <c r="AM86" s="76"/>
      <c r="AN86" s="76"/>
      <c r="AO86" s="76">
        <f t="shared" si="36"/>
        <v>62</v>
      </c>
      <c r="AP86" s="76">
        <f t="shared" si="37"/>
        <v>82.666666666666671</v>
      </c>
      <c r="AQ86" s="78">
        <v>18</v>
      </c>
      <c r="AR86" s="78">
        <v>13</v>
      </c>
      <c r="AS86" s="78">
        <v>15</v>
      </c>
      <c r="AT86" s="78"/>
      <c r="AU86" s="78"/>
      <c r="AV86" s="78"/>
      <c r="AW86" s="78"/>
      <c r="AX86" s="78">
        <f t="shared" si="38"/>
        <v>46</v>
      </c>
      <c r="AY86" s="78">
        <f t="shared" si="39"/>
        <v>92</v>
      </c>
      <c r="AZ86" s="384">
        <v>38</v>
      </c>
      <c r="BA86" s="385"/>
      <c r="BB86" s="80">
        <f t="shared" si="40"/>
        <v>76</v>
      </c>
      <c r="BC86" s="182">
        <v>84</v>
      </c>
      <c r="BD86" s="76">
        <v>100</v>
      </c>
      <c r="BE86" s="76">
        <v>95</v>
      </c>
      <c r="BF86" s="76">
        <v>87</v>
      </c>
      <c r="BG86" s="76"/>
      <c r="BH86" s="76">
        <f t="shared" si="41"/>
        <v>366</v>
      </c>
      <c r="BI86" s="76">
        <f t="shared" si="42"/>
        <v>91.5</v>
      </c>
      <c r="BJ86" s="78">
        <v>27</v>
      </c>
      <c r="BK86" s="78">
        <v>20</v>
      </c>
      <c r="BL86" s="78">
        <v>20</v>
      </c>
      <c r="BM86" s="78">
        <v>12</v>
      </c>
      <c r="BN86" s="78"/>
      <c r="BO86" s="78"/>
      <c r="BP86" s="78"/>
      <c r="BQ86" s="78"/>
      <c r="BR86" s="78"/>
      <c r="BS86" s="78"/>
      <c r="BT86" s="78">
        <f t="shared" si="43"/>
        <v>79</v>
      </c>
      <c r="BU86" s="78">
        <f t="shared" si="44"/>
        <v>87.777777777777771</v>
      </c>
      <c r="BV86" s="82">
        <v>94</v>
      </c>
      <c r="BW86" s="82"/>
      <c r="BX86" s="82"/>
      <c r="BY86" s="82"/>
      <c r="BZ86" s="82"/>
      <c r="CA86" s="82">
        <f t="shared" si="45"/>
        <v>94</v>
      </c>
      <c r="CB86" s="82">
        <f t="shared" si="46"/>
        <v>94</v>
      </c>
      <c r="CC86" s="84">
        <v>88</v>
      </c>
      <c r="CD86" s="84">
        <v>93</v>
      </c>
      <c r="CE86" s="84"/>
      <c r="CF86" s="84"/>
      <c r="CG86" s="84"/>
      <c r="CH86" s="84">
        <f t="shared" si="47"/>
        <v>181</v>
      </c>
      <c r="CI86" s="84">
        <f t="shared" si="48"/>
        <v>90.5</v>
      </c>
      <c r="CJ86" s="86">
        <v>95</v>
      </c>
      <c r="CK86" s="86">
        <v>88</v>
      </c>
      <c r="CL86" s="86"/>
      <c r="CM86" s="86"/>
      <c r="CN86" s="86"/>
      <c r="CO86" s="86">
        <f t="shared" si="49"/>
        <v>183</v>
      </c>
      <c r="CP86" s="86">
        <f t="shared" si="50"/>
        <v>91.5</v>
      </c>
      <c r="CQ86" s="182">
        <v>25</v>
      </c>
      <c r="CR86" s="76">
        <v>15</v>
      </c>
      <c r="CS86" s="76">
        <v>14</v>
      </c>
      <c r="CT86" s="88"/>
      <c r="CU86" s="88"/>
      <c r="CV86" s="88"/>
      <c r="CW86" s="88"/>
      <c r="CX86" s="88"/>
      <c r="CY86" s="88">
        <f t="shared" si="51"/>
        <v>54</v>
      </c>
      <c r="CZ86" s="89">
        <f t="shared" si="52"/>
        <v>90</v>
      </c>
      <c r="DA86" s="386">
        <v>37</v>
      </c>
      <c r="DB86" s="385"/>
      <c r="DC86" s="80">
        <f t="shared" si="53"/>
        <v>14.8</v>
      </c>
      <c r="DD86" s="162" t="str">
        <f t="shared" si="54"/>
        <v/>
      </c>
      <c r="DE86" s="162">
        <f t="shared" si="55"/>
        <v>25.040000000000006</v>
      </c>
      <c r="DF86" s="162">
        <f t="shared" si="56"/>
        <v>45.322222222222223</v>
      </c>
      <c r="DG86" s="162">
        <f t="shared" si="57"/>
        <v>14.8</v>
      </c>
      <c r="DH86" s="93">
        <f t="shared" si="58"/>
        <v>85.162222222222226</v>
      </c>
      <c r="DI86" s="94">
        <f t="shared" si="59"/>
        <v>90.726388888888891</v>
      </c>
      <c r="DJ86" s="95">
        <f t="shared" si="64"/>
        <v>91.756790123456796</v>
      </c>
      <c r="DK86" s="96">
        <f t="shared" si="65"/>
        <v>92.581111111111113</v>
      </c>
      <c r="DL86" s="163">
        <f t="shared" si="31"/>
        <v>91</v>
      </c>
      <c r="DM86" s="164">
        <f t="shared" si="62"/>
        <v>0</v>
      </c>
      <c r="DN86" s="219">
        <f t="shared" si="63"/>
        <v>91</v>
      </c>
    </row>
    <row r="87" spans="1:118" ht="18" customHeight="1">
      <c r="A87" s="70">
        <v>406913150106</v>
      </c>
      <c r="B87" s="112" t="s">
        <v>84</v>
      </c>
      <c r="C87" s="224" t="s">
        <v>85</v>
      </c>
      <c r="D87" s="223"/>
      <c r="E87" s="182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 t="str">
        <f t="shared" si="32"/>
        <v/>
      </c>
      <c r="R87" s="76">
        <f t="shared" si="33"/>
        <v>0</v>
      </c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 t="str">
        <f t="shared" si="34"/>
        <v/>
      </c>
      <c r="AD87" s="79" t="str">
        <f t="shared" si="35"/>
        <v/>
      </c>
      <c r="AE87" s="182">
        <v>18</v>
      </c>
      <c r="AF87" s="76">
        <v>7</v>
      </c>
      <c r="AG87" s="76">
        <v>13</v>
      </c>
      <c r="AH87" s="76">
        <v>13</v>
      </c>
      <c r="AI87" s="76">
        <v>5</v>
      </c>
      <c r="AJ87" s="76">
        <v>10</v>
      </c>
      <c r="AK87" s="76"/>
      <c r="AL87" s="76"/>
      <c r="AM87" s="76"/>
      <c r="AN87" s="76"/>
      <c r="AO87" s="76">
        <f t="shared" si="36"/>
        <v>66</v>
      </c>
      <c r="AP87" s="76">
        <f t="shared" si="37"/>
        <v>88</v>
      </c>
      <c r="AQ87" s="78">
        <v>18</v>
      </c>
      <c r="AR87" s="78">
        <v>12</v>
      </c>
      <c r="AS87" s="78">
        <v>15</v>
      </c>
      <c r="AT87" s="78"/>
      <c r="AU87" s="78"/>
      <c r="AV87" s="78"/>
      <c r="AW87" s="78"/>
      <c r="AX87" s="78">
        <f t="shared" si="38"/>
        <v>45</v>
      </c>
      <c r="AY87" s="78">
        <f t="shared" si="39"/>
        <v>90</v>
      </c>
      <c r="AZ87" s="384">
        <v>28</v>
      </c>
      <c r="BA87" s="385"/>
      <c r="BB87" s="80">
        <f t="shared" si="40"/>
        <v>56.000000000000007</v>
      </c>
      <c r="BC87" s="182">
        <v>100</v>
      </c>
      <c r="BD87" s="76">
        <v>95</v>
      </c>
      <c r="BE87" s="76">
        <v>95</v>
      </c>
      <c r="BF87" s="76">
        <v>83</v>
      </c>
      <c r="BG87" s="76"/>
      <c r="BH87" s="76">
        <f t="shared" si="41"/>
        <v>373</v>
      </c>
      <c r="BI87" s="76">
        <f>IFERROR(IF($BI$62=0,0,((BH87/SUMIFS($BC$65:$BG$65,BC87:BG87,"&gt;=0"))*100)),"")</f>
        <v>93.25</v>
      </c>
      <c r="BJ87" s="78">
        <v>22</v>
      </c>
      <c r="BK87" s="78">
        <v>17</v>
      </c>
      <c r="BL87" s="78">
        <v>17</v>
      </c>
      <c r="BM87" s="78">
        <v>14</v>
      </c>
      <c r="BN87" s="78"/>
      <c r="BO87" s="78"/>
      <c r="BP87" s="78"/>
      <c r="BQ87" s="78"/>
      <c r="BR87" s="78"/>
      <c r="BS87" s="78"/>
      <c r="BT87" s="78">
        <f t="shared" si="43"/>
        <v>70</v>
      </c>
      <c r="BU87" s="78">
        <f t="shared" si="44"/>
        <v>77.777777777777786</v>
      </c>
      <c r="BV87" s="82">
        <v>92</v>
      </c>
      <c r="BW87" s="82"/>
      <c r="BX87" s="82"/>
      <c r="BY87" s="82"/>
      <c r="BZ87" s="82"/>
      <c r="CA87" s="82">
        <f t="shared" si="45"/>
        <v>92</v>
      </c>
      <c r="CB87" s="82">
        <f t="shared" si="46"/>
        <v>92</v>
      </c>
      <c r="CC87" s="84">
        <v>89</v>
      </c>
      <c r="CD87" s="84">
        <v>92</v>
      </c>
      <c r="CE87" s="84"/>
      <c r="CF87" s="84"/>
      <c r="CG87" s="84"/>
      <c r="CH87" s="84">
        <f t="shared" si="47"/>
        <v>181</v>
      </c>
      <c r="CI87" s="84">
        <f t="shared" si="48"/>
        <v>90.5</v>
      </c>
      <c r="CJ87" s="86">
        <v>90</v>
      </c>
      <c r="CK87" s="86">
        <v>89</v>
      </c>
      <c r="CL87" s="86"/>
      <c r="CM87" s="86"/>
      <c r="CN87" s="86"/>
      <c r="CO87" s="86">
        <f t="shared" si="49"/>
        <v>179</v>
      </c>
      <c r="CP87" s="86">
        <f>IFERROR(IF($CP$62=0,0,((CO87/SUMIFS($CJ$65:$CN$65,CJ87:CN87,"&gt;=0"))*100)),"")</f>
        <v>89.5</v>
      </c>
      <c r="CQ87" s="182">
        <v>19</v>
      </c>
      <c r="CR87" s="76">
        <v>12</v>
      </c>
      <c r="CS87" s="76">
        <v>11</v>
      </c>
      <c r="CT87" s="88"/>
      <c r="CU87" s="88"/>
      <c r="CV87" s="88"/>
      <c r="CW87" s="88"/>
      <c r="CX87" s="88"/>
      <c r="CY87" s="88">
        <f t="shared" si="51"/>
        <v>42</v>
      </c>
      <c r="CZ87" s="89">
        <f t="shared" si="52"/>
        <v>70</v>
      </c>
      <c r="DA87" s="386">
        <v>25</v>
      </c>
      <c r="DB87" s="385"/>
      <c r="DC87" s="80">
        <f t="shared" si="53"/>
        <v>10</v>
      </c>
      <c r="DD87" s="162" t="str">
        <f t="shared" si="54"/>
        <v/>
      </c>
      <c r="DE87" s="162">
        <f t="shared" si="55"/>
        <v>23.7</v>
      </c>
      <c r="DF87" s="162">
        <f t="shared" si="56"/>
        <v>42.947222222222223</v>
      </c>
      <c r="DG87" s="162">
        <f t="shared" si="57"/>
        <v>10</v>
      </c>
      <c r="DH87" s="93">
        <f t="shared" si="58"/>
        <v>76.647222222222226</v>
      </c>
      <c r="DI87" s="94">
        <f t="shared" si="59"/>
        <v>85.404513888888886</v>
      </c>
      <c r="DJ87" s="95">
        <f t="shared" si="64"/>
        <v>87.026234567901241</v>
      </c>
      <c r="DK87" s="96">
        <f t="shared" si="65"/>
        <v>88.32361111111112</v>
      </c>
      <c r="DL87" s="163">
        <f t="shared" si="31"/>
        <v>85</v>
      </c>
      <c r="DM87" s="164">
        <f t="shared" si="62"/>
        <v>-2</v>
      </c>
      <c r="DN87" s="219">
        <f t="shared" si="63"/>
        <v>87</v>
      </c>
    </row>
    <row r="88" spans="1:118" ht="18" customHeight="1">
      <c r="A88" s="70">
        <v>406913150132</v>
      </c>
      <c r="B88" s="99" t="s">
        <v>86</v>
      </c>
      <c r="C88" s="220" t="s">
        <v>87</v>
      </c>
      <c r="D88" s="221"/>
      <c r="E88" s="182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 t="str">
        <f t="shared" si="32"/>
        <v/>
      </c>
      <c r="R88" s="76">
        <f t="shared" si="33"/>
        <v>0</v>
      </c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 t="str">
        <f t="shared" si="34"/>
        <v/>
      </c>
      <c r="AD88" s="79" t="str">
        <f t="shared" si="35"/>
        <v/>
      </c>
      <c r="AE88" s="182">
        <v>20</v>
      </c>
      <c r="AF88" s="76">
        <v>10</v>
      </c>
      <c r="AG88" s="76">
        <v>15</v>
      </c>
      <c r="AH88" s="76">
        <v>15</v>
      </c>
      <c r="AI88" s="76">
        <v>5</v>
      </c>
      <c r="AJ88" s="76">
        <v>10</v>
      </c>
      <c r="AK88" s="76"/>
      <c r="AL88" s="76"/>
      <c r="AM88" s="76"/>
      <c r="AN88" s="76"/>
      <c r="AO88" s="76">
        <f t="shared" si="36"/>
        <v>75</v>
      </c>
      <c r="AP88" s="76">
        <f t="shared" si="37"/>
        <v>100</v>
      </c>
      <c r="AQ88" s="78">
        <v>20</v>
      </c>
      <c r="AR88" s="78">
        <v>15</v>
      </c>
      <c r="AS88" s="78">
        <v>14</v>
      </c>
      <c r="AT88" s="78"/>
      <c r="AU88" s="78"/>
      <c r="AV88" s="78"/>
      <c r="AW88" s="78"/>
      <c r="AX88" s="78">
        <f t="shared" si="38"/>
        <v>49</v>
      </c>
      <c r="AY88" s="78">
        <f t="shared" si="39"/>
        <v>98</v>
      </c>
      <c r="AZ88" s="384">
        <v>34</v>
      </c>
      <c r="BA88" s="385"/>
      <c r="BB88" s="80">
        <f t="shared" si="40"/>
        <v>68</v>
      </c>
      <c r="BC88" s="182">
        <v>100</v>
      </c>
      <c r="BD88" s="76">
        <v>86</v>
      </c>
      <c r="BE88" s="76">
        <v>88</v>
      </c>
      <c r="BF88" s="76">
        <v>95</v>
      </c>
      <c r="BG88" s="76"/>
      <c r="BH88" s="76">
        <f t="shared" si="41"/>
        <v>369</v>
      </c>
      <c r="BI88" s="76">
        <f t="shared" si="42"/>
        <v>92.25</v>
      </c>
      <c r="BJ88" s="78">
        <v>27</v>
      </c>
      <c r="BK88" s="78">
        <v>23</v>
      </c>
      <c r="BL88" s="78">
        <v>20</v>
      </c>
      <c r="BM88" s="78">
        <v>15</v>
      </c>
      <c r="BN88" s="78"/>
      <c r="BO88" s="78"/>
      <c r="BP88" s="78"/>
      <c r="BQ88" s="78"/>
      <c r="BR88" s="78"/>
      <c r="BS88" s="78"/>
      <c r="BT88" s="78">
        <f t="shared" si="43"/>
        <v>85</v>
      </c>
      <c r="BU88" s="78">
        <f t="shared" si="44"/>
        <v>94.444444444444443</v>
      </c>
      <c r="BV88" s="82">
        <v>95</v>
      </c>
      <c r="BW88" s="82"/>
      <c r="BX88" s="82"/>
      <c r="BY88" s="82"/>
      <c r="BZ88" s="82"/>
      <c r="CA88" s="82">
        <f t="shared" si="45"/>
        <v>95</v>
      </c>
      <c r="CB88" s="82">
        <f t="shared" si="46"/>
        <v>95</v>
      </c>
      <c r="CC88" s="84">
        <v>87</v>
      </c>
      <c r="CD88" s="84">
        <v>96</v>
      </c>
      <c r="CE88" s="84"/>
      <c r="CF88" s="84"/>
      <c r="CG88" s="84"/>
      <c r="CH88" s="84">
        <f t="shared" si="47"/>
        <v>183</v>
      </c>
      <c r="CI88" s="84">
        <f t="shared" si="48"/>
        <v>91.5</v>
      </c>
      <c r="CJ88" s="86">
        <v>98</v>
      </c>
      <c r="CK88" s="86">
        <v>88</v>
      </c>
      <c r="CL88" s="86"/>
      <c r="CM88" s="86"/>
      <c r="CN88" s="86"/>
      <c r="CO88" s="86">
        <f t="shared" si="49"/>
        <v>186</v>
      </c>
      <c r="CP88" s="86">
        <f t="shared" si="50"/>
        <v>93</v>
      </c>
      <c r="CQ88" s="182">
        <v>25</v>
      </c>
      <c r="CR88" s="76">
        <v>15</v>
      </c>
      <c r="CS88" s="76">
        <v>15</v>
      </c>
      <c r="CT88" s="88"/>
      <c r="CU88" s="88"/>
      <c r="CV88" s="88"/>
      <c r="CW88" s="88"/>
      <c r="CX88" s="88"/>
      <c r="CY88" s="88">
        <f t="shared" si="51"/>
        <v>55</v>
      </c>
      <c r="CZ88" s="89">
        <f t="shared" si="52"/>
        <v>91.666666666666657</v>
      </c>
      <c r="DA88" s="386">
        <v>31</v>
      </c>
      <c r="DB88" s="385"/>
      <c r="DC88" s="80">
        <f t="shared" si="53"/>
        <v>12.4</v>
      </c>
      <c r="DD88" s="162" t="str">
        <f t="shared" si="54"/>
        <v/>
      </c>
      <c r="DE88" s="162">
        <f t="shared" si="55"/>
        <v>26.94</v>
      </c>
      <c r="DF88" s="162">
        <f t="shared" si="56"/>
        <v>46.576388888888886</v>
      </c>
      <c r="DG88" s="162">
        <f t="shared" si="57"/>
        <v>12.4</v>
      </c>
      <c r="DH88" s="93">
        <f t="shared" si="58"/>
        <v>85.916388888888889</v>
      </c>
      <c r="DI88" s="94">
        <f t="shared" si="59"/>
        <v>91.197743055555549</v>
      </c>
      <c r="DJ88" s="95">
        <f t="shared" si="64"/>
        <v>92.175771604938276</v>
      </c>
      <c r="DK88" s="96">
        <f t="shared" si="65"/>
        <v>92.958194444444445</v>
      </c>
      <c r="DL88" s="163">
        <f t="shared" si="31"/>
        <v>91</v>
      </c>
      <c r="DM88" s="164">
        <f t="shared" si="62"/>
        <v>-3</v>
      </c>
      <c r="DN88" s="219">
        <f t="shared" si="63"/>
        <v>94</v>
      </c>
    </row>
    <row r="89" spans="1:118" ht="18" customHeight="1">
      <c r="A89" s="70">
        <v>406816150948</v>
      </c>
      <c r="B89" s="71" t="s">
        <v>88</v>
      </c>
      <c r="C89" s="222" t="s">
        <v>89</v>
      </c>
      <c r="D89" s="223"/>
      <c r="E89" s="182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 t="str">
        <f t="shared" si="32"/>
        <v/>
      </c>
      <c r="R89" s="76">
        <f t="shared" si="33"/>
        <v>0</v>
      </c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 t="str">
        <f t="shared" si="34"/>
        <v/>
      </c>
      <c r="AD89" s="79" t="str">
        <f t="shared" si="35"/>
        <v/>
      </c>
      <c r="AE89" s="182">
        <v>11</v>
      </c>
      <c r="AF89" s="76">
        <v>10</v>
      </c>
      <c r="AG89" s="76">
        <v>11</v>
      </c>
      <c r="AH89" s="76">
        <v>10</v>
      </c>
      <c r="AI89" s="76">
        <v>3</v>
      </c>
      <c r="AJ89" s="76">
        <v>8</v>
      </c>
      <c r="AK89" s="76"/>
      <c r="AL89" s="76"/>
      <c r="AM89" s="76"/>
      <c r="AN89" s="76"/>
      <c r="AO89" s="76">
        <f t="shared" si="36"/>
        <v>53</v>
      </c>
      <c r="AP89" s="76">
        <f t="shared" si="37"/>
        <v>70.666666666666671</v>
      </c>
      <c r="AQ89" s="78">
        <v>14</v>
      </c>
      <c r="AR89" s="78">
        <v>12</v>
      </c>
      <c r="AS89" s="78">
        <v>11</v>
      </c>
      <c r="AT89" s="78"/>
      <c r="AU89" s="78"/>
      <c r="AV89" s="78"/>
      <c r="AW89" s="78"/>
      <c r="AX89" s="78">
        <f t="shared" si="38"/>
        <v>37</v>
      </c>
      <c r="AY89" s="78">
        <f t="shared" si="39"/>
        <v>74</v>
      </c>
      <c r="AZ89" s="384">
        <v>16</v>
      </c>
      <c r="BA89" s="385"/>
      <c r="BB89" s="80">
        <f t="shared" si="40"/>
        <v>32</v>
      </c>
      <c r="BC89" s="182">
        <v>82</v>
      </c>
      <c r="BD89" s="76">
        <v>85</v>
      </c>
      <c r="BE89" s="76">
        <v>90</v>
      </c>
      <c r="BF89" s="76">
        <v>81</v>
      </c>
      <c r="BG89" s="76"/>
      <c r="BH89" s="76">
        <f t="shared" si="41"/>
        <v>338</v>
      </c>
      <c r="BI89" s="76">
        <f t="shared" si="42"/>
        <v>84.5</v>
      </c>
      <c r="BJ89" s="78">
        <v>21</v>
      </c>
      <c r="BK89" s="78">
        <v>17</v>
      </c>
      <c r="BL89" s="78">
        <v>14</v>
      </c>
      <c r="BM89" s="78">
        <v>10</v>
      </c>
      <c r="BN89" s="78"/>
      <c r="BO89" s="78"/>
      <c r="BP89" s="78"/>
      <c r="BQ89" s="78"/>
      <c r="BR89" s="78"/>
      <c r="BS89" s="78"/>
      <c r="BT89" s="78">
        <f t="shared" si="43"/>
        <v>62</v>
      </c>
      <c r="BU89" s="78">
        <f t="shared" si="44"/>
        <v>68.888888888888886</v>
      </c>
      <c r="BV89" s="82">
        <v>94</v>
      </c>
      <c r="BW89" s="82"/>
      <c r="BX89" s="82"/>
      <c r="BY89" s="82"/>
      <c r="BZ89" s="82"/>
      <c r="CA89" s="82">
        <f t="shared" si="45"/>
        <v>94</v>
      </c>
      <c r="CB89" s="82">
        <f t="shared" si="46"/>
        <v>94</v>
      </c>
      <c r="CC89" s="84">
        <v>88</v>
      </c>
      <c r="CD89" s="84">
        <v>92</v>
      </c>
      <c r="CE89" s="84"/>
      <c r="CF89" s="84"/>
      <c r="CG89" s="84"/>
      <c r="CH89" s="84">
        <f t="shared" si="47"/>
        <v>180</v>
      </c>
      <c r="CI89" s="84">
        <f t="shared" si="48"/>
        <v>90</v>
      </c>
      <c r="CJ89" s="86">
        <v>97</v>
      </c>
      <c r="CK89" s="86">
        <v>88</v>
      </c>
      <c r="CL89" s="86"/>
      <c r="CM89" s="86"/>
      <c r="CN89" s="86"/>
      <c r="CO89" s="86">
        <f t="shared" si="49"/>
        <v>185</v>
      </c>
      <c r="CP89" s="86">
        <f t="shared" si="50"/>
        <v>92.5</v>
      </c>
      <c r="CQ89" s="182">
        <v>13</v>
      </c>
      <c r="CR89" s="76">
        <v>10</v>
      </c>
      <c r="CS89" s="76">
        <v>8</v>
      </c>
      <c r="CT89" s="88"/>
      <c r="CU89" s="88"/>
      <c r="CV89" s="88"/>
      <c r="CW89" s="88"/>
      <c r="CX89" s="88"/>
      <c r="CY89" s="88">
        <f t="shared" si="51"/>
        <v>31</v>
      </c>
      <c r="CZ89" s="89">
        <f t="shared" si="52"/>
        <v>51.666666666666671</v>
      </c>
      <c r="DA89" s="386">
        <v>18</v>
      </c>
      <c r="DB89" s="385"/>
      <c r="DC89" s="80">
        <f t="shared" si="53"/>
        <v>7.2</v>
      </c>
      <c r="DD89" s="162" t="str">
        <f t="shared" si="54"/>
        <v/>
      </c>
      <c r="DE89" s="162">
        <f t="shared" si="55"/>
        <v>18.02</v>
      </c>
      <c r="DF89" s="162">
        <f t="shared" si="56"/>
        <v>40.38194444444445</v>
      </c>
      <c r="DG89" s="162">
        <f t="shared" si="57"/>
        <v>7.2</v>
      </c>
      <c r="DH89" s="93">
        <f t="shared" si="58"/>
        <v>65.601944444444456</v>
      </c>
      <c r="DI89" s="94">
        <f t="shared" si="59"/>
        <v>78.501215277777789</v>
      </c>
      <c r="DJ89" s="95">
        <f t="shared" si="64"/>
        <v>80.889969135802474</v>
      </c>
      <c r="DK89" s="96">
        <f t="shared" si="65"/>
        <v>82.800972222222228</v>
      </c>
      <c r="DL89" s="163">
        <f t="shared" si="31"/>
        <v>79</v>
      </c>
      <c r="DM89" s="164">
        <f t="shared" si="62"/>
        <v>-2</v>
      </c>
      <c r="DN89" s="219">
        <f t="shared" si="63"/>
        <v>81</v>
      </c>
    </row>
    <row r="90" spans="1:118" ht="18" customHeight="1">
      <c r="A90" s="70">
        <v>485536150050</v>
      </c>
      <c r="B90" s="103" t="s">
        <v>90</v>
      </c>
      <c r="C90" s="220" t="s">
        <v>91</v>
      </c>
      <c r="D90" s="223"/>
      <c r="E90" s="182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 t="str">
        <f t="shared" si="32"/>
        <v/>
      </c>
      <c r="R90" s="76">
        <f t="shared" si="33"/>
        <v>0</v>
      </c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 t="str">
        <f t="shared" si="34"/>
        <v/>
      </c>
      <c r="AD90" s="79" t="str">
        <f t="shared" si="35"/>
        <v/>
      </c>
      <c r="AE90" s="182">
        <v>18</v>
      </c>
      <c r="AF90" s="76">
        <v>8</v>
      </c>
      <c r="AG90" s="76">
        <v>13</v>
      </c>
      <c r="AH90" s="76">
        <v>15</v>
      </c>
      <c r="AI90" s="76">
        <v>4</v>
      </c>
      <c r="AJ90" s="76">
        <v>8</v>
      </c>
      <c r="AK90" s="76"/>
      <c r="AL90" s="76"/>
      <c r="AM90" s="76"/>
      <c r="AN90" s="76"/>
      <c r="AO90" s="76">
        <f t="shared" si="36"/>
        <v>66</v>
      </c>
      <c r="AP90" s="76">
        <f t="shared" si="37"/>
        <v>88</v>
      </c>
      <c r="AQ90" s="78">
        <v>16</v>
      </c>
      <c r="AR90" s="78">
        <v>12</v>
      </c>
      <c r="AS90" s="78">
        <v>14</v>
      </c>
      <c r="AT90" s="78"/>
      <c r="AU90" s="78"/>
      <c r="AV90" s="78"/>
      <c r="AW90" s="78"/>
      <c r="AX90" s="78">
        <f t="shared" si="38"/>
        <v>42</v>
      </c>
      <c r="AY90" s="78">
        <f>IFERROR(IF($AY$62=0,0,((AX90/SUMIFS($AQ$65:$AW$65,AQ90:AW90,"&gt;=0"))*100)),"")</f>
        <v>84</v>
      </c>
      <c r="AZ90" s="384">
        <v>23</v>
      </c>
      <c r="BA90" s="385"/>
      <c r="BB90" s="80">
        <f t="shared" si="40"/>
        <v>46</v>
      </c>
      <c r="BC90" s="182">
        <v>85</v>
      </c>
      <c r="BD90" s="76">
        <v>83</v>
      </c>
      <c r="BE90" s="76">
        <v>90</v>
      </c>
      <c r="BF90" s="76">
        <v>86</v>
      </c>
      <c r="BG90" s="76"/>
      <c r="BH90" s="76">
        <f t="shared" si="41"/>
        <v>344</v>
      </c>
      <c r="BI90" s="76">
        <f t="shared" si="42"/>
        <v>86</v>
      </c>
      <c r="BJ90" s="78">
        <v>23</v>
      </c>
      <c r="BK90" s="78">
        <v>15</v>
      </c>
      <c r="BL90" s="78">
        <v>18</v>
      </c>
      <c r="BM90" s="78">
        <v>12</v>
      </c>
      <c r="BN90" s="78"/>
      <c r="BO90" s="78"/>
      <c r="BP90" s="78"/>
      <c r="BQ90" s="78"/>
      <c r="BR90" s="78"/>
      <c r="BS90" s="78"/>
      <c r="BT90" s="78">
        <f t="shared" si="43"/>
        <v>68</v>
      </c>
      <c r="BU90" s="78">
        <f t="shared" si="44"/>
        <v>75.555555555555557</v>
      </c>
      <c r="BV90" s="82">
        <v>92</v>
      </c>
      <c r="BW90" s="82"/>
      <c r="BX90" s="82"/>
      <c r="BY90" s="82"/>
      <c r="BZ90" s="82"/>
      <c r="CA90" s="82">
        <f t="shared" si="45"/>
        <v>92</v>
      </c>
      <c r="CB90" s="82">
        <f t="shared" si="46"/>
        <v>92</v>
      </c>
      <c r="CC90" s="84">
        <v>88</v>
      </c>
      <c r="CD90" s="84">
        <v>98</v>
      </c>
      <c r="CE90" s="84"/>
      <c r="CF90" s="84"/>
      <c r="CG90" s="84"/>
      <c r="CH90" s="84">
        <f t="shared" si="47"/>
        <v>186</v>
      </c>
      <c r="CI90" s="84">
        <f t="shared" si="48"/>
        <v>93</v>
      </c>
      <c r="CJ90" s="86">
        <v>88</v>
      </c>
      <c r="CK90" s="86">
        <v>88</v>
      </c>
      <c r="CL90" s="86"/>
      <c r="CM90" s="86"/>
      <c r="CN90" s="86"/>
      <c r="CO90" s="86">
        <f t="shared" si="49"/>
        <v>176</v>
      </c>
      <c r="CP90" s="86">
        <f t="shared" si="50"/>
        <v>88</v>
      </c>
      <c r="CQ90" s="182">
        <v>16</v>
      </c>
      <c r="CR90" s="76">
        <v>14</v>
      </c>
      <c r="CS90" s="76">
        <v>15</v>
      </c>
      <c r="CT90" s="88"/>
      <c r="CU90" s="88"/>
      <c r="CV90" s="88"/>
      <c r="CW90" s="88"/>
      <c r="CX90" s="88"/>
      <c r="CY90" s="88">
        <f t="shared" si="51"/>
        <v>45</v>
      </c>
      <c r="CZ90" s="89">
        <f t="shared" si="52"/>
        <v>75</v>
      </c>
      <c r="DA90" s="386">
        <v>20</v>
      </c>
      <c r="DB90" s="385"/>
      <c r="DC90" s="80">
        <f t="shared" si="53"/>
        <v>8</v>
      </c>
      <c r="DD90" s="162" t="str">
        <f t="shared" si="54"/>
        <v/>
      </c>
      <c r="DE90" s="162">
        <f t="shared" si="55"/>
        <v>22.26</v>
      </c>
      <c r="DF90" s="162">
        <f t="shared" si="56"/>
        <v>42.269444444444446</v>
      </c>
      <c r="DG90" s="162">
        <f t="shared" si="57"/>
        <v>8</v>
      </c>
      <c r="DH90" s="93">
        <f t="shared" si="58"/>
        <v>72.529444444444451</v>
      </c>
      <c r="DI90" s="94">
        <f t="shared" si="59"/>
        <v>82.83090277777778</v>
      </c>
      <c r="DJ90" s="95">
        <f t="shared" si="64"/>
        <v>84.738580246913585</v>
      </c>
      <c r="DK90" s="96">
        <f t="shared" si="65"/>
        <v>86.264722222222218</v>
      </c>
      <c r="DL90" s="163">
        <f t="shared" si="31"/>
        <v>83</v>
      </c>
      <c r="DM90" s="164">
        <f t="shared" si="62"/>
        <v>-1</v>
      </c>
      <c r="DN90" s="219">
        <f t="shared" si="63"/>
        <v>84</v>
      </c>
    </row>
    <row r="91" spans="1:118" ht="18" customHeight="1">
      <c r="A91" s="70">
        <v>406913150107</v>
      </c>
      <c r="B91" s="71" t="s">
        <v>92</v>
      </c>
      <c r="C91" s="222" t="s">
        <v>93</v>
      </c>
      <c r="D91" s="223"/>
      <c r="E91" s="182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 t="str">
        <f t="shared" si="32"/>
        <v/>
      </c>
      <c r="R91" s="76">
        <f t="shared" si="33"/>
        <v>0</v>
      </c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 t="str">
        <f t="shared" si="34"/>
        <v/>
      </c>
      <c r="AD91" s="79" t="str">
        <f t="shared" si="35"/>
        <v/>
      </c>
      <c r="AE91" s="182">
        <v>16</v>
      </c>
      <c r="AF91" s="76">
        <v>10</v>
      </c>
      <c r="AG91" s="76">
        <v>8</v>
      </c>
      <c r="AH91" s="76">
        <v>14</v>
      </c>
      <c r="AI91" s="76">
        <v>5</v>
      </c>
      <c r="AJ91" s="76">
        <v>8</v>
      </c>
      <c r="AK91" s="76"/>
      <c r="AL91" s="76"/>
      <c r="AM91" s="76"/>
      <c r="AN91" s="76"/>
      <c r="AO91" s="76">
        <f t="shared" si="36"/>
        <v>61</v>
      </c>
      <c r="AP91" s="76">
        <f>IFERROR(IF($AP$62=0,0,((AO91/SUMIFS($AE$65:$AN$65,AE91:AN91,"&gt;=0"))*100)),"")</f>
        <v>81.333333333333329</v>
      </c>
      <c r="AQ91" s="78">
        <v>16</v>
      </c>
      <c r="AR91" s="78">
        <v>11</v>
      </c>
      <c r="AS91" s="78">
        <v>10</v>
      </c>
      <c r="AT91" s="78"/>
      <c r="AU91" s="78"/>
      <c r="AV91" s="78"/>
      <c r="AW91" s="78"/>
      <c r="AX91" s="78">
        <f t="shared" si="38"/>
        <v>37</v>
      </c>
      <c r="AY91" s="78">
        <f t="shared" si="39"/>
        <v>74</v>
      </c>
      <c r="AZ91" s="384">
        <v>41</v>
      </c>
      <c r="BA91" s="385"/>
      <c r="BB91" s="80">
        <f t="shared" si="40"/>
        <v>82</v>
      </c>
      <c r="BC91" s="182">
        <v>100</v>
      </c>
      <c r="BD91" s="76">
        <v>80</v>
      </c>
      <c r="BE91" s="76">
        <v>92</v>
      </c>
      <c r="BF91" s="76">
        <v>100</v>
      </c>
      <c r="BG91" s="76"/>
      <c r="BH91" s="76">
        <f t="shared" si="41"/>
        <v>372</v>
      </c>
      <c r="BI91" s="76">
        <f t="shared" si="42"/>
        <v>93</v>
      </c>
      <c r="BJ91" s="78">
        <v>28</v>
      </c>
      <c r="BK91" s="78">
        <v>22</v>
      </c>
      <c r="BL91" s="78">
        <v>16</v>
      </c>
      <c r="BM91" s="78">
        <v>15</v>
      </c>
      <c r="BN91" s="78"/>
      <c r="BO91" s="78"/>
      <c r="BP91" s="78"/>
      <c r="BQ91" s="78"/>
      <c r="BR91" s="78"/>
      <c r="BS91" s="78"/>
      <c r="BT91" s="78">
        <f t="shared" si="43"/>
        <v>81</v>
      </c>
      <c r="BU91" s="78">
        <f t="shared" si="44"/>
        <v>90</v>
      </c>
      <c r="BV91" s="82">
        <v>95</v>
      </c>
      <c r="BW91" s="82"/>
      <c r="BX91" s="82"/>
      <c r="BY91" s="82"/>
      <c r="BZ91" s="82"/>
      <c r="CA91" s="82">
        <f t="shared" si="45"/>
        <v>95</v>
      </c>
      <c r="CB91" s="82">
        <f t="shared" si="46"/>
        <v>95</v>
      </c>
      <c r="CC91" s="84">
        <v>88</v>
      </c>
      <c r="CD91" s="84">
        <v>98</v>
      </c>
      <c r="CE91" s="84"/>
      <c r="CF91" s="84"/>
      <c r="CG91" s="84"/>
      <c r="CH91" s="84">
        <f t="shared" si="47"/>
        <v>186</v>
      </c>
      <c r="CI91" s="84">
        <f t="shared" si="48"/>
        <v>93</v>
      </c>
      <c r="CJ91" s="86">
        <v>95</v>
      </c>
      <c r="CK91" s="86">
        <v>89</v>
      </c>
      <c r="CL91" s="86"/>
      <c r="CM91" s="86"/>
      <c r="CN91" s="86"/>
      <c r="CO91" s="86">
        <f t="shared" si="49"/>
        <v>184</v>
      </c>
      <c r="CP91" s="86">
        <f t="shared" si="50"/>
        <v>92</v>
      </c>
      <c r="CQ91" s="182">
        <v>21</v>
      </c>
      <c r="CR91" s="76">
        <v>17</v>
      </c>
      <c r="CS91" s="76">
        <v>8</v>
      </c>
      <c r="CT91" s="88"/>
      <c r="CU91" s="88"/>
      <c r="CV91" s="88"/>
      <c r="CW91" s="88"/>
      <c r="CX91" s="88"/>
      <c r="CY91" s="88">
        <f t="shared" si="51"/>
        <v>46</v>
      </c>
      <c r="CZ91" s="89">
        <f t="shared" si="52"/>
        <v>76.666666666666671</v>
      </c>
      <c r="DA91" s="386">
        <v>38</v>
      </c>
      <c r="DB91" s="385"/>
      <c r="DC91" s="80">
        <f t="shared" si="53"/>
        <v>15.2</v>
      </c>
      <c r="DD91" s="162" t="str">
        <f t="shared" si="54"/>
        <v/>
      </c>
      <c r="DE91" s="162">
        <f t="shared" si="55"/>
        <v>23.8</v>
      </c>
      <c r="DF91" s="162">
        <f t="shared" si="56"/>
        <v>45.383333333333333</v>
      </c>
      <c r="DG91" s="162">
        <f t="shared" si="57"/>
        <v>15.2</v>
      </c>
      <c r="DH91" s="93">
        <f t="shared" si="58"/>
        <v>84.38333333333334</v>
      </c>
      <c r="DI91" s="113">
        <f t="shared" si="59"/>
        <v>90.239583333333343</v>
      </c>
      <c r="DJ91" s="95">
        <f t="shared" si="64"/>
        <v>91.324074074074076</v>
      </c>
      <c r="DK91" s="96">
        <f t="shared" si="65"/>
        <v>92.191666666666663</v>
      </c>
      <c r="DL91" s="163">
        <f t="shared" si="31"/>
        <v>90</v>
      </c>
      <c r="DM91" s="164">
        <f t="shared" si="62"/>
        <v>-2</v>
      </c>
      <c r="DN91" s="219">
        <f t="shared" si="63"/>
        <v>92</v>
      </c>
    </row>
    <row r="92" spans="1:118" ht="18" customHeight="1">
      <c r="A92" s="70">
        <v>406913150108</v>
      </c>
      <c r="B92" s="71" t="s">
        <v>94</v>
      </c>
      <c r="C92" s="222" t="s">
        <v>95</v>
      </c>
      <c r="D92" s="223"/>
      <c r="E92" s="182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 t="str">
        <f t="shared" si="32"/>
        <v/>
      </c>
      <c r="R92" s="76">
        <f t="shared" si="33"/>
        <v>0</v>
      </c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 t="str">
        <f t="shared" si="34"/>
        <v/>
      </c>
      <c r="AD92" s="79" t="str">
        <f t="shared" si="35"/>
        <v/>
      </c>
      <c r="AE92" s="182">
        <v>10</v>
      </c>
      <c r="AF92" s="76">
        <v>6</v>
      </c>
      <c r="AG92" s="76">
        <v>12</v>
      </c>
      <c r="AH92" s="76">
        <v>13</v>
      </c>
      <c r="AI92" s="76">
        <v>5</v>
      </c>
      <c r="AJ92" s="76">
        <v>8</v>
      </c>
      <c r="AK92" s="76"/>
      <c r="AL92" s="76"/>
      <c r="AM92" s="76"/>
      <c r="AN92" s="76"/>
      <c r="AO92" s="76">
        <f t="shared" si="36"/>
        <v>54</v>
      </c>
      <c r="AP92" s="76">
        <f t="shared" si="37"/>
        <v>72</v>
      </c>
      <c r="AQ92" s="78">
        <v>17</v>
      </c>
      <c r="AR92" s="78">
        <v>15</v>
      </c>
      <c r="AS92" s="78">
        <v>14</v>
      </c>
      <c r="AT92" s="78"/>
      <c r="AU92" s="78"/>
      <c r="AV92" s="78"/>
      <c r="AW92" s="78"/>
      <c r="AX92" s="78">
        <f t="shared" si="38"/>
        <v>46</v>
      </c>
      <c r="AY92" s="78">
        <f t="shared" si="39"/>
        <v>92</v>
      </c>
      <c r="AZ92" s="384">
        <v>36</v>
      </c>
      <c r="BA92" s="385"/>
      <c r="BB92" s="80">
        <f t="shared" si="40"/>
        <v>72</v>
      </c>
      <c r="BC92" s="182">
        <v>95</v>
      </c>
      <c r="BD92" s="76">
        <v>100</v>
      </c>
      <c r="BE92" s="76">
        <v>100</v>
      </c>
      <c r="BF92" s="76">
        <v>84</v>
      </c>
      <c r="BG92" s="76"/>
      <c r="BH92" s="76">
        <f t="shared" si="41"/>
        <v>379</v>
      </c>
      <c r="BI92" s="76">
        <f t="shared" si="42"/>
        <v>94.75</v>
      </c>
      <c r="BJ92" s="78">
        <v>29</v>
      </c>
      <c r="BK92" s="78">
        <v>17</v>
      </c>
      <c r="BL92" s="78">
        <v>19</v>
      </c>
      <c r="BM92" s="78">
        <v>13</v>
      </c>
      <c r="BN92" s="78"/>
      <c r="BO92" s="78"/>
      <c r="BP92" s="78"/>
      <c r="BQ92" s="78"/>
      <c r="BR92" s="78"/>
      <c r="BS92" s="78"/>
      <c r="BT92" s="78">
        <f t="shared" si="43"/>
        <v>78</v>
      </c>
      <c r="BU92" s="78">
        <f t="shared" si="44"/>
        <v>86.666666666666671</v>
      </c>
      <c r="BV92" s="82">
        <v>95</v>
      </c>
      <c r="BW92" s="82"/>
      <c r="BX92" s="82"/>
      <c r="BY92" s="82"/>
      <c r="BZ92" s="82"/>
      <c r="CA92" s="82">
        <f t="shared" si="45"/>
        <v>95</v>
      </c>
      <c r="CB92" s="82">
        <f t="shared" si="46"/>
        <v>95</v>
      </c>
      <c r="CC92" s="84">
        <v>87</v>
      </c>
      <c r="CD92" s="84">
        <v>96</v>
      </c>
      <c r="CE92" s="84"/>
      <c r="CF92" s="84"/>
      <c r="CG92" s="84"/>
      <c r="CH92" s="84">
        <f t="shared" si="47"/>
        <v>183</v>
      </c>
      <c r="CI92" s="84">
        <f t="shared" si="48"/>
        <v>91.5</v>
      </c>
      <c r="CJ92" s="86">
        <v>97</v>
      </c>
      <c r="CK92" s="86">
        <v>88</v>
      </c>
      <c r="CL92" s="86"/>
      <c r="CM92" s="86"/>
      <c r="CN92" s="86"/>
      <c r="CO92" s="86">
        <f t="shared" si="49"/>
        <v>185</v>
      </c>
      <c r="CP92" s="86">
        <f t="shared" si="50"/>
        <v>92.5</v>
      </c>
      <c r="CQ92" s="182">
        <v>23</v>
      </c>
      <c r="CR92" s="76">
        <v>15</v>
      </c>
      <c r="CS92" s="76">
        <v>13</v>
      </c>
      <c r="CT92" s="88"/>
      <c r="CU92" s="88"/>
      <c r="CV92" s="88"/>
      <c r="CW92" s="88"/>
      <c r="CX92" s="88"/>
      <c r="CY92" s="88">
        <f t="shared" si="51"/>
        <v>51</v>
      </c>
      <c r="CZ92" s="89">
        <f t="shared" si="52"/>
        <v>85</v>
      </c>
      <c r="DA92" s="386">
        <v>33</v>
      </c>
      <c r="DB92" s="385"/>
      <c r="DC92" s="80">
        <f t="shared" si="53"/>
        <v>13.2</v>
      </c>
      <c r="DD92" s="162" t="str">
        <f t="shared" si="54"/>
        <v/>
      </c>
      <c r="DE92" s="162">
        <f t="shared" si="55"/>
        <v>23.4</v>
      </c>
      <c r="DF92" s="162">
        <f t="shared" si="56"/>
        <v>45.483333333333341</v>
      </c>
      <c r="DG92" s="162">
        <f t="shared" si="57"/>
        <v>13.2</v>
      </c>
      <c r="DH92" s="93">
        <f t="shared" si="58"/>
        <v>82.083333333333343</v>
      </c>
      <c r="DI92" s="113">
        <f t="shared" si="59"/>
        <v>88.802083333333343</v>
      </c>
      <c r="DJ92" s="95">
        <f t="shared" si="64"/>
        <v>90.046296296296305</v>
      </c>
      <c r="DK92" s="96">
        <f t="shared" si="65"/>
        <v>91.041666666666671</v>
      </c>
      <c r="DL92" s="163">
        <f t="shared" si="31"/>
        <v>89</v>
      </c>
      <c r="DM92" s="164">
        <f t="shared" si="62"/>
        <v>0</v>
      </c>
      <c r="DN92" s="219">
        <f t="shared" si="63"/>
        <v>89</v>
      </c>
    </row>
    <row r="93" spans="1:118" ht="18" customHeight="1">
      <c r="A93" s="70">
        <v>406913150134</v>
      </c>
      <c r="B93" s="71" t="s">
        <v>96</v>
      </c>
      <c r="C93" s="222" t="s">
        <v>97</v>
      </c>
      <c r="D93" s="221"/>
      <c r="E93" s="182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 t="str">
        <f t="shared" si="32"/>
        <v/>
      </c>
      <c r="R93" s="76">
        <f t="shared" si="33"/>
        <v>0</v>
      </c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 t="str">
        <f t="shared" si="34"/>
        <v/>
      </c>
      <c r="AD93" s="79" t="str">
        <f>IFERROR(IF($AD$62=0,0,((AC93/SUMIFS($S$65:$AB$65,S93:AB93,"&gt;=0")*100))),"")</f>
        <v/>
      </c>
      <c r="AE93" s="182">
        <v>16</v>
      </c>
      <c r="AF93" s="76">
        <v>8</v>
      </c>
      <c r="AG93" s="76">
        <v>12</v>
      </c>
      <c r="AH93" s="76">
        <v>12</v>
      </c>
      <c r="AI93" s="76">
        <v>4</v>
      </c>
      <c r="AJ93" s="76">
        <v>7</v>
      </c>
      <c r="AK93" s="76"/>
      <c r="AL93" s="76"/>
      <c r="AM93" s="76"/>
      <c r="AN93" s="76"/>
      <c r="AO93" s="76">
        <f t="shared" si="36"/>
        <v>59</v>
      </c>
      <c r="AP93" s="76">
        <f t="shared" si="37"/>
        <v>78.666666666666657</v>
      </c>
      <c r="AQ93" s="78">
        <v>17</v>
      </c>
      <c r="AR93" s="78">
        <v>12</v>
      </c>
      <c r="AS93" s="78">
        <v>13</v>
      </c>
      <c r="AT93" s="78"/>
      <c r="AU93" s="78"/>
      <c r="AV93" s="78"/>
      <c r="AW93" s="78"/>
      <c r="AX93" s="78">
        <f t="shared" si="38"/>
        <v>42</v>
      </c>
      <c r="AY93" s="78">
        <f t="shared" si="39"/>
        <v>84</v>
      </c>
      <c r="AZ93" s="384">
        <v>32</v>
      </c>
      <c r="BA93" s="385"/>
      <c r="BB93" s="80">
        <f t="shared" si="40"/>
        <v>64</v>
      </c>
      <c r="BC93" s="182">
        <v>100</v>
      </c>
      <c r="BD93" s="76">
        <v>84</v>
      </c>
      <c r="BE93" s="76">
        <v>87</v>
      </c>
      <c r="BF93" s="76">
        <v>86</v>
      </c>
      <c r="BG93" s="76"/>
      <c r="BH93" s="76">
        <f t="shared" si="41"/>
        <v>357</v>
      </c>
      <c r="BI93" s="76">
        <f t="shared" si="42"/>
        <v>89.25</v>
      </c>
      <c r="BJ93" s="78">
        <v>25</v>
      </c>
      <c r="BK93" s="78">
        <v>14</v>
      </c>
      <c r="BL93" s="78">
        <v>17</v>
      </c>
      <c r="BM93" s="78">
        <v>12</v>
      </c>
      <c r="BN93" s="78"/>
      <c r="BO93" s="78"/>
      <c r="BP93" s="78"/>
      <c r="BQ93" s="78"/>
      <c r="BR93" s="78"/>
      <c r="BS93" s="78"/>
      <c r="BT93" s="78">
        <f t="shared" si="43"/>
        <v>68</v>
      </c>
      <c r="BU93" s="78">
        <f t="shared" si="44"/>
        <v>75.555555555555557</v>
      </c>
      <c r="BV93" s="82">
        <v>92</v>
      </c>
      <c r="BW93" s="82"/>
      <c r="BX93" s="82"/>
      <c r="BY93" s="82"/>
      <c r="BZ93" s="82"/>
      <c r="CA93" s="82">
        <f t="shared" si="45"/>
        <v>92</v>
      </c>
      <c r="CB93" s="82">
        <f t="shared" si="46"/>
        <v>92</v>
      </c>
      <c r="CC93" s="84">
        <v>88</v>
      </c>
      <c r="CD93" s="84">
        <v>92</v>
      </c>
      <c r="CE93" s="84"/>
      <c r="CF93" s="84"/>
      <c r="CG93" s="84"/>
      <c r="CH93" s="84">
        <f t="shared" si="47"/>
        <v>180</v>
      </c>
      <c r="CI93" s="84">
        <f t="shared" si="48"/>
        <v>90</v>
      </c>
      <c r="CJ93" s="86">
        <v>95</v>
      </c>
      <c r="CK93" s="86">
        <v>89</v>
      </c>
      <c r="CL93" s="86"/>
      <c r="CM93" s="86"/>
      <c r="CN93" s="86"/>
      <c r="CO93" s="86">
        <f t="shared" si="49"/>
        <v>184</v>
      </c>
      <c r="CP93" s="86">
        <f t="shared" si="50"/>
        <v>92</v>
      </c>
      <c r="CQ93" s="182">
        <v>17</v>
      </c>
      <c r="CR93" s="76">
        <v>13</v>
      </c>
      <c r="CS93" s="76">
        <v>12</v>
      </c>
      <c r="CT93" s="88"/>
      <c r="CU93" s="88"/>
      <c r="CV93" s="88"/>
      <c r="CW93" s="88"/>
      <c r="CX93" s="88"/>
      <c r="CY93" s="88">
        <f t="shared" si="51"/>
        <v>42</v>
      </c>
      <c r="CZ93" s="89">
        <f>IFERROR(IF($CZ$62=0,0,((CY93/SUMIFS($CQ$65:$CX$65,CQ93:CX93,"&gt;=0"))*100)),"")</f>
        <v>70</v>
      </c>
      <c r="DA93" s="386">
        <v>26</v>
      </c>
      <c r="DB93" s="385"/>
      <c r="DC93" s="80">
        <f t="shared" si="53"/>
        <v>10.4</v>
      </c>
      <c r="DD93" s="162" t="str">
        <f t="shared" si="54"/>
        <v/>
      </c>
      <c r="DE93" s="162">
        <f>IFERROR(((AP93*$AP$62+AY93*$AY$62+BB93*$BB$62)/100)*$BA$61/100,"")</f>
        <v>22.76</v>
      </c>
      <c r="DF93" s="162">
        <f t="shared" si="56"/>
        <v>42.419444444444444</v>
      </c>
      <c r="DG93" s="162">
        <f>IFERROR(DC93,"")</f>
        <v>10.4</v>
      </c>
      <c r="DH93" s="93">
        <f t="shared" si="58"/>
        <v>75.579444444444448</v>
      </c>
      <c r="DI93" s="113">
        <f t="shared" si="59"/>
        <v>84.73715277777778</v>
      </c>
      <c r="DJ93" s="95">
        <f t="shared" si="64"/>
        <v>86.433024691358028</v>
      </c>
      <c r="DK93" s="96">
        <f t="shared" si="65"/>
        <v>87.789722222222224</v>
      </c>
      <c r="DL93" s="163">
        <f t="shared" si="31"/>
        <v>85</v>
      </c>
      <c r="DM93" s="164">
        <f t="shared" si="62"/>
        <v>0</v>
      </c>
      <c r="DN93" s="219">
        <f t="shared" si="63"/>
        <v>85</v>
      </c>
    </row>
    <row r="94" spans="1:118" ht="18" customHeight="1">
      <c r="A94" s="70">
        <v>406913150135</v>
      </c>
      <c r="B94" s="71" t="s">
        <v>98</v>
      </c>
      <c r="C94" s="222" t="s">
        <v>99</v>
      </c>
      <c r="D94" s="221"/>
      <c r="E94" s="182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 t="str">
        <f t="shared" si="32"/>
        <v/>
      </c>
      <c r="R94" s="76">
        <f t="shared" si="33"/>
        <v>0</v>
      </c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 t="str">
        <f t="shared" si="34"/>
        <v/>
      </c>
      <c r="AD94" s="79" t="str">
        <f t="shared" si="35"/>
        <v/>
      </c>
      <c r="AE94" s="182">
        <v>18</v>
      </c>
      <c r="AF94" s="76">
        <v>8</v>
      </c>
      <c r="AG94" s="76">
        <v>12</v>
      </c>
      <c r="AH94" s="76">
        <v>11</v>
      </c>
      <c r="AI94" s="76">
        <v>4</v>
      </c>
      <c r="AJ94" s="76">
        <v>8</v>
      </c>
      <c r="AK94" s="76"/>
      <c r="AL94" s="76"/>
      <c r="AM94" s="76"/>
      <c r="AN94" s="76"/>
      <c r="AO94" s="76">
        <f t="shared" si="36"/>
        <v>61</v>
      </c>
      <c r="AP94" s="76">
        <f t="shared" si="37"/>
        <v>81.333333333333329</v>
      </c>
      <c r="AQ94" s="78">
        <v>18</v>
      </c>
      <c r="AR94" s="78">
        <v>14</v>
      </c>
      <c r="AS94" s="78">
        <v>12</v>
      </c>
      <c r="AT94" s="78"/>
      <c r="AU94" s="78"/>
      <c r="AV94" s="78"/>
      <c r="AW94" s="78"/>
      <c r="AX94" s="78">
        <f t="shared" si="38"/>
        <v>44</v>
      </c>
      <c r="AY94" s="78">
        <f t="shared" si="39"/>
        <v>88</v>
      </c>
      <c r="AZ94" s="384">
        <v>27</v>
      </c>
      <c r="BA94" s="385"/>
      <c r="BB94" s="80">
        <f t="shared" si="40"/>
        <v>54</v>
      </c>
      <c r="BC94" s="182">
        <v>88</v>
      </c>
      <c r="BD94" s="76">
        <v>100</v>
      </c>
      <c r="BE94" s="76">
        <v>84</v>
      </c>
      <c r="BF94" s="76">
        <v>82</v>
      </c>
      <c r="BG94" s="76"/>
      <c r="BH94" s="76">
        <f t="shared" si="41"/>
        <v>354</v>
      </c>
      <c r="BI94" s="76">
        <f t="shared" si="42"/>
        <v>88.5</v>
      </c>
      <c r="BJ94" s="78">
        <v>28</v>
      </c>
      <c r="BK94" s="78">
        <v>19</v>
      </c>
      <c r="BL94" s="78">
        <v>18</v>
      </c>
      <c r="BM94" s="78">
        <v>12</v>
      </c>
      <c r="BN94" s="78"/>
      <c r="BO94" s="78"/>
      <c r="BP94" s="78"/>
      <c r="BQ94" s="78"/>
      <c r="BR94" s="78"/>
      <c r="BS94" s="78"/>
      <c r="BT94" s="78">
        <f t="shared" si="43"/>
        <v>77</v>
      </c>
      <c r="BU94" s="78">
        <f t="shared" si="44"/>
        <v>85.555555555555557</v>
      </c>
      <c r="BV94" s="82">
        <v>94</v>
      </c>
      <c r="BW94" s="82"/>
      <c r="BX94" s="82"/>
      <c r="BY94" s="82"/>
      <c r="BZ94" s="82"/>
      <c r="CA94" s="82">
        <f t="shared" si="45"/>
        <v>94</v>
      </c>
      <c r="CB94" s="82">
        <f t="shared" si="46"/>
        <v>94</v>
      </c>
      <c r="CC94" s="84">
        <v>87</v>
      </c>
      <c r="CD94" s="84">
        <v>94</v>
      </c>
      <c r="CE94" s="84"/>
      <c r="CF94" s="84"/>
      <c r="CG94" s="84"/>
      <c r="CH94" s="84">
        <f t="shared" si="47"/>
        <v>181</v>
      </c>
      <c r="CI94" s="84">
        <f t="shared" si="48"/>
        <v>90.5</v>
      </c>
      <c r="CJ94" s="86">
        <v>95</v>
      </c>
      <c r="CK94" s="86">
        <v>88</v>
      </c>
      <c r="CL94" s="86"/>
      <c r="CM94" s="86"/>
      <c r="CN94" s="86"/>
      <c r="CO94" s="86">
        <f t="shared" si="49"/>
        <v>183</v>
      </c>
      <c r="CP94" s="86">
        <f t="shared" si="50"/>
        <v>91.5</v>
      </c>
      <c r="CQ94" s="182">
        <v>18</v>
      </c>
      <c r="CR94" s="76">
        <v>14</v>
      </c>
      <c r="CS94" s="76">
        <v>12</v>
      </c>
      <c r="CT94" s="88"/>
      <c r="CU94" s="88"/>
      <c r="CV94" s="88"/>
      <c r="CW94" s="88"/>
      <c r="CX94" s="88"/>
      <c r="CY94" s="88">
        <f t="shared" si="51"/>
        <v>44</v>
      </c>
      <c r="CZ94" s="89">
        <f>IFERROR(IF($CZ$62=0,0,((CY94/SUMIFS($CQ$65:$CX$65,CQ94:CX94,"&gt;=0"))*100)),"")</f>
        <v>73.333333333333329</v>
      </c>
      <c r="DA94" s="386">
        <v>27</v>
      </c>
      <c r="DB94" s="385"/>
      <c r="DC94" s="80">
        <f t="shared" si="53"/>
        <v>10.8</v>
      </c>
      <c r="DD94" s="162" t="str">
        <f t="shared" si="54"/>
        <v/>
      </c>
      <c r="DE94" s="162">
        <f t="shared" si="55"/>
        <v>22.54</v>
      </c>
      <c r="DF94" s="162">
        <f>IFERROR(((BI94*$BI$62+BU94*$BU$62+CB94*$CB$62+CI94*$CI$62+CP94*$CP$62+CZ94*$CZ$62)/100)*$CY$61/100,"")</f>
        <v>43.911111111111111</v>
      </c>
      <c r="DG94" s="162">
        <f t="shared" si="57"/>
        <v>10.8</v>
      </c>
      <c r="DH94" s="93">
        <f t="shared" si="58"/>
        <v>77.251111111111115</v>
      </c>
      <c r="DI94" s="113">
        <f t="shared" si="59"/>
        <v>85.781944444444449</v>
      </c>
      <c r="DJ94" s="95">
        <f t="shared" si="64"/>
        <v>87.361728395061732</v>
      </c>
      <c r="DK94" s="96">
        <f t="shared" si="65"/>
        <v>88.625555555555565</v>
      </c>
      <c r="DL94" s="163">
        <f t="shared" si="31"/>
        <v>86</v>
      </c>
      <c r="DM94" s="164">
        <f t="shared" si="62"/>
        <v>1</v>
      </c>
      <c r="DN94" s="219">
        <f t="shared" si="63"/>
        <v>85</v>
      </c>
    </row>
    <row r="95" spans="1:118" ht="18" customHeight="1" thickBot="1">
      <c r="A95" s="70">
        <v>406913150136</v>
      </c>
      <c r="B95" s="103" t="s">
        <v>100</v>
      </c>
      <c r="C95" s="220" t="s">
        <v>101</v>
      </c>
      <c r="D95" s="115"/>
      <c r="E95" s="182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 t="str">
        <f t="shared" si="32"/>
        <v/>
      </c>
      <c r="R95" s="76">
        <f t="shared" si="33"/>
        <v>0</v>
      </c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 t="str">
        <f t="shared" si="34"/>
        <v/>
      </c>
      <c r="AD95" s="79" t="str">
        <f t="shared" si="35"/>
        <v/>
      </c>
      <c r="AE95" s="182">
        <v>13</v>
      </c>
      <c r="AF95" s="76">
        <v>5</v>
      </c>
      <c r="AG95" s="76">
        <v>11</v>
      </c>
      <c r="AH95" s="76">
        <v>10</v>
      </c>
      <c r="AI95" s="76">
        <v>3</v>
      </c>
      <c r="AJ95" s="76">
        <v>5</v>
      </c>
      <c r="AK95" s="76"/>
      <c r="AL95" s="76"/>
      <c r="AM95" s="76"/>
      <c r="AN95" s="76"/>
      <c r="AO95" s="76">
        <f t="shared" si="36"/>
        <v>47</v>
      </c>
      <c r="AP95" s="76">
        <f t="shared" si="37"/>
        <v>62.666666666666671</v>
      </c>
      <c r="AQ95" s="78">
        <v>15</v>
      </c>
      <c r="AR95" s="78">
        <v>12</v>
      </c>
      <c r="AS95" s="78">
        <v>8</v>
      </c>
      <c r="AT95" s="78"/>
      <c r="AU95" s="78"/>
      <c r="AV95" s="78"/>
      <c r="AW95" s="78"/>
      <c r="AX95" s="78">
        <f t="shared" si="38"/>
        <v>35</v>
      </c>
      <c r="AY95" s="78">
        <f t="shared" si="39"/>
        <v>70</v>
      </c>
      <c r="AZ95" s="384">
        <v>28</v>
      </c>
      <c r="BA95" s="385"/>
      <c r="BB95" s="80">
        <f t="shared" si="40"/>
        <v>56.000000000000007</v>
      </c>
      <c r="BC95" s="182">
        <v>100</v>
      </c>
      <c r="BD95" s="76">
        <v>88</v>
      </c>
      <c r="BE95" s="76">
        <v>95</v>
      </c>
      <c r="BF95" s="76">
        <v>83</v>
      </c>
      <c r="BG95" s="76"/>
      <c r="BH95" s="76">
        <f t="shared" si="41"/>
        <v>366</v>
      </c>
      <c r="BI95" s="76">
        <f t="shared" si="42"/>
        <v>91.5</v>
      </c>
      <c r="BJ95" s="78">
        <v>25</v>
      </c>
      <c r="BK95" s="78">
        <v>24</v>
      </c>
      <c r="BL95" s="78">
        <v>20</v>
      </c>
      <c r="BM95" s="78">
        <v>15</v>
      </c>
      <c r="BN95" s="78"/>
      <c r="BO95" s="78"/>
      <c r="BP95" s="78"/>
      <c r="BQ95" s="78"/>
      <c r="BR95" s="78"/>
      <c r="BS95" s="78"/>
      <c r="BT95" s="78">
        <f t="shared" si="43"/>
        <v>84</v>
      </c>
      <c r="BU95" s="78">
        <f t="shared" si="44"/>
        <v>93.333333333333329</v>
      </c>
      <c r="BV95" s="82">
        <v>94</v>
      </c>
      <c r="BW95" s="82"/>
      <c r="BX95" s="82"/>
      <c r="BY95" s="82"/>
      <c r="BZ95" s="82"/>
      <c r="CA95" s="82">
        <f t="shared" si="45"/>
        <v>94</v>
      </c>
      <c r="CB95" s="82">
        <f t="shared" si="46"/>
        <v>94</v>
      </c>
      <c r="CC95" s="84">
        <v>88</v>
      </c>
      <c r="CD95" s="84">
        <v>93</v>
      </c>
      <c r="CE95" s="84"/>
      <c r="CF95" s="84"/>
      <c r="CG95" s="84"/>
      <c r="CH95" s="84">
        <f t="shared" si="47"/>
        <v>181</v>
      </c>
      <c r="CI95" s="84">
        <f t="shared" si="48"/>
        <v>90.5</v>
      </c>
      <c r="CJ95" s="86">
        <v>88</v>
      </c>
      <c r="CK95" s="86">
        <v>89</v>
      </c>
      <c r="CL95" s="86"/>
      <c r="CM95" s="86"/>
      <c r="CN95" s="86"/>
      <c r="CO95" s="86">
        <f t="shared" si="49"/>
        <v>177</v>
      </c>
      <c r="CP95" s="86">
        <f t="shared" si="50"/>
        <v>88.5</v>
      </c>
      <c r="CQ95" s="88">
        <v>24</v>
      </c>
      <c r="CR95" s="88">
        <v>15</v>
      </c>
      <c r="CS95" s="88">
        <v>12</v>
      </c>
      <c r="CT95" s="88"/>
      <c r="CU95" s="88"/>
      <c r="CV95" s="88"/>
      <c r="CW95" s="88"/>
      <c r="CX95" s="88"/>
      <c r="CY95" s="88">
        <f t="shared" si="51"/>
        <v>51</v>
      </c>
      <c r="CZ95" s="89">
        <f t="shared" si="52"/>
        <v>85</v>
      </c>
      <c r="DA95" s="386">
        <v>23</v>
      </c>
      <c r="DB95" s="385"/>
      <c r="DC95" s="80">
        <f t="shared" si="53"/>
        <v>9.1999999999999993</v>
      </c>
      <c r="DD95" s="162" t="str">
        <f t="shared" si="54"/>
        <v/>
      </c>
      <c r="DE95" s="162">
        <f t="shared" si="55"/>
        <v>18.86</v>
      </c>
      <c r="DF95" s="162">
        <f t="shared" si="56"/>
        <v>45.541666666666657</v>
      </c>
      <c r="DG95" s="162">
        <f t="shared" si="57"/>
        <v>9.1999999999999993</v>
      </c>
      <c r="DH95" s="93">
        <f t="shared" si="58"/>
        <v>73.601666666666659</v>
      </c>
      <c r="DI95" s="113">
        <f t="shared" si="59"/>
        <v>83.501041666666666</v>
      </c>
      <c r="DJ95" s="95">
        <f t="shared" si="64"/>
        <v>85.334259259259255</v>
      </c>
      <c r="DK95" s="96">
        <f t="shared" si="65"/>
        <v>86.80083333333333</v>
      </c>
      <c r="DL95" s="166">
        <f t="shared" si="31"/>
        <v>84</v>
      </c>
      <c r="DM95" s="164">
        <f t="shared" si="62"/>
        <v>-5</v>
      </c>
      <c r="DN95" s="219">
        <f t="shared" si="63"/>
        <v>89</v>
      </c>
    </row>
    <row r="96" spans="1:118" ht="18" hidden="1" customHeight="1">
      <c r="A96" s="70"/>
      <c r="B96" s="116"/>
      <c r="C96" s="117"/>
      <c r="D96" s="115"/>
      <c r="E96" s="182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 t="str">
        <f t="shared" si="32"/>
        <v/>
      </c>
      <c r="R96" s="76">
        <f t="shared" si="33"/>
        <v>0</v>
      </c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 t="str">
        <f t="shared" si="34"/>
        <v/>
      </c>
      <c r="AD96" s="79" t="str">
        <f t="shared" si="35"/>
        <v/>
      </c>
      <c r="AE96" s="182"/>
      <c r="AF96" s="76"/>
      <c r="AG96" s="76"/>
      <c r="AH96" s="76"/>
      <c r="AI96" s="76"/>
      <c r="AJ96" s="76"/>
      <c r="AK96" s="76"/>
      <c r="AL96" s="76"/>
      <c r="AM96" s="76"/>
      <c r="AN96" s="76"/>
      <c r="AO96" s="76" t="str">
        <f t="shared" si="36"/>
        <v/>
      </c>
      <c r="AP96" s="76" t="str">
        <f t="shared" si="37"/>
        <v/>
      </c>
      <c r="AQ96" s="78"/>
      <c r="AR96" s="78"/>
      <c r="AS96" s="78"/>
      <c r="AT96" s="78"/>
      <c r="AU96" s="78"/>
      <c r="AV96" s="78"/>
      <c r="AW96" s="78"/>
      <c r="AX96" s="78" t="str">
        <f t="shared" si="38"/>
        <v/>
      </c>
      <c r="AY96" s="78" t="str">
        <f t="shared" si="39"/>
        <v/>
      </c>
      <c r="AZ96" s="384"/>
      <c r="BA96" s="385"/>
      <c r="BB96" s="80" t="str">
        <f t="shared" si="40"/>
        <v/>
      </c>
      <c r="BC96" s="182"/>
      <c r="BD96" s="76"/>
      <c r="BE96" s="76"/>
      <c r="BF96" s="76"/>
      <c r="BG96" s="76"/>
      <c r="BH96" s="76" t="str">
        <f t="shared" si="41"/>
        <v/>
      </c>
      <c r="BI96" s="76" t="str">
        <f t="shared" si="42"/>
        <v/>
      </c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 t="str">
        <f t="shared" si="43"/>
        <v/>
      </c>
      <c r="BU96" s="78" t="str">
        <f t="shared" si="44"/>
        <v/>
      </c>
      <c r="BV96" s="82"/>
      <c r="BW96" s="82"/>
      <c r="BX96" s="82"/>
      <c r="BY96" s="82"/>
      <c r="BZ96" s="82"/>
      <c r="CA96" s="82" t="str">
        <f t="shared" si="45"/>
        <v/>
      </c>
      <c r="CB96" s="82" t="str">
        <f t="shared" si="46"/>
        <v/>
      </c>
      <c r="CC96" s="84"/>
      <c r="CD96" s="84"/>
      <c r="CE96" s="84"/>
      <c r="CF96" s="84"/>
      <c r="CG96" s="84"/>
      <c r="CH96" s="84" t="str">
        <f t="shared" si="47"/>
        <v/>
      </c>
      <c r="CI96" s="84" t="str">
        <f t="shared" si="48"/>
        <v/>
      </c>
      <c r="CJ96" s="86"/>
      <c r="CK96" s="86"/>
      <c r="CL96" s="86"/>
      <c r="CM96" s="86"/>
      <c r="CN96" s="86"/>
      <c r="CO96" s="86" t="str">
        <f t="shared" si="49"/>
        <v/>
      </c>
      <c r="CP96" s="86" t="str">
        <f t="shared" si="50"/>
        <v/>
      </c>
      <c r="CQ96" s="88"/>
      <c r="CR96" s="88"/>
      <c r="CS96" s="88"/>
      <c r="CT96" s="88"/>
      <c r="CU96" s="88"/>
      <c r="CV96" s="88"/>
      <c r="CW96" s="88"/>
      <c r="CX96" s="88"/>
      <c r="CY96" s="88" t="str">
        <f t="shared" si="51"/>
        <v/>
      </c>
      <c r="CZ96" s="89" t="str">
        <f t="shared" si="52"/>
        <v/>
      </c>
      <c r="DA96" s="386"/>
      <c r="DB96" s="385"/>
      <c r="DC96" s="80" t="str">
        <f t="shared" si="53"/>
        <v/>
      </c>
      <c r="DD96" s="162" t="str">
        <f t="shared" si="54"/>
        <v/>
      </c>
      <c r="DE96" s="162" t="str">
        <f t="shared" si="55"/>
        <v/>
      </c>
      <c r="DF96" s="162" t="str">
        <f t="shared" si="56"/>
        <v/>
      </c>
      <c r="DG96" s="162" t="str">
        <f t="shared" si="57"/>
        <v/>
      </c>
      <c r="DH96" s="93" t="str">
        <f t="shared" si="58"/>
        <v/>
      </c>
      <c r="DI96" s="113" t="str">
        <f t="shared" si="59"/>
        <v/>
      </c>
      <c r="DJ96" s="95" t="str">
        <f t="shared" si="64"/>
        <v/>
      </c>
      <c r="DK96" s="96" t="str">
        <f t="shared" si="65"/>
        <v/>
      </c>
      <c r="DL96" s="97" t="str">
        <f t="shared" si="31"/>
        <v/>
      </c>
      <c r="DM96" s="164" t="str">
        <f t="shared" si="62"/>
        <v/>
      </c>
      <c r="DN96" s="219" t="str">
        <f t="shared" si="63"/>
        <v/>
      </c>
    </row>
    <row r="97" spans="1:118" ht="18" hidden="1" customHeight="1">
      <c r="A97" s="70"/>
      <c r="B97" s="116"/>
      <c r="C97" s="117"/>
      <c r="D97" s="115"/>
      <c r="E97" s="182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 t="str">
        <f t="shared" si="32"/>
        <v/>
      </c>
      <c r="R97" s="76">
        <f t="shared" si="33"/>
        <v>0</v>
      </c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 t="str">
        <f t="shared" si="34"/>
        <v/>
      </c>
      <c r="AD97" s="79" t="str">
        <f t="shared" si="35"/>
        <v/>
      </c>
      <c r="AE97" s="182"/>
      <c r="AF97" s="76"/>
      <c r="AG97" s="76"/>
      <c r="AH97" s="76"/>
      <c r="AI97" s="76"/>
      <c r="AJ97" s="76"/>
      <c r="AK97" s="76"/>
      <c r="AL97" s="76"/>
      <c r="AM97" s="76"/>
      <c r="AN97" s="76"/>
      <c r="AO97" s="76" t="str">
        <f t="shared" si="36"/>
        <v/>
      </c>
      <c r="AP97" s="76" t="str">
        <f t="shared" si="37"/>
        <v/>
      </c>
      <c r="AQ97" s="78"/>
      <c r="AR97" s="78"/>
      <c r="AS97" s="78"/>
      <c r="AT97" s="78"/>
      <c r="AU97" s="78"/>
      <c r="AV97" s="78"/>
      <c r="AW97" s="78"/>
      <c r="AX97" s="78" t="str">
        <f t="shared" si="38"/>
        <v/>
      </c>
      <c r="AY97" s="78" t="str">
        <f t="shared" si="39"/>
        <v/>
      </c>
      <c r="AZ97" s="384"/>
      <c r="BA97" s="385"/>
      <c r="BB97" s="80" t="str">
        <f t="shared" si="40"/>
        <v/>
      </c>
      <c r="BC97" s="182"/>
      <c r="BD97" s="76"/>
      <c r="BE97" s="76"/>
      <c r="BF97" s="76"/>
      <c r="BG97" s="76"/>
      <c r="BH97" s="76" t="str">
        <f t="shared" si="41"/>
        <v/>
      </c>
      <c r="BI97" s="76" t="str">
        <f t="shared" si="42"/>
        <v/>
      </c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 t="str">
        <f t="shared" si="43"/>
        <v/>
      </c>
      <c r="BU97" s="78" t="str">
        <f t="shared" si="44"/>
        <v/>
      </c>
      <c r="BV97" s="82"/>
      <c r="BW97" s="82"/>
      <c r="BX97" s="82"/>
      <c r="BY97" s="82"/>
      <c r="BZ97" s="82"/>
      <c r="CA97" s="82" t="str">
        <f t="shared" si="45"/>
        <v/>
      </c>
      <c r="CB97" s="82" t="str">
        <f t="shared" si="46"/>
        <v/>
      </c>
      <c r="CC97" s="84"/>
      <c r="CD97" s="84"/>
      <c r="CE97" s="84"/>
      <c r="CF97" s="84"/>
      <c r="CG97" s="84"/>
      <c r="CH97" s="84" t="str">
        <f t="shared" si="47"/>
        <v/>
      </c>
      <c r="CI97" s="84" t="str">
        <f t="shared" si="48"/>
        <v/>
      </c>
      <c r="CJ97" s="86"/>
      <c r="CK97" s="86"/>
      <c r="CL97" s="86"/>
      <c r="CM97" s="86"/>
      <c r="CN97" s="86"/>
      <c r="CO97" s="86" t="str">
        <f t="shared" si="49"/>
        <v/>
      </c>
      <c r="CP97" s="86" t="str">
        <f t="shared" si="50"/>
        <v/>
      </c>
      <c r="CQ97" s="88"/>
      <c r="CR97" s="88"/>
      <c r="CS97" s="88"/>
      <c r="CT97" s="88"/>
      <c r="CU97" s="88"/>
      <c r="CV97" s="88"/>
      <c r="CW97" s="88"/>
      <c r="CX97" s="88"/>
      <c r="CY97" s="88" t="str">
        <f t="shared" si="51"/>
        <v/>
      </c>
      <c r="CZ97" s="89" t="str">
        <f t="shared" si="52"/>
        <v/>
      </c>
      <c r="DA97" s="386"/>
      <c r="DB97" s="385"/>
      <c r="DC97" s="80" t="str">
        <f t="shared" si="53"/>
        <v/>
      </c>
      <c r="DD97" s="162" t="str">
        <f t="shared" si="54"/>
        <v/>
      </c>
      <c r="DE97" s="162" t="str">
        <f t="shared" si="55"/>
        <v/>
      </c>
      <c r="DF97" s="162" t="str">
        <f t="shared" si="56"/>
        <v/>
      </c>
      <c r="DG97" s="162" t="str">
        <f t="shared" si="57"/>
        <v/>
      </c>
      <c r="DH97" s="93" t="str">
        <f t="shared" si="58"/>
        <v/>
      </c>
      <c r="DI97" s="113" t="str">
        <f t="shared" si="59"/>
        <v/>
      </c>
      <c r="DJ97" s="95" t="str">
        <f t="shared" si="64"/>
        <v/>
      </c>
      <c r="DK97" s="96" t="str">
        <f t="shared" si="65"/>
        <v/>
      </c>
      <c r="DL97" s="97" t="str">
        <f t="shared" si="31"/>
        <v/>
      </c>
      <c r="DM97" s="164" t="str">
        <f t="shared" si="62"/>
        <v/>
      </c>
      <c r="DN97" s="219" t="str">
        <f t="shared" si="63"/>
        <v/>
      </c>
    </row>
    <row r="98" spans="1:118" ht="18" hidden="1" customHeight="1">
      <c r="A98" s="70"/>
      <c r="B98" s="116"/>
      <c r="C98" s="117"/>
      <c r="D98" s="115"/>
      <c r="E98" s="182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 t="str">
        <f t="shared" si="32"/>
        <v/>
      </c>
      <c r="R98" s="76">
        <f t="shared" si="33"/>
        <v>0</v>
      </c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 t="str">
        <f t="shared" si="34"/>
        <v/>
      </c>
      <c r="AD98" s="79" t="str">
        <f t="shared" si="35"/>
        <v/>
      </c>
      <c r="AE98" s="182"/>
      <c r="AF98" s="76"/>
      <c r="AG98" s="76"/>
      <c r="AH98" s="76"/>
      <c r="AI98" s="76"/>
      <c r="AJ98" s="76"/>
      <c r="AK98" s="76"/>
      <c r="AL98" s="76"/>
      <c r="AM98" s="76"/>
      <c r="AN98" s="76"/>
      <c r="AO98" s="76" t="str">
        <f t="shared" si="36"/>
        <v/>
      </c>
      <c r="AP98" s="76" t="str">
        <f t="shared" si="37"/>
        <v/>
      </c>
      <c r="AQ98" s="78"/>
      <c r="AR98" s="78"/>
      <c r="AS98" s="78"/>
      <c r="AT98" s="78"/>
      <c r="AU98" s="78"/>
      <c r="AV98" s="78"/>
      <c r="AW98" s="78"/>
      <c r="AX98" s="78" t="str">
        <f t="shared" si="38"/>
        <v/>
      </c>
      <c r="AY98" s="78" t="str">
        <f t="shared" si="39"/>
        <v/>
      </c>
      <c r="AZ98" s="384"/>
      <c r="BA98" s="385"/>
      <c r="BB98" s="80" t="str">
        <f t="shared" si="40"/>
        <v/>
      </c>
      <c r="BC98" s="182"/>
      <c r="BD98" s="76"/>
      <c r="BE98" s="76"/>
      <c r="BF98" s="76"/>
      <c r="BG98" s="76"/>
      <c r="BH98" s="76" t="str">
        <f t="shared" si="41"/>
        <v/>
      </c>
      <c r="BI98" s="76" t="str">
        <f t="shared" si="42"/>
        <v/>
      </c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 t="str">
        <f t="shared" si="43"/>
        <v/>
      </c>
      <c r="BU98" s="78" t="str">
        <f>IFERROR(IF($BU$62=0,0,((BT98/SUMIFS($BJ$65:$BS$65,BJ98:BS98,"&gt;=0"))*100)),"")</f>
        <v/>
      </c>
      <c r="BV98" s="82"/>
      <c r="BW98" s="82"/>
      <c r="BX98" s="82"/>
      <c r="BY98" s="82"/>
      <c r="BZ98" s="82"/>
      <c r="CA98" s="82" t="str">
        <f t="shared" si="45"/>
        <v/>
      </c>
      <c r="CB98" s="82" t="str">
        <f>IFERROR(IF($CB$62=0,0,((CA98/SUMIFS($BV$65:$BZ$65,BV98:BZ98,"&gt;=0"))*100)),"")</f>
        <v/>
      </c>
      <c r="CC98" s="84"/>
      <c r="CD98" s="84"/>
      <c r="CE98" s="84"/>
      <c r="CF98" s="84"/>
      <c r="CG98" s="84"/>
      <c r="CH98" s="84" t="str">
        <f t="shared" si="47"/>
        <v/>
      </c>
      <c r="CI98" s="84" t="str">
        <f t="shared" si="48"/>
        <v/>
      </c>
      <c r="CJ98" s="86"/>
      <c r="CK98" s="86"/>
      <c r="CL98" s="86"/>
      <c r="CM98" s="86"/>
      <c r="CN98" s="86"/>
      <c r="CO98" s="86" t="str">
        <f t="shared" si="49"/>
        <v/>
      </c>
      <c r="CP98" s="86" t="str">
        <f t="shared" si="50"/>
        <v/>
      </c>
      <c r="CQ98" s="88"/>
      <c r="CR98" s="88"/>
      <c r="CS98" s="88"/>
      <c r="CT98" s="88"/>
      <c r="CU98" s="88"/>
      <c r="CV98" s="88"/>
      <c r="CW98" s="88"/>
      <c r="CX98" s="88"/>
      <c r="CY98" s="88" t="str">
        <f t="shared" si="51"/>
        <v/>
      </c>
      <c r="CZ98" s="89" t="str">
        <f t="shared" si="52"/>
        <v/>
      </c>
      <c r="DA98" s="386"/>
      <c r="DB98" s="385"/>
      <c r="DC98" s="80" t="str">
        <f>IFERROR(IF(OR($DC$62="",$DC$62=0),0,IF((DA98/$DA$64*100)*$DC$62/100=0,"",(DA98/$DA$64*100)*$DC$62/100)),"")</f>
        <v/>
      </c>
      <c r="DD98" s="162" t="str">
        <f t="shared" si="54"/>
        <v/>
      </c>
      <c r="DE98" s="162" t="str">
        <f t="shared" si="55"/>
        <v/>
      </c>
      <c r="DF98" s="162" t="str">
        <f t="shared" si="56"/>
        <v/>
      </c>
      <c r="DG98" s="162" t="str">
        <f t="shared" si="57"/>
        <v/>
      </c>
      <c r="DH98" s="93" t="str">
        <f t="shared" si="58"/>
        <v/>
      </c>
      <c r="DI98" s="113" t="str">
        <f t="shared" si="59"/>
        <v/>
      </c>
      <c r="DJ98" s="95" t="str">
        <f t="shared" si="64"/>
        <v/>
      </c>
      <c r="DK98" s="96" t="str">
        <f t="shared" si="65"/>
        <v/>
      </c>
      <c r="DL98" s="97" t="str">
        <f t="shared" si="31"/>
        <v/>
      </c>
      <c r="DM98" s="164" t="str">
        <f t="shared" si="62"/>
        <v/>
      </c>
      <c r="DN98" s="219" t="str">
        <f t="shared" si="63"/>
        <v/>
      </c>
    </row>
    <row r="99" spans="1:118" ht="18" hidden="1" customHeight="1">
      <c r="A99" s="70"/>
      <c r="B99" s="118"/>
      <c r="C99" s="117"/>
      <c r="D99" s="115"/>
      <c r="E99" s="182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 t="str">
        <f t="shared" si="32"/>
        <v/>
      </c>
      <c r="R99" s="76">
        <f t="shared" si="33"/>
        <v>0</v>
      </c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 t="str">
        <f t="shared" si="34"/>
        <v/>
      </c>
      <c r="AD99" s="79" t="str">
        <f t="shared" si="35"/>
        <v/>
      </c>
      <c r="AE99" s="182"/>
      <c r="AF99" s="76"/>
      <c r="AG99" s="76"/>
      <c r="AH99" s="76"/>
      <c r="AI99" s="76"/>
      <c r="AJ99" s="76"/>
      <c r="AK99" s="76"/>
      <c r="AL99" s="76"/>
      <c r="AM99" s="76"/>
      <c r="AN99" s="76"/>
      <c r="AO99" s="76" t="str">
        <f t="shared" si="36"/>
        <v/>
      </c>
      <c r="AP99" s="76" t="str">
        <f t="shared" si="37"/>
        <v/>
      </c>
      <c r="AQ99" s="78"/>
      <c r="AR99" s="78"/>
      <c r="AS99" s="78"/>
      <c r="AT99" s="78"/>
      <c r="AU99" s="78"/>
      <c r="AV99" s="78"/>
      <c r="AW99" s="78"/>
      <c r="AX99" s="78" t="str">
        <f t="shared" si="38"/>
        <v/>
      </c>
      <c r="AY99" s="78" t="str">
        <f t="shared" si="39"/>
        <v/>
      </c>
      <c r="AZ99" s="384"/>
      <c r="BA99" s="385"/>
      <c r="BB99" s="80" t="str">
        <f t="shared" si="40"/>
        <v/>
      </c>
      <c r="BC99" s="182"/>
      <c r="BD99" s="76"/>
      <c r="BE99" s="76"/>
      <c r="BF99" s="76"/>
      <c r="BG99" s="76"/>
      <c r="BH99" s="76" t="str">
        <f t="shared" si="41"/>
        <v/>
      </c>
      <c r="BI99" s="76" t="str">
        <f t="shared" si="42"/>
        <v/>
      </c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 t="str">
        <f t="shared" si="43"/>
        <v/>
      </c>
      <c r="BU99" s="78" t="str">
        <f t="shared" si="44"/>
        <v/>
      </c>
      <c r="BV99" s="82"/>
      <c r="BW99" s="82"/>
      <c r="BX99" s="82"/>
      <c r="BY99" s="82"/>
      <c r="BZ99" s="82"/>
      <c r="CA99" s="82" t="str">
        <f t="shared" si="45"/>
        <v/>
      </c>
      <c r="CB99" s="82" t="str">
        <f t="shared" si="46"/>
        <v/>
      </c>
      <c r="CC99" s="84"/>
      <c r="CD99" s="84"/>
      <c r="CE99" s="84"/>
      <c r="CF99" s="84"/>
      <c r="CG99" s="84"/>
      <c r="CH99" s="84" t="str">
        <f t="shared" si="47"/>
        <v/>
      </c>
      <c r="CI99" s="84" t="str">
        <f t="shared" si="48"/>
        <v/>
      </c>
      <c r="CJ99" s="86"/>
      <c r="CK99" s="86"/>
      <c r="CL99" s="86"/>
      <c r="CM99" s="86"/>
      <c r="CN99" s="86"/>
      <c r="CO99" s="86" t="str">
        <f t="shared" si="49"/>
        <v/>
      </c>
      <c r="CP99" s="86" t="str">
        <f t="shared" si="50"/>
        <v/>
      </c>
      <c r="CQ99" s="88"/>
      <c r="CR99" s="88"/>
      <c r="CS99" s="88"/>
      <c r="CT99" s="88"/>
      <c r="CU99" s="88"/>
      <c r="CV99" s="88"/>
      <c r="CW99" s="88"/>
      <c r="CX99" s="88"/>
      <c r="CY99" s="88" t="str">
        <f t="shared" si="51"/>
        <v/>
      </c>
      <c r="CZ99" s="89" t="str">
        <f t="shared" si="52"/>
        <v/>
      </c>
      <c r="DA99" s="386"/>
      <c r="DB99" s="385"/>
      <c r="DC99" s="80" t="str">
        <f t="shared" si="53"/>
        <v/>
      </c>
      <c r="DD99" s="162" t="str">
        <f t="shared" si="54"/>
        <v/>
      </c>
      <c r="DE99" s="162" t="str">
        <f t="shared" si="55"/>
        <v/>
      </c>
      <c r="DF99" s="162" t="str">
        <f t="shared" si="56"/>
        <v/>
      </c>
      <c r="DG99" s="162" t="str">
        <f t="shared" si="57"/>
        <v/>
      </c>
      <c r="DH99" s="93" t="str">
        <f t="shared" si="58"/>
        <v/>
      </c>
      <c r="DI99" s="113" t="str">
        <f t="shared" si="59"/>
        <v/>
      </c>
      <c r="DJ99" s="95" t="str">
        <f t="shared" si="64"/>
        <v/>
      </c>
      <c r="DK99" s="96" t="str">
        <f t="shared" si="65"/>
        <v/>
      </c>
      <c r="DL99" s="97" t="str">
        <f t="shared" si="31"/>
        <v/>
      </c>
      <c r="DM99" s="164" t="str">
        <f t="shared" si="62"/>
        <v/>
      </c>
      <c r="DN99" s="219" t="str">
        <f t="shared" si="63"/>
        <v/>
      </c>
    </row>
    <row r="100" spans="1:118" ht="18" hidden="1" customHeight="1">
      <c r="A100" s="70"/>
      <c r="B100" s="118"/>
      <c r="C100" s="117"/>
      <c r="D100" s="115"/>
      <c r="E100" s="182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 t="str">
        <f t="shared" si="32"/>
        <v/>
      </c>
      <c r="R100" s="76">
        <f t="shared" si="33"/>
        <v>0</v>
      </c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 t="str">
        <f t="shared" si="34"/>
        <v/>
      </c>
      <c r="AD100" s="79" t="str">
        <f t="shared" si="35"/>
        <v/>
      </c>
      <c r="AE100" s="182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 t="str">
        <f t="shared" si="36"/>
        <v/>
      </c>
      <c r="AP100" s="76" t="str">
        <f t="shared" si="37"/>
        <v/>
      </c>
      <c r="AQ100" s="78"/>
      <c r="AR100" s="78"/>
      <c r="AS100" s="78"/>
      <c r="AT100" s="78"/>
      <c r="AU100" s="78"/>
      <c r="AV100" s="78"/>
      <c r="AW100" s="78"/>
      <c r="AX100" s="78" t="str">
        <f t="shared" si="38"/>
        <v/>
      </c>
      <c r="AY100" s="78" t="str">
        <f t="shared" si="39"/>
        <v/>
      </c>
      <c r="AZ100" s="384"/>
      <c r="BA100" s="385"/>
      <c r="BB100" s="80" t="str">
        <f t="shared" si="40"/>
        <v/>
      </c>
      <c r="BC100" s="182"/>
      <c r="BD100" s="76"/>
      <c r="BE100" s="76"/>
      <c r="BF100" s="76"/>
      <c r="BG100" s="76"/>
      <c r="BH100" s="76" t="str">
        <f t="shared" si="41"/>
        <v/>
      </c>
      <c r="BI100" s="76" t="str">
        <f t="shared" si="42"/>
        <v/>
      </c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 t="str">
        <f t="shared" si="43"/>
        <v/>
      </c>
      <c r="BU100" s="78" t="str">
        <f t="shared" si="44"/>
        <v/>
      </c>
      <c r="BV100" s="82"/>
      <c r="BW100" s="82"/>
      <c r="BX100" s="82"/>
      <c r="BY100" s="82"/>
      <c r="BZ100" s="82"/>
      <c r="CA100" s="82" t="str">
        <f t="shared" si="45"/>
        <v/>
      </c>
      <c r="CB100" s="82" t="str">
        <f t="shared" si="46"/>
        <v/>
      </c>
      <c r="CC100" s="84"/>
      <c r="CD100" s="84"/>
      <c r="CE100" s="84"/>
      <c r="CF100" s="84"/>
      <c r="CG100" s="84"/>
      <c r="CH100" s="84" t="str">
        <f t="shared" si="47"/>
        <v/>
      </c>
      <c r="CI100" s="84" t="str">
        <f t="shared" si="48"/>
        <v/>
      </c>
      <c r="CJ100" s="86"/>
      <c r="CK100" s="86"/>
      <c r="CL100" s="86"/>
      <c r="CM100" s="86"/>
      <c r="CN100" s="86"/>
      <c r="CO100" s="86" t="str">
        <f t="shared" si="49"/>
        <v/>
      </c>
      <c r="CP100" s="86" t="str">
        <f t="shared" si="50"/>
        <v/>
      </c>
      <c r="CQ100" s="88"/>
      <c r="CR100" s="88"/>
      <c r="CS100" s="88"/>
      <c r="CT100" s="88"/>
      <c r="CU100" s="88"/>
      <c r="CV100" s="88"/>
      <c r="CW100" s="88"/>
      <c r="CX100" s="88"/>
      <c r="CY100" s="88" t="str">
        <f t="shared" si="51"/>
        <v/>
      </c>
      <c r="CZ100" s="89" t="str">
        <f t="shared" si="52"/>
        <v/>
      </c>
      <c r="DA100" s="386"/>
      <c r="DB100" s="385"/>
      <c r="DC100" s="80" t="str">
        <f t="shared" si="53"/>
        <v/>
      </c>
      <c r="DD100" s="162" t="str">
        <f t="shared" si="54"/>
        <v/>
      </c>
      <c r="DE100" s="162" t="str">
        <f t="shared" si="55"/>
        <v/>
      </c>
      <c r="DF100" s="162" t="str">
        <f t="shared" si="56"/>
        <v/>
      </c>
      <c r="DG100" s="162" t="str">
        <f t="shared" si="57"/>
        <v/>
      </c>
      <c r="DH100" s="93" t="str">
        <f t="shared" si="58"/>
        <v/>
      </c>
      <c r="DI100" s="113" t="str">
        <f t="shared" si="59"/>
        <v/>
      </c>
      <c r="DJ100" s="95" t="str">
        <f t="shared" si="64"/>
        <v/>
      </c>
      <c r="DK100" s="96" t="str">
        <f t="shared" si="65"/>
        <v/>
      </c>
      <c r="DL100" s="97" t="str">
        <f t="shared" si="31"/>
        <v/>
      </c>
      <c r="DM100" s="164" t="str">
        <f t="shared" si="62"/>
        <v/>
      </c>
      <c r="DN100" s="219" t="str">
        <f t="shared" si="63"/>
        <v/>
      </c>
    </row>
    <row r="101" spans="1:118" ht="18" hidden="1" customHeight="1">
      <c r="A101" s="70"/>
      <c r="B101" s="118"/>
      <c r="C101" s="117"/>
      <c r="D101" s="115"/>
      <c r="E101" s="182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 t="str">
        <f t="shared" si="32"/>
        <v/>
      </c>
      <c r="R101" s="76">
        <f t="shared" si="33"/>
        <v>0</v>
      </c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 t="str">
        <f t="shared" si="34"/>
        <v/>
      </c>
      <c r="AD101" s="79" t="str">
        <f t="shared" si="35"/>
        <v/>
      </c>
      <c r="AE101" s="182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 t="str">
        <f t="shared" si="36"/>
        <v/>
      </c>
      <c r="AP101" s="76" t="str">
        <f t="shared" si="37"/>
        <v/>
      </c>
      <c r="AQ101" s="78"/>
      <c r="AR101" s="78"/>
      <c r="AS101" s="78"/>
      <c r="AT101" s="78"/>
      <c r="AU101" s="78"/>
      <c r="AV101" s="78"/>
      <c r="AW101" s="78"/>
      <c r="AX101" s="78" t="str">
        <f t="shared" si="38"/>
        <v/>
      </c>
      <c r="AY101" s="78" t="str">
        <f t="shared" si="39"/>
        <v/>
      </c>
      <c r="AZ101" s="384"/>
      <c r="BA101" s="385"/>
      <c r="BB101" s="80" t="str">
        <f t="shared" si="40"/>
        <v/>
      </c>
      <c r="BC101" s="182"/>
      <c r="BD101" s="76"/>
      <c r="BE101" s="76"/>
      <c r="BF101" s="76"/>
      <c r="BG101" s="76"/>
      <c r="BH101" s="76" t="str">
        <f t="shared" si="41"/>
        <v/>
      </c>
      <c r="BI101" s="76" t="str">
        <f t="shared" si="42"/>
        <v/>
      </c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 t="str">
        <f t="shared" si="43"/>
        <v/>
      </c>
      <c r="BU101" s="78" t="str">
        <f t="shared" si="44"/>
        <v/>
      </c>
      <c r="BV101" s="82"/>
      <c r="BW101" s="82"/>
      <c r="BX101" s="82"/>
      <c r="BY101" s="82"/>
      <c r="BZ101" s="82"/>
      <c r="CA101" s="82" t="str">
        <f t="shared" si="45"/>
        <v/>
      </c>
      <c r="CB101" s="82" t="str">
        <f t="shared" si="46"/>
        <v/>
      </c>
      <c r="CC101" s="84"/>
      <c r="CD101" s="84"/>
      <c r="CE101" s="84"/>
      <c r="CF101" s="84"/>
      <c r="CG101" s="84"/>
      <c r="CH101" s="84" t="str">
        <f t="shared" si="47"/>
        <v/>
      </c>
      <c r="CI101" s="84" t="str">
        <f t="shared" si="48"/>
        <v/>
      </c>
      <c r="CJ101" s="86"/>
      <c r="CK101" s="86"/>
      <c r="CL101" s="86"/>
      <c r="CM101" s="86"/>
      <c r="CN101" s="86"/>
      <c r="CO101" s="86" t="str">
        <f t="shared" si="49"/>
        <v/>
      </c>
      <c r="CP101" s="86" t="str">
        <f t="shared" si="50"/>
        <v/>
      </c>
      <c r="CQ101" s="88"/>
      <c r="CR101" s="88"/>
      <c r="CS101" s="88"/>
      <c r="CT101" s="88"/>
      <c r="CU101" s="88"/>
      <c r="CV101" s="88"/>
      <c r="CW101" s="88"/>
      <c r="CX101" s="88"/>
      <c r="CY101" s="88" t="str">
        <f t="shared" si="51"/>
        <v/>
      </c>
      <c r="CZ101" s="89" t="str">
        <f t="shared" si="52"/>
        <v/>
      </c>
      <c r="DA101" s="386"/>
      <c r="DB101" s="385"/>
      <c r="DC101" s="80" t="str">
        <f t="shared" si="53"/>
        <v/>
      </c>
      <c r="DD101" s="162" t="str">
        <f t="shared" si="54"/>
        <v/>
      </c>
      <c r="DE101" s="162" t="str">
        <f t="shared" si="55"/>
        <v/>
      </c>
      <c r="DF101" s="162" t="str">
        <f t="shared" si="56"/>
        <v/>
      </c>
      <c r="DG101" s="162" t="str">
        <f t="shared" si="57"/>
        <v/>
      </c>
      <c r="DH101" s="93" t="str">
        <f t="shared" si="58"/>
        <v/>
      </c>
      <c r="DI101" s="113" t="str">
        <f t="shared" si="59"/>
        <v/>
      </c>
      <c r="DJ101" s="95" t="str">
        <f t="shared" si="64"/>
        <v/>
      </c>
      <c r="DK101" s="96" t="str">
        <f t="shared" si="65"/>
        <v/>
      </c>
      <c r="DL101" s="97" t="str">
        <f t="shared" si="31"/>
        <v/>
      </c>
      <c r="DM101" s="164" t="str">
        <f t="shared" si="62"/>
        <v/>
      </c>
      <c r="DN101" s="219" t="str">
        <f t="shared" si="63"/>
        <v/>
      </c>
    </row>
    <row r="102" spans="1:118" ht="18" hidden="1" customHeight="1">
      <c r="A102" s="70"/>
      <c r="B102" s="118"/>
      <c r="C102" s="117"/>
      <c r="D102" s="115"/>
      <c r="E102" s="182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 t="str">
        <f t="shared" si="32"/>
        <v/>
      </c>
      <c r="R102" s="76">
        <f t="shared" si="33"/>
        <v>0</v>
      </c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 t="str">
        <f t="shared" si="34"/>
        <v/>
      </c>
      <c r="AD102" s="79" t="str">
        <f t="shared" si="35"/>
        <v/>
      </c>
      <c r="AE102" s="182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 t="str">
        <f t="shared" si="36"/>
        <v/>
      </c>
      <c r="AP102" s="76" t="str">
        <f t="shared" si="37"/>
        <v/>
      </c>
      <c r="AQ102" s="78"/>
      <c r="AR102" s="78"/>
      <c r="AS102" s="78"/>
      <c r="AT102" s="78"/>
      <c r="AU102" s="78"/>
      <c r="AV102" s="78"/>
      <c r="AW102" s="78"/>
      <c r="AX102" s="78" t="str">
        <f t="shared" si="38"/>
        <v/>
      </c>
      <c r="AY102" s="78" t="str">
        <f t="shared" si="39"/>
        <v/>
      </c>
      <c r="AZ102" s="384"/>
      <c r="BA102" s="385"/>
      <c r="BB102" s="80" t="str">
        <f t="shared" si="40"/>
        <v/>
      </c>
      <c r="BC102" s="182"/>
      <c r="BD102" s="76"/>
      <c r="BE102" s="76"/>
      <c r="BF102" s="76"/>
      <c r="BG102" s="76"/>
      <c r="BH102" s="76" t="str">
        <f t="shared" si="41"/>
        <v/>
      </c>
      <c r="BI102" s="76" t="str">
        <f t="shared" si="42"/>
        <v/>
      </c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 t="str">
        <f t="shared" si="43"/>
        <v/>
      </c>
      <c r="BU102" s="78" t="str">
        <f t="shared" si="44"/>
        <v/>
      </c>
      <c r="BV102" s="82"/>
      <c r="BW102" s="82"/>
      <c r="BX102" s="82"/>
      <c r="BY102" s="82"/>
      <c r="BZ102" s="82"/>
      <c r="CA102" s="82" t="str">
        <f t="shared" si="45"/>
        <v/>
      </c>
      <c r="CB102" s="82" t="str">
        <f t="shared" si="46"/>
        <v/>
      </c>
      <c r="CC102" s="84"/>
      <c r="CD102" s="84"/>
      <c r="CE102" s="84"/>
      <c r="CF102" s="84"/>
      <c r="CG102" s="84"/>
      <c r="CH102" s="84" t="str">
        <f t="shared" si="47"/>
        <v/>
      </c>
      <c r="CI102" s="84" t="str">
        <f t="shared" si="48"/>
        <v/>
      </c>
      <c r="CJ102" s="86"/>
      <c r="CK102" s="86"/>
      <c r="CL102" s="86"/>
      <c r="CM102" s="86"/>
      <c r="CN102" s="86"/>
      <c r="CO102" s="86" t="str">
        <f t="shared" si="49"/>
        <v/>
      </c>
      <c r="CP102" s="86" t="str">
        <f t="shared" si="50"/>
        <v/>
      </c>
      <c r="CQ102" s="88"/>
      <c r="CR102" s="88"/>
      <c r="CS102" s="88"/>
      <c r="CT102" s="88"/>
      <c r="CU102" s="88"/>
      <c r="CV102" s="88"/>
      <c r="CW102" s="88"/>
      <c r="CX102" s="88"/>
      <c r="CY102" s="88" t="str">
        <f t="shared" si="51"/>
        <v/>
      </c>
      <c r="CZ102" s="89" t="str">
        <f t="shared" si="52"/>
        <v/>
      </c>
      <c r="DA102" s="386"/>
      <c r="DB102" s="385"/>
      <c r="DC102" s="80" t="str">
        <f t="shared" si="53"/>
        <v/>
      </c>
      <c r="DD102" s="162" t="str">
        <f t="shared" si="54"/>
        <v/>
      </c>
      <c r="DE102" s="162" t="str">
        <f t="shared" si="55"/>
        <v/>
      </c>
      <c r="DF102" s="162" t="str">
        <f t="shared" si="56"/>
        <v/>
      </c>
      <c r="DG102" s="162" t="str">
        <f t="shared" si="57"/>
        <v/>
      </c>
      <c r="DH102" s="93" t="str">
        <f t="shared" si="58"/>
        <v/>
      </c>
      <c r="DI102" s="113" t="str">
        <f t="shared" si="59"/>
        <v/>
      </c>
      <c r="DJ102" s="95" t="str">
        <f t="shared" si="64"/>
        <v/>
      </c>
      <c r="DK102" s="96" t="str">
        <f t="shared" si="65"/>
        <v/>
      </c>
      <c r="DL102" s="97" t="str">
        <f t="shared" si="31"/>
        <v/>
      </c>
      <c r="DM102" s="164" t="str">
        <f t="shared" si="62"/>
        <v/>
      </c>
      <c r="DN102" s="219" t="str">
        <f t="shared" si="63"/>
        <v/>
      </c>
    </row>
    <row r="103" spans="1:118" ht="18" hidden="1" customHeight="1">
      <c r="A103" s="70"/>
      <c r="B103" s="118"/>
      <c r="C103" s="117"/>
      <c r="D103" s="115"/>
      <c r="E103" s="182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 t="str">
        <f t="shared" si="32"/>
        <v/>
      </c>
      <c r="R103" s="76">
        <f t="shared" si="33"/>
        <v>0</v>
      </c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 t="str">
        <f t="shared" si="34"/>
        <v/>
      </c>
      <c r="AD103" s="79" t="str">
        <f t="shared" si="35"/>
        <v/>
      </c>
      <c r="AE103" s="182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 t="str">
        <f t="shared" si="36"/>
        <v/>
      </c>
      <c r="AP103" s="76" t="str">
        <f t="shared" si="37"/>
        <v/>
      </c>
      <c r="AQ103" s="78"/>
      <c r="AR103" s="78"/>
      <c r="AS103" s="78"/>
      <c r="AT103" s="78"/>
      <c r="AU103" s="78"/>
      <c r="AV103" s="78"/>
      <c r="AW103" s="78"/>
      <c r="AX103" s="78" t="str">
        <f t="shared" si="38"/>
        <v/>
      </c>
      <c r="AY103" s="78" t="str">
        <f t="shared" si="39"/>
        <v/>
      </c>
      <c r="AZ103" s="384"/>
      <c r="BA103" s="385"/>
      <c r="BB103" s="80" t="str">
        <f t="shared" si="40"/>
        <v/>
      </c>
      <c r="BC103" s="182"/>
      <c r="BD103" s="76"/>
      <c r="BE103" s="76"/>
      <c r="BF103" s="76"/>
      <c r="BG103" s="76"/>
      <c r="BH103" s="76" t="str">
        <f t="shared" si="41"/>
        <v/>
      </c>
      <c r="BI103" s="76" t="str">
        <f t="shared" si="42"/>
        <v/>
      </c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 t="str">
        <f t="shared" si="43"/>
        <v/>
      </c>
      <c r="BU103" s="78" t="str">
        <f t="shared" si="44"/>
        <v/>
      </c>
      <c r="BV103" s="82"/>
      <c r="BW103" s="82"/>
      <c r="BX103" s="82"/>
      <c r="BY103" s="82"/>
      <c r="BZ103" s="82"/>
      <c r="CA103" s="82" t="str">
        <f t="shared" si="45"/>
        <v/>
      </c>
      <c r="CB103" s="82" t="str">
        <f t="shared" si="46"/>
        <v/>
      </c>
      <c r="CC103" s="84"/>
      <c r="CD103" s="84"/>
      <c r="CE103" s="84"/>
      <c r="CF103" s="84"/>
      <c r="CG103" s="84"/>
      <c r="CH103" s="84" t="str">
        <f t="shared" si="47"/>
        <v/>
      </c>
      <c r="CI103" s="84" t="str">
        <f t="shared" si="48"/>
        <v/>
      </c>
      <c r="CJ103" s="86"/>
      <c r="CK103" s="86"/>
      <c r="CL103" s="86"/>
      <c r="CM103" s="86"/>
      <c r="CN103" s="86"/>
      <c r="CO103" s="86" t="str">
        <f t="shared" si="49"/>
        <v/>
      </c>
      <c r="CP103" s="86" t="str">
        <f t="shared" si="50"/>
        <v/>
      </c>
      <c r="CQ103" s="88"/>
      <c r="CR103" s="88"/>
      <c r="CS103" s="88"/>
      <c r="CT103" s="88"/>
      <c r="CU103" s="88"/>
      <c r="CV103" s="88"/>
      <c r="CW103" s="88"/>
      <c r="CX103" s="88"/>
      <c r="CY103" s="88" t="str">
        <f t="shared" si="51"/>
        <v/>
      </c>
      <c r="CZ103" s="89" t="str">
        <f t="shared" si="52"/>
        <v/>
      </c>
      <c r="DA103" s="386"/>
      <c r="DB103" s="385"/>
      <c r="DC103" s="80" t="str">
        <f t="shared" si="53"/>
        <v/>
      </c>
      <c r="DD103" s="162" t="str">
        <f t="shared" si="54"/>
        <v/>
      </c>
      <c r="DE103" s="162" t="str">
        <f t="shared" si="55"/>
        <v/>
      </c>
      <c r="DF103" s="162" t="str">
        <f t="shared" si="56"/>
        <v/>
      </c>
      <c r="DG103" s="162" t="str">
        <f t="shared" si="57"/>
        <v/>
      </c>
      <c r="DH103" s="93" t="str">
        <f t="shared" si="58"/>
        <v/>
      </c>
      <c r="DI103" s="113" t="str">
        <f t="shared" si="59"/>
        <v/>
      </c>
      <c r="DJ103" s="95" t="str">
        <f t="shared" si="64"/>
        <v/>
      </c>
      <c r="DK103" s="96" t="str">
        <f t="shared" si="65"/>
        <v/>
      </c>
      <c r="DL103" s="97" t="str">
        <f t="shared" si="31"/>
        <v/>
      </c>
      <c r="DM103" s="164" t="str">
        <f t="shared" si="62"/>
        <v/>
      </c>
      <c r="DN103" s="219" t="str">
        <f t="shared" si="63"/>
        <v/>
      </c>
    </row>
    <row r="104" spans="1:118" ht="18" hidden="1" customHeight="1">
      <c r="A104" s="70"/>
      <c r="B104" s="118"/>
      <c r="C104" s="117"/>
      <c r="D104" s="115"/>
      <c r="E104" s="182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 t="str">
        <f t="shared" si="32"/>
        <v/>
      </c>
      <c r="R104" s="76">
        <f t="shared" si="33"/>
        <v>0</v>
      </c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 t="str">
        <f t="shared" si="34"/>
        <v/>
      </c>
      <c r="AD104" s="79" t="str">
        <f t="shared" si="35"/>
        <v/>
      </c>
      <c r="AE104" s="182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 t="str">
        <f t="shared" si="36"/>
        <v/>
      </c>
      <c r="AP104" s="76" t="str">
        <f t="shared" si="37"/>
        <v/>
      </c>
      <c r="AQ104" s="78"/>
      <c r="AR104" s="78"/>
      <c r="AS104" s="78"/>
      <c r="AT104" s="78"/>
      <c r="AU104" s="78"/>
      <c r="AV104" s="78"/>
      <c r="AW104" s="78"/>
      <c r="AX104" s="78" t="str">
        <f t="shared" si="38"/>
        <v/>
      </c>
      <c r="AY104" s="78" t="str">
        <f t="shared" si="39"/>
        <v/>
      </c>
      <c r="AZ104" s="384"/>
      <c r="BA104" s="385"/>
      <c r="BB104" s="80" t="str">
        <f t="shared" si="40"/>
        <v/>
      </c>
      <c r="BC104" s="182"/>
      <c r="BD104" s="76"/>
      <c r="BE104" s="76"/>
      <c r="BF104" s="76"/>
      <c r="BG104" s="76"/>
      <c r="BH104" s="76" t="str">
        <f t="shared" si="41"/>
        <v/>
      </c>
      <c r="BI104" s="76" t="str">
        <f t="shared" si="42"/>
        <v/>
      </c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 t="str">
        <f t="shared" si="43"/>
        <v/>
      </c>
      <c r="BU104" s="78" t="str">
        <f t="shared" si="44"/>
        <v/>
      </c>
      <c r="BV104" s="82"/>
      <c r="BW104" s="82"/>
      <c r="BX104" s="82"/>
      <c r="BY104" s="82"/>
      <c r="BZ104" s="82"/>
      <c r="CA104" s="82" t="str">
        <f t="shared" si="45"/>
        <v/>
      </c>
      <c r="CB104" s="82" t="str">
        <f t="shared" si="46"/>
        <v/>
      </c>
      <c r="CC104" s="84"/>
      <c r="CD104" s="84"/>
      <c r="CE104" s="84"/>
      <c r="CF104" s="84"/>
      <c r="CG104" s="84"/>
      <c r="CH104" s="84" t="str">
        <f t="shared" si="47"/>
        <v/>
      </c>
      <c r="CI104" s="84" t="str">
        <f t="shared" si="48"/>
        <v/>
      </c>
      <c r="CJ104" s="86"/>
      <c r="CK104" s="86"/>
      <c r="CL104" s="86"/>
      <c r="CM104" s="86"/>
      <c r="CN104" s="86"/>
      <c r="CO104" s="86" t="str">
        <f t="shared" si="49"/>
        <v/>
      </c>
      <c r="CP104" s="86" t="str">
        <f t="shared" si="50"/>
        <v/>
      </c>
      <c r="CQ104" s="88"/>
      <c r="CR104" s="88"/>
      <c r="CS104" s="88"/>
      <c r="CT104" s="88"/>
      <c r="CU104" s="88"/>
      <c r="CV104" s="88"/>
      <c r="CW104" s="88"/>
      <c r="CX104" s="88"/>
      <c r="CY104" s="88" t="str">
        <f t="shared" si="51"/>
        <v/>
      </c>
      <c r="CZ104" s="89" t="str">
        <f t="shared" si="52"/>
        <v/>
      </c>
      <c r="DA104" s="386"/>
      <c r="DB104" s="385"/>
      <c r="DC104" s="80" t="str">
        <f t="shared" si="53"/>
        <v/>
      </c>
      <c r="DD104" s="162" t="str">
        <f t="shared" si="54"/>
        <v/>
      </c>
      <c r="DE104" s="162" t="str">
        <f t="shared" si="55"/>
        <v/>
      </c>
      <c r="DF104" s="162" t="str">
        <f t="shared" si="56"/>
        <v/>
      </c>
      <c r="DG104" s="162" t="str">
        <f t="shared" si="57"/>
        <v/>
      </c>
      <c r="DH104" s="93" t="str">
        <f t="shared" si="58"/>
        <v/>
      </c>
      <c r="DI104" s="113" t="str">
        <f t="shared" si="59"/>
        <v/>
      </c>
      <c r="DJ104" s="95" t="str">
        <f t="shared" si="64"/>
        <v/>
      </c>
      <c r="DK104" s="96" t="str">
        <f t="shared" si="65"/>
        <v/>
      </c>
      <c r="DL104" s="97" t="str">
        <f t="shared" si="31"/>
        <v/>
      </c>
      <c r="DM104" s="164" t="str">
        <f t="shared" si="62"/>
        <v/>
      </c>
      <c r="DN104" s="219" t="str">
        <f t="shared" si="63"/>
        <v/>
      </c>
    </row>
    <row r="105" spans="1:118" ht="18" hidden="1" customHeight="1" thickBot="1">
      <c r="A105" s="70"/>
      <c r="B105" s="118"/>
      <c r="C105" s="117"/>
      <c r="D105" s="115"/>
      <c r="E105" s="183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 t="str">
        <f t="shared" si="32"/>
        <v/>
      </c>
      <c r="R105" s="121">
        <f t="shared" si="33"/>
        <v>0</v>
      </c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 t="str">
        <f t="shared" si="34"/>
        <v/>
      </c>
      <c r="AD105" s="124" t="str">
        <f t="shared" si="35"/>
        <v/>
      </c>
      <c r="AE105" s="183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 t="str">
        <f t="shared" si="36"/>
        <v/>
      </c>
      <c r="AP105" s="121" t="str">
        <f t="shared" si="37"/>
        <v/>
      </c>
      <c r="AQ105" s="123"/>
      <c r="AR105" s="123"/>
      <c r="AS105" s="123"/>
      <c r="AT105" s="123"/>
      <c r="AU105" s="123"/>
      <c r="AV105" s="123"/>
      <c r="AW105" s="123"/>
      <c r="AX105" s="123" t="str">
        <f t="shared" si="38"/>
        <v/>
      </c>
      <c r="AY105" s="123" t="str">
        <f t="shared" si="39"/>
        <v/>
      </c>
      <c r="AZ105" s="387"/>
      <c r="BA105" s="388"/>
      <c r="BB105" s="80" t="str">
        <f t="shared" si="40"/>
        <v/>
      </c>
      <c r="BC105" s="183"/>
      <c r="BD105" s="121"/>
      <c r="BE105" s="121"/>
      <c r="BF105" s="121"/>
      <c r="BG105" s="121"/>
      <c r="BH105" s="121" t="str">
        <f t="shared" si="41"/>
        <v/>
      </c>
      <c r="BI105" s="121" t="str">
        <f t="shared" si="42"/>
        <v/>
      </c>
      <c r="BJ105" s="123"/>
      <c r="BK105" s="123"/>
      <c r="BL105" s="123"/>
      <c r="BM105" s="123"/>
      <c r="BN105" s="123"/>
      <c r="BO105" s="123"/>
      <c r="BP105" s="123"/>
      <c r="BQ105" s="123"/>
      <c r="BR105" s="123"/>
      <c r="BS105" s="123"/>
      <c r="BT105" s="123" t="str">
        <f t="shared" si="43"/>
        <v/>
      </c>
      <c r="BU105" s="123" t="str">
        <f t="shared" si="44"/>
        <v/>
      </c>
      <c r="BV105" s="127"/>
      <c r="BW105" s="127"/>
      <c r="BX105" s="127"/>
      <c r="BY105" s="127"/>
      <c r="BZ105" s="127"/>
      <c r="CA105" s="127" t="str">
        <f t="shared" si="45"/>
        <v/>
      </c>
      <c r="CB105" s="127" t="str">
        <f t="shared" si="46"/>
        <v/>
      </c>
      <c r="CC105" s="129"/>
      <c r="CD105" s="129"/>
      <c r="CE105" s="129"/>
      <c r="CF105" s="129"/>
      <c r="CG105" s="129"/>
      <c r="CH105" s="129" t="str">
        <f t="shared" si="47"/>
        <v/>
      </c>
      <c r="CI105" s="129" t="str">
        <f t="shared" si="48"/>
        <v/>
      </c>
      <c r="CJ105" s="131"/>
      <c r="CK105" s="131"/>
      <c r="CL105" s="131"/>
      <c r="CM105" s="131"/>
      <c r="CN105" s="131"/>
      <c r="CO105" s="131" t="str">
        <f t="shared" si="49"/>
        <v/>
      </c>
      <c r="CP105" s="131" t="str">
        <f t="shared" si="50"/>
        <v/>
      </c>
      <c r="CQ105" s="133"/>
      <c r="CR105" s="133"/>
      <c r="CS105" s="133"/>
      <c r="CT105" s="133"/>
      <c r="CU105" s="133"/>
      <c r="CV105" s="133"/>
      <c r="CW105" s="133"/>
      <c r="CX105" s="133"/>
      <c r="CY105" s="133" t="str">
        <f t="shared" si="51"/>
        <v/>
      </c>
      <c r="CZ105" s="134" t="str">
        <f t="shared" si="52"/>
        <v/>
      </c>
      <c r="DA105" s="389"/>
      <c r="DB105" s="388"/>
      <c r="DC105" s="125" t="str">
        <f t="shared" si="53"/>
        <v/>
      </c>
      <c r="DD105" s="167" t="str">
        <f t="shared" si="54"/>
        <v/>
      </c>
      <c r="DE105" s="167" t="str">
        <f t="shared" si="55"/>
        <v/>
      </c>
      <c r="DF105" s="167" t="str">
        <f t="shared" si="56"/>
        <v/>
      </c>
      <c r="DG105" s="167" t="str">
        <f t="shared" si="57"/>
        <v/>
      </c>
      <c r="DH105" s="138" t="str">
        <f t="shared" si="58"/>
        <v/>
      </c>
      <c r="DI105" s="139" t="str">
        <f t="shared" si="59"/>
        <v/>
      </c>
      <c r="DJ105" s="140" t="str">
        <f t="shared" si="64"/>
        <v/>
      </c>
      <c r="DK105" s="141" t="str">
        <f t="shared" si="65"/>
        <v/>
      </c>
      <c r="DL105" s="142" t="str">
        <f t="shared" si="31"/>
        <v/>
      </c>
      <c r="DM105" s="164" t="str">
        <f t="shared" si="62"/>
        <v/>
      </c>
      <c r="DN105" s="219" t="str">
        <f t="shared" si="63"/>
        <v/>
      </c>
    </row>
    <row r="106" spans="1:118" s="148" customFormat="1" ht="15">
      <c r="B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  <c r="AN106" s="144"/>
      <c r="AO106" s="144"/>
      <c r="AP106" s="144"/>
      <c r="AQ106" s="144"/>
      <c r="AR106" s="144"/>
      <c r="AS106" s="144"/>
      <c r="AT106" s="144"/>
      <c r="AU106" s="144"/>
      <c r="AV106" s="144"/>
      <c r="AW106" s="144"/>
      <c r="AX106" s="144"/>
      <c r="AY106" s="144"/>
      <c r="AZ106" s="144"/>
      <c r="BA106" s="144"/>
      <c r="BB106" s="144"/>
      <c r="BC106" s="144"/>
      <c r="BD106" s="144"/>
      <c r="BE106" s="144"/>
      <c r="BF106" s="144"/>
      <c r="BG106" s="144"/>
      <c r="BH106" s="144"/>
      <c r="BI106" s="144"/>
      <c r="BJ106" s="144"/>
      <c r="BK106" s="144"/>
      <c r="BL106" s="144"/>
      <c r="BM106" s="144"/>
      <c r="BN106" s="144"/>
      <c r="BO106" s="144"/>
      <c r="BP106" s="144"/>
      <c r="BQ106" s="144"/>
      <c r="BR106" s="144"/>
      <c r="BS106" s="144"/>
      <c r="BT106" s="144"/>
      <c r="BU106" s="144"/>
      <c r="BV106" s="144"/>
      <c r="BW106" s="144"/>
      <c r="BX106" s="144"/>
      <c r="BY106" s="144"/>
      <c r="BZ106" s="144"/>
      <c r="CA106" s="144"/>
      <c r="CB106" s="144"/>
      <c r="CC106" s="144"/>
      <c r="CD106" s="144"/>
      <c r="CE106" s="144"/>
      <c r="CF106" s="144"/>
      <c r="CG106" s="144"/>
      <c r="CH106" s="144"/>
      <c r="CI106" s="144"/>
      <c r="CJ106" s="144"/>
      <c r="CK106" s="144"/>
      <c r="CL106" s="144"/>
      <c r="CM106" s="144"/>
      <c r="CN106" s="144"/>
      <c r="CO106" s="144"/>
      <c r="CP106" s="144"/>
      <c r="CQ106" s="144"/>
      <c r="CR106" s="144"/>
      <c r="CS106" s="144"/>
      <c r="CT106" s="144"/>
      <c r="CU106" s="144"/>
      <c r="CV106" s="144"/>
      <c r="CW106" s="144"/>
      <c r="CX106" s="144"/>
      <c r="CY106" s="144"/>
      <c r="CZ106" s="268" t="s">
        <v>102</v>
      </c>
      <c r="DA106" s="269"/>
      <c r="DB106" s="269"/>
      <c r="DC106" s="269"/>
      <c r="DD106" s="2"/>
      <c r="DE106" s="2"/>
      <c r="DF106" s="2"/>
      <c r="DG106" s="2"/>
      <c r="DH106" s="145">
        <f>IFERROR(AVERAGE(DH66:DH105),"")</f>
        <v>80.435095785440609</v>
      </c>
      <c r="DI106" s="145">
        <f>IFERROR(AVERAGE(DI66:DI105),"")</f>
        <v>87.771934865900405</v>
      </c>
      <c r="DJ106" s="145">
        <f>IFERROR(AVERAGE(DJ66:DJ105),"")</f>
        <v>89.130608769689232</v>
      </c>
      <c r="DK106" s="145">
        <f>IFERROR(AVERAGE(DK66:DK105),"")</f>
        <v>90.21754789272029</v>
      </c>
      <c r="DL106" s="151"/>
      <c r="DM106" s="147"/>
      <c r="DN106" s="151"/>
    </row>
    <row r="107" spans="1:118" s="148" customFormat="1" ht="15">
      <c r="B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  <c r="AN107" s="144"/>
      <c r="AO107" s="144"/>
      <c r="AP107" s="144"/>
      <c r="AQ107" s="144"/>
      <c r="AR107" s="144"/>
      <c r="AS107" s="144"/>
      <c r="AT107" s="144"/>
      <c r="AU107" s="144"/>
      <c r="AV107" s="144"/>
      <c r="AW107" s="144"/>
      <c r="AX107" s="144"/>
      <c r="AY107" s="144"/>
      <c r="AZ107" s="144"/>
      <c r="BA107" s="144"/>
      <c r="BB107" s="144"/>
      <c r="BC107" s="144"/>
      <c r="BD107" s="144"/>
      <c r="BE107" s="144"/>
      <c r="BF107" s="144"/>
      <c r="BG107" s="144"/>
      <c r="BH107" s="144"/>
      <c r="BI107" s="144"/>
      <c r="BJ107" s="144"/>
      <c r="BK107" s="144"/>
      <c r="BL107" s="144"/>
      <c r="BM107" s="144"/>
      <c r="BN107" s="144"/>
      <c r="BO107" s="144"/>
      <c r="BP107" s="144"/>
      <c r="BQ107" s="144"/>
      <c r="BR107" s="144"/>
      <c r="BS107" s="144"/>
      <c r="BT107" s="144"/>
      <c r="BU107" s="144"/>
      <c r="BV107" s="144"/>
      <c r="BW107" s="144"/>
      <c r="BX107" s="144"/>
      <c r="BY107" s="144"/>
      <c r="BZ107" s="144"/>
      <c r="CA107" s="144"/>
      <c r="CB107" s="144"/>
      <c r="CC107" s="144"/>
      <c r="CD107" s="144"/>
      <c r="CE107" s="144"/>
      <c r="CF107" s="144"/>
      <c r="CG107" s="144"/>
      <c r="CH107" s="144"/>
      <c r="CI107" s="144"/>
      <c r="CJ107" s="144"/>
      <c r="CK107" s="144"/>
      <c r="CL107" s="144"/>
      <c r="CM107" s="144"/>
      <c r="CN107" s="144"/>
      <c r="CO107" s="144"/>
      <c r="CP107" s="144"/>
      <c r="CQ107" s="144"/>
      <c r="CR107" s="144"/>
      <c r="CS107" s="144"/>
      <c r="CT107" s="144"/>
      <c r="CU107" s="144"/>
      <c r="CV107" s="144"/>
      <c r="CW107" s="144"/>
      <c r="CX107" s="144"/>
      <c r="CY107" s="144"/>
      <c r="CZ107" s="270" t="s">
        <v>103</v>
      </c>
      <c r="DA107" s="270"/>
      <c r="DB107" s="270"/>
      <c r="DC107" s="270"/>
      <c r="DD107" s="2"/>
      <c r="DE107" s="2"/>
      <c r="DF107" s="2"/>
      <c r="DG107" s="2"/>
      <c r="DH107" s="145">
        <f>IFERROR(ROUND(STDEV(DH66:DH105),2),"")</f>
        <v>8.6999999999999993</v>
      </c>
      <c r="DI107" s="145">
        <f>IFERROR(ROUND(STDEV(DI66:DI105),2),"")</f>
        <v>5.44</v>
      </c>
      <c r="DJ107" s="145">
        <f>IFERROR(ROUND(STDEV(DJ66:DJ105),2),"")</f>
        <v>4.83</v>
      </c>
      <c r="DK107" s="145">
        <f>IFERROR(ROUND(STDEV(DK66:DK105),2),"")</f>
        <v>4.3499999999999996</v>
      </c>
      <c r="DL107" s="151"/>
      <c r="DM107" s="147"/>
      <c r="DN107" s="151"/>
    </row>
    <row r="108" spans="1:118" s="148" customFormat="1" ht="15">
      <c r="B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  <c r="AN108" s="144"/>
      <c r="AO108" s="144"/>
      <c r="AP108" s="144"/>
      <c r="AQ108" s="144"/>
      <c r="AR108" s="144"/>
      <c r="AS108" s="144"/>
      <c r="AT108" s="144"/>
      <c r="AU108" s="144"/>
      <c r="AV108" s="144"/>
      <c r="AW108" s="144"/>
      <c r="AX108" s="144"/>
      <c r="AY108" s="144"/>
      <c r="AZ108" s="144"/>
      <c r="BA108" s="144"/>
      <c r="BB108" s="144"/>
      <c r="BC108" s="144"/>
      <c r="BD108" s="144"/>
      <c r="BE108" s="144"/>
      <c r="BF108" s="144"/>
      <c r="BG108" s="144"/>
      <c r="BH108" s="144"/>
      <c r="BI108" s="144"/>
      <c r="BJ108" s="144"/>
      <c r="BK108" s="144"/>
      <c r="BL108" s="144"/>
      <c r="BM108" s="144"/>
      <c r="BN108" s="144"/>
      <c r="BO108" s="144"/>
      <c r="BP108" s="144"/>
      <c r="BQ108" s="144"/>
      <c r="BR108" s="144"/>
      <c r="BS108" s="144"/>
      <c r="BT108" s="144"/>
      <c r="BU108" s="144"/>
      <c r="BV108" s="144"/>
      <c r="BW108" s="144"/>
      <c r="BX108" s="144"/>
      <c r="BY108" s="144"/>
      <c r="BZ108" s="144"/>
      <c r="CA108" s="144"/>
      <c r="CB108" s="144"/>
      <c r="CC108" s="144"/>
      <c r="CD108" s="144"/>
      <c r="CE108" s="144"/>
      <c r="CF108" s="144"/>
      <c r="CG108" s="144"/>
      <c r="CH108" s="144"/>
      <c r="CI108" s="144"/>
      <c r="CJ108" s="144"/>
      <c r="CK108" s="144"/>
      <c r="CL108" s="144"/>
      <c r="CM108" s="144"/>
      <c r="CN108" s="144"/>
      <c r="CO108" s="144"/>
      <c r="CP108" s="144"/>
      <c r="CQ108" s="144"/>
      <c r="CR108" s="144"/>
      <c r="CS108" s="144"/>
      <c r="CT108" s="144"/>
      <c r="CU108" s="144"/>
      <c r="CV108" s="144"/>
      <c r="CW108" s="144"/>
      <c r="CX108" s="144"/>
      <c r="CY108" s="144"/>
      <c r="CZ108" s="144"/>
      <c r="DA108" s="144"/>
      <c r="DB108" s="144"/>
      <c r="DC108" s="144"/>
      <c r="DD108" s="149"/>
      <c r="DE108" s="149"/>
      <c r="DF108" s="149"/>
      <c r="DG108" s="149"/>
      <c r="DH108" s="150"/>
      <c r="DL108" s="151"/>
      <c r="DM108" s="147"/>
      <c r="DN108" s="151"/>
    </row>
    <row r="109" spans="1:118" s="148" customFormat="1" ht="15">
      <c r="B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  <c r="AO109" s="144"/>
      <c r="AP109" s="144"/>
      <c r="AQ109" s="144"/>
      <c r="AR109" s="144"/>
      <c r="AS109" s="144"/>
      <c r="AT109" s="144"/>
      <c r="AU109" s="144"/>
      <c r="AV109" s="144"/>
      <c r="AW109" s="144"/>
      <c r="AX109" s="144"/>
      <c r="AY109" s="144"/>
      <c r="AZ109" s="144"/>
      <c r="BA109" s="144"/>
      <c r="BB109" s="144"/>
      <c r="BC109" s="144"/>
      <c r="BD109" s="144"/>
      <c r="BE109" s="144"/>
      <c r="BF109" s="144"/>
      <c r="BG109" s="144"/>
      <c r="BH109" s="144"/>
      <c r="BI109" s="144"/>
      <c r="BJ109" s="144"/>
      <c r="BK109" s="144"/>
      <c r="BL109" s="144"/>
      <c r="BM109" s="144"/>
      <c r="BN109" s="144"/>
      <c r="BO109" s="144"/>
      <c r="BP109" s="144"/>
      <c r="BQ109" s="144"/>
      <c r="BR109" s="144"/>
      <c r="BS109" s="144"/>
      <c r="BT109" s="144"/>
      <c r="BU109" s="144"/>
      <c r="BV109" s="144"/>
      <c r="BW109" s="144"/>
      <c r="BX109" s="144"/>
      <c r="BY109" s="144"/>
      <c r="BZ109" s="144"/>
      <c r="CA109" s="144"/>
      <c r="CB109" s="144"/>
      <c r="CC109" s="144"/>
      <c r="CD109" s="144"/>
      <c r="CE109" s="144"/>
      <c r="CF109" s="144"/>
      <c r="CG109" s="144"/>
      <c r="CH109" s="144"/>
      <c r="CI109" s="144"/>
      <c r="CJ109" s="144"/>
      <c r="CK109" s="144"/>
      <c r="CL109" s="144"/>
      <c r="CM109" s="144"/>
      <c r="CN109" s="144"/>
      <c r="CO109" s="144"/>
      <c r="CP109" s="144"/>
      <c r="CQ109" s="144"/>
      <c r="CR109" s="144"/>
      <c r="CS109" s="144"/>
      <c r="CT109" s="144"/>
      <c r="CU109" s="144"/>
      <c r="CV109" s="144"/>
      <c r="CW109" s="144"/>
      <c r="CX109" s="144"/>
      <c r="CY109" s="144"/>
      <c r="CZ109" s="144"/>
      <c r="DA109" s="144"/>
      <c r="DB109" s="144"/>
      <c r="DC109" s="144"/>
      <c r="DD109" s="149"/>
      <c r="DE109" s="149"/>
      <c r="DF109" s="149"/>
      <c r="DG109" s="149"/>
      <c r="DH109" s="150"/>
      <c r="DL109" s="151"/>
      <c r="DM109" s="147"/>
      <c r="DN109" s="151"/>
    </row>
    <row r="110" spans="1:118" s="148" customFormat="1" ht="15">
      <c r="B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  <c r="AN110" s="144"/>
      <c r="AO110" s="144"/>
      <c r="AP110" s="144"/>
      <c r="AQ110" s="144"/>
      <c r="AR110" s="144"/>
      <c r="AS110" s="144"/>
      <c r="AT110" s="144"/>
      <c r="AU110" s="144"/>
      <c r="AV110" s="144"/>
      <c r="AW110" s="144"/>
      <c r="AX110" s="144"/>
      <c r="AY110" s="144"/>
      <c r="AZ110" s="144"/>
      <c r="BA110" s="144"/>
      <c r="BB110" s="144"/>
      <c r="BC110" s="144"/>
      <c r="BD110" s="144"/>
      <c r="BE110" s="144"/>
      <c r="BF110" s="144"/>
      <c r="BG110" s="144"/>
      <c r="BH110" s="144"/>
      <c r="BI110" s="144"/>
      <c r="BJ110" s="144"/>
      <c r="BK110" s="144"/>
      <c r="BL110" s="144"/>
      <c r="BM110" s="144"/>
      <c r="BN110" s="144"/>
      <c r="BO110" s="144"/>
      <c r="BP110" s="144"/>
      <c r="BQ110" s="144"/>
      <c r="BR110" s="144"/>
      <c r="BS110" s="144"/>
      <c r="BT110" s="144"/>
      <c r="BU110" s="144"/>
      <c r="BV110" s="144"/>
      <c r="BW110" s="144"/>
      <c r="BX110" s="144"/>
      <c r="BY110" s="144"/>
      <c r="BZ110" s="144"/>
      <c r="CA110" s="144"/>
      <c r="CB110" s="144"/>
      <c r="CC110" s="144"/>
      <c r="CD110" s="144"/>
      <c r="CE110" s="144"/>
      <c r="CF110" s="144"/>
      <c r="CG110" s="144"/>
      <c r="CH110" s="144"/>
      <c r="CI110" s="144"/>
      <c r="CJ110" s="144"/>
      <c r="CK110" s="144"/>
      <c r="CL110" s="144"/>
      <c r="CM110" s="144"/>
      <c r="CN110" s="144"/>
      <c r="CO110" s="144"/>
      <c r="CP110" s="144"/>
      <c r="CQ110" s="144"/>
      <c r="CR110" s="144"/>
      <c r="CS110" s="144"/>
      <c r="CT110" s="144"/>
      <c r="CU110" s="144"/>
      <c r="CV110" s="144"/>
      <c r="CW110" s="144"/>
      <c r="CX110" s="144"/>
      <c r="CY110" s="144"/>
      <c r="CZ110" s="144"/>
      <c r="DA110" s="144"/>
      <c r="DB110" s="144"/>
      <c r="DC110" s="144"/>
      <c r="DD110" s="149"/>
      <c r="DE110" s="149"/>
      <c r="DF110" s="149"/>
      <c r="DG110" s="149"/>
      <c r="DH110" s="150"/>
      <c r="DL110" s="151"/>
      <c r="DM110" s="147"/>
      <c r="DN110" s="151"/>
    </row>
    <row r="111" spans="1:118" ht="24" thickBot="1">
      <c r="B111" s="1"/>
      <c r="C111" s="363" t="s">
        <v>107</v>
      </c>
      <c r="D111" s="363"/>
      <c r="DM111" s="1"/>
      <c r="DN111" s="1"/>
    </row>
    <row r="112" spans="1:118" ht="21" thickBot="1">
      <c r="B112" s="1"/>
      <c r="C112" s="364" t="s">
        <v>1</v>
      </c>
      <c r="D112" s="364"/>
      <c r="E112" s="365" t="str">
        <f>IF($AC$114+$BA$114+$CY$114+$DC$115=100,"","Total weight should be equal to 100")</f>
        <v/>
      </c>
      <c r="F112" s="366"/>
      <c r="G112" s="366"/>
      <c r="H112" s="366"/>
      <c r="I112" s="366"/>
      <c r="J112" s="366"/>
      <c r="K112" s="366"/>
      <c r="L112" s="366"/>
      <c r="M112" s="366"/>
      <c r="N112" s="366"/>
      <c r="O112" s="366"/>
      <c r="P112" s="366"/>
      <c r="Q112" s="366"/>
      <c r="R112" s="366"/>
      <c r="S112" s="366"/>
      <c r="T112" s="366"/>
      <c r="U112" s="366"/>
      <c r="V112" s="366"/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366"/>
      <c r="AJ112" s="366"/>
      <c r="AK112" s="366"/>
      <c r="AL112" s="366"/>
      <c r="AM112" s="366"/>
      <c r="AN112" s="366"/>
      <c r="AO112" s="366"/>
      <c r="AP112" s="366"/>
      <c r="AQ112" s="366"/>
      <c r="AR112" s="366"/>
      <c r="AS112" s="366"/>
      <c r="AT112" s="366"/>
      <c r="AU112" s="366"/>
      <c r="AV112" s="366"/>
      <c r="AW112" s="366"/>
      <c r="AX112" s="366"/>
      <c r="AY112" s="366"/>
      <c r="AZ112" s="366"/>
      <c r="BA112" s="366"/>
      <c r="BB112" s="366"/>
      <c r="BC112" s="366"/>
      <c r="BD112" s="366"/>
      <c r="BE112" s="366"/>
      <c r="BF112" s="366"/>
      <c r="BG112" s="366"/>
      <c r="BH112" s="366"/>
      <c r="BI112" s="366"/>
      <c r="BJ112" s="366"/>
      <c r="BK112" s="366"/>
      <c r="BL112" s="366"/>
      <c r="BM112" s="366"/>
      <c r="BN112" s="366"/>
      <c r="BO112" s="366"/>
      <c r="BP112" s="366"/>
      <c r="BQ112" s="366"/>
      <c r="BR112" s="366"/>
      <c r="BS112" s="366"/>
      <c r="BT112" s="366"/>
      <c r="BU112" s="366"/>
      <c r="BV112" s="366"/>
      <c r="BW112" s="366"/>
      <c r="BX112" s="366"/>
      <c r="BY112" s="366"/>
      <c r="BZ112" s="366"/>
      <c r="CA112" s="366"/>
      <c r="CB112" s="366"/>
      <c r="CC112" s="366"/>
      <c r="CD112" s="366"/>
      <c r="CE112" s="366"/>
      <c r="CF112" s="366"/>
      <c r="CG112" s="366"/>
      <c r="CH112" s="366"/>
      <c r="CI112" s="366"/>
      <c r="CJ112" s="366"/>
      <c r="CK112" s="366"/>
      <c r="CL112" s="366"/>
      <c r="CM112" s="366"/>
      <c r="CN112" s="366"/>
      <c r="CO112" s="366"/>
      <c r="CP112" s="366"/>
      <c r="CQ112" s="366"/>
      <c r="CR112" s="366"/>
      <c r="CS112" s="366"/>
      <c r="CT112" s="366"/>
      <c r="CU112" s="366"/>
      <c r="CV112" s="366"/>
      <c r="CW112" s="366"/>
      <c r="CX112" s="366"/>
      <c r="CY112" s="366"/>
      <c r="CZ112" s="367"/>
      <c r="DM112" s="1"/>
      <c r="DN112" s="1"/>
    </row>
    <row r="113" spans="1:127" ht="17.25" thickBot="1">
      <c r="B113" s="1"/>
      <c r="C113" s="426" t="s">
        <v>262</v>
      </c>
      <c r="D113" s="427"/>
      <c r="E113" s="370" t="str">
        <f>IF(R115+AD115=100,"","Total formative assessment weight should be 100")</f>
        <v/>
      </c>
      <c r="F113" s="371"/>
      <c r="G113" s="371"/>
      <c r="H113" s="371"/>
      <c r="I113" s="371"/>
      <c r="J113" s="371"/>
      <c r="K113" s="371"/>
      <c r="L113" s="371"/>
      <c r="M113" s="371"/>
      <c r="N113" s="371"/>
      <c r="O113" s="371"/>
      <c r="P113" s="371"/>
      <c r="Q113" s="371"/>
      <c r="R113" s="371"/>
      <c r="S113" s="371"/>
      <c r="T113" s="371"/>
      <c r="U113" s="371"/>
      <c r="V113" s="371"/>
      <c r="W113" s="371"/>
      <c r="X113" s="371"/>
      <c r="Y113" s="371"/>
      <c r="Z113" s="371"/>
      <c r="AA113" s="371"/>
      <c r="AB113" s="371"/>
      <c r="AC113" s="371"/>
      <c r="AD113" s="371"/>
      <c r="AE113" s="371" t="str">
        <f>IF(AP115+AY115+BB115=100,"","Total written work weight should be 100")</f>
        <v/>
      </c>
      <c r="AF113" s="371"/>
      <c r="AG113" s="371"/>
      <c r="AH113" s="371"/>
      <c r="AI113" s="371"/>
      <c r="AJ113" s="371"/>
      <c r="AK113" s="371"/>
      <c r="AL113" s="371"/>
      <c r="AM113" s="371"/>
      <c r="AN113" s="371"/>
      <c r="AO113" s="371"/>
      <c r="AP113" s="371"/>
      <c r="AQ113" s="371"/>
      <c r="AR113" s="371"/>
      <c r="AS113" s="371"/>
      <c r="AT113" s="371"/>
      <c r="AU113" s="371"/>
      <c r="AV113" s="371"/>
      <c r="AW113" s="371"/>
      <c r="AX113" s="371"/>
      <c r="AY113" s="371"/>
      <c r="AZ113" s="371"/>
      <c r="BA113" s="371"/>
      <c r="BB113" s="371"/>
      <c r="BC113" s="371" t="str">
        <f>IF(BI115+BU115+CB115+CI115+CP115+CZ115=100,"","Total written work weight should be 100")</f>
        <v/>
      </c>
      <c r="BD113" s="371"/>
      <c r="BE113" s="371"/>
      <c r="BF113" s="371"/>
      <c r="BG113" s="371"/>
      <c r="BH113" s="371"/>
      <c r="BI113" s="371"/>
      <c r="BJ113" s="371"/>
      <c r="BK113" s="371"/>
      <c r="BL113" s="371"/>
      <c r="BM113" s="371"/>
      <c r="BN113" s="371"/>
      <c r="BO113" s="371"/>
      <c r="BP113" s="371"/>
      <c r="BQ113" s="371"/>
      <c r="BR113" s="371"/>
      <c r="BS113" s="371"/>
      <c r="BT113" s="371"/>
      <c r="BU113" s="371"/>
      <c r="BV113" s="371"/>
      <c r="BW113" s="371"/>
      <c r="BX113" s="371"/>
      <c r="BY113" s="371"/>
      <c r="BZ113" s="371"/>
      <c r="CA113" s="371"/>
      <c r="CB113" s="371"/>
      <c r="CC113" s="371"/>
      <c r="CD113" s="371"/>
      <c r="CE113" s="371"/>
      <c r="CF113" s="371"/>
      <c r="CG113" s="371"/>
      <c r="CH113" s="371"/>
      <c r="CI113" s="371"/>
      <c r="CJ113" s="371"/>
      <c r="CK113" s="371"/>
      <c r="CL113" s="371"/>
      <c r="CM113" s="371"/>
      <c r="CN113" s="371"/>
      <c r="CO113" s="371"/>
      <c r="CP113" s="371"/>
      <c r="CQ113" s="371"/>
      <c r="CR113" s="371"/>
      <c r="CS113" s="371"/>
      <c r="CT113" s="371"/>
      <c r="CU113" s="371"/>
      <c r="CV113" s="371"/>
      <c r="CW113" s="371"/>
      <c r="CX113" s="371"/>
      <c r="CY113" s="371"/>
      <c r="CZ113" s="372"/>
      <c r="DA113" s="373" t="s">
        <v>3</v>
      </c>
      <c r="DB113" s="374"/>
      <c r="DC113" s="375"/>
      <c r="DD113" s="9"/>
      <c r="DE113" s="9"/>
      <c r="DF113" s="9"/>
      <c r="DG113" s="9"/>
      <c r="DH113" s="7"/>
      <c r="DI113" s="5"/>
      <c r="DJ113" s="5"/>
      <c r="DK113" s="5"/>
      <c r="DL113" s="10"/>
      <c r="DN113" s="1"/>
    </row>
    <row r="114" spans="1:127" ht="18.75" thickBot="1">
      <c r="B114" s="1"/>
      <c r="C114" s="359" t="str">
        <f>IF(C113='AP 4B'!C113:D113,"","Scale should be the same with the other section.")</f>
        <v/>
      </c>
      <c r="D114" s="359"/>
      <c r="E114" s="431" t="s">
        <v>4</v>
      </c>
      <c r="F114" s="432"/>
      <c r="G114" s="432"/>
      <c r="H114" s="432"/>
      <c r="I114" s="432"/>
      <c r="J114" s="432"/>
      <c r="K114" s="432"/>
      <c r="L114" s="432"/>
      <c r="M114" s="432"/>
      <c r="N114" s="432"/>
      <c r="O114" s="432"/>
      <c r="P114" s="432"/>
      <c r="Q114" s="432"/>
      <c r="R114" s="432"/>
      <c r="S114" s="432"/>
      <c r="T114" s="432"/>
      <c r="U114" s="432"/>
      <c r="V114" s="432"/>
      <c r="W114" s="432"/>
      <c r="X114" s="432" t="s">
        <v>5</v>
      </c>
      <c r="Y114" s="432"/>
      <c r="Z114" s="432"/>
      <c r="AA114" s="432"/>
      <c r="AB114" s="432"/>
      <c r="AC114" s="432">
        <v>0</v>
      </c>
      <c r="AD114" s="433"/>
      <c r="AE114" s="434" t="s">
        <v>6</v>
      </c>
      <c r="AF114" s="435"/>
      <c r="AG114" s="435"/>
      <c r="AH114" s="435"/>
      <c r="AI114" s="435"/>
      <c r="AJ114" s="435"/>
      <c r="AK114" s="435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 t="s">
        <v>5</v>
      </c>
      <c r="AX114" s="435"/>
      <c r="AY114" s="435"/>
      <c r="AZ114" s="435"/>
      <c r="BA114" s="329">
        <v>30</v>
      </c>
      <c r="BB114" s="330"/>
      <c r="BC114" s="331" t="s">
        <v>7</v>
      </c>
      <c r="BD114" s="332"/>
      <c r="BE114" s="332"/>
      <c r="BF114" s="332"/>
      <c r="BG114" s="332"/>
      <c r="BH114" s="332"/>
      <c r="BI114" s="332"/>
      <c r="BJ114" s="332"/>
      <c r="BK114" s="332"/>
      <c r="BL114" s="332"/>
      <c r="BM114" s="332"/>
      <c r="BN114" s="332"/>
      <c r="BO114" s="332"/>
      <c r="BP114" s="332"/>
      <c r="BQ114" s="332"/>
      <c r="BR114" s="332"/>
      <c r="BS114" s="332"/>
      <c r="BT114" s="332"/>
      <c r="BU114" s="332"/>
      <c r="BV114" s="332"/>
      <c r="BW114" s="332"/>
      <c r="BX114" s="332"/>
      <c r="BY114" s="332"/>
      <c r="BZ114" s="332"/>
      <c r="CA114" s="332"/>
      <c r="CB114" s="332"/>
      <c r="CC114" s="332"/>
      <c r="CD114" s="332"/>
      <c r="CE114" s="332"/>
      <c r="CF114" s="332"/>
      <c r="CG114" s="332"/>
      <c r="CH114" s="332"/>
      <c r="CI114" s="332"/>
      <c r="CJ114" s="332"/>
      <c r="CK114" s="332"/>
      <c r="CL114" s="332"/>
      <c r="CM114" s="332"/>
      <c r="CN114" s="332"/>
      <c r="CO114" s="332"/>
      <c r="CP114" s="332"/>
      <c r="CQ114" s="332"/>
      <c r="CR114" s="333" t="s">
        <v>5</v>
      </c>
      <c r="CS114" s="334"/>
      <c r="CT114" s="334"/>
      <c r="CU114" s="334"/>
      <c r="CV114" s="334"/>
      <c r="CW114" s="334"/>
      <c r="CX114" s="335"/>
      <c r="CY114" s="379">
        <v>50</v>
      </c>
      <c r="CZ114" s="380"/>
      <c r="DA114" s="428"/>
      <c r="DB114" s="429"/>
      <c r="DC114" s="430"/>
      <c r="DD114" s="12"/>
      <c r="DE114" s="12"/>
      <c r="DF114" s="12"/>
      <c r="DG114" s="12"/>
      <c r="DH114" s="13"/>
      <c r="DI114" s="14"/>
      <c r="DJ114" s="14"/>
      <c r="DK114" s="14"/>
      <c r="DL114" s="15"/>
      <c r="DN114" s="1"/>
    </row>
    <row r="115" spans="1:127" ht="24.75" customHeight="1">
      <c r="A115" s="350" t="s">
        <v>8</v>
      </c>
      <c r="B115" s="350" t="s">
        <v>108</v>
      </c>
      <c r="C115" s="353" t="s">
        <v>9</v>
      </c>
      <c r="D115" s="356" t="s">
        <v>10</v>
      </c>
      <c r="E115" s="419" t="s">
        <v>11</v>
      </c>
      <c r="F115" s="420"/>
      <c r="G115" s="420"/>
      <c r="H115" s="420"/>
      <c r="I115" s="420"/>
      <c r="J115" s="420"/>
      <c r="K115" s="420"/>
      <c r="L115" s="420"/>
      <c r="M115" s="421"/>
      <c r="N115" s="422" t="s">
        <v>5</v>
      </c>
      <c r="O115" s="423"/>
      <c r="P115" s="423"/>
      <c r="Q115" s="424"/>
      <c r="R115" s="246">
        <v>0</v>
      </c>
      <c r="S115" s="404" t="s">
        <v>12</v>
      </c>
      <c r="T115" s="404"/>
      <c r="U115" s="404"/>
      <c r="V115" s="404"/>
      <c r="W115" s="404"/>
      <c r="X115" s="404"/>
      <c r="Y115" s="404"/>
      <c r="Z115" s="405" t="s">
        <v>5</v>
      </c>
      <c r="AA115" s="425"/>
      <c r="AB115" s="425"/>
      <c r="AC115" s="406"/>
      <c r="AD115" s="176">
        <v>100</v>
      </c>
      <c r="AE115" s="419" t="s">
        <v>13</v>
      </c>
      <c r="AF115" s="420"/>
      <c r="AG115" s="420"/>
      <c r="AH115" s="420"/>
      <c r="AI115" s="420"/>
      <c r="AJ115" s="420"/>
      <c r="AK115" s="420"/>
      <c r="AL115" s="420"/>
      <c r="AM115" s="421"/>
      <c r="AN115" s="411" t="s">
        <v>5</v>
      </c>
      <c r="AO115" s="412"/>
      <c r="AP115" s="246">
        <v>40</v>
      </c>
      <c r="AQ115" s="404" t="s">
        <v>14</v>
      </c>
      <c r="AR115" s="404"/>
      <c r="AS115" s="404"/>
      <c r="AT115" s="404"/>
      <c r="AU115" s="404"/>
      <c r="AV115" s="404"/>
      <c r="AW115" s="405" t="s">
        <v>5</v>
      </c>
      <c r="AX115" s="406"/>
      <c r="AY115" s="244">
        <v>30</v>
      </c>
      <c r="AZ115" s="413" t="s">
        <v>15</v>
      </c>
      <c r="BA115" s="414"/>
      <c r="BB115" s="160">
        <v>30</v>
      </c>
      <c r="BC115" s="415" t="s">
        <v>16</v>
      </c>
      <c r="BD115" s="416"/>
      <c r="BE115" s="416"/>
      <c r="BF115" s="416"/>
      <c r="BG115" s="411" t="s">
        <v>5</v>
      </c>
      <c r="BH115" s="412"/>
      <c r="BI115" s="246">
        <v>30</v>
      </c>
      <c r="BJ115" s="404" t="s">
        <v>17</v>
      </c>
      <c r="BK115" s="404"/>
      <c r="BL115" s="404"/>
      <c r="BM115" s="404"/>
      <c r="BN115" s="404"/>
      <c r="BO115" s="404"/>
      <c r="BP115" s="404"/>
      <c r="BQ115" s="404"/>
      <c r="BR115" s="404"/>
      <c r="BS115" s="405" t="s">
        <v>5</v>
      </c>
      <c r="BT115" s="406"/>
      <c r="BU115" s="244">
        <v>30</v>
      </c>
      <c r="BV115" s="407" t="s">
        <v>109</v>
      </c>
      <c r="BW115" s="407"/>
      <c r="BX115" s="407"/>
      <c r="BY115" s="407"/>
      <c r="BZ115" s="408" t="s">
        <v>5</v>
      </c>
      <c r="CA115" s="408"/>
      <c r="CB115" s="177">
        <v>0</v>
      </c>
      <c r="CC115" s="409" t="s">
        <v>110</v>
      </c>
      <c r="CD115" s="409"/>
      <c r="CE115" s="409"/>
      <c r="CF115" s="409"/>
      <c r="CG115" s="410" t="s">
        <v>5</v>
      </c>
      <c r="CH115" s="410"/>
      <c r="CI115" s="178">
        <v>40</v>
      </c>
      <c r="CJ115" s="398" t="s">
        <v>111</v>
      </c>
      <c r="CK115" s="398"/>
      <c r="CL115" s="398"/>
      <c r="CM115" s="398"/>
      <c r="CN115" s="399" t="s">
        <v>5</v>
      </c>
      <c r="CO115" s="399"/>
      <c r="CP115" s="245">
        <v>0</v>
      </c>
      <c r="CQ115" s="400" t="s">
        <v>21</v>
      </c>
      <c r="CR115" s="400"/>
      <c r="CS115" s="400"/>
      <c r="CT115" s="400"/>
      <c r="CU115" s="400"/>
      <c r="CV115" s="400"/>
      <c r="CW115" s="400"/>
      <c r="CX115" s="401" t="s">
        <v>5</v>
      </c>
      <c r="CY115" s="401"/>
      <c r="CZ115" s="179">
        <v>0</v>
      </c>
      <c r="DA115" s="402" t="s">
        <v>5</v>
      </c>
      <c r="DB115" s="403"/>
      <c r="DC115" s="160">
        <v>20</v>
      </c>
      <c r="DD115" s="161"/>
      <c r="DE115" s="161"/>
      <c r="DF115" s="161"/>
      <c r="DG115" s="161"/>
      <c r="DH115" s="306" t="s">
        <v>22</v>
      </c>
      <c r="DI115" s="309" t="s">
        <v>23</v>
      </c>
      <c r="DJ115" s="312" t="s">
        <v>23</v>
      </c>
      <c r="DK115" s="315" t="s">
        <v>23</v>
      </c>
      <c r="DL115" s="282" t="s">
        <v>24</v>
      </c>
      <c r="DM115" s="282" t="s">
        <v>105</v>
      </c>
      <c r="DN115" s="282" t="s">
        <v>112</v>
      </c>
      <c r="DO115" s="282" t="s">
        <v>106</v>
      </c>
    </row>
    <row r="116" spans="1:127" ht="15" customHeight="1">
      <c r="A116" s="351"/>
      <c r="B116" s="351"/>
      <c r="C116" s="354"/>
      <c r="D116" s="357"/>
      <c r="E116" s="30">
        <v>1</v>
      </c>
      <c r="F116" s="241">
        <v>2</v>
      </c>
      <c r="G116" s="241">
        <v>3</v>
      </c>
      <c r="H116" s="241">
        <v>4</v>
      </c>
      <c r="I116" s="241">
        <v>5</v>
      </c>
      <c r="J116" s="241">
        <v>6</v>
      </c>
      <c r="K116" s="241">
        <v>7</v>
      </c>
      <c r="L116" s="241">
        <v>8</v>
      </c>
      <c r="M116" s="241">
        <v>9</v>
      </c>
      <c r="N116" s="241">
        <v>10</v>
      </c>
      <c r="O116" s="241">
        <v>11</v>
      </c>
      <c r="P116" s="241">
        <v>12</v>
      </c>
      <c r="Q116" s="336" t="s">
        <v>25</v>
      </c>
      <c r="R116" s="289" t="s">
        <v>26</v>
      </c>
      <c r="S116" s="29">
        <v>1</v>
      </c>
      <c r="T116" s="29">
        <v>2</v>
      </c>
      <c r="U116" s="29">
        <v>3</v>
      </c>
      <c r="V116" s="29">
        <v>4</v>
      </c>
      <c r="W116" s="29">
        <v>5</v>
      </c>
      <c r="X116" s="29">
        <v>6</v>
      </c>
      <c r="Y116" s="29">
        <v>7</v>
      </c>
      <c r="Z116" s="29">
        <v>8</v>
      </c>
      <c r="AA116" s="29">
        <v>9</v>
      </c>
      <c r="AB116" s="29">
        <v>10</v>
      </c>
      <c r="AC116" s="285" t="s">
        <v>25</v>
      </c>
      <c r="AD116" s="338" t="s">
        <v>26</v>
      </c>
      <c r="AE116" s="30">
        <v>1</v>
      </c>
      <c r="AF116" s="241">
        <v>2</v>
      </c>
      <c r="AG116" s="241">
        <v>3</v>
      </c>
      <c r="AH116" s="241">
        <v>4</v>
      </c>
      <c r="AI116" s="241">
        <v>5</v>
      </c>
      <c r="AJ116" s="241">
        <v>6</v>
      </c>
      <c r="AK116" s="241">
        <v>7</v>
      </c>
      <c r="AL116" s="241">
        <v>8</v>
      </c>
      <c r="AM116" s="241">
        <v>9</v>
      </c>
      <c r="AN116" s="241">
        <v>10</v>
      </c>
      <c r="AO116" s="336" t="s">
        <v>25</v>
      </c>
      <c r="AP116" s="289" t="s">
        <v>26</v>
      </c>
      <c r="AQ116" s="29">
        <v>1</v>
      </c>
      <c r="AR116" s="29">
        <v>2</v>
      </c>
      <c r="AS116" s="29">
        <v>3</v>
      </c>
      <c r="AT116" s="29">
        <v>4</v>
      </c>
      <c r="AU116" s="29">
        <v>5</v>
      </c>
      <c r="AV116" s="29">
        <v>6</v>
      </c>
      <c r="AW116" s="29">
        <v>7</v>
      </c>
      <c r="AX116" s="285" t="s">
        <v>25</v>
      </c>
      <c r="AY116" s="278" t="s">
        <v>113</v>
      </c>
      <c r="AZ116" s="297"/>
      <c r="BA116" s="298"/>
      <c r="BB116" s="287" t="s">
        <v>26</v>
      </c>
      <c r="BC116" s="30">
        <v>1</v>
      </c>
      <c r="BD116" s="241">
        <v>2</v>
      </c>
      <c r="BE116" s="241">
        <v>3</v>
      </c>
      <c r="BF116" s="241">
        <v>4</v>
      </c>
      <c r="BG116" s="241">
        <v>5</v>
      </c>
      <c r="BH116" s="288" t="s">
        <v>25</v>
      </c>
      <c r="BI116" s="289" t="s">
        <v>26</v>
      </c>
      <c r="BJ116" s="29">
        <v>1</v>
      </c>
      <c r="BK116" s="29">
        <v>2</v>
      </c>
      <c r="BL116" s="29">
        <v>3</v>
      </c>
      <c r="BM116" s="29">
        <v>4</v>
      </c>
      <c r="BN116" s="29">
        <v>5</v>
      </c>
      <c r="BO116" s="29">
        <v>6</v>
      </c>
      <c r="BP116" s="29">
        <v>7</v>
      </c>
      <c r="BQ116" s="29">
        <v>8</v>
      </c>
      <c r="BR116" s="29">
        <v>9</v>
      </c>
      <c r="BS116" s="29">
        <v>10</v>
      </c>
      <c r="BT116" s="290" t="s">
        <v>25</v>
      </c>
      <c r="BU116" s="278" t="s">
        <v>26</v>
      </c>
      <c r="BV116" s="31">
        <v>1</v>
      </c>
      <c r="BW116" s="31">
        <v>2</v>
      </c>
      <c r="BX116" s="31">
        <v>3</v>
      </c>
      <c r="BY116" s="31">
        <v>4</v>
      </c>
      <c r="BZ116" s="32">
        <v>5</v>
      </c>
      <c r="CA116" s="344" t="s">
        <v>25</v>
      </c>
      <c r="CB116" s="345" t="s">
        <v>26</v>
      </c>
      <c r="CC116" s="243">
        <v>1</v>
      </c>
      <c r="CD116" s="243">
        <v>2</v>
      </c>
      <c r="CE116" s="243">
        <v>3</v>
      </c>
      <c r="CF116" s="243">
        <v>4</v>
      </c>
      <c r="CG116" s="243">
        <v>5</v>
      </c>
      <c r="CH116" s="346" t="s">
        <v>25</v>
      </c>
      <c r="CI116" s="347" t="s">
        <v>26</v>
      </c>
      <c r="CJ116" s="34">
        <v>1</v>
      </c>
      <c r="CK116" s="34">
        <v>2</v>
      </c>
      <c r="CL116" s="34">
        <v>3</v>
      </c>
      <c r="CM116" s="34">
        <v>4</v>
      </c>
      <c r="CN116" s="34">
        <v>5</v>
      </c>
      <c r="CO116" s="348" t="s">
        <v>25</v>
      </c>
      <c r="CP116" s="349" t="s">
        <v>26</v>
      </c>
      <c r="CQ116" s="35">
        <v>1</v>
      </c>
      <c r="CR116" s="35">
        <v>2</v>
      </c>
      <c r="CS116" s="35">
        <v>3</v>
      </c>
      <c r="CT116" s="36">
        <v>4</v>
      </c>
      <c r="CU116" s="35">
        <v>5</v>
      </c>
      <c r="CV116" s="35">
        <v>6</v>
      </c>
      <c r="CW116" s="35">
        <v>7</v>
      </c>
      <c r="CX116" s="35">
        <v>8</v>
      </c>
      <c r="CY116" s="288" t="s">
        <v>25</v>
      </c>
      <c r="CZ116" s="318" t="s">
        <v>26</v>
      </c>
      <c r="DA116" s="37"/>
      <c r="DB116" s="38"/>
      <c r="DC116" s="287" t="s">
        <v>27</v>
      </c>
      <c r="DD116" s="39"/>
      <c r="DE116" s="39"/>
      <c r="DF116" s="39"/>
      <c r="DG116" s="39"/>
      <c r="DH116" s="307"/>
      <c r="DI116" s="310"/>
      <c r="DJ116" s="313"/>
      <c r="DK116" s="316"/>
      <c r="DL116" s="283"/>
      <c r="DM116" s="283"/>
      <c r="DN116" s="283"/>
      <c r="DO116" s="283"/>
    </row>
    <row r="117" spans="1:127" ht="17.25" customHeight="1">
      <c r="A117" s="351"/>
      <c r="B117" s="351"/>
      <c r="C117" s="354"/>
      <c r="D117" s="40" t="s">
        <v>28</v>
      </c>
      <c r="E117" s="180"/>
      <c r="F117" s="43"/>
      <c r="G117" s="43"/>
      <c r="H117" s="43"/>
      <c r="I117" s="43"/>
      <c r="J117" s="43"/>
      <c r="K117" s="43"/>
      <c r="L117" s="43"/>
      <c r="M117" s="43"/>
      <c r="N117" s="44"/>
      <c r="O117" s="44"/>
      <c r="P117" s="44"/>
      <c r="Q117" s="337"/>
      <c r="R117" s="289"/>
      <c r="S117" s="46"/>
      <c r="T117" s="46"/>
      <c r="U117" s="46"/>
      <c r="V117" s="46"/>
      <c r="W117" s="46"/>
      <c r="X117" s="46"/>
      <c r="Y117" s="46"/>
      <c r="Z117" s="46"/>
      <c r="AA117" s="47"/>
      <c r="AB117" s="47"/>
      <c r="AC117" s="286"/>
      <c r="AD117" s="338"/>
      <c r="AE117" s="180">
        <v>43788</v>
      </c>
      <c r="AF117" s="43">
        <v>43793</v>
      </c>
      <c r="AG117" s="43">
        <v>43796</v>
      </c>
      <c r="AH117" s="43">
        <v>43813</v>
      </c>
      <c r="AI117" s="43"/>
      <c r="AJ117" s="43"/>
      <c r="AK117" s="43"/>
      <c r="AL117" s="43"/>
      <c r="AM117" s="43"/>
      <c r="AN117" s="43"/>
      <c r="AO117" s="337"/>
      <c r="AP117" s="289"/>
      <c r="AQ117" s="46">
        <v>43796</v>
      </c>
      <c r="AR117" s="46">
        <v>43797</v>
      </c>
      <c r="AS117" s="46">
        <v>43810</v>
      </c>
      <c r="AT117" s="46">
        <v>43811</v>
      </c>
      <c r="AU117" s="46"/>
      <c r="AV117" s="46"/>
      <c r="AW117" s="46"/>
      <c r="AX117" s="286"/>
      <c r="AY117" s="278"/>
      <c r="AZ117" s="417">
        <v>43806</v>
      </c>
      <c r="BA117" s="418"/>
      <c r="BB117" s="287"/>
      <c r="BC117" s="180">
        <v>43785</v>
      </c>
      <c r="BD117" s="43">
        <v>43474</v>
      </c>
      <c r="BE117" s="43"/>
      <c r="BF117" s="43"/>
      <c r="BG117" s="43"/>
      <c r="BH117" s="288"/>
      <c r="BI117" s="289"/>
      <c r="BJ117" s="46">
        <v>43776</v>
      </c>
      <c r="BK117" s="46">
        <v>43787</v>
      </c>
      <c r="BL117" s="46">
        <v>43811</v>
      </c>
      <c r="BM117" s="46"/>
      <c r="BN117" s="46"/>
      <c r="BO117" s="46"/>
      <c r="BP117" s="46"/>
      <c r="BQ117" s="46"/>
      <c r="BR117" s="46"/>
      <c r="BS117" s="46"/>
      <c r="BT117" s="290"/>
      <c r="BU117" s="278"/>
      <c r="BV117" s="49"/>
      <c r="BW117" s="49"/>
      <c r="BX117" s="49"/>
      <c r="BY117" s="49"/>
      <c r="BZ117" s="50"/>
      <c r="CA117" s="344"/>
      <c r="CB117" s="345"/>
      <c r="CC117" s="52">
        <v>43796</v>
      </c>
      <c r="CD117" s="52">
        <v>43486</v>
      </c>
      <c r="CE117" s="52"/>
      <c r="CF117" s="52"/>
      <c r="CG117" s="52"/>
      <c r="CH117" s="346"/>
      <c r="CI117" s="347"/>
      <c r="CJ117" s="54"/>
      <c r="CK117" s="54"/>
      <c r="CL117" s="54"/>
      <c r="CM117" s="54"/>
      <c r="CN117" s="54"/>
      <c r="CO117" s="348"/>
      <c r="CP117" s="349"/>
      <c r="CQ117" s="57"/>
      <c r="CR117" s="57"/>
      <c r="CS117" s="57"/>
      <c r="CT117" s="181"/>
      <c r="CU117" s="57"/>
      <c r="CV117" s="57"/>
      <c r="CW117" s="57"/>
      <c r="CX117" s="57"/>
      <c r="CY117" s="288"/>
      <c r="CZ117" s="318"/>
      <c r="DA117" s="394">
        <v>50</v>
      </c>
      <c r="DB117" s="395"/>
      <c r="DC117" s="287"/>
      <c r="DD117" s="39" t="s">
        <v>29</v>
      </c>
      <c r="DE117" s="39" t="s">
        <v>30</v>
      </c>
      <c r="DF117" s="39" t="s">
        <v>31</v>
      </c>
      <c r="DG117" s="39" t="s">
        <v>32</v>
      </c>
      <c r="DH117" s="307"/>
      <c r="DI117" s="311"/>
      <c r="DJ117" s="314"/>
      <c r="DK117" s="317"/>
      <c r="DL117" s="283"/>
      <c r="DM117" s="283"/>
      <c r="DN117" s="283"/>
      <c r="DO117" s="283"/>
    </row>
    <row r="118" spans="1:127" ht="15" customHeight="1" thickBot="1">
      <c r="A118" s="352"/>
      <c r="B118" s="352"/>
      <c r="C118" s="355"/>
      <c r="D118" s="40" t="s">
        <v>33</v>
      </c>
      <c r="E118" s="30"/>
      <c r="F118" s="241"/>
      <c r="G118" s="241"/>
      <c r="H118" s="241"/>
      <c r="I118" s="241"/>
      <c r="J118" s="241"/>
      <c r="K118" s="241"/>
      <c r="L118" s="241"/>
      <c r="M118" s="241"/>
      <c r="N118" s="241"/>
      <c r="O118" s="241"/>
      <c r="P118" s="241"/>
      <c r="Q118" s="241">
        <f>SUM(E118:P118)</f>
        <v>0</v>
      </c>
      <c r="R118" s="28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>
        <f>SUM(S118:AB118)</f>
        <v>0</v>
      </c>
      <c r="AD118" s="338"/>
      <c r="AE118" s="30">
        <v>10</v>
      </c>
      <c r="AF118" s="30">
        <v>10</v>
      </c>
      <c r="AG118" s="241">
        <v>10</v>
      </c>
      <c r="AH118" s="241">
        <v>10</v>
      </c>
      <c r="AI118" s="241">
        <v>5</v>
      </c>
      <c r="AJ118" s="241"/>
      <c r="AK118" s="241"/>
      <c r="AL118" s="241"/>
      <c r="AM118" s="241"/>
      <c r="AN118" s="241"/>
      <c r="AO118" s="241">
        <f>SUM(AE118:AN118)</f>
        <v>45</v>
      </c>
      <c r="AP118" s="289"/>
      <c r="AQ118" s="29">
        <v>20</v>
      </c>
      <c r="AR118" s="29">
        <v>20</v>
      </c>
      <c r="AS118" s="29">
        <v>10</v>
      </c>
      <c r="AT118" s="29">
        <v>20</v>
      </c>
      <c r="AU118" s="29"/>
      <c r="AV118" s="29"/>
      <c r="AW118" s="29"/>
      <c r="AX118" s="29">
        <f>SUM(AQ118:AW118)</f>
        <v>70</v>
      </c>
      <c r="AY118" s="278"/>
      <c r="AZ118" s="390">
        <v>50</v>
      </c>
      <c r="BA118" s="391"/>
      <c r="BB118" s="287"/>
      <c r="BC118" s="30">
        <v>100</v>
      </c>
      <c r="BD118" s="241">
        <v>100</v>
      </c>
      <c r="BE118" s="241"/>
      <c r="BF118" s="241"/>
      <c r="BG118" s="241"/>
      <c r="BH118" s="241">
        <f>SUM(BC118:BG118)</f>
        <v>200</v>
      </c>
      <c r="BI118" s="289"/>
      <c r="BJ118" s="29">
        <v>25</v>
      </c>
      <c r="BK118" s="29">
        <v>30</v>
      </c>
      <c r="BL118" s="29">
        <v>30</v>
      </c>
      <c r="BM118" s="29"/>
      <c r="BN118" s="29"/>
      <c r="BO118" s="29"/>
      <c r="BP118" s="29"/>
      <c r="BQ118" s="29"/>
      <c r="BR118" s="29"/>
      <c r="BS118" s="29"/>
      <c r="BT118" s="29">
        <f>SUM(BJ118:BS118)</f>
        <v>85</v>
      </c>
      <c r="BU118" s="278"/>
      <c r="BV118" s="31"/>
      <c r="BW118" s="31"/>
      <c r="BX118" s="31"/>
      <c r="BY118" s="31"/>
      <c r="BZ118" s="31"/>
      <c r="CA118" s="32">
        <f>SUM(BV118:BZ118)</f>
        <v>0</v>
      </c>
      <c r="CB118" s="345"/>
      <c r="CC118" s="243">
        <v>100</v>
      </c>
      <c r="CD118" s="243">
        <v>100</v>
      </c>
      <c r="CE118" s="243"/>
      <c r="CF118" s="243"/>
      <c r="CG118" s="243"/>
      <c r="CH118" s="243">
        <f>SUM(CC118:CG118)</f>
        <v>200</v>
      </c>
      <c r="CI118" s="347"/>
      <c r="CJ118" s="34"/>
      <c r="CK118" s="34"/>
      <c r="CL118" s="34"/>
      <c r="CM118" s="34"/>
      <c r="CN118" s="34"/>
      <c r="CO118" s="63">
        <f>SUM(CJ118:CN118)</f>
        <v>0</v>
      </c>
      <c r="CP118" s="349"/>
      <c r="CQ118" s="35"/>
      <c r="CR118" s="35"/>
      <c r="CS118" s="35"/>
      <c r="CT118" s="36"/>
      <c r="CU118" s="35"/>
      <c r="CV118" s="35"/>
      <c r="CW118" s="35"/>
      <c r="CX118" s="35"/>
      <c r="CY118" s="66">
        <f>SUM(CQ118:CX118)</f>
        <v>0</v>
      </c>
      <c r="CZ118" s="318"/>
      <c r="DA118" s="396"/>
      <c r="DB118" s="397"/>
      <c r="DC118" s="319"/>
      <c r="DD118" s="39"/>
      <c r="DE118" s="39"/>
      <c r="DF118" s="39"/>
      <c r="DG118" s="39"/>
      <c r="DH118" s="308"/>
      <c r="DI118" s="67" t="s">
        <v>34</v>
      </c>
      <c r="DJ118" s="68" t="s">
        <v>35</v>
      </c>
      <c r="DK118" s="69" t="s">
        <v>36</v>
      </c>
      <c r="DL118" s="283"/>
      <c r="DM118" s="283"/>
      <c r="DN118" s="283"/>
      <c r="DO118" s="283"/>
      <c r="DR118" s="279" t="s">
        <v>37</v>
      </c>
      <c r="DS118" s="279"/>
      <c r="DT118" s="279"/>
      <c r="DU118" s="279"/>
      <c r="DV118" s="279"/>
      <c r="DW118" s="279"/>
    </row>
    <row r="119" spans="1:127" ht="18" customHeight="1">
      <c r="A119" s="70">
        <v>406768150379</v>
      </c>
      <c r="B119" s="71" t="s">
        <v>38</v>
      </c>
      <c r="C119" s="252" t="s">
        <v>39</v>
      </c>
      <c r="D119" s="253"/>
      <c r="E119" s="182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 t="str">
        <f>IF(SUMIFS(E119:P119,E119:P119,"&gt;=0")=0,"",SUMIFS(E119:P119,E119:P119,"&gt;=0"))</f>
        <v/>
      </c>
      <c r="R119" s="76">
        <f>IFERROR(IF($R$115=0,0,((Q119/SUMIFS($E$118:$P$118,E119:P119,"&gt;=0")*100))),"")</f>
        <v>0</v>
      </c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 t="str">
        <f>IF(SUMIFS(S119:AB119,S119:AB119,"&gt;=0")=0,"",SUMIFS(S119:AB119,S119:AB119,"&gt;=0"))</f>
        <v/>
      </c>
      <c r="AD119" s="79" t="str">
        <f>IFERROR(IF($AD$115=0,0,((AC119/SUMIFS($S$118:$AB$118,S119:AB119,"&gt;=0")*100))),"")</f>
        <v/>
      </c>
      <c r="AE119" s="182">
        <v>1</v>
      </c>
      <c r="AF119" s="182">
        <v>1</v>
      </c>
      <c r="AG119" s="76">
        <v>4</v>
      </c>
      <c r="AH119" s="76">
        <v>1</v>
      </c>
      <c r="AI119" s="76">
        <v>5</v>
      </c>
      <c r="AJ119" s="76"/>
      <c r="AK119" s="76"/>
      <c r="AL119" s="76"/>
      <c r="AM119" s="76"/>
      <c r="AN119" s="76"/>
      <c r="AO119" s="76">
        <f>IF(SUMIFS(AE119:AN119,AE119:AN119,"&gt;=0")=0,"",SUMIFS(AE119:AN119,AE119:AN119,"&gt;=0"))</f>
        <v>12</v>
      </c>
      <c r="AP119" s="76">
        <f>IFERROR(IF($AP$115=0,0,((AO119/SUMIFS($AE$118:$AN$118,AE119:AN119,"&gt;=0"))*100)),"")</f>
        <v>26.666666666666668</v>
      </c>
      <c r="AQ119" s="78">
        <v>10</v>
      </c>
      <c r="AR119" s="78">
        <v>14</v>
      </c>
      <c r="AS119" s="78">
        <v>10</v>
      </c>
      <c r="AT119" s="78">
        <v>7</v>
      </c>
      <c r="AU119" s="78"/>
      <c r="AV119" s="78"/>
      <c r="AW119" s="78"/>
      <c r="AX119" s="78">
        <f>IF(SUMIFS(AQ119:AW119,AQ119:AW119,"&gt;=0")=0,"",SUMIFS(AQ119:AW119,AQ119:AW119,"&gt;=0"))</f>
        <v>41</v>
      </c>
      <c r="AY119" s="78">
        <f>IFERROR(IF($AY$115=0,0,((AX119/SUMIFS($AQ$118:$AW$118,AQ119:AW119,"&gt;=0"))*100)),"")</f>
        <v>58.571428571428577</v>
      </c>
      <c r="AZ119" s="384">
        <v>24</v>
      </c>
      <c r="BA119" s="385"/>
      <c r="BB119" s="80">
        <f>IFERROR(IF(OR($BB$115="",$BB$115=0),0,IF(AZ119/$AZ$118*100=0,"",AZ119/$AZ$118*100)),"")</f>
        <v>48</v>
      </c>
      <c r="BC119" s="182">
        <v>80</v>
      </c>
      <c r="BD119" s="76">
        <v>92</v>
      </c>
      <c r="BE119" s="76"/>
      <c r="BF119" s="76"/>
      <c r="BG119" s="76"/>
      <c r="BH119" s="76">
        <f>IF(SUMIFS(BC119:BG119,BC119:BG119,"&gt;=0")=0,"",SUMIFS(BC119:BG119,BC119:BG119,"&gt;=0"))</f>
        <v>172</v>
      </c>
      <c r="BI119" s="76">
        <f>IFERROR(IF($BI$115=0,0,((BH119/SUMIFS($BC$118:$BG$118,BC119:BG119,"&gt;=0"))*100)),"")</f>
        <v>86</v>
      </c>
      <c r="BJ119" s="78">
        <v>25</v>
      </c>
      <c r="BK119" s="78">
        <v>20</v>
      </c>
      <c r="BL119" s="78">
        <v>15</v>
      </c>
      <c r="BM119" s="78"/>
      <c r="BN119" s="78"/>
      <c r="BO119" s="78"/>
      <c r="BP119" s="78"/>
      <c r="BQ119" s="78"/>
      <c r="BR119" s="78"/>
      <c r="BS119" s="78"/>
      <c r="BT119" s="78">
        <f>IF(SUMIFS(BJ119:BS119,BJ119:BS119,"&gt;=0")=0,"",SUMIFS(BJ119:BS119,BJ119:BS119,"&gt;=0"))</f>
        <v>60</v>
      </c>
      <c r="BU119" s="78">
        <f>IFERROR(IF($BU$115=0,0,((BT119/SUMIFS($BJ$118:$BS$118,BJ119:BS119,"&gt;=0"))*100)),"")</f>
        <v>70.588235294117652</v>
      </c>
      <c r="BV119" s="82"/>
      <c r="BW119" s="82"/>
      <c r="BX119" s="82"/>
      <c r="BY119" s="82"/>
      <c r="BZ119" s="82"/>
      <c r="CA119" s="82" t="str">
        <f>IF(SUMIFS(BV119:BZ119,BV119:BZ119,"&gt;=0")=0,"",SUMIFS(BV119:BZ119,BV119:BZ119,"&gt;=0"))</f>
        <v/>
      </c>
      <c r="CB119" s="82">
        <f>IFERROR(IF($CB$115=0,0,((CA119/SUMIFS($BV$118:$BZ$118,BV119:BZ119,"&gt;=0"))*100)),"")</f>
        <v>0</v>
      </c>
      <c r="CC119" s="84">
        <v>70</v>
      </c>
      <c r="CD119" s="84">
        <v>85</v>
      </c>
      <c r="CE119" s="84"/>
      <c r="CF119" s="84"/>
      <c r="CG119" s="84"/>
      <c r="CH119" s="84">
        <f>IF(SUMIFS(CC119:CG119,CC119:CG119,"&gt;=0")=0,"",SUMIFS(CC119:CG119,CC119:CG119,"&gt;=0"))</f>
        <v>155</v>
      </c>
      <c r="CI119" s="84">
        <f>IFERROR(IF($CI$115=0,0,((CH119/SUMIFS($CC$118:$CG$118,CC119:CG119,"&gt;=0"))*100)),"")</f>
        <v>77.5</v>
      </c>
      <c r="CJ119" s="86"/>
      <c r="CK119" s="86"/>
      <c r="CL119" s="86"/>
      <c r="CM119" s="86"/>
      <c r="CN119" s="86"/>
      <c r="CO119" s="86" t="str">
        <f>IF(SUMIFS(CJ119:CN119,CJ119:CN119,"&gt;=0")=0,"",SUMIFS(CJ119:CN119,CJ119:CN119,"&gt;=0"))</f>
        <v/>
      </c>
      <c r="CP119" s="86">
        <f>IFERROR(IF($CP$115=0,0,((CO119/SUMIFS($CJ$118:$CN$118,CJ119:CN119,"&gt;=0"))*100)),"")</f>
        <v>0</v>
      </c>
      <c r="CQ119" s="182"/>
      <c r="CR119" s="76"/>
      <c r="CS119" s="76"/>
      <c r="CT119" s="88"/>
      <c r="CU119" s="88"/>
      <c r="CV119" s="88"/>
      <c r="CW119" s="88"/>
      <c r="CX119" s="88"/>
      <c r="CY119" s="88" t="str">
        <f>IF(SUMIFS(CQ119:CX119,CQ119:CX119,"&gt;=0")=0,"",SUMIFS(CQ119:CX119,CQ119:CX119,"&gt;=0"))</f>
        <v/>
      </c>
      <c r="CZ119" s="89">
        <f>IFERROR(IF($CZ$115=0,0,((CY119/SUMIFS($CQ$118:$CX$118,CQ119:CX119,"&gt;=0"))*100)),"")</f>
        <v>0</v>
      </c>
      <c r="DA119" s="392">
        <v>37</v>
      </c>
      <c r="DB119" s="393"/>
      <c r="DC119" s="80">
        <f>IFERROR(IF(OR($DC$115="",$DC$115=0),0,IF((DA119/$DA$117*100)*$DC$115/100=0,"",(DA119/$DA$117*100)*$DC$115/100)),"")</f>
        <v>14.8</v>
      </c>
      <c r="DD119" s="162" t="str">
        <f>IFERROR((R119*$R$115+AD119*$AD$115)/100*$AC$114/100,"")</f>
        <v/>
      </c>
      <c r="DE119" s="162">
        <f>IFERROR(((AP119*$AP$115+AY119*$AY$115+BB119*$BB$115)/100)*$BA$114/100,"")</f>
        <v>12.791428571428572</v>
      </c>
      <c r="DF119" s="162">
        <f>IFERROR(((BI119*$BI$115+BU119*$BU$115+CB119*$CB$115+CI119*$CI$115+CP119*$CP$115+CZ119*$CZ$115)/100)*$CY$114/100,"")</f>
        <v>38.988235294117651</v>
      </c>
      <c r="DG119" s="162">
        <f>IFERROR(DC119,"")</f>
        <v>14.8</v>
      </c>
      <c r="DH119" s="93">
        <f>IFERROR(IF(AND($C$114="",$E$113="",$AE$113="",$BC$113="",$E$112=""),IF(SUM(DD119:DG119)=0,"",SUM(DD119:DG119)),""),"")</f>
        <v>66.579663865546223</v>
      </c>
      <c r="DI119" s="94">
        <f>IFERROR(75+(100-75)/(100-60)*(DH119-60),"")</f>
        <v>79.112289915966386</v>
      </c>
      <c r="DJ119" s="95">
        <f>IFERROR(75+(100-75)/(100-55)*(DH119-55),"")</f>
        <v>81.433146591970129</v>
      </c>
      <c r="DK119" s="96">
        <f>IFERROR(75+(100-75)/(100-50)*(DH119-50),"")</f>
        <v>83.289831932773112</v>
      </c>
      <c r="DL119" s="97">
        <f>IFERROR(IF(ROUND(IF($C$113="Green",DI119,IF($C$113="Orange",DJ119,IF($C$113="Yellow",DK119,"Error!"))),0)&lt;70,70,ROUND(IF($C$113="Green",DI119,IF($C$113="Orange",DJ119,IF($C$113="Yellow",DK119,"Error!"))),0)),"")</f>
        <v>81</v>
      </c>
      <c r="DM119" s="164">
        <f>IFERROR(DL119-DL66,"")</f>
        <v>1</v>
      </c>
      <c r="DN119" s="248">
        <f>DL66</f>
        <v>80</v>
      </c>
      <c r="DO119" s="248">
        <f>DL13</f>
        <v>85</v>
      </c>
      <c r="DR119" s="275" t="s">
        <v>40</v>
      </c>
      <c r="DS119" s="275"/>
      <c r="DT119" s="275"/>
      <c r="DU119" s="275"/>
      <c r="DV119" s="276">
        <f>COUNTIFS($DL$119:$DL$158,"&gt;=95",$DL$119:$DL$158,"&lt;=100")</f>
        <v>1</v>
      </c>
      <c r="DW119" s="276"/>
    </row>
    <row r="120" spans="1:127" ht="18" customHeight="1">
      <c r="A120" s="70">
        <v>418643150107</v>
      </c>
      <c r="B120" s="99" t="s">
        <v>41</v>
      </c>
      <c r="C120" s="252" t="s">
        <v>42</v>
      </c>
      <c r="D120" s="253"/>
      <c r="E120" s="182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 t="str">
        <f t="shared" ref="Q120:Q158" si="66">IF(SUMIFS(E120:P120,E120:P120,"&gt;=0")=0,"",SUMIFS(E120:P120,E120:P120,"&gt;=0"))</f>
        <v/>
      </c>
      <c r="R120" s="76">
        <f t="shared" ref="R120:R158" si="67">IFERROR(IF($R$115=0,0,((Q120/SUMIFS($E$118:$P$118,E120:P120,"&gt;=0")*100))),"")</f>
        <v>0</v>
      </c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 t="str">
        <f t="shared" ref="AC120:AC158" si="68">IF(SUMIFS(S120:AB120,S120:AB120,"&gt;=0")=0,"",SUMIFS(S120:AB120,S120:AB120,"&gt;=0"))</f>
        <v/>
      </c>
      <c r="AD120" s="79" t="str">
        <f t="shared" ref="AD120:AD158" si="69">IFERROR(IF($AD$115=0,0,((AC120/SUMIFS($S$118:$AB$118,S120:AB120,"&gt;=0")*100))),"")</f>
        <v/>
      </c>
      <c r="AE120" s="182">
        <v>10</v>
      </c>
      <c r="AF120" s="182">
        <v>3</v>
      </c>
      <c r="AG120" s="76">
        <v>1</v>
      </c>
      <c r="AH120" s="76">
        <v>9</v>
      </c>
      <c r="AI120" s="76">
        <v>5</v>
      </c>
      <c r="AJ120" s="76"/>
      <c r="AK120" s="76"/>
      <c r="AL120" s="76"/>
      <c r="AM120" s="76"/>
      <c r="AN120" s="76"/>
      <c r="AO120" s="76">
        <f t="shared" ref="AO120:AO158" si="70">IF(SUMIFS(AE120:AN120,AE120:AN120,"&gt;=0")=0,"",SUMIFS(AE120:AN120,AE120:AN120,"&gt;=0"))</f>
        <v>28</v>
      </c>
      <c r="AP120" s="76">
        <f t="shared" ref="AP120:AP158" si="71">IFERROR(IF($AP$115=0,0,((AO120/SUMIFS($AE$118:$AN$118,AE120:AN120,"&gt;=0"))*100)),"")</f>
        <v>62.222222222222221</v>
      </c>
      <c r="AQ120" s="78">
        <v>16</v>
      </c>
      <c r="AR120" s="78">
        <v>18</v>
      </c>
      <c r="AS120" s="78">
        <v>10</v>
      </c>
      <c r="AT120" s="78">
        <v>18</v>
      </c>
      <c r="AU120" s="78"/>
      <c r="AV120" s="78"/>
      <c r="AW120" s="78"/>
      <c r="AX120" s="78">
        <f t="shared" ref="AX120:AX158" si="72">IF(SUMIFS(AQ120:AW120,AQ120:AW120,"&gt;=0")=0,"",SUMIFS(AQ120:AW120,AQ120:AW120,"&gt;=0"))</f>
        <v>62</v>
      </c>
      <c r="AY120" s="78">
        <f t="shared" ref="AY120:AY158" si="73">IFERROR(IF($AY$115=0,0,((AX120/SUMIFS($AQ$118:$AW$118,AQ120:AW120,"&gt;=0"))*100)),"")</f>
        <v>88.571428571428569</v>
      </c>
      <c r="AZ120" s="384">
        <v>45</v>
      </c>
      <c r="BA120" s="385"/>
      <c r="BB120" s="80">
        <f t="shared" ref="BB120:BB158" si="74">IFERROR(IF(OR($BB$115="",$BB$115=0),0,IF(AZ120/$AZ$118*100=0,"",AZ120/$AZ$118*100)),"")</f>
        <v>90</v>
      </c>
      <c r="BC120" s="182">
        <v>80</v>
      </c>
      <c r="BD120" s="76">
        <v>100</v>
      </c>
      <c r="BE120" s="76"/>
      <c r="BF120" s="76"/>
      <c r="BG120" s="76"/>
      <c r="BH120" s="76">
        <f t="shared" ref="BH120:BH158" si="75">IF(SUMIFS(BC120:BG120,BC120:BG120,"&gt;=0")=0,"",SUMIFS(BC120:BG120,BC120:BG120,"&gt;=0"))</f>
        <v>180</v>
      </c>
      <c r="BI120" s="76">
        <f t="shared" ref="BI120:BI158" si="76">IFERROR(IF($BI$115=0,0,((BH120/SUMIFS($BC$118:$BG$118,BC120:BG120,"&gt;=0"))*100)),"")</f>
        <v>90</v>
      </c>
      <c r="BJ120" s="78">
        <v>15</v>
      </c>
      <c r="BK120" s="78">
        <v>23</v>
      </c>
      <c r="BL120" s="78">
        <v>20</v>
      </c>
      <c r="BM120" s="78"/>
      <c r="BN120" s="78"/>
      <c r="BO120" s="78"/>
      <c r="BP120" s="78"/>
      <c r="BQ120" s="78"/>
      <c r="BR120" s="78"/>
      <c r="BS120" s="78"/>
      <c r="BT120" s="78">
        <f t="shared" ref="BT120:BT158" si="77">IF(SUMIFS(BJ120:BS120,BJ120:BS120,"&gt;=0")=0,"",SUMIFS(BJ120:BS120,BJ120:BS120,"&gt;=0"))</f>
        <v>58</v>
      </c>
      <c r="BU120" s="78">
        <f t="shared" ref="BU120:BU158" si="78">IFERROR(IF($BU$115=0,0,((BT120/SUMIFS($BJ$118:$BS$118,BJ120:BS120,"&gt;=0"))*100)),"")</f>
        <v>68.235294117647058</v>
      </c>
      <c r="BV120" s="82"/>
      <c r="BW120" s="82"/>
      <c r="BX120" s="82"/>
      <c r="BY120" s="82"/>
      <c r="BZ120" s="82"/>
      <c r="CA120" s="82" t="str">
        <f t="shared" ref="CA120:CA158" si="79">IF(SUMIFS(BV120:BZ120,BV120:BZ120,"&gt;=0")=0,"",SUMIFS(BV120:BZ120,BV120:BZ120,"&gt;=0"))</f>
        <v/>
      </c>
      <c r="CB120" s="82">
        <f t="shared" ref="CB120:CB158" si="80">IFERROR(IF($CB$115=0,0,((CA120/SUMIFS($BV$118:$BZ$118,BV120:BZ120,"&gt;=0"))*100)),"")</f>
        <v>0</v>
      </c>
      <c r="CC120" s="84">
        <v>97</v>
      </c>
      <c r="CD120" s="84">
        <v>86</v>
      </c>
      <c r="CE120" s="84"/>
      <c r="CF120" s="84"/>
      <c r="CG120" s="84"/>
      <c r="CH120" s="84">
        <f t="shared" ref="CH120:CH158" si="81">IF(SUMIFS(CC120:CG120,CC120:CG120,"&gt;=0")=0,"",SUMIFS(CC120:CG120,CC120:CG120,"&gt;=0"))</f>
        <v>183</v>
      </c>
      <c r="CI120" s="84">
        <f t="shared" ref="CI120:CI158" si="82">IFERROR(IF($CI$115=0,0,((CH120/SUMIFS($CC$118:$CG$118,CC120:CG120,"&gt;=0"))*100)),"")</f>
        <v>91.5</v>
      </c>
      <c r="CJ120" s="86"/>
      <c r="CK120" s="86"/>
      <c r="CL120" s="86"/>
      <c r="CM120" s="86"/>
      <c r="CN120" s="86"/>
      <c r="CO120" s="86" t="str">
        <f t="shared" ref="CO120:CO158" si="83">IF(SUMIFS(CJ120:CN120,CJ120:CN120,"&gt;=0")=0,"",SUMIFS(CJ120:CN120,CJ120:CN120,"&gt;=0"))</f>
        <v/>
      </c>
      <c r="CP120" s="86">
        <f t="shared" ref="CP120:CP158" si="84">IFERROR(IF($CP$115=0,0,((CO120/SUMIFS($CJ$118:$CN$118,CJ120:CN120,"&gt;=0"))*100)),"")</f>
        <v>0</v>
      </c>
      <c r="CQ120" s="182"/>
      <c r="CR120" s="76"/>
      <c r="CS120" s="76"/>
      <c r="CT120" s="88"/>
      <c r="CU120" s="88"/>
      <c r="CV120" s="88"/>
      <c r="CW120" s="88"/>
      <c r="CX120" s="88"/>
      <c r="CY120" s="88" t="str">
        <f t="shared" ref="CY120:CY158" si="85">IF(SUMIFS(CQ120:CX120,CQ120:CX120,"&gt;=0")=0,"",SUMIFS(CQ120:CX120,CQ120:CX120,"&gt;=0"))</f>
        <v/>
      </c>
      <c r="CZ120" s="89">
        <f t="shared" ref="CZ120:CZ158" si="86">IFERROR(IF($CZ$115=0,0,((CY120/SUMIFS($CQ$118:$CX$118,CQ120:CX120,"&gt;=0"))*100)),"")</f>
        <v>0</v>
      </c>
      <c r="DA120" s="386">
        <v>34</v>
      </c>
      <c r="DB120" s="385"/>
      <c r="DC120" s="80">
        <f t="shared" ref="DC120:DC157" si="87">IFERROR(IF(OR($DC$115="",$DC$115=0),0,IF((DA120/$DA$117*100)*$DC$115/100=0,"",(DA120/$DA$117*100)*$DC$115/100)),"")</f>
        <v>13.6</v>
      </c>
      <c r="DD120" s="162" t="str">
        <f t="shared" ref="DD120:DD158" si="88">IFERROR((R120*$R$115+AD120*$AD$115)/100*$AC$114/100,"")</f>
        <v/>
      </c>
      <c r="DE120" s="162">
        <f t="shared" ref="DE120:DE158" si="89">IFERROR(((AP120*$AP$115+AY120*$AY$115+BB120*$BB$115)/100)*$BA$114/100,"")</f>
        <v>23.538095238095238</v>
      </c>
      <c r="DF120" s="162">
        <f t="shared" ref="DF120:DF158" si="90">IFERROR(((BI120*$BI$115+BU120*$BU$115+CB120*$CB$115+CI120*$CI$115+CP120*$CP$115+CZ120*$CZ$115)/100)*$CY$114/100,"")</f>
        <v>42.035294117647062</v>
      </c>
      <c r="DG120" s="162">
        <f t="shared" ref="DG120:DG158" si="91">IFERROR(DC120,"")</f>
        <v>13.6</v>
      </c>
      <c r="DH120" s="93">
        <f t="shared" ref="DH120:DH158" si="92">IFERROR(IF(AND($C$114="",$E$113="",$AE$113="",$BC$113="",$E$112=""),IF(SUM(DD120:DG120)=0,"",SUM(DD120:DG120)),""),"")</f>
        <v>79.173389355742302</v>
      </c>
      <c r="DI120" s="94">
        <f t="shared" ref="DI120:DI158" si="93">IFERROR(75+(100-75)/(100-60)*(DH120-60),"")</f>
        <v>86.983368347338939</v>
      </c>
      <c r="DJ120" s="95">
        <f t="shared" ref="DJ120:DJ158" si="94">IFERROR(75+(100-75)/(100-55)*(DH120-55),"")</f>
        <v>88.429660753190163</v>
      </c>
      <c r="DK120" s="96">
        <f t="shared" ref="DK120:DK158" si="95">IFERROR(75+(100-75)/(100-50)*(DH120-50),"")</f>
        <v>89.586694677871151</v>
      </c>
      <c r="DL120" s="97">
        <f t="shared" ref="DL120:DL158" si="96">IFERROR(IF(ROUND(IF($C$113="Green",DI120,IF($C$113="Orange",DJ120,IF($C$113="Yellow",DK120,"Error!"))),0)&lt;70,70,ROUND(IF($C$113="Green",DI120,IF($C$113="Orange",DJ120,IF($C$113="Yellow",DK120,"Error!"))),0)),"")</f>
        <v>88</v>
      </c>
      <c r="DM120" s="164">
        <f t="shared" ref="DM120:DM158" si="97">IFERROR(DL120-DL67,"")</f>
        <v>-2</v>
      </c>
      <c r="DN120" s="248">
        <f t="shared" ref="DN120:DN158" si="98">DL67</f>
        <v>90</v>
      </c>
      <c r="DO120" s="248">
        <f t="shared" ref="DO120:DO158" si="99">DL14</f>
        <v>89</v>
      </c>
      <c r="DR120" s="275" t="s">
        <v>43</v>
      </c>
      <c r="DS120" s="275"/>
      <c r="DT120" s="275"/>
      <c r="DU120" s="275"/>
      <c r="DV120" s="276">
        <f>COUNTIFS($DL$119:$DL$158,"&gt;=90",$DL$119:$DL$158,"&lt;95")</f>
        <v>8</v>
      </c>
      <c r="DW120" s="276"/>
    </row>
    <row r="121" spans="1:127" ht="18" customHeight="1">
      <c r="A121" s="70">
        <v>406913150115</v>
      </c>
      <c r="B121" s="71" t="s">
        <v>44</v>
      </c>
      <c r="C121" s="252" t="s">
        <v>45</v>
      </c>
      <c r="D121" s="253"/>
      <c r="E121" s="182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 t="str">
        <f t="shared" si="66"/>
        <v/>
      </c>
      <c r="R121" s="76">
        <f t="shared" si="67"/>
        <v>0</v>
      </c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 t="str">
        <f t="shared" si="68"/>
        <v/>
      </c>
      <c r="AD121" s="79" t="str">
        <f t="shared" si="69"/>
        <v/>
      </c>
      <c r="AE121" s="182">
        <v>8</v>
      </c>
      <c r="AF121" s="182">
        <v>1</v>
      </c>
      <c r="AG121" s="76">
        <v>5</v>
      </c>
      <c r="AH121" s="76">
        <v>3</v>
      </c>
      <c r="AI121" s="76">
        <v>5</v>
      </c>
      <c r="AJ121" s="76"/>
      <c r="AK121" s="76"/>
      <c r="AL121" s="76"/>
      <c r="AM121" s="76"/>
      <c r="AN121" s="76"/>
      <c r="AO121" s="76">
        <f t="shared" si="70"/>
        <v>22</v>
      </c>
      <c r="AP121" s="76">
        <f t="shared" si="71"/>
        <v>48.888888888888886</v>
      </c>
      <c r="AQ121" s="78">
        <v>20</v>
      </c>
      <c r="AR121" s="78">
        <v>16</v>
      </c>
      <c r="AS121" s="78">
        <v>8</v>
      </c>
      <c r="AT121" s="78">
        <v>14</v>
      </c>
      <c r="AU121" s="78"/>
      <c r="AV121" s="78"/>
      <c r="AW121" s="78"/>
      <c r="AX121" s="78">
        <f>IF(SUMIFS(AQ121:AW121,AQ121:AW121,"&gt;=0")=0,"",SUMIFS(AQ121:AW121,AQ121:AW121,"&gt;=0"))</f>
        <v>58</v>
      </c>
      <c r="AY121" s="78">
        <f t="shared" si="73"/>
        <v>82.857142857142861</v>
      </c>
      <c r="AZ121" s="384">
        <v>33</v>
      </c>
      <c r="BA121" s="385"/>
      <c r="BB121" s="80">
        <f t="shared" si="74"/>
        <v>66</v>
      </c>
      <c r="BC121" s="182">
        <v>80</v>
      </c>
      <c r="BD121" s="76">
        <v>80</v>
      </c>
      <c r="BE121" s="76"/>
      <c r="BF121" s="76"/>
      <c r="BG121" s="76"/>
      <c r="BH121" s="76">
        <f t="shared" si="75"/>
        <v>160</v>
      </c>
      <c r="BI121" s="76">
        <f t="shared" si="76"/>
        <v>80</v>
      </c>
      <c r="BJ121" s="78">
        <v>25</v>
      </c>
      <c r="BK121" s="78">
        <v>26</v>
      </c>
      <c r="BL121" s="78">
        <v>19</v>
      </c>
      <c r="BM121" s="78"/>
      <c r="BN121" s="78"/>
      <c r="BO121" s="78"/>
      <c r="BP121" s="78"/>
      <c r="BQ121" s="78"/>
      <c r="BR121" s="78"/>
      <c r="BS121" s="78"/>
      <c r="BT121" s="78">
        <f t="shared" si="77"/>
        <v>70</v>
      </c>
      <c r="BU121" s="78">
        <f t="shared" si="78"/>
        <v>82.35294117647058</v>
      </c>
      <c r="BV121" s="82"/>
      <c r="BW121" s="82"/>
      <c r="BX121" s="82"/>
      <c r="BY121" s="82"/>
      <c r="BZ121" s="82"/>
      <c r="CA121" s="82" t="str">
        <f t="shared" si="79"/>
        <v/>
      </c>
      <c r="CB121" s="82">
        <f t="shared" si="80"/>
        <v>0</v>
      </c>
      <c r="CC121" s="84">
        <v>90</v>
      </c>
      <c r="CD121" s="84">
        <v>84</v>
      </c>
      <c r="CE121" s="84"/>
      <c r="CF121" s="84"/>
      <c r="CG121" s="84"/>
      <c r="CH121" s="84">
        <f t="shared" si="81"/>
        <v>174</v>
      </c>
      <c r="CI121" s="84">
        <f t="shared" si="82"/>
        <v>87</v>
      </c>
      <c r="CJ121" s="86"/>
      <c r="CK121" s="86"/>
      <c r="CL121" s="86"/>
      <c r="CM121" s="86"/>
      <c r="CN121" s="86"/>
      <c r="CO121" s="86" t="str">
        <f t="shared" si="83"/>
        <v/>
      </c>
      <c r="CP121" s="86">
        <f t="shared" si="84"/>
        <v>0</v>
      </c>
      <c r="CQ121" s="182"/>
      <c r="CR121" s="76"/>
      <c r="CS121" s="76"/>
      <c r="CT121" s="88"/>
      <c r="CU121" s="88"/>
      <c r="CV121" s="88"/>
      <c r="CW121" s="88"/>
      <c r="CX121" s="88"/>
      <c r="CY121" s="88" t="str">
        <f t="shared" si="85"/>
        <v/>
      </c>
      <c r="CZ121" s="89">
        <f t="shared" si="86"/>
        <v>0</v>
      </c>
      <c r="DA121" s="386">
        <v>32</v>
      </c>
      <c r="DB121" s="385"/>
      <c r="DC121" s="80">
        <f t="shared" si="87"/>
        <v>12.8</v>
      </c>
      <c r="DD121" s="162" t="str">
        <f t="shared" si="88"/>
        <v/>
      </c>
      <c r="DE121" s="162">
        <f t="shared" si="89"/>
        <v>19.263809523809524</v>
      </c>
      <c r="DF121" s="162">
        <f t="shared" si="90"/>
        <v>41.752941176470586</v>
      </c>
      <c r="DG121" s="162">
        <f t="shared" si="91"/>
        <v>12.8</v>
      </c>
      <c r="DH121" s="93">
        <f t="shared" si="92"/>
        <v>73.81675070028011</v>
      </c>
      <c r="DI121" s="94">
        <f t="shared" si="93"/>
        <v>83.635469187675071</v>
      </c>
      <c r="DJ121" s="95">
        <f t="shared" si="94"/>
        <v>85.453750389044501</v>
      </c>
      <c r="DK121" s="96">
        <f t="shared" si="95"/>
        <v>86.908375350140062</v>
      </c>
      <c r="DL121" s="97">
        <f t="shared" si="96"/>
        <v>85</v>
      </c>
      <c r="DM121" s="164">
        <f t="shared" si="97"/>
        <v>-2</v>
      </c>
      <c r="DN121" s="248">
        <f t="shared" si="98"/>
        <v>87</v>
      </c>
      <c r="DO121" s="248">
        <f t="shared" si="99"/>
        <v>89</v>
      </c>
      <c r="DR121" s="275" t="s">
        <v>46</v>
      </c>
      <c r="DS121" s="275"/>
      <c r="DT121" s="275"/>
      <c r="DU121" s="275"/>
      <c r="DV121" s="276">
        <f>COUNTIFS($DL$119:$DL$158,"&gt;=85",$DL$119:$DL$158,"&lt;90")</f>
        <v>9</v>
      </c>
      <c r="DW121" s="276"/>
    </row>
    <row r="122" spans="1:127" ht="18" customHeight="1">
      <c r="A122" s="70">
        <v>406913150116</v>
      </c>
      <c r="B122" s="103" t="s">
        <v>47</v>
      </c>
      <c r="C122" s="250" t="s">
        <v>48</v>
      </c>
      <c r="D122" s="251"/>
      <c r="E122" s="182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 t="str">
        <f t="shared" si="66"/>
        <v/>
      </c>
      <c r="R122" s="76">
        <f t="shared" si="67"/>
        <v>0</v>
      </c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 t="str">
        <f t="shared" si="68"/>
        <v/>
      </c>
      <c r="AD122" s="79" t="str">
        <f t="shared" si="69"/>
        <v/>
      </c>
      <c r="AE122" s="182">
        <v>1</v>
      </c>
      <c r="AF122" s="182">
        <v>1</v>
      </c>
      <c r="AG122" s="76">
        <v>3</v>
      </c>
      <c r="AH122" s="76">
        <v>0</v>
      </c>
      <c r="AI122" s="76">
        <v>5</v>
      </c>
      <c r="AJ122" s="76"/>
      <c r="AK122" s="76"/>
      <c r="AL122" s="76"/>
      <c r="AM122" s="76"/>
      <c r="AN122" s="76"/>
      <c r="AO122" s="76">
        <f t="shared" si="70"/>
        <v>10</v>
      </c>
      <c r="AP122" s="76">
        <f t="shared" si="71"/>
        <v>22.222222222222221</v>
      </c>
      <c r="AQ122" s="78">
        <v>20</v>
      </c>
      <c r="AR122" s="78">
        <v>18</v>
      </c>
      <c r="AS122" s="78">
        <v>8</v>
      </c>
      <c r="AT122" s="78">
        <v>16</v>
      </c>
      <c r="AU122" s="78"/>
      <c r="AV122" s="78"/>
      <c r="AW122" s="78"/>
      <c r="AX122" s="78">
        <f t="shared" si="72"/>
        <v>62</v>
      </c>
      <c r="AY122" s="78">
        <f t="shared" si="73"/>
        <v>88.571428571428569</v>
      </c>
      <c r="AZ122" s="384">
        <v>31</v>
      </c>
      <c r="BA122" s="385"/>
      <c r="BB122" s="80">
        <f t="shared" si="74"/>
        <v>62</v>
      </c>
      <c r="BC122" s="182">
        <v>80</v>
      </c>
      <c r="BD122" s="76">
        <v>80</v>
      </c>
      <c r="BE122" s="76"/>
      <c r="BF122" s="76"/>
      <c r="BG122" s="76"/>
      <c r="BH122" s="76">
        <f t="shared" si="75"/>
        <v>160</v>
      </c>
      <c r="BI122" s="76">
        <f t="shared" si="76"/>
        <v>80</v>
      </c>
      <c r="BJ122" s="78">
        <v>21</v>
      </c>
      <c r="BK122" s="78">
        <v>26</v>
      </c>
      <c r="BL122" s="78">
        <v>22</v>
      </c>
      <c r="BM122" s="78"/>
      <c r="BN122" s="78"/>
      <c r="BO122" s="78"/>
      <c r="BP122" s="78"/>
      <c r="BQ122" s="78"/>
      <c r="BR122" s="78"/>
      <c r="BS122" s="78"/>
      <c r="BT122" s="78">
        <f t="shared" si="77"/>
        <v>69</v>
      </c>
      <c r="BU122" s="78">
        <f t="shared" si="78"/>
        <v>81.17647058823529</v>
      </c>
      <c r="BV122" s="82"/>
      <c r="BW122" s="82"/>
      <c r="BX122" s="82"/>
      <c r="BY122" s="82"/>
      <c r="BZ122" s="82"/>
      <c r="CA122" s="82" t="str">
        <f t="shared" si="79"/>
        <v/>
      </c>
      <c r="CB122" s="82">
        <f t="shared" si="80"/>
        <v>0</v>
      </c>
      <c r="CC122" s="84">
        <v>80</v>
      </c>
      <c r="CD122" s="84">
        <v>82</v>
      </c>
      <c r="CE122" s="84"/>
      <c r="CF122" s="84"/>
      <c r="CG122" s="84"/>
      <c r="CH122" s="84">
        <f t="shared" si="81"/>
        <v>162</v>
      </c>
      <c r="CI122" s="84">
        <f t="shared" si="82"/>
        <v>81</v>
      </c>
      <c r="CJ122" s="86"/>
      <c r="CK122" s="86"/>
      <c r="CL122" s="86"/>
      <c r="CM122" s="86"/>
      <c r="CN122" s="86"/>
      <c r="CO122" s="86" t="str">
        <f t="shared" si="83"/>
        <v/>
      </c>
      <c r="CP122" s="86">
        <f t="shared" si="84"/>
        <v>0</v>
      </c>
      <c r="CQ122" s="182"/>
      <c r="CR122" s="76"/>
      <c r="CS122" s="76"/>
      <c r="CT122" s="88"/>
      <c r="CU122" s="88"/>
      <c r="CV122" s="88"/>
      <c r="CW122" s="88"/>
      <c r="CX122" s="88"/>
      <c r="CY122" s="88" t="str">
        <f t="shared" si="85"/>
        <v/>
      </c>
      <c r="CZ122" s="89">
        <f>IFERROR(IF($CZ$115=0,0,((CY122/SUMIFS($CQ$118:$CX$118,CQ122:CX122,"&gt;=0"))*100)),"")</f>
        <v>0</v>
      </c>
      <c r="DA122" s="386">
        <v>34</v>
      </c>
      <c r="DB122" s="385"/>
      <c r="DC122" s="80">
        <f t="shared" si="87"/>
        <v>13.6</v>
      </c>
      <c r="DD122" s="162" t="str">
        <f t="shared" si="88"/>
        <v/>
      </c>
      <c r="DE122" s="162">
        <f t="shared" si="89"/>
        <v>16.218095238095238</v>
      </c>
      <c r="DF122" s="162">
        <f t="shared" si="90"/>
        <v>40.376470588235293</v>
      </c>
      <c r="DG122" s="162">
        <f t="shared" si="91"/>
        <v>13.6</v>
      </c>
      <c r="DH122" s="93">
        <f t="shared" si="92"/>
        <v>70.194565826330532</v>
      </c>
      <c r="DI122" s="94">
        <f t="shared" si="93"/>
        <v>81.371603641456588</v>
      </c>
      <c r="DJ122" s="95">
        <f t="shared" si="94"/>
        <v>83.441425459072519</v>
      </c>
      <c r="DK122" s="96">
        <f t="shared" si="95"/>
        <v>85.097282913165259</v>
      </c>
      <c r="DL122" s="97">
        <f t="shared" si="96"/>
        <v>83</v>
      </c>
      <c r="DM122" s="164">
        <f t="shared" si="97"/>
        <v>-5</v>
      </c>
      <c r="DN122" s="248">
        <f t="shared" si="98"/>
        <v>88</v>
      </c>
      <c r="DO122" s="248">
        <f t="shared" si="99"/>
        <v>87</v>
      </c>
      <c r="DR122" s="275" t="s">
        <v>49</v>
      </c>
      <c r="DS122" s="275"/>
      <c r="DT122" s="275"/>
      <c r="DU122" s="275"/>
      <c r="DV122" s="276">
        <f>COUNTIFS($DL$119:$DL$158,"&gt;=80",$DL$119:$DL$158,"&lt;85")</f>
        <v>8</v>
      </c>
      <c r="DW122" s="276"/>
    </row>
    <row r="123" spans="1:127" ht="18" customHeight="1">
      <c r="A123" s="70">
        <v>406913150088</v>
      </c>
      <c r="B123" s="71" t="s">
        <v>50</v>
      </c>
      <c r="C123" s="252" t="s">
        <v>51</v>
      </c>
      <c r="D123" s="253"/>
      <c r="E123" s="182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 t="str">
        <f t="shared" si="66"/>
        <v/>
      </c>
      <c r="R123" s="76">
        <f t="shared" si="67"/>
        <v>0</v>
      </c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 t="str">
        <f t="shared" si="68"/>
        <v/>
      </c>
      <c r="AD123" s="79" t="str">
        <f t="shared" si="69"/>
        <v/>
      </c>
      <c r="AE123" s="182">
        <v>6</v>
      </c>
      <c r="AF123" s="182">
        <v>0</v>
      </c>
      <c r="AG123" s="76">
        <v>6</v>
      </c>
      <c r="AH123" s="76">
        <v>1</v>
      </c>
      <c r="AI123" s="76">
        <v>5</v>
      </c>
      <c r="AJ123" s="76"/>
      <c r="AK123" s="76"/>
      <c r="AL123" s="76"/>
      <c r="AM123" s="76"/>
      <c r="AN123" s="76"/>
      <c r="AO123" s="76">
        <f t="shared" si="70"/>
        <v>18</v>
      </c>
      <c r="AP123" s="76">
        <f t="shared" si="71"/>
        <v>40</v>
      </c>
      <c r="AQ123" s="78">
        <v>17</v>
      </c>
      <c r="AR123" s="78">
        <v>14</v>
      </c>
      <c r="AS123" s="78">
        <v>8</v>
      </c>
      <c r="AT123" s="78">
        <v>12</v>
      </c>
      <c r="AU123" s="78"/>
      <c r="AV123" s="78"/>
      <c r="AW123" s="78"/>
      <c r="AX123" s="78">
        <f t="shared" si="72"/>
        <v>51</v>
      </c>
      <c r="AY123" s="78">
        <f t="shared" si="73"/>
        <v>72.857142857142847</v>
      </c>
      <c r="AZ123" s="384">
        <v>29</v>
      </c>
      <c r="BA123" s="385"/>
      <c r="BB123" s="80">
        <f t="shared" si="74"/>
        <v>57.999999999999993</v>
      </c>
      <c r="BC123" s="182">
        <v>80</v>
      </c>
      <c r="BD123" s="76">
        <v>80</v>
      </c>
      <c r="BE123" s="76"/>
      <c r="BF123" s="76"/>
      <c r="BG123" s="76"/>
      <c r="BH123" s="76">
        <f t="shared" si="75"/>
        <v>160</v>
      </c>
      <c r="BI123" s="76">
        <f t="shared" si="76"/>
        <v>80</v>
      </c>
      <c r="BJ123" s="78">
        <v>15</v>
      </c>
      <c r="BK123" s="78">
        <v>15</v>
      </c>
      <c r="BL123" s="78">
        <v>23</v>
      </c>
      <c r="BM123" s="78"/>
      <c r="BN123" s="78"/>
      <c r="BO123" s="78"/>
      <c r="BP123" s="78"/>
      <c r="BQ123" s="78"/>
      <c r="BR123" s="78"/>
      <c r="BS123" s="78"/>
      <c r="BT123" s="78">
        <f t="shared" si="77"/>
        <v>53</v>
      </c>
      <c r="BU123" s="78">
        <f t="shared" si="78"/>
        <v>62.352941176470587</v>
      </c>
      <c r="BV123" s="82"/>
      <c r="BW123" s="82"/>
      <c r="BX123" s="82"/>
      <c r="BY123" s="82"/>
      <c r="BZ123" s="82"/>
      <c r="CA123" s="82" t="str">
        <f t="shared" si="79"/>
        <v/>
      </c>
      <c r="CB123" s="82">
        <f t="shared" si="80"/>
        <v>0</v>
      </c>
      <c r="CC123" s="84">
        <v>88</v>
      </c>
      <c r="CD123" s="84">
        <v>85</v>
      </c>
      <c r="CE123" s="84"/>
      <c r="CF123" s="84"/>
      <c r="CG123" s="84"/>
      <c r="CH123" s="84">
        <f t="shared" si="81"/>
        <v>173</v>
      </c>
      <c r="CI123" s="84">
        <f t="shared" si="82"/>
        <v>86.5</v>
      </c>
      <c r="CJ123" s="86"/>
      <c r="CK123" s="86"/>
      <c r="CL123" s="86"/>
      <c r="CM123" s="86"/>
      <c r="CN123" s="86"/>
      <c r="CO123" s="86" t="str">
        <f t="shared" si="83"/>
        <v/>
      </c>
      <c r="CP123" s="86">
        <f t="shared" si="84"/>
        <v>0</v>
      </c>
      <c r="CQ123" s="182"/>
      <c r="CR123" s="76"/>
      <c r="CS123" s="76"/>
      <c r="CT123" s="88"/>
      <c r="CU123" s="88"/>
      <c r="CV123" s="88"/>
      <c r="CW123" s="88"/>
      <c r="CX123" s="88"/>
      <c r="CY123" s="88" t="str">
        <f t="shared" si="85"/>
        <v/>
      </c>
      <c r="CZ123" s="89">
        <f t="shared" si="86"/>
        <v>0</v>
      </c>
      <c r="DA123" s="386">
        <v>27</v>
      </c>
      <c r="DB123" s="385"/>
      <c r="DC123" s="80">
        <f t="shared" si="87"/>
        <v>10.8</v>
      </c>
      <c r="DD123" s="162" t="str">
        <f t="shared" si="88"/>
        <v/>
      </c>
      <c r="DE123" s="162">
        <f t="shared" si="89"/>
        <v>16.577142857142857</v>
      </c>
      <c r="DF123" s="162">
        <f t="shared" si="90"/>
        <v>38.652941176470584</v>
      </c>
      <c r="DG123" s="162">
        <f t="shared" si="91"/>
        <v>10.8</v>
      </c>
      <c r="DH123" s="93">
        <f t="shared" si="92"/>
        <v>66.030084033613434</v>
      </c>
      <c r="DI123" s="94">
        <f t="shared" si="93"/>
        <v>78.768802521008396</v>
      </c>
      <c r="DJ123" s="95">
        <f t="shared" si="94"/>
        <v>81.127824463118571</v>
      </c>
      <c r="DK123" s="96">
        <f t="shared" si="95"/>
        <v>83.015042016806717</v>
      </c>
      <c r="DL123" s="97">
        <f>IFERROR(IF(ROUND(IF($C$113="Green",DI123,IF($C$113="Orange",DJ123,IF($C$113="Yellow",DK123,"Error!"))),0)&lt;70,70,ROUND(IF($C$113="Green",DI123,IF($C$113="Orange",DJ123,IF($C$113="Yellow",DK123,"Error!"))),0)),"")</f>
        <v>81</v>
      </c>
      <c r="DM123" s="164">
        <f t="shared" si="97"/>
        <v>0</v>
      </c>
      <c r="DN123" s="248">
        <f t="shared" si="98"/>
        <v>81</v>
      </c>
      <c r="DO123" s="248">
        <f t="shared" si="99"/>
        <v>83</v>
      </c>
      <c r="DR123" s="275" t="s">
        <v>52</v>
      </c>
      <c r="DS123" s="275"/>
      <c r="DT123" s="275"/>
      <c r="DU123" s="275"/>
      <c r="DV123" s="276">
        <f>COUNTIFS($DL$119:$DL$158,"&gt;=75",$DL$119:$DL$158,"&lt;80")</f>
        <v>2</v>
      </c>
      <c r="DW123" s="276"/>
    </row>
    <row r="124" spans="1:127" ht="18" customHeight="1">
      <c r="A124" s="70">
        <v>406913150089</v>
      </c>
      <c r="B124" s="71" t="s">
        <v>53</v>
      </c>
      <c r="C124" s="252" t="s">
        <v>54</v>
      </c>
      <c r="D124" s="253"/>
      <c r="E124" s="182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 t="str">
        <f t="shared" si="66"/>
        <v/>
      </c>
      <c r="R124" s="76">
        <f t="shared" si="67"/>
        <v>0</v>
      </c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 t="str">
        <f t="shared" si="68"/>
        <v/>
      </c>
      <c r="AD124" s="79" t="str">
        <f t="shared" si="69"/>
        <v/>
      </c>
      <c r="AE124" s="182">
        <v>10</v>
      </c>
      <c r="AF124" s="182">
        <v>1</v>
      </c>
      <c r="AG124" s="76">
        <v>10</v>
      </c>
      <c r="AH124" s="76">
        <v>1</v>
      </c>
      <c r="AI124" s="76">
        <v>5</v>
      </c>
      <c r="AJ124" s="76"/>
      <c r="AK124" s="76"/>
      <c r="AL124" s="76"/>
      <c r="AM124" s="76"/>
      <c r="AN124" s="76"/>
      <c r="AO124" s="76">
        <f t="shared" si="70"/>
        <v>27</v>
      </c>
      <c r="AP124" s="76">
        <f t="shared" si="71"/>
        <v>60</v>
      </c>
      <c r="AQ124" s="78">
        <v>18</v>
      </c>
      <c r="AR124" s="78">
        <v>19</v>
      </c>
      <c r="AS124" s="78">
        <v>6</v>
      </c>
      <c r="AT124" s="78">
        <v>8</v>
      </c>
      <c r="AU124" s="78"/>
      <c r="AV124" s="78"/>
      <c r="AW124" s="78"/>
      <c r="AX124" s="78">
        <f>IF(SUMIFS(AQ124:AW124,AQ124:AW124,"&gt;=0")=0,"",SUMIFS(AQ124:AW124,AQ124:AW124,"&gt;=0"))</f>
        <v>51</v>
      </c>
      <c r="AY124" s="78">
        <f t="shared" si="73"/>
        <v>72.857142857142847</v>
      </c>
      <c r="AZ124" s="384">
        <v>44</v>
      </c>
      <c r="BA124" s="385"/>
      <c r="BB124" s="80">
        <f t="shared" si="74"/>
        <v>88</v>
      </c>
      <c r="BC124" s="182">
        <v>80</v>
      </c>
      <c r="BD124" s="76">
        <v>80</v>
      </c>
      <c r="BE124" s="76"/>
      <c r="BF124" s="76"/>
      <c r="BG124" s="76"/>
      <c r="BH124" s="76">
        <f t="shared" si="75"/>
        <v>160</v>
      </c>
      <c r="BI124" s="76">
        <f t="shared" si="76"/>
        <v>80</v>
      </c>
      <c r="BJ124" s="78">
        <v>20</v>
      </c>
      <c r="BK124" s="78">
        <v>25</v>
      </c>
      <c r="BL124" s="78">
        <v>18</v>
      </c>
      <c r="BM124" s="78"/>
      <c r="BN124" s="78"/>
      <c r="BO124" s="78"/>
      <c r="BP124" s="78"/>
      <c r="BQ124" s="78"/>
      <c r="BR124" s="78"/>
      <c r="BS124" s="78"/>
      <c r="BT124" s="78">
        <f t="shared" si="77"/>
        <v>63</v>
      </c>
      <c r="BU124" s="78">
        <f t="shared" si="78"/>
        <v>74.117647058823536</v>
      </c>
      <c r="BV124" s="82"/>
      <c r="BW124" s="82"/>
      <c r="BX124" s="82"/>
      <c r="BY124" s="82"/>
      <c r="BZ124" s="82"/>
      <c r="CA124" s="82" t="str">
        <f t="shared" si="79"/>
        <v/>
      </c>
      <c r="CB124" s="82">
        <f t="shared" si="80"/>
        <v>0</v>
      </c>
      <c r="CC124" s="84">
        <v>87</v>
      </c>
      <c r="CD124" s="84">
        <v>82</v>
      </c>
      <c r="CE124" s="84"/>
      <c r="CF124" s="84"/>
      <c r="CG124" s="84"/>
      <c r="CH124" s="84">
        <f t="shared" si="81"/>
        <v>169</v>
      </c>
      <c r="CI124" s="84">
        <f t="shared" si="82"/>
        <v>84.5</v>
      </c>
      <c r="CJ124" s="86"/>
      <c r="CK124" s="86"/>
      <c r="CL124" s="86"/>
      <c r="CM124" s="86"/>
      <c r="CN124" s="86"/>
      <c r="CO124" s="86" t="str">
        <f t="shared" si="83"/>
        <v/>
      </c>
      <c r="CP124" s="86">
        <f t="shared" si="84"/>
        <v>0</v>
      </c>
      <c r="CQ124" s="182"/>
      <c r="CR124" s="76"/>
      <c r="CS124" s="76"/>
      <c r="CT124" s="88"/>
      <c r="CU124" s="88"/>
      <c r="CV124" s="88"/>
      <c r="CW124" s="88"/>
      <c r="CX124" s="88"/>
      <c r="CY124" s="88" t="str">
        <f t="shared" si="85"/>
        <v/>
      </c>
      <c r="CZ124" s="89">
        <f t="shared" si="86"/>
        <v>0</v>
      </c>
      <c r="DA124" s="386">
        <v>45</v>
      </c>
      <c r="DB124" s="385"/>
      <c r="DC124" s="80">
        <f t="shared" si="87"/>
        <v>18</v>
      </c>
      <c r="DD124" s="162" t="str">
        <f t="shared" si="88"/>
        <v/>
      </c>
      <c r="DE124" s="162">
        <f t="shared" si="89"/>
        <v>21.677142857142858</v>
      </c>
      <c r="DF124" s="162">
        <f t="shared" si="90"/>
        <v>40.017647058823535</v>
      </c>
      <c r="DG124" s="162">
        <f t="shared" si="91"/>
        <v>18</v>
      </c>
      <c r="DH124" s="93">
        <f t="shared" si="92"/>
        <v>79.694789915966396</v>
      </c>
      <c r="DI124" s="94">
        <f t="shared" si="93"/>
        <v>87.30924369747899</v>
      </c>
      <c r="DJ124" s="95">
        <f t="shared" si="94"/>
        <v>88.719327731092449</v>
      </c>
      <c r="DK124" s="96">
        <f t="shared" si="95"/>
        <v>89.847394957983198</v>
      </c>
      <c r="DL124" s="97">
        <f t="shared" si="96"/>
        <v>89</v>
      </c>
      <c r="DM124" s="164">
        <f t="shared" si="97"/>
        <v>-1</v>
      </c>
      <c r="DN124" s="248">
        <f t="shared" si="98"/>
        <v>90</v>
      </c>
      <c r="DO124" s="248">
        <f t="shared" si="99"/>
        <v>90</v>
      </c>
      <c r="DR124" s="275" t="s">
        <v>55</v>
      </c>
      <c r="DS124" s="275"/>
      <c r="DT124" s="275"/>
      <c r="DU124" s="275"/>
      <c r="DV124" s="276">
        <f>COUNTIFS($DL$119:$DL$158,"&lt;75")</f>
        <v>0</v>
      </c>
      <c r="DW124" s="276"/>
    </row>
    <row r="125" spans="1:127" ht="18" customHeight="1">
      <c r="A125" s="70">
        <v>406913150094</v>
      </c>
      <c r="B125" s="71" t="s">
        <v>56</v>
      </c>
      <c r="C125" s="252" t="s">
        <v>57</v>
      </c>
      <c r="D125" s="253"/>
      <c r="E125" s="182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 t="str">
        <f t="shared" si="66"/>
        <v/>
      </c>
      <c r="R125" s="76">
        <f t="shared" si="67"/>
        <v>0</v>
      </c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 t="str">
        <f t="shared" si="68"/>
        <v/>
      </c>
      <c r="AD125" s="79" t="str">
        <f t="shared" si="69"/>
        <v/>
      </c>
      <c r="AE125" s="182">
        <v>10</v>
      </c>
      <c r="AF125" s="182">
        <v>7</v>
      </c>
      <c r="AG125" s="76">
        <v>10</v>
      </c>
      <c r="AH125" s="76">
        <v>5</v>
      </c>
      <c r="AI125" s="76">
        <v>5</v>
      </c>
      <c r="AJ125" s="76"/>
      <c r="AK125" s="76"/>
      <c r="AL125" s="76"/>
      <c r="AM125" s="76"/>
      <c r="AN125" s="76"/>
      <c r="AO125" s="76">
        <f t="shared" si="70"/>
        <v>37</v>
      </c>
      <c r="AP125" s="76">
        <f t="shared" si="71"/>
        <v>82.222222222222214</v>
      </c>
      <c r="AQ125" s="78">
        <v>20</v>
      </c>
      <c r="AR125" s="78">
        <v>20</v>
      </c>
      <c r="AS125" s="78">
        <v>10</v>
      </c>
      <c r="AT125" s="78">
        <v>20</v>
      </c>
      <c r="AU125" s="78"/>
      <c r="AV125" s="78"/>
      <c r="AW125" s="78"/>
      <c r="AX125" s="78">
        <f t="shared" si="72"/>
        <v>70</v>
      </c>
      <c r="AY125" s="78">
        <f t="shared" si="73"/>
        <v>100</v>
      </c>
      <c r="AZ125" s="384">
        <v>48</v>
      </c>
      <c r="BA125" s="385"/>
      <c r="BB125" s="80">
        <f t="shared" si="74"/>
        <v>96</v>
      </c>
      <c r="BC125" s="182">
        <v>80</v>
      </c>
      <c r="BD125" s="76">
        <v>94</v>
      </c>
      <c r="BE125" s="76"/>
      <c r="BF125" s="76"/>
      <c r="BG125" s="76"/>
      <c r="BH125" s="76">
        <f t="shared" si="75"/>
        <v>174</v>
      </c>
      <c r="BI125" s="76">
        <f t="shared" si="76"/>
        <v>87</v>
      </c>
      <c r="BJ125" s="78">
        <v>25</v>
      </c>
      <c r="BK125" s="78">
        <v>30</v>
      </c>
      <c r="BL125" s="78">
        <v>22</v>
      </c>
      <c r="BM125" s="78"/>
      <c r="BN125" s="78"/>
      <c r="BO125" s="78"/>
      <c r="BP125" s="78"/>
      <c r="BQ125" s="78"/>
      <c r="BR125" s="78"/>
      <c r="BS125" s="78"/>
      <c r="BT125" s="78">
        <f>IF(SUMIFS(BJ125:BS125,BJ125:BS125,"&gt;=0")=0,"",SUMIFS(BJ125:BS125,BJ125:BS125,"&gt;=0"))</f>
        <v>77</v>
      </c>
      <c r="BU125" s="78">
        <f t="shared" si="78"/>
        <v>90.588235294117652</v>
      </c>
      <c r="BV125" s="82"/>
      <c r="BW125" s="82"/>
      <c r="BX125" s="82"/>
      <c r="BY125" s="82"/>
      <c r="BZ125" s="82"/>
      <c r="CA125" s="82" t="str">
        <f t="shared" si="79"/>
        <v/>
      </c>
      <c r="CB125" s="82">
        <f t="shared" si="80"/>
        <v>0</v>
      </c>
      <c r="CC125" s="84">
        <v>83</v>
      </c>
      <c r="CD125" s="84">
        <v>85</v>
      </c>
      <c r="CE125" s="84"/>
      <c r="CF125" s="84"/>
      <c r="CG125" s="84"/>
      <c r="CH125" s="84">
        <f t="shared" si="81"/>
        <v>168</v>
      </c>
      <c r="CI125" s="84">
        <f t="shared" si="82"/>
        <v>84</v>
      </c>
      <c r="CJ125" s="86"/>
      <c r="CK125" s="86"/>
      <c r="CL125" s="86"/>
      <c r="CM125" s="86"/>
      <c r="CN125" s="86"/>
      <c r="CO125" s="86" t="str">
        <f t="shared" si="83"/>
        <v/>
      </c>
      <c r="CP125" s="86">
        <f t="shared" si="84"/>
        <v>0</v>
      </c>
      <c r="CQ125" s="182"/>
      <c r="CR125" s="76"/>
      <c r="CS125" s="76"/>
      <c r="CT125" s="88"/>
      <c r="CU125" s="88"/>
      <c r="CV125" s="88"/>
      <c r="CW125" s="88"/>
      <c r="CX125" s="88"/>
      <c r="CY125" s="88" t="str">
        <f t="shared" si="85"/>
        <v/>
      </c>
      <c r="CZ125" s="89">
        <f t="shared" si="86"/>
        <v>0</v>
      </c>
      <c r="DA125" s="386">
        <v>49</v>
      </c>
      <c r="DB125" s="385"/>
      <c r="DC125" s="80">
        <f t="shared" si="87"/>
        <v>19.600000000000001</v>
      </c>
      <c r="DD125" s="162" t="str">
        <f t="shared" si="88"/>
        <v/>
      </c>
      <c r="DE125" s="162">
        <f t="shared" si="89"/>
        <v>27.506666666666664</v>
      </c>
      <c r="DF125" s="162">
        <f t="shared" si="90"/>
        <v>43.438235294117646</v>
      </c>
      <c r="DG125" s="162">
        <f t="shared" si="91"/>
        <v>19.600000000000001</v>
      </c>
      <c r="DH125" s="93">
        <f t="shared" si="92"/>
        <v>90.544901960784301</v>
      </c>
      <c r="DI125" s="94">
        <f t="shared" si="93"/>
        <v>94.090563725490185</v>
      </c>
      <c r="DJ125" s="95">
        <f t="shared" si="94"/>
        <v>94.747167755991285</v>
      </c>
      <c r="DK125" s="96">
        <f t="shared" si="95"/>
        <v>95.272450980392151</v>
      </c>
      <c r="DL125" s="97">
        <f t="shared" si="96"/>
        <v>95</v>
      </c>
      <c r="DM125" s="164">
        <f t="shared" si="97"/>
        <v>-1</v>
      </c>
      <c r="DN125" s="248">
        <f t="shared" si="98"/>
        <v>96</v>
      </c>
      <c r="DO125" s="248">
        <f t="shared" si="99"/>
        <v>97</v>
      </c>
      <c r="DR125" s="272" t="s">
        <v>25</v>
      </c>
      <c r="DS125" s="272"/>
      <c r="DT125" s="272"/>
      <c r="DU125" s="272"/>
      <c r="DV125" s="273">
        <f>SUM(DV119:DW124)</f>
        <v>28</v>
      </c>
      <c r="DW125" s="273"/>
    </row>
    <row r="126" spans="1:127" ht="18" customHeight="1">
      <c r="A126" s="70">
        <v>406913150120</v>
      </c>
      <c r="B126" s="99" t="s">
        <v>58</v>
      </c>
      <c r="C126" s="254" t="s">
        <v>59</v>
      </c>
      <c r="D126" s="255"/>
      <c r="E126" s="182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 t="str">
        <f t="shared" si="66"/>
        <v/>
      </c>
      <c r="R126" s="76">
        <f t="shared" si="67"/>
        <v>0</v>
      </c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 t="str">
        <f t="shared" si="68"/>
        <v/>
      </c>
      <c r="AD126" s="79" t="str">
        <f t="shared" si="69"/>
        <v/>
      </c>
      <c r="AE126" s="182">
        <v>10</v>
      </c>
      <c r="AF126" s="182">
        <v>2</v>
      </c>
      <c r="AG126" s="76">
        <v>3</v>
      </c>
      <c r="AH126" s="76">
        <v>4</v>
      </c>
      <c r="AI126" s="76">
        <v>5</v>
      </c>
      <c r="AJ126" s="76"/>
      <c r="AK126" s="76"/>
      <c r="AL126" s="76"/>
      <c r="AM126" s="76"/>
      <c r="AN126" s="76"/>
      <c r="AO126" s="76">
        <f t="shared" si="70"/>
        <v>24</v>
      </c>
      <c r="AP126" s="76">
        <f t="shared" si="71"/>
        <v>53.333333333333336</v>
      </c>
      <c r="AQ126" s="78">
        <v>18</v>
      </c>
      <c r="AR126" s="78">
        <v>11</v>
      </c>
      <c r="AS126" s="78">
        <v>10</v>
      </c>
      <c r="AT126" s="78">
        <v>18</v>
      </c>
      <c r="AU126" s="78"/>
      <c r="AV126" s="78"/>
      <c r="AW126" s="78"/>
      <c r="AX126" s="78">
        <f t="shared" si="72"/>
        <v>57</v>
      </c>
      <c r="AY126" s="78">
        <f t="shared" si="73"/>
        <v>81.428571428571431</v>
      </c>
      <c r="AZ126" s="384">
        <v>34</v>
      </c>
      <c r="BA126" s="385"/>
      <c r="BB126" s="80">
        <f t="shared" si="74"/>
        <v>68</v>
      </c>
      <c r="BC126" s="182">
        <v>95</v>
      </c>
      <c r="BD126" s="76">
        <v>80</v>
      </c>
      <c r="BE126" s="76"/>
      <c r="BF126" s="76"/>
      <c r="BG126" s="76"/>
      <c r="BH126" s="76">
        <f t="shared" si="75"/>
        <v>175</v>
      </c>
      <c r="BI126" s="76">
        <f t="shared" si="76"/>
        <v>87.5</v>
      </c>
      <c r="BJ126" s="78">
        <v>21</v>
      </c>
      <c r="BK126" s="78">
        <v>25</v>
      </c>
      <c r="BL126" s="78">
        <v>23</v>
      </c>
      <c r="BM126" s="78"/>
      <c r="BN126" s="78"/>
      <c r="BO126" s="78"/>
      <c r="BP126" s="78"/>
      <c r="BQ126" s="78"/>
      <c r="BR126" s="78"/>
      <c r="BS126" s="78"/>
      <c r="BT126" s="78">
        <f t="shared" si="77"/>
        <v>69</v>
      </c>
      <c r="BU126" s="78">
        <f t="shared" si="78"/>
        <v>81.17647058823529</v>
      </c>
      <c r="BV126" s="82"/>
      <c r="BW126" s="82"/>
      <c r="BX126" s="82"/>
      <c r="BY126" s="82"/>
      <c r="BZ126" s="82"/>
      <c r="CA126" s="82" t="str">
        <f t="shared" si="79"/>
        <v/>
      </c>
      <c r="CB126" s="82">
        <f t="shared" si="80"/>
        <v>0</v>
      </c>
      <c r="CC126" s="84">
        <v>90</v>
      </c>
      <c r="CD126" s="84">
        <v>86</v>
      </c>
      <c r="CE126" s="84"/>
      <c r="CF126" s="84"/>
      <c r="CG126" s="84"/>
      <c r="CH126" s="84">
        <f t="shared" si="81"/>
        <v>176</v>
      </c>
      <c r="CI126" s="84">
        <f t="shared" si="82"/>
        <v>88</v>
      </c>
      <c r="CJ126" s="86"/>
      <c r="CK126" s="86"/>
      <c r="CL126" s="86"/>
      <c r="CM126" s="86"/>
      <c r="CN126" s="86"/>
      <c r="CO126" s="86" t="str">
        <f>IF(SUMIFS(CJ126:CN126,CJ126:CN126,"&gt;=0")=0,"",SUMIFS(CJ126:CN126,CJ126:CN126,"&gt;=0"))</f>
        <v/>
      </c>
      <c r="CP126" s="86">
        <f t="shared" si="84"/>
        <v>0</v>
      </c>
      <c r="CQ126" s="182"/>
      <c r="CR126" s="76"/>
      <c r="CS126" s="76"/>
      <c r="CT126" s="88"/>
      <c r="CU126" s="88"/>
      <c r="CV126" s="88"/>
      <c r="CW126" s="88"/>
      <c r="CX126" s="88"/>
      <c r="CY126" s="88" t="str">
        <f t="shared" si="85"/>
        <v/>
      </c>
      <c r="CZ126" s="89">
        <f t="shared" si="86"/>
        <v>0</v>
      </c>
      <c r="DA126" s="386">
        <v>37</v>
      </c>
      <c r="DB126" s="385"/>
      <c r="DC126" s="80">
        <f t="shared" si="87"/>
        <v>14.8</v>
      </c>
      <c r="DD126" s="162" t="str">
        <f t="shared" si="88"/>
        <v/>
      </c>
      <c r="DE126" s="162">
        <f t="shared" si="89"/>
        <v>19.848571428571429</v>
      </c>
      <c r="DF126" s="162">
        <f t="shared" si="90"/>
        <v>42.901470588235298</v>
      </c>
      <c r="DG126" s="162">
        <f t="shared" si="91"/>
        <v>14.8</v>
      </c>
      <c r="DH126" s="93">
        <f t="shared" si="92"/>
        <v>77.550042016806728</v>
      </c>
      <c r="DI126" s="94">
        <f t="shared" si="93"/>
        <v>85.9687762605042</v>
      </c>
      <c r="DJ126" s="95">
        <f t="shared" si="94"/>
        <v>87.527801120448188</v>
      </c>
      <c r="DK126" s="96">
        <f t="shared" si="95"/>
        <v>88.775021008403371</v>
      </c>
      <c r="DL126" s="97">
        <f t="shared" si="96"/>
        <v>88</v>
      </c>
      <c r="DM126" s="164">
        <f t="shared" si="97"/>
        <v>-4</v>
      </c>
      <c r="DN126" s="248">
        <f t="shared" si="98"/>
        <v>92</v>
      </c>
      <c r="DO126" s="248">
        <f t="shared" si="99"/>
        <v>91</v>
      </c>
    </row>
    <row r="127" spans="1:127" ht="18" customHeight="1">
      <c r="A127" s="70">
        <v>406913150121</v>
      </c>
      <c r="B127" s="71" t="s">
        <v>60</v>
      </c>
      <c r="C127" s="252" t="s">
        <v>61</v>
      </c>
      <c r="D127" s="253"/>
      <c r="E127" s="182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 t="str">
        <f t="shared" si="66"/>
        <v/>
      </c>
      <c r="R127" s="76">
        <f t="shared" si="67"/>
        <v>0</v>
      </c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 t="str">
        <f t="shared" si="68"/>
        <v/>
      </c>
      <c r="AD127" s="79" t="str">
        <f t="shared" si="69"/>
        <v/>
      </c>
      <c r="AE127" s="182">
        <v>1</v>
      </c>
      <c r="AF127" s="182">
        <v>0</v>
      </c>
      <c r="AG127" s="76">
        <v>1</v>
      </c>
      <c r="AH127" s="76">
        <v>0</v>
      </c>
      <c r="AI127" s="76">
        <v>5</v>
      </c>
      <c r="AJ127" s="76"/>
      <c r="AK127" s="76"/>
      <c r="AL127" s="76"/>
      <c r="AM127" s="76"/>
      <c r="AN127" s="76"/>
      <c r="AO127" s="76">
        <f t="shared" si="70"/>
        <v>7</v>
      </c>
      <c r="AP127" s="76">
        <f t="shared" si="71"/>
        <v>15.555555555555555</v>
      </c>
      <c r="AQ127" s="78">
        <v>13</v>
      </c>
      <c r="AR127" s="78">
        <v>2</v>
      </c>
      <c r="AS127" s="78">
        <v>0</v>
      </c>
      <c r="AT127" s="78">
        <v>9</v>
      </c>
      <c r="AU127" s="78"/>
      <c r="AV127" s="78"/>
      <c r="AW127" s="78"/>
      <c r="AX127" s="78">
        <f t="shared" si="72"/>
        <v>24</v>
      </c>
      <c r="AY127" s="78">
        <f t="shared" si="73"/>
        <v>34.285714285714285</v>
      </c>
      <c r="AZ127" s="384">
        <v>9</v>
      </c>
      <c r="BA127" s="385"/>
      <c r="BB127" s="80">
        <f t="shared" si="74"/>
        <v>18</v>
      </c>
      <c r="BC127" s="182">
        <v>95</v>
      </c>
      <c r="BD127" s="76">
        <v>90</v>
      </c>
      <c r="BE127" s="76"/>
      <c r="BF127" s="76"/>
      <c r="BG127" s="76"/>
      <c r="BH127" s="76">
        <f t="shared" si="75"/>
        <v>185</v>
      </c>
      <c r="BI127" s="76">
        <f t="shared" si="76"/>
        <v>92.5</v>
      </c>
      <c r="BJ127" s="78">
        <v>15</v>
      </c>
      <c r="BK127" s="78">
        <v>27</v>
      </c>
      <c r="BL127" s="78">
        <v>27</v>
      </c>
      <c r="BM127" s="78"/>
      <c r="BN127" s="78"/>
      <c r="BO127" s="78"/>
      <c r="BP127" s="78"/>
      <c r="BQ127" s="78"/>
      <c r="BR127" s="78"/>
      <c r="BS127" s="78"/>
      <c r="BT127" s="78">
        <f t="shared" si="77"/>
        <v>69</v>
      </c>
      <c r="BU127" s="78">
        <f t="shared" si="78"/>
        <v>81.17647058823529</v>
      </c>
      <c r="BV127" s="82"/>
      <c r="BW127" s="82"/>
      <c r="BX127" s="82"/>
      <c r="BY127" s="82"/>
      <c r="BZ127" s="82"/>
      <c r="CA127" s="82" t="str">
        <f t="shared" si="79"/>
        <v/>
      </c>
      <c r="CB127" s="82">
        <f t="shared" si="80"/>
        <v>0</v>
      </c>
      <c r="CC127" s="84">
        <v>80</v>
      </c>
      <c r="CD127" s="84">
        <v>88</v>
      </c>
      <c r="CE127" s="84"/>
      <c r="CF127" s="84"/>
      <c r="CG127" s="84"/>
      <c r="CH127" s="84">
        <f t="shared" si="81"/>
        <v>168</v>
      </c>
      <c r="CI127" s="84">
        <f t="shared" si="82"/>
        <v>84</v>
      </c>
      <c r="CJ127" s="86"/>
      <c r="CK127" s="86"/>
      <c r="CL127" s="86"/>
      <c r="CM127" s="86"/>
      <c r="CN127" s="86"/>
      <c r="CO127" s="86" t="str">
        <f t="shared" si="83"/>
        <v/>
      </c>
      <c r="CP127" s="86">
        <f t="shared" si="84"/>
        <v>0</v>
      </c>
      <c r="CQ127" s="182"/>
      <c r="CR127" s="76"/>
      <c r="CS127" s="76"/>
      <c r="CT127" s="88"/>
      <c r="CU127" s="88"/>
      <c r="CV127" s="88"/>
      <c r="CW127" s="88"/>
      <c r="CX127" s="88"/>
      <c r="CY127" s="88" t="str">
        <f t="shared" si="85"/>
        <v/>
      </c>
      <c r="CZ127" s="89">
        <f t="shared" si="86"/>
        <v>0</v>
      </c>
      <c r="DA127" s="386">
        <v>16</v>
      </c>
      <c r="DB127" s="385"/>
      <c r="DC127" s="80">
        <f t="shared" si="87"/>
        <v>6.4</v>
      </c>
      <c r="DD127" s="162" t="str">
        <f t="shared" si="88"/>
        <v/>
      </c>
      <c r="DE127" s="162">
        <f t="shared" si="89"/>
        <v>6.5723809523809518</v>
      </c>
      <c r="DF127" s="162">
        <f t="shared" si="90"/>
        <v>42.851470588235294</v>
      </c>
      <c r="DG127" s="162">
        <f t="shared" si="91"/>
        <v>6.4</v>
      </c>
      <c r="DH127" s="93">
        <f t="shared" si="92"/>
        <v>55.823851540616246</v>
      </c>
      <c r="DI127" s="94">
        <f t="shared" si="93"/>
        <v>72.389907212885149</v>
      </c>
      <c r="DJ127" s="95">
        <f t="shared" si="94"/>
        <v>75.457695300342365</v>
      </c>
      <c r="DK127" s="96">
        <f t="shared" si="95"/>
        <v>77.91192577030813</v>
      </c>
      <c r="DL127" s="97">
        <f>IFERROR(IF(ROUND(IF($C$113="Green",DI127,IF($C$113="Orange",DJ127,IF($C$113="Yellow",DK127,"Error!"))),0)&lt;70,70,ROUND(IF($C$113="Green",DI127,IF($C$113="Orange",DJ127,IF($C$113="Yellow",DK127,"Error!"))),0)),"")</f>
        <v>75</v>
      </c>
      <c r="DM127" s="164">
        <f t="shared" si="97"/>
        <v>-6</v>
      </c>
      <c r="DN127" s="248">
        <f t="shared" si="98"/>
        <v>81</v>
      </c>
      <c r="DO127" s="248">
        <f t="shared" si="99"/>
        <v>80</v>
      </c>
    </row>
    <row r="128" spans="1:127" ht="18" customHeight="1">
      <c r="A128" s="70">
        <v>406913150095</v>
      </c>
      <c r="B128" s="103" t="s">
        <v>62</v>
      </c>
      <c r="C128" s="250" t="s">
        <v>63</v>
      </c>
      <c r="D128" s="251"/>
      <c r="E128" s="182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 t="str">
        <f t="shared" si="66"/>
        <v/>
      </c>
      <c r="R128" s="76">
        <f>IFERROR(IF($R$115=0,0,((Q128/SUMIFS($E$118:$P$118,E128:P128,"&gt;=0")*100))),"")</f>
        <v>0</v>
      </c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 t="str">
        <f t="shared" si="68"/>
        <v/>
      </c>
      <c r="AD128" s="79" t="str">
        <f t="shared" si="69"/>
        <v/>
      </c>
      <c r="AE128" s="182">
        <v>1</v>
      </c>
      <c r="AF128" s="182">
        <v>1</v>
      </c>
      <c r="AG128" s="76">
        <v>3</v>
      </c>
      <c r="AH128" s="76">
        <v>1</v>
      </c>
      <c r="AI128" s="76">
        <v>5</v>
      </c>
      <c r="AJ128" s="76"/>
      <c r="AK128" s="76"/>
      <c r="AL128" s="76"/>
      <c r="AM128" s="76"/>
      <c r="AN128" s="76"/>
      <c r="AO128" s="76">
        <f t="shared" si="70"/>
        <v>11</v>
      </c>
      <c r="AP128" s="76">
        <f t="shared" si="71"/>
        <v>24.444444444444443</v>
      </c>
      <c r="AQ128" s="78">
        <v>18</v>
      </c>
      <c r="AR128" s="78">
        <v>0</v>
      </c>
      <c r="AS128" s="78">
        <v>6</v>
      </c>
      <c r="AT128" s="78">
        <v>16</v>
      </c>
      <c r="AU128" s="78"/>
      <c r="AV128" s="78"/>
      <c r="AW128" s="78"/>
      <c r="AX128" s="78">
        <f t="shared" si="72"/>
        <v>40</v>
      </c>
      <c r="AY128" s="78">
        <f t="shared" si="73"/>
        <v>57.142857142857139</v>
      </c>
      <c r="AZ128" s="384">
        <v>11</v>
      </c>
      <c r="BA128" s="385"/>
      <c r="BB128" s="80">
        <f t="shared" si="74"/>
        <v>22</v>
      </c>
      <c r="BC128" s="182">
        <v>85</v>
      </c>
      <c r="BD128" s="76">
        <v>80</v>
      </c>
      <c r="BE128" s="76"/>
      <c r="BF128" s="76"/>
      <c r="BG128" s="76"/>
      <c r="BH128" s="76">
        <f t="shared" si="75"/>
        <v>165</v>
      </c>
      <c r="BI128" s="76">
        <f t="shared" si="76"/>
        <v>82.5</v>
      </c>
      <c r="BJ128" s="78">
        <v>20</v>
      </c>
      <c r="BK128" s="78">
        <v>15</v>
      </c>
      <c r="BL128" s="78">
        <v>21</v>
      </c>
      <c r="BM128" s="78"/>
      <c r="BN128" s="78"/>
      <c r="BO128" s="78"/>
      <c r="BP128" s="78"/>
      <c r="BQ128" s="78"/>
      <c r="BR128" s="78"/>
      <c r="BS128" s="78"/>
      <c r="BT128" s="78">
        <f t="shared" si="77"/>
        <v>56</v>
      </c>
      <c r="BU128" s="78">
        <f t="shared" si="78"/>
        <v>65.882352941176464</v>
      </c>
      <c r="BV128" s="82"/>
      <c r="BW128" s="82"/>
      <c r="BX128" s="82"/>
      <c r="BY128" s="82"/>
      <c r="BZ128" s="82"/>
      <c r="CA128" s="82" t="str">
        <f t="shared" si="79"/>
        <v/>
      </c>
      <c r="CB128" s="82">
        <f t="shared" si="80"/>
        <v>0</v>
      </c>
      <c r="CC128" s="84">
        <v>80</v>
      </c>
      <c r="CD128" s="84">
        <v>86</v>
      </c>
      <c r="CE128" s="84"/>
      <c r="CF128" s="84"/>
      <c r="CG128" s="84"/>
      <c r="CH128" s="84">
        <f t="shared" si="81"/>
        <v>166</v>
      </c>
      <c r="CI128" s="84">
        <f t="shared" si="82"/>
        <v>83</v>
      </c>
      <c r="CJ128" s="86"/>
      <c r="CK128" s="86"/>
      <c r="CL128" s="86"/>
      <c r="CM128" s="86"/>
      <c r="CN128" s="86"/>
      <c r="CO128" s="86" t="str">
        <f t="shared" si="83"/>
        <v/>
      </c>
      <c r="CP128" s="86">
        <f t="shared" si="84"/>
        <v>0</v>
      </c>
      <c r="CQ128" s="182"/>
      <c r="CR128" s="76"/>
      <c r="CS128" s="76"/>
      <c r="CT128" s="88"/>
      <c r="CU128" s="88"/>
      <c r="CV128" s="88"/>
      <c r="CW128" s="88"/>
      <c r="CX128" s="88"/>
      <c r="CY128" s="88" t="str">
        <f t="shared" si="85"/>
        <v/>
      </c>
      <c r="CZ128" s="89">
        <f t="shared" si="86"/>
        <v>0</v>
      </c>
      <c r="DA128" s="386">
        <v>18</v>
      </c>
      <c r="DB128" s="385"/>
      <c r="DC128" s="80">
        <f t="shared" si="87"/>
        <v>7.2</v>
      </c>
      <c r="DD128" s="162" t="str">
        <f t="shared" si="88"/>
        <v/>
      </c>
      <c r="DE128" s="162">
        <f t="shared" si="89"/>
        <v>10.056190476190476</v>
      </c>
      <c r="DF128" s="162">
        <f t="shared" si="90"/>
        <v>38.857352941176465</v>
      </c>
      <c r="DG128" s="162">
        <f t="shared" si="91"/>
        <v>7.2</v>
      </c>
      <c r="DH128" s="93">
        <f t="shared" si="92"/>
        <v>56.113543417366941</v>
      </c>
      <c r="DI128" s="94">
        <f t="shared" si="93"/>
        <v>72.570964635854338</v>
      </c>
      <c r="DJ128" s="95">
        <f t="shared" si="94"/>
        <v>75.618635231870527</v>
      </c>
      <c r="DK128" s="96">
        <f t="shared" si="95"/>
        <v>78.05677170868347</v>
      </c>
      <c r="DL128" s="97">
        <f t="shared" si="96"/>
        <v>76</v>
      </c>
      <c r="DM128" s="164">
        <f t="shared" si="97"/>
        <v>-4</v>
      </c>
      <c r="DN128" s="248">
        <f t="shared" si="98"/>
        <v>80</v>
      </c>
      <c r="DO128" s="248">
        <f t="shared" si="99"/>
        <v>83</v>
      </c>
    </row>
    <row r="129" spans="1:119" ht="18" customHeight="1">
      <c r="A129" s="70">
        <v>406913150122</v>
      </c>
      <c r="B129" s="71" t="s">
        <v>64</v>
      </c>
      <c r="C129" s="252" t="s">
        <v>65</v>
      </c>
      <c r="D129" s="253"/>
      <c r="E129" s="182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 t="str">
        <f t="shared" si="66"/>
        <v/>
      </c>
      <c r="R129" s="76">
        <f t="shared" si="67"/>
        <v>0</v>
      </c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 t="str">
        <f t="shared" si="68"/>
        <v/>
      </c>
      <c r="AD129" s="79" t="str">
        <f t="shared" si="69"/>
        <v/>
      </c>
      <c r="AE129" s="182">
        <v>10</v>
      </c>
      <c r="AF129" s="182">
        <v>8</v>
      </c>
      <c r="AG129" s="76">
        <v>5</v>
      </c>
      <c r="AH129" s="76">
        <v>10</v>
      </c>
      <c r="AI129" s="76">
        <v>5</v>
      </c>
      <c r="AJ129" s="76"/>
      <c r="AK129" s="76"/>
      <c r="AL129" s="76"/>
      <c r="AM129" s="76"/>
      <c r="AN129" s="76"/>
      <c r="AO129" s="76">
        <f t="shared" si="70"/>
        <v>38</v>
      </c>
      <c r="AP129" s="76">
        <f t="shared" si="71"/>
        <v>84.444444444444443</v>
      </c>
      <c r="AQ129" s="78">
        <v>20</v>
      </c>
      <c r="AR129" s="78">
        <v>11</v>
      </c>
      <c r="AS129" s="78">
        <v>10</v>
      </c>
      <c r="AT129" s="78">
        <v>20</v>
      </c>
      <c r="AU129" s="78"/>
      <c r="AV129" s="78"/>
      <c r="AW129" s="78"/>
      <c r="AX129" s="78">
        <f t="shared" si="72"/>
        <v>61</v>
      </c>
      <c r="AY129" s="78">
        <f t="shared" si="73"/>
        <v>87.142857142857139</v>
      </c>
      <c r="AZ129" s="384">
        <v>42</v>
      </c>
      <c r="BA129" s="385"/>
      <c r="BB129" s="80">
        <f t="shared" si="74"/>
        <v>84</v>
      </c>
      <c r="BC129" s="182">
        <v>95</v>
      </c>
      <c r="BD129" s="76">
        <v>92</v>
      </c>
      <c r="BE129" s="76"/>
      <c r="BF129" s="76"/>
      <c r="BG129" s="76"/>
      <c r="BH129" s="76">
        <f t="shared" si="75"/>
        <v>187</v>
      </c>
      <c r="BI129" s="76">
        <f t="shared" si="76"/>
        <v>93.5</v>
      </c>
      <c r="BJ129" s="78">
        <v>21</v>
      </c>
      <c r="BK129" s="78">
        <v>18</v>
      </c>
      <c r="BL129" s="78">
        <v>21</v>
      </c>
      <c r="BM129" s="78"/>
      <c r="BN129" s="78"/>
      <c r="BO129" s="78"/>
      <c r="BP129" s="78"/>
      <c r="BQ129" s="78"/>
      <c r="BR129" s="78"/>
      <c r="BS129" s="78"/>
      <c r="BT129" s="78">
        <f t="shared" si="77"/>
        <v>60</v>
      </c>
      <c r="BU129" s="78">
        <f t="shared" si="78"/>
        <v>70.588235294117652</v>
      </c>
      <c r="BV129" s="82"/>
      <c r="BW129" s="82"/>
      <c r="BX129" s="82"/>
      <c r="BY129" s="82"/>
      <c r="BZ129" s="82"/>
      <c r="CA129" s="82" t="str">
        <f t="shared" si="79"/>
        <v/>
      </c>
      <c r="CB129" s="82">
        <f t="shared" si="80"/>
        <v>0</v>
      </c>
      <c r="CC129" s="84">
        <v>93</v>
      </c>
      <c r="CD129" s="84">
        <v>87</v>
      </c>
      <c r="CE129" s="84"/>
      <c r="CF129" s="84"/>
      <c r="CG129" s="84"/>
      <c r="CH129" s="84">
        <f t="shared" si="81"/>
        <v>180</v>
      </c>
      <c r="CI129" s="84">
        <f t="shared" si="82"/>
        <v>90</v>
      </c>
      <c r="CJ129" s="86"/>
      <c r="CK129" s="86"/>
      <c r="CL129" s="86"/>
      <c r="CM129" s="86"/>
      <c r="CN129" s="86"/>
      <c r="CO129" s="86" t="str">
        <f t="shared" si="83"/>
        <v/>
      </c>
      <c r="CP129" s="86">
        <f t="shared" si="84"/>
        <v>0</v>
      </c>
      <c r="CQ129" s="182"/>
      <c r="CR129" s="76"/>
      <c r="CS129" s="76"/>
      <c r="CT129" s="88"/>
      <c r="CU129" s="88"/>
      <c r="CV129" s="88"/>
      <c r="CW129" s="88"/>
      <c r="CX129" s="88"/>
      <c r="CY129" s="88" t="str">
        <f t="shared" si="85"/>
        <v/>
      </c>
      <c r="CZ129" s="89">
        <f t="shared" si="86"/>
        <v>0</v>
      </c>
      <c r="DA129" s="386">
        <v>43</v>
      </c>
      <c r="DB129" s="385"/>
      <c r="DC129" s="80">
        <f t="shared" si="87"/>
        <v>17.2</v>
      </c>
      <c r="DD129" s="162" t="str">
        <f t="shared" si="88"/>
        <v/>
      </c>
      <c r="DE129" s="162">
        <f t="shared" si="89"/>
        <v>25.536190476190473</v>
      </c>
      <c r="DF129" s="162">
        <f t="shared" si="90"/>
        <v>42.613235294117651</v>
      </c>
      <c r="DG129" s="162">
        <f t="shared" si="91"/>
        <v>17.2</v>
      </c>
      <c r="DH129" s="93">
        <f t="shared" si="92"/>
        <v>85.34942577030813</v>
      </c>
      <c r="DI129" s="94">
        <f t="shared" si="93"/>
        <v>90.843391106442581</v>
      </c>
      <c r="DJ129" s="95">
        <f t="shared" si="94"/>
        <v>91.860792094615633</v>
      </c>
      <c r="DK129" s="96">
        <f t="shared" si="95"/>
        <v>92.674712885154065</v>
      </c>
      <c r="DL129" s="97">
        <f t="shared" si="96"/>
        <v>92</v>
      </c>
      <c r="DM129" s="164">
        <f t="shared" si="97"/>
        <v>-5</v>
      </c>
      <c r="DN129" s="248">
        <f t="shared" si="98"/>
        <v>97</v>
      </c>
      <c r="DO129" s="248">
        <f t="shared" si="99"/>
        <v>97</v>
      </c>
    </row>
    <row r="130" spans="1:119" ht="18" customHeight="1">
      <c r="A130" s="70">
        <v>406913150123</v>
      </c>
      <c r="B130" s="71" t="s">
        <v>66</v>
      </c>
      <c r="C130" s="252" t="s">
        <v>67</v>
      </c>
      <c r="D130" s="253"/>
      <c r="E130" s="182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 t="str">
        <f t="shared" si="66"/>
        <v/>
      </c>
      <c r="R130" s="76">
        <f t="shared" si="67"/>
        <v>0</v>
      </c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 t="str">
        <f t="shared" si="68"/>
        <v/>
      </c>
      <c r="AD130" s="79" t="str">
        <f t="shared" si="69"/>
        <v/>
      </c>
      <c r="AE130" s="182">
        <v>6</v>
      </c>
      <c r="AF130" s="182">
        <v>1</v>
      </c>
      <c r="AG130" s="76">
        <v>7</v>
      </c>
      <c r="AH130" s="76">
        <v>2</v>
      </c>
      <c r="AI130" s="76">
        <v>5</v>
      </c>
      <c r="AJ130" s="76"/>
      <c r="AK130" s="76"/>
      <c r="AL130" s="76"/>
      <c r="AM130" s="76"/>
      <c r="AN130" s="76"/>
      <c r="AO130" s="76">
        <f t="shared" si="70"/>
        <v>21</v>
      </c>
      <c r="AP130" s="76">
        <f t="shared" si="71"/>
        <v>46.666666666666664</v>
      </c>
      <c r="AQ130" s="78">
        <v>18</v>
      </c>
      <c r="AR130" s="78">
        <v>18</v>
      </c>
      <c r="AS130" s="78">
        <v>10</v>
      </c>
      <c r="AT130" s="78">
        <v>16</v>
      </c>
      <c r="AU130" s="78"/>
      <c r="AV130" s="78"/>
      <c r="AW130" s="78"/>
      <c r="AX130" s="78">
        <f t="shared" si="72"/>
        <v>62</v>
      </c>
      <c r="AY130" s="78">
        <f t="shared" si="73"/>
        <v>88.571428571428569</v>
      </c>
      <c r="AZ130" s="384">
        <v>27</v>
      </c>
      <c r="BA130" s="385"/>
      <c r="BB130" s="80">
        <f t="shared" si="74"/>
        <v>54</v>
      </c>
      <c r="BC130" s="182">
        <v>95</v>
      </c>
      <c r="BD130" s="76">
        <v>100</v>
      </c>
      <c r="BE130" s="76"/>
      <c r="BF130" s="76"/>
      <c r="BG130" s="76"/>
      <c r="BH130" s="76">
        <f t="shared" si="75"/>
        <v>195</v>
      </c>
      <c r="BI130" s="76">
        <f t="shared" si="76"/>
        <v>97.5</v>
      </c>
      <c r="BJ130" s="78">
        <v>21</v>
      </c>
      <c r="BK130" s="78">
        <v>25</v>
      </c>
      <c r="BL130" s="78">
        <v>23</v>
      </c>
      <c r="BM130" s="78"/>
      <c r="BN130" s="78"/>
      <c r="BO130" s="78"/>
      <c r="BP130" s="78"/>
      <c r="BQ130" s="78"/>
      <c r="BR130" s="78"/>
      <c r="BS130" s="78"/>
      <c r="BT130" s="78">
        <f t="shared" si="77"/>
        <v>69</v>
      </c>
      <c r="BU130" s="78">
        <f t="shared" si="78"/>
        <v>81.17647058823529</v>
      </c>
      <c r="BV130" s="82"/>
      <c r="BW130" s="82"/>
      <c r="BX130" s="82"/>
      <c r="BY130" s="82"/>
      <c r="BZ130" s="82"/>
      <c r="CA130" s="82" t="str">
        <f t="shared" si="79"/>
        <v/>
      </c>
      <c r="CB130" s="82">
        <f t="shared" si="80"/>
        <v>0</v>
      </c>
      <c r="CC130" s="84">
        <v>83</v>
      </c>
      <c r="CD130" s="84">
        <v>87</v>
      </c>
      <c r="CE130" s="84"/>
      <c r="CF130" s="84"/>
      <c r="CG130" s="84"/>
      <c r="CH130" s="84">
        <f t="shared" si="81"/>
        <v>170</v>
      </c>
      <c r="CI130" s="84">
        <f t="shared" si="82"/>
        <v>85</v>
      </c>
      <c r="CJ130" s="86"/>
      <c r="CK130" s="86"/>
      <c r="CL130" s="86"/>
      <c r="CM130" s="86"/>
      <c r="CN130" s="86"/>
      <c r="CO130" s="86" t="str">
        <f t="shared" si="83"/>
        <v/>
      </c>
      <c r="CP130" s="86">
        <f t="shared" si="84"/>
        <v>0</v>
      </c>
      <c r="CQ130" s="182"/>
      <c r="CR130" s="76"/>
      <c r="CS130" s="76"/>
      <c r="CT130" s="88"/>
      <c r="CU130" s="88"/>
      <c r="CV130" s="88"/>
      <c r="CW130" s="88"/>
      <c r="CX130" s="88"/>
      <c r="CY130" s="88" t="str">
        <f t="shared" si="85"/>
        <v/>
      </c>
      <c r="CZ130" s="89">
        <f t="shared" si="86"/>
        <v>0</v>
      </c>
      <c r="DA130" s="386">
        <v>39</v>
      </c>
      <c r="DB130" s="385"/>
      <c r="DC130" s="80">
        <f t="shared" si="87"/>
        <v>15.6</v>
      </c>
      <c r="DD130" s="162" t="str">
        <f t="shared" si="88"/>
        <v/>
      </c>
      <c r="DE130" s="162">
        <f t="shared" si="89"/>
        <v>18.431428571428569</v>
      </c>
      <c r="DF130" s="162">
        <f t="shared" si="90"/>
        <v>43.801470588235297</v>
      </c>
      <c r="DG130" s="162">
        <f t="shared" si="91"/>
        <v>15.6</v>
      </c>
      <c r="DH130" s="93">
        <f t="shared" si="92"/>
        <v>77.832899159663867</v>
      </c>
      <c r="DI130" s="94">
        <f t="shared" si="93"/>
        <v>86.145561974789914</v>
      </c>
      <c r="DJ130" s="95">
        <f t="shared" si="94"/>
        <v>87.684943977591033</v>
      </c>
      <c r="DK130" s="96">
        <f t="shared" si="95"/>
        <v>88.916449579831934</v>
      </c>
      <c r="DL130" s="97">
        <f t="shared" si="96"/>
        <v>88</v>
      </c>
      <c r="DM130" s="164">
        <f t="shared" si="97"/>
        <v>3</v>
      </c>
      <c r="DN130" s="248">
        <f t="shared" si="98"/>
        <v>85</v>
      </c>
      <c r="DO130" s="248">
        <f t="shared" si="99"/>
        <v>83</v>
      </c>
    </row>
    <row r="131" spans="1:119" ht="18" customHeight="1">
      <c r="A131" s="70">
        <v>406856150288</v>
      </c>
      <c r="B131" s="71" t="s">
        <v>68</v>
      </c>
      <c r="C131" s="252" t="s">
        <v>69</v>
      </c>
      <c r="D131" s="253"/>
      <c r="E131" s="182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 t="str">
        <f t="shared" si="66"/>
        <v/>
      </c>
      <c r="R131" s="76">
        <f t="shared" si="67"/>
        <v>0</v>
      </c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 t="str">
        <f t="shared" si="68"/>
        <v/>
      </c>
      <c r="AD131" s="79" t="str">
        <f t="shared" si="69"/>
        <v/>
      </c>
      <c r="AE131" s="182">
        <v>1</v>
      </c>
      <c r="AF131" s="182">
        <v>3</v>
      </c>
      <c r="AG131" s="76">
        <v>7</v>
      </c>
      <c r="AH131" s="76">
        <v>0</v>
      </c>
      <c r="AI131" s="76">
        <v>5</v>
      </c>
      <c r="AJ131" s="76"/>
      <c r="AK131" s="76"/>
      <c r="AL131" s="76"/>
      <c r="AM131" s="76"/>
      <c r="AN131" s="76"/>
      <c r="AO131" s="76">
        <f t="shared" si="70"/>
        <v>16</v>
      </c>
      <c r="AP131" s="76">
        <f t="shared" si="71"/>
        <v>35.555555555555557</v>
      </c>
      <c r="AQ131" s="78">
        <v>10</v>
      </c>
      <c r="AR131" s="78">
        <v>19</v>
      </c>
      <c r="AS131" s="78">
        <v>10</v>
      </c>
      <c r="AT131" s="78">
        <v>20</v>
      </c>
      <c r="AU131" s="78"/>
      <c r="AV131" s="78"/>
      <c r="AW131" s="78"/>
      <c r="AX131" s="78">
        <f t="shared" si="72"/>
        <v>59</v>
      </c>
      <c r="AY131" s="78">
        <f t="shared" si="73"/>
        <v>84.285714285714292</v>
      </c>
      <c r="AZ131" s="384">
        <v>39</v>
      </c>
      <c r="BA131" s="385"/>
      <c r="BB131" s="80">
        <f t="shared" si="74"/>
        <v>78</v>
      </c>
      <c r="BC131" s="182">
        <v>80</v>
      </c>
      <c r="BD131" s="76">
        <v>80</v>
      </c>
      <c r="BE131" s="76"/>
      <c r="BF131" s="76"/>
      <c r="BG131" s="76"/>
      <c r="BH131" s="76">
        <f t="shared" si="75"/>
        <v>160</v>
      </c>
      <c r="BI131" s="76">
        <f t="shared" si="76"/>
        <v>80</v>
      </c>
      <c r="BJ131" s="78">
        <v>21</v>
      </c>
      <c r="BK131" s="78">
        <v>30</v>
      </c>
      <c r="BL131" s="78">
        <v>24</v>
      </c>
      <c r="BM131" s="78"/>
      <c r="BN131" s="78"/>
      <c r="BO131" s="78"/>
      <c r="BP131" s="78"/>
      <c r="BQ131" s="78"/>
      <c r="BR131" s="78"/>
      <c r="BS131" s="78"/>
      <c r="BT131" s="78">
        <f t="shared" si="77"/>
        <v>75</v>
      </c>
      <c r="BU131" s="78">
        <f t="shared" si="78"/>
        <v>88.235294117647058</v>
      </c>
      <c r="BV131" s="82"/>
      <c r="BW131" s="82"/>
      <c r="BX131" s="82"/>
      <c r="BY131" s="82"/>
      <c r="BZ131" s="82"/>
      <c r="CA131" s="82" t="str">
        <f t="shared" si="79"/>
        <v/>
      </c>
      <c r="CB131" s="82">
        <f t="shared" si="80"/>
        <v>0</v>
      </c>
      <c r="CC131" s="84">
        <v>70</v>
      </c>
      <c r="CD131" s="84">
        <v>86</v>
      </c>
      <c r="CE131" s="84"/>
      <c r="CF131" s="84"/>
      <c r="CG131" s="84"/>
      <c r="CH131" s="84">
        <f t="shared" si="81"/>
        <v>156</v>
      </c>
      <c r="CI131" s="84">
        <f t="shared" si="82"/>
        <v>78</v>
      </c>
      <c r="CJ131" s="86"/>
      <c r="CK131" s="86"/>
      <c r="CL131" s="86"/>
      <c r="CM131" s="86"/>
      <c r="CN131" s="86"/>
      <c r="CO131" s="86" t="str">
        <f t="shared" si="83"/>
        <v/>
      </c>
      <c r="CP131" s="86">
        <f t="shared" si="84"/>
        <v>0</v>
      </c>
      <c r="CQ131" s="182"/>
      <c r="CR131" s="76"/>
      <c r="CS131" s="76"/>
      <c r="CT131" s="88"/>
      <c r="CU131" s="88"/>
      <c r="CV131" s="88"/>
      <c r="CW131" s="88"/>
      <c r="CX131" s="88"/>
      <c r="CY131" s="88" t="str">
        <f t="shared" si="85"/>
        <v/>
      </c>
      <c r="CZ131" s="89">
        <f t="shared" si="86"/>
        <v>0</v>
      </c>
      <c r="DA131" s="386">
        <v>50</v>
      </c>
      <c r="DB131" s="385"/>
      <c r="DC131" s="80">
        <f t="shared" si="87"/>
        <v>20</v>
      </c>
      <c r="DD131" s="162" t="str">
        <f t="shared" si="88"/>
        <v/>
      </c>
      <c r="DE131" s="162">
        <f t="shared" si="89"/>
        <v>18.872380952380954</v>
      </c>
      <c r="DF131" s="162">
        <f t="shared" si="90"/>
        <v>40.835294117647059</v>
      </c>
      <c r="DG131" s="162">
        <f t="shared" si="91"/>
        <v>20</v>
      </c>
      <c r="DH131" s="93">
        <f t="shared" si="92"/>
        <v>79.707675070028017</v>
      </c>
      <c r="DI131" s="94">
        <f t="shared" si="93"/>
        <v>87.317296918767511</v>
      </c>
      <c r="DJ131" s="95">
        <f t="shared" si="94"/>
        <v>88.72648615001556</v>
      </c>
      <c r="DK131" s="96">
        <f t="shared" si="95"/>
        <v>89.853837535014009</v>
      </c>
      <c r="DL131" s="97">
        <f t="shared" si="96"/>
        <v>89</v>
      </c>
      <c r="DM131" s="164">
        <f t="shared" si="97"/>
        <v>-6</v>
      </c>
      <c r="DN131" s="248">
        <f t="shared" si="98"/>
        <v>95</v>
      </c>
      <c r="DO131" s="248">
        <f t="shared" si="99"/>
        <v>94</v>
      </c>
    </row>
    <row r="132" spans="1:119" ht="18" customHeight="1">
      <c r="A132" s="70">
        <v>406913150125</v>
      </c>
      <c r="B132" s="71" t="s">
        <v>70</v>
      </c>
      <c r="C132" s="252" t="s">
        <v>71</v>
      </c>
      <c r="D132" s="253"/>
      <c r="E132" s="182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 t="str">
        <f t="shared" si="66"/>
        <v/>
      </c>
      <c r="R132" s="76">
        <f t="shared" si="67"/>
        <v>0</v>
      </c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 t="str">
        <f t="shared" si="68"/>
        <v/>
      </c>
      <c r="AD132" s="79" t="str">
        <f t="shared" si="69"/>
        <v/>
      </c>
      <c r="AE132" s="182">
        <v>10</v>
      </c>
      <c r="AF132" s="182">
        <v>4</v>
      </c>
      <c r="AG132" s="76">
        <v>10</v>
      </c>
      <c r="AH132" s="76">
        <v>5</v>
      </c>
      <c r="AI132" s="76">
        <v>5</v>
      </c>
      <c r="AJ132" s="76"/>
      <c r="AK132" s="76"/>
      <c r="AL132" s="76"/>
      <c r="AM132" s="76"/>
      <c r="AN132" s="76"/>
      <c r="AO132" s="76">
        <f t="shared" si="70"/>
        <v>34</v>
      </c>
      <c r="AP132" s="76">
        <f t="shared" si="71"/>
        <v>75.555555555555557</v>
      </c>
      <c r="AQ132" s="78">
        <v>20</v>
      </c>
      <c r="AR132" s="78">
        <v>17</v>
      </c>
      <c r="AS132" s="78">
        <v>6</v>
      </c>
      <c r="AT132" s="78">
        <v>20</v>
      </c>
      <c r="AU132" s="78"/>
      <c r="AV132" s="78"/>
      <c r="AW132" s="78"/>
      <c r="AX132" s="78">
        <f t="shared" si="72"/>
        <v>63</v>
      </c>
      <c r="AY132" s="78">
        <f t="shared" si="73"/>
        <v>90</v>
      </c>
      <c r="AZ132" s="384">
        <v>41</v>
      </c>
      <c r="BA132" s="385"/>
      <c r="BB132" s="80">
        <f t="shared" si="74"/>
        <v>82</v>
      </c>
      <c r="BC132" s="182">
        <v>90</v>
      </c>
      <c r="BD132" s="76">
        <v>92</v>
      </c>
      <c r="BE132" s="76"/>
      <c r="BF132" s="76"/>
      <c r="BG132" s="76"/>
      <c r="BH132" s="76">
        <f t="shared" si="75"/>
        <v>182</v>
      </c>
      <c r="BI132" s="76">
        <f t="shared" si="76"/>
        <v>91</v>
      </c>
      <c r="BJ132" s="78">
        <v>21</v>
      </c>
      <c r="BK132" s="78">
        <v>20</v>
      </c>
      <c r="BL132" s="78">
        <v>28</v>
      </c>
      <c r="BM132" s="78"/>
      <c r="BN132" s="78"/>
      <c r="BO132" s="78"/>
      <c r="BP132" s="78"/>
      <c r="BQ132" s="78"/>
      <c r="BR132" s="78"/>
      <c r="BS132" s="78"/>
      <c r="BT132" s="78">
        <f t="shared" si="77"/>
        <v>69</v>
      </c>
      <c r="BU132" s="78">
        <f t="shared" si="78"/>
        <v>81.17647058823529</v>
      </c>
      <c r="BV132" s="82"/>
      <c r="BW132" s="82"/>
      <c r="BX132" s="82"/>
      <c r="BY132" s="82"/>
      <c r="BZ132" s="82"/>
      <c r="CA132" s="82" t="str">
        <f t="shared" si="79"/>
        <v/>
      </c>
      <c r="CB132" s="82">
        <f t="shared" si="80"/>
        <v>0</v>
      </c>
      <c r="CC132" s="84">
        <v>95</v>
      </c>
      <c r="CD132" s="84">
        <v>94</v>
      </c>
      <c r="CE132" s="84"/>
      <c r="CF132" s="84"/>
      <c r="CG132" s="84"/>
      <c r="CH132" s="84">
        <f t="shared" si="81"/>
        <v>189</v>
      </c>
      <c r="CI132" s="84">
        <f t="shared" si="82"/>
        <v>94.5</v>
      </c>
      <c r="CJ132" s="86"/>
      <c r="CK132" s="86"/>
      <c r="CL132" s="86"/>
      <c r="CM132" s="86"/>
      <c r="CN132" s="86"/>
      <c r="CO132" s="86" t="str">
        <f t="shared" si="83"/>
        <v/>
      </c>
      <c r="CP132" s="86">
        <f t="shared" si="84"/>
        <v>0</v>
      </c>
      <c r="CQ132" s="182"/>
      <c r="CR132" s="76"/>
      <c r="CS132" s="76"/>
      <c r="CT132" s="88"/>
      <c r="CU132" s="88"/>
      <c r="CV132" s="88"/>
      <c r="CW132" s="88"/>
      <c r="CX132" s="88"/>
      <c r="CY132" s="88" t="str">
        <f t="shared" si="85"/>
        <v/>
      </c>
      <c r="CZ132" s="89">
        <f t="shared" si="86"/>
        <v>0</v>
      </c>
      <c r="DA132" s="386">
        <v>38</v>
      </c>
      <c r="DB132" s="385"/>
      <c r="DC132" s="80">
        <f t="shared" si="87"/>
        <v>15.2</v>
      </c>
      <c r="DD132" s="162" t="str">
        <f t="shared" si="88"/>
        <v/>
      </c>
      <c r="DE132" s="162">
        <f t="shared" si="89"/>
        <v>24.546666666666667</v>
      </c>
      <c r="DF132" s="162">
        <f t="shared" si="90"/>
        <v>44.726470588235294</v>
      </c>
      <c r="DG132" s="162">
        <f t="shared" si="91"/>
        <v>15.2</v>
      </c>
      <c r="DH132" s="93">
        <f t="shared" si="92"/>
        <v>84.473137254901971</v>
      </c>
      <c r="DI132" s="94">
        <f t="shared" si="93"/>
        <v>90.295710784313727</v>
      </c>
      <c r="DJ132" s="95">
        <f t="shared" si="94"/>
        <v>91.373965141612203</v>
      </c>
      <c r="DK132" s="96">
        <f t="shared" si="95"/>
        <v>92.236568627450993</v>
      </c>
      <c r="DL132" s="97">
        <f t="shared" si="96"/>
        <v>91</v>
      </c>
      <c r="DM132" s="164">
        <f t="shared" si="97"/>
        <v>0</v>
      </c>
      <c r="DN132" s="248">
        <f t="shared" si="98"/>
        <v>91</v>
      </c>
      <c r="DO132" s="248">
        <f t="shared" si="99"/>
        <v>89</v>
      </c>
    </row>
    <row r="133" spans="1:119" ht="18" customHeight="1">
      <c r="A133" s="70"/>
      <c r="B133" s="71"/>
      <c r="C133" s="252"/>
      <c r="D133" s="253"/>
      <c r="E133" s="182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 t="str">
        <f t="shared" si="66"/>
        <v/>
      </c>
      <c r="R133" s="76">
        <f t="shared" si="67"/>
        <v>0</v>
      </c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 t="str">
        <f t="shared" si="68"/>
        <v/>
      </c>
      <c r="AD133" s="79" t="str">
        <f t="shared" si="69"/>
        <v/>
      </c>
      <c r="AE133" s="182"/>
      <c r="AF133" s="182"/>
      <c r="AG133" s="76"/>
      <c r="AH133" s="76"/>
      <c r="AI133" s="76"/>
      <c r="AJ133" s="76"/>
      <c r="AK133" s="76"/>
      <c r="AL133" s="76"/>
      <c r="AM133" s="76"/>
      <c r="AN133" s="76"/>
      <c r="AO133" s="76" t="str">
        <f t="shared" si="70"/>
        <v/>
      </c>
      <c r="AP133" s="76" t="str">
        <f t="shared" si="71"/>
        <v/>
      </c>
      <c r="AQ133" s="78"/>
      <c r="AR133" s="78"/>
      <c r="AS133" s="78"/>
      <c r="AT133" s="78"/>
      <c r="AU133" s="78"/>
      <c r="AV133" s="78"/>
      <c r="AW133" s="78"/>
      <c r="AX133" s="78" t="str">
        <f t="shared" si="72"/>
        <v/>
      </c>
      <c r="AY133" s="78" t="str">
        <f t="shared" si="73"/>
        <v/>
      </c>
      <c r="AZ133" s="384"/>
      <c r="BA133" s="385"/>
      <c r="BB133" s="80" t="str">
        <f t="shared" si="74"/>
        <v/>
      </c>
      <c r="BC133" s="182"/>
      <c r="BD133" s="76"/>
      <c r="BE133" s="76"/>
      <c r="BF133" s="76"/>
      <c r="BG133" s="76"/>
      <c r="BH133" s="76" t="str">
        <f t="shared" si="75"/>
        <v/>
      </c>
      <c r="BI133" s="76" t="str">
        <f t="shared" si="76"/>
        <v/>
      </c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 t="str">
        <f t="shared" si="77"/>
        <v/>
      </c>
      <c r="BU133" s="78" t="str">
        <f t="shared" si="78"/>
        <v/>
      </c>
      <c r="BV133" s="82"/>
      <c r="BW133" s="82"/>
      <c r="BX133" s="82"/>
      <c r="BY133" s="82"/>
      <c r="BZ133" s="82"/>
      <c r="CA133" s="82" t="str">
        <f t="shared" si="79"/>
        <v/>
      </c>
      <c r="CB133" s="82">
        <f t="shared" si="80"/>
        <v>0</v>
      </c>
      <c r="CC133" s="84"/>
      <c r="CD133" s="84"/>
      <c r="CE133" s="84"/>
      <c r="CF133" s="84"/>
      <c r="CG133" s="84"/>
      <c r="CH133" s="84" t="str">
        <f t="shared" si="81"/>
        <v/>
      </c>
      <c r="CI133" s="84" t="str">
        <f t="shared" si="82"/>
        <v/>
      </c>
      <c r="CJ133" s="86"/>
      <c r="CK133" s="86"/>
      <c r="CL133" s="86"/>
      <c r="CM133" s="86"/>
      <c r="CN133" s="86"/>
      <c r="CO133" s="86" t="str">
        <f t="shared" si="83"/>
        <v/>
      </c>
      <c r="CP133" s="86">
        <f t="shared" si="84"/>
        <v>0</v>
      </c>
      <c r="CQ133" s="182"/>
      <c r="CR133" s="76"/>
      <c r="CS133" s="76"/>
      <c r="CT133" s="88"/>
      <c r="CU133" s="88"/>
      <c r="CV133" s="88"/>
      <c r="CW133" s="88"/>
      <c r="CX133" s="88"/>
      <c r="CY133" s="88" t="str">
        <f t="shared" si="85"/>
        <v/>
      </c>
      <c r="CZ133" s="89">
        <f t="shared" si="86"/>
        <v>0</v>
      </c>
      <c r="DA133" s="386"/>
      <c r="DB133" s="385"/>
      <c r="DC133" s="80" t="str">
        <f t="shared" si="87"/>
        <v/>
      </c>
      <c r="DD133" s="162" t="str">
        <f t="shared" si="88"/>
        <v/>
      </c>
      <c r="DE133" s="162" t="str">
        <f t="shared" si="89"/>
        <v/>
      </c>
      <c r="DF133" s="162" t="str">
        <f t="shared" si="90"/>
        <v/>
      </c>
      <c r="DG133" s="162" t="str">
        <f t="shared" si="91"/>
        <v/>
      </c>
      <c r="DH133" s="93" t="str">
        <f t="shared" si="92"/>
        <v/>
      </c>
      <c r="DI133" s="94" t="str">
        <f t="shared" si="93"/>
        <v/>
      </c>
      <c r="DJ133" s="95" t="str">
        <f t="shared" si="94"/>
        <v/>
      </c>
      <c r="DK133" s="96" t="str">
        <f t="shared" si="95"/>
        <v/>
      </c>
      <c r="DL133" s="97" t="str">
        <f t="shared" si="96"/>
        <v/>
      </c>
      <c r="DM133" s="164" t="str">
        <f t="shared" si="97"/>
        <v/>
      </c>
      <c r="DN133" s="248" t="str">
        <f t="shared" si="98"/>
        <v/>
      </c>
      <c r="DO133" s="248" t="str">
        <f t="shared" si="99"/>
        <v/>
      </c>
    </row>
    <row r="134" spans="1:119" ht="18" customHeight="1">
      <c r="A134" s="70">
        <v>406913150102</v>
      </c>
      <c r="B134" s="71" t="s">
        <v>72</v>
      </c>
      <c r="C134" s="252" t="s">
        <v>73</v>
      </c>
      <c r="D134" s="251"/>
      <c r="E134" s="182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 t="str">
        <f t="shared" si="66"/>
        <v/>
      </c>
      <c r="R134" s="76">
        <f t="shared" si="67"/>
        <v>0</v>
      </c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 t="str">
        <f t="shared" si="68"/>
        <v/>
      </c>
      <c r="AD134" s="79" t="str">
        <f t="shared" si="69"/>
        <v/>
      </c>
      <c r="AE134" s="182">
        <v>7</v>
      </c>
      <c r="AF134" s="182">
        <v>8</v>
      </c>
      <c r="AG134" s="76">
        <v>9</v>
      </c>
      <c r="AH134" s="76">
        <v>12</v>
      </c>
      <c r="AI134" s="76">
        <v>5</v>
      </c>
      <c r="AJ134" s="76"/>
      <c r="AK134" s="76"/>
      <c r="AL134" s="76"/>
      <c r="AM134" s="76"/>
      <c r="AN134" s="76"/>
      <c r="AO134" s="76">
        <f t="shared" si="70"/>
        <v>41</v>
      </c>
      <c r="AP134" s="76">
        <f t="shared" si="71"/>
        <v>91.111111111111114</v>
      </c>
      <c r="AQ134" s="78">
        <v>18</v>
      </c>
      <c r="AR134" s="78">
        <v>9</v>
      </c>
      <c r="AS134" s="78">
        <v>9</v>
      </c>
      <c r="AT134" s="78">
        <v>18</v>
      </c>
      <c r="AU134" s="78"/>
      <c r="AV134" s="78"/>
      <c r="AW134" s="78"/>
      <c r="AX134" s="78">
        <f t="shared" si="72"/>
        <v>54</v>
      </c>
      <c r="AY134" s="78">
        <f t="shared" si="73"/>
        <v>77.142857142857153</v>
      </c>
      <c r="AZ134" s="384">
        <v>48</v>
      </c>
      <c r="BA134" s="385"/>
      <c r="BB134" s="80">
        <f t="shared" si="74"/>
        <v>96</v>
      </c>
      <c r="BC134" s="182">
        <v>80</v>
      </c>
      <c r="BD134" s="76">
        <v>95</v>
      </c>
      <c r="BE134" s="76"/>
      <c r="BF134" s="76"/>
      <c r="BG134" s="76"/>
      <c r="BH134" s="76">
        <f t="shared" si="75"/>
        <v>175</v>
      </c>
      <c r="BI134" s="76">
        <f t="shared" si="76"/>
        <v>87.5</v>
      </c>
      <c r="BJ134" s="78">
        <v>20</v>
      </c>
      <c r="BK134" s="78">
        <v>27</v>
      </c>
      <c r="BL134" s="78">
        <v>21</v>
      </c>
      <c r="BM134" s="78"/>
      <c r="BN134" s="78"/>
      <c r="BO134" s="78"/>
      <c r="BP134" s="78"/>
      <c r="BQ134" s="78"/>
      <c r="BR134" s="78"/>
      <c r="BS134" s="78"/>
      <c r="BT134" s="78">
        <f t="shared" si="77"/>
        <v>68</v>
      </c>
      <c r="BU134" s="78">
        <f t="shared" si="78"/>
        <v>80</v>
      </c>
      <c r="BV134" s="82"/>
      <c r="BW134" s="82"/>
      <c r="BX134" s="82"/>
      <c r="BY134" s="82"/>
      <c r="BZ134" s="82"/>
      <c r="CA134" s="82" t="str">
        <f t="shared" si="79"/>
        <v/>
      </c>
      <c r="CB134" s="82">
        <f t="shared" si="80"/>
        <v>0</v>
      </c>
      <c r="CC134" s="84">
        <v>86</v>
      </c>
      <c r="CD134" s="84">
        <v>84</v>
      </c>
      <c r="CE134" s="84"/>
      <c r="CF134" s="84"/>
      <c r="CG134" s="84"/>
      <c r="CH134" s="84">
        <f t="shared" si="81"/>
        <v>170</v>
      </c>
      <c r="CI134" s="84">
        <f t="shared" si="82"/>
        <v>85</v>
      </c>
      <c r="CJ134" s="86"/>
      <c r="CK134" s="86"/>
      <c r="CL134" s="86"/>
      <c r="CM134" s="86"/>
      <c r="CN134" s="86"/>
      <c r="CO134" s="86" t="str">
        <f t="shared" si="83"/>
        <v/>
      </c>
      <c r="CP134" s="86">
        <f t="shared" si="84"/>
        <v>0</v>
      </c>
      <c r="CQ134" s="182"/>
      <c r="CR134" s="76"/>
      <c r="CS134" s="76"/>
      <c r="CT134" s="88"/>
      <c r="CU134" s="88"/>
      <c r="CV134" s="88"/>
      <c r="CW134" s="88"/>
      <c r="CX134" s="88"/>
      <c r="CY134" s="88" t="str">
        <f t="shared" si="85"/>
        <v/>
      </c>
      <c r="CZ134" s="89">
        <f t="shared" si="86"/>
        <v>0</v>
      </c>
      <c r="DA134" s="386">
        <v>50</v>
      </c>
      <c r="DB134" s="385"/>
      <c r="DC134" s="80">
        <f t="shared" si="87"/>
        <v>20</v>
      </c>
      <c r="DD134" s="162" t="str">
        <f t="shared" si="88"/>
        <v/>
      </c>
      <c r="DE134" s="162">
        <f t="shared" si="89"/>
        <v>26.516190476190477</v>
      </c>
      <c r="DF134" s="162">
        <f t="shared" si="90"/>
        <v>42.125</v>
      </c>
      <c r="DG134" s="162">
        <f t="shared" si="91"/>
        <v>20</v>
      </c>
      <c r="DH134" s="93">
        <f t="shared" si="92"/>
        <v>88.641190476190474</v>
      </c>
      <c r="DI134" s="94">
        <f t="shared" si="93"/>
        <v>92.900744047619042</v>
      </c>
      <c r="DJ134" s="95">
        <f t="shared" si="94"/>
        <v>93.689550264550263</v>
      </c>
      <c r="DK134" s="96">
        <f t="shared" si="95"/>
        <v>94.320595238095237</v>
      </c>
      <c r="DL134" s="97">
        <f t="shared" si="96"/>
        <v>94</v>
      </c>
      <c r="DM134" s="164">
        <f t="shared" si="97"/>
        <v>-2</v>
      </c>
      <c r="DN134" s="248">
        <f t="shared" si="98"/>
        <v>96</v>
      </c>
      <c r="DO134" s="248">
        <f t="shared" si="99"/>
        <v>94</v>
      </c>
    </row>
    <row r="135" spans="1:119" ht="18" customHeight="1">
      <c r="A135" s="70">
        <v>406913150104</v>
      </c>
      <c r="B135" s="71" t="s">
        <v>74</v>
      </c>
      <c r="C135" s="252" t="s">
        <v>75</v>
      </c>
      <c r="D135" s="253"/>
      <c r="E135" s="182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 t="str">
        <f t="shared" si="66"/>
        <v/>
      </c>
      <c r="R135" s="76">
        <f t="shared" si="67"/>
        <v>0</v>
      </c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 t="str">
        <f t="shared" si="68"/>
        <v/>
      </c>
      <c r="AD135" s="79" t="str">
        <f t="shared" si="69"/>
        <v/>
      </c>
      <c r="AE135" s="182">
        <v>6</v>
      </c>
      <c r="AF135" s="182">
        <v>1</v>
      </c>
      <c r="AG135" s="76">
        <v>2</v>
      </c>
      <c r="AH135" s="76">
        <v>2</v>
      </c>
      <c r="AI135" s="76">
        <v>5</v>
      </c>
      <c r="AJ135" s="76"/>
      <c r="AK135" s="76"/>
      <c r="AL135" s="76"/>
      <c r="AM135" s="76"/>
      <c r="AN135" s="76"/>
      <c r="AO135" s="76">
        <f t="shared" si="70"/>
        <v>16</v>
      </c>
      <c r="AP135" s="76">
        <f t="shared" si="71"/>
        <v>35.555555555555557</v>
      </c>
      <c r="AQ135" s="78">
        <v>10</v>
      </c>
      <c r="AR135" s="78">
        <v>8</v>
      </c>
      <c r="AS135" s="78">
        <v>4</v>
      </c>
      <c r="AT135" s="78">
        <v>3</v>
      </c>
      <c r="AU135" s="78"/>
      <c r="AV135" s="78"/>
      <c r="AW135" s="78"/>
      <c r="AX135" s="78">
        <f t="shared" si="72"/>
        <v>25</v>
      </c>
      <c r="AY135" s="78">
        <f t="shared" si="73"/>
        <v>35.714285714285715</v>
      </c>
      <c r="AZ135" s="384">
        <v>27</v>
      </c>
      <c r="BA135" s="385"/>
      <c r="BB135" s="80">
        <f t="shared" si="74"/>
        <v>54</v>
      </c>
      <c r="BC135" s="182">
        <v>95</v>
      </c>
      <c r="BD135" s="76">
        <v>100</v>
      </c>
      <c r="BE135" s="76"/>
      <c r="BF135" s="76"/>
      <c r="BG135" s="76"/>
      <c r="BH135" s="76">
        <f t="shared" si="75"/>
        <v>195</v>
      </c>
      <c r="BI135" s="76">
        <f t="shared" si="76"/>
        <v>97.5</v>
      </c>
      <c r="BJ135" s="78">
        <v>24</v>
      </c>
      <c r="BK135" s="78">
        <v>17</v>
      </c>
      <c r="BL135" s="78">
        <v>20</v>
      </c>
      <c r="BM135" s="78"/>
      <c r="BN135" s="78"/>
      <c r="BO135" s="78"/>
      <c r="BP135" s="78"/>
      <c r="BQ135" s="78"/>
      <c r="BR135" s="78"/>
      <c r="BS135" s="78"/>
      <c r="BT135" s="78">
        <f t="shared" si="77"/>
        <v>61</v>
      </c>
      <c r="BU135" s="78">
        <f t="shared" si="78"/>
        <v>71.764705882352942</v>
      </c>
      <c r="BV135" s="82"/>
      <c r="BW135" s="82"/>
      <c r="BX135" s="82"/>
      <c r="BY135" s="82"/>
      <c r="BZ135" s="82"/>
      <c r="CA135" s="82" t="str">
        <f t="shared" si="79"/>
        <v/>
      </c>
      <c r="CB135" s="82">
        <f t="shared" si="80"/>
        <v>0</v>
      </c>
      <c r="CC135" s="84">
        <v>83</v>
      </c>
      <c r="CD135" s="84">
        <v>87</v>
      </c>
      <c r="CE135" s="84"/>
      <c r="CF135" s="84"/>
      <c r="CG135" s="84"/>
      <c r="CH135" s="84">
        <f t="shared" si="81"/>
        <v>170</v>
      </c>
      <c r="CI135" s="84">
        <f t="shared" si="82"/>
        <v>85</v>
      </c>
      <c r="CJ135" s="86"/>
      <c r="CK135" s="86"/>
      <c r="CL135" s="86"/>
      <c r="CM135" s="86"/>
      <c r="CN135" s="86"/>
      <c r="CO135" s="86" t="str">
        <f t="shared" si="83"/>
        <v/>
      </c>
      <c r="CP135" s="86">
        <f t="shared" si="84"/>
        <v>0</v>
      </c>
      <c r="CQ135" s="182"/>
      <c r="CR135" s="76"/>
      <c r="CS135" s="76"/>
      <c r="CT135" s="88"/>
      <c r="CU135" s="88"/>
      <c r="CV135" s="88"/>
      <c r="CW135" s="88"/>
      <c r="CX135" s="88"/>
      <c r="CY135" s="88" t="str">
        <f t="shared" si="85"/>
        <v/>
      </c>
      <c r="CZ135" s="89">
        <f t="shared" si="86"/>
        <v>0</v>
      </c>
      <c r="DA135" s="386">
        <v>24</v>
      </c>
      <c r="DB135" s="385"/>
      <c r="DC135" s="80">
        <f t="shared" si="87"/>
        <v>9.6</v>
      </c>
      <c r="DD135" s="162" t="str">
        <f t="shared" si="88"/>
        <v/>
      </c>
      <c r="DE135" s="162">
        <f t="shared" si="89"/>
        <v>12.34095238095238</v>
      </c>
      <c r="DF135" s="162">
        <f t="shared" si="90"/>
        <v>42.389705882352935</v>
      </c>
      <c r="DG135" s="162">
        <f t="shared" si="91"/>
        <v>9.6</v>
      </c>
      <c r="DH135" s="93">
        <f t="shared" si="92"/>
        <v>64.33065826330531</v>
      </c>
      <c r="DI135" s="94">
        <f t="shared" si="93"/>
        <v>77.706661414565815</v>
      </c>
      <c r="DJ135" s="95">
        <f t="shared" si="94"/>
        <v>80.18369903516961</v>
      </c>
      <c r="DK135" s="96">
        <f t="shared" si="95"/>
        <v>82.165329131652655</v>
      </c>
      <c r="DL135" s="97">
        <f t="shared" si="96"/>
        <v>80</v>
      </c>
      <c r="DM135" s="164">
        <f t="shared" si="97"/>
        <v>-1</v>
      </c>
      <c r="DN135" s="248">
        <f t="shared" si="98"/>
        <v>81</v>
      </c>
      <c r="DO135" s="248">
        <f t="shared" si="99"/>
        <v>82</v>
      </c>
    </row>
    <row r="136" spans="1:119" ht="18" customHeight="1">
      <c r="A136" s="70">
        <v>402871150760</v>
      </c>
      <c r="B136" s="71" t="s">
        <v>76</v>
      </c>
      <c r="C136" s="252" t="s">
        <v>77</v>
      </c>
      <c r="D136" s="255"/>
      <c r="E136" s="182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 t="str">
        <f t="shared" si="66"/>
        <v/>
      </c>
      <c r="R136" s="76">
        <f t="shared" si="67"/>
        <v>0</v>
      </c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 t="str">
        <f t="shared" si="68"/>
        <v/>
      </c>
      <c r="AD136" s="79" t="str">
        <f t="shared" si="69"/>
        <v/>
      </c>
      <c r="AE136" s="182">
        <v>10</v>
      </c>
      <c r="AF136" s="182">
        <v>4</v>
      </c>
      <c r="AG136" s="76">
        <v>8</v>
      </c>
      <c r="AH136" s="76">
        <v>4</v>
      </c>
      <c r="AI136" s="76">
        <v>5</v>
      </c>
      <c r="AJ136" s="76"/>
      <c r="AK136" s="76"/>
      <c r="AL136" s="76"/>
      <c r="AM136" s="76"/>
      <c r="AN136" s="76"/>
      <c r="AO136" s="76">
        <f t="shared" si="70"/>
        <v>31</v>
      </c>
      <c r="AP136" s="76">
        <f t="shared" si="71"/>
        <v>68.888888888888886</v>
      </c>
      <c r="AQ136" s="78">
        <v>20</v>
      </c>
      <c r="AR136" s="78">
        <v>20</v>
      </c>
      <c r="AS136" s="78">
        <v>6</v>
      </c>
      <c r="AT136" s="78">
        <v>20</v>
      </c>
      <c r="AU136" s="78"/>
      <c r="AV136" s="78"/>
      <c r="AW136" s="78"/>
      <c r="AX136" s="78">
        <f t="shared" si="72"/>
        <v>66</v>
      </c>
      <c r="AY136" s="78">
        <f t="shared" si="73"/>
        <v>94.285714285714278</v>
      </c>
      <c r="AZ136" s="384">
        <v>44</v>
      </c>
      <c r="BA136" s="385"/>
      <c r="BB136" s="80">
        <f t="shared" si="74"/>
        <v>88</v>
      </c>
      <c r="BC136" s="182">
        <v>80</v>
      </c>
      <c r="BD136" s="76">
        <v>100</v>
      </c>
      <c r="BE136" s="76"/>
      <c r="BF136" s="76"/>
      <c r="BG136" s="76"/>
      <c r="BH136" s="76">
        <f t="shared" si="75"/>
        <v>180</v>
      </c>
      <c r="BI136" s="76">
        <f t="shared" si="76"/>
        <v>90</v>
      </c>
      <c r="BJ136" s="78">
        <v>23</v>
      </c>
      <c r="BK136" s="78">
        <v>29</v>
      </c>
      <c r="BL136" s="78">
        <v>22</v>
      </c>
      <c r="BM136" s="78"/>
      <c r="BN136" s="78"/>
      <c r="BO136" s="78"/>
      <c r="BP136" s="78"/>
      <c r="BQ136" s="78"/>
      <c r="BR136" s="78"/>
      <c r="BS136" s="78"/>
      <c r="BT136" s="78">
        <f t="shared" si="77"/>
        <v>74</v>
      </c>
      <c r="BU136" s="78">
        <f t="shared" si="78"/>
        <v>87.058823529411768</v>
      </c>
      <c r="BV136" s="82"/>
      <c r="BW136" s="82"/>
      <c r="BX136" s="82"/>
      <c r="BY136" s="82"/>
      <c r="BZ136" s="82"/>
      <c r="CA136" s="82" t="str">
        <f t="shared" si="79"/>
        <v/>
      </c>
      <c r="CB136" s="82">
        <f t="shared" si="80"/>
        <v>0</v>
      </c>
      <c r="CC136" s="84">
        <v>70</v>
      </c>
      <c r="CD136" s="84">
        <v>84</v>
      </c>
      <c r="CE136" s="84"/>
      <c r="CF136" s="84"/>
      <c r="CG136" s="84"/>
      <c r="CH136" s="84">
        <f t="shared" si="81"/>
        <v>154</v>
      </c>
      <c r="CI136" s="84">
        <f t="shared" si="82"/>
        <v>77</v>
      </c>
      <c r="CJ136" s="86"/>
      <c r="CK136" s="86"/>
      <c r="CL136" s="86"/>
      <c r="CM136" s="86"/>
      <c r="CN136" s="86"/>
      <c r="CO136" s="86" t="str">
        <f t="shared" si="83"/>
        <v/>
      </c>
      <c r="CP136" s="86">
        <f t="shared" si="84"/>
        <v>0</v>
      </c>
      <c r="CQ136" s="182"/>
      <c r="CR136" s="76"/>
      <c r="CS136" s="76"/>
      <c r="CT136" s="88"/>
      <c r="CU136" s="88"/>
      <c r="CV136" s="88"/>
      <c r="CW136" s="88"/>
      <c r="CX136" s="88"/>
      <c r="CY136" s="88" t="str">
        <f t="shared" si="85"/>
        <v/>
      </c>
      <c r="CZ136" s="89">
        <f t="shared" si="86"/>
        <v>0</v>
      </c>
      <c r="DA136" s="386">
        <v>47</v>
      </c>
      <c r="DB136" s="385"/>
      <c r="DC136" s="80">
        <f t="shared" si="87"/>
        <v>18.8</v>
      </c>
      <c r="DD136" s="162" t="str">
        <f t="shared" si="88"/>
        <v/>
      </c>
      <c r="DE136" s="162">
        <f t="shared" si="89"/>
        <v>24.672380952380955</v>
      </c>
      <c r="DF136" s="162">
        <f t="shared" si="90"/>
        <v>41.958823529411767</v>
      </c>
      <c r="DG136" s="162">
        <f t="shared" si="91"/>
        <v>18.8</v>
      </c>
      <c r="DH136" s="93">
        <f t="shared" si="92"/>
        <v>85.431204481792719</v>
      </c>
      <c r="DI136" s="94">
        <f t="shared" si="93"/>
        <v>90.894502801120453</v>
      </c>
      <c r="DJ136" s="95">
        <f t="shared" si="94"/>
        <v>91.906224712107075</v>
      </c>
      <c r="DK136" s="96">
        <f t="shared" si="95"/>
        <v>92.715602240896359</v>
      </c>
      <c r="DL136" s="97">
        <f t="shared" si="96"/>
        <v>92</v>
      </c>
      <c r="DM136" s="164">
        <f t="shared" si="97"/>
        <v>-2</v>
      </c>
      <c r="DN136" s="248">
        <f t="shared" si="98"/>
        <v>94</v>
      </c>
      <c r="DO136" s="248">
        <f t="shared" si="99"/>
        <v>90</v>
      </c>
    </row>
    <row r="137" spans="1:119" ht="18" customHeight="1">
      <c r="A137" s="70">
        <v>406913150105</v>
      </c>
      <c r="B137" s="71" t="s">
        <v>78</v>
      </c>
      <c r="C137" s="252" t="s">
        <v>79</v>
      </c>
      <c r="D137" s="251"/>
      <c r="E137" s="182"/>
      <c r="F137" s="76"/>
      <c r="G137" s="76"/>
      <c r="H137" s="76"/>
      <c r="I137" s="76"/>
      <c r="J137" s="76"/>
      <c r="K137" s="76"/>
      <c r="L137" s="76"/>
      <c r="M137" s="76"/>
      <c r="N137" s="76"/>
      <c r="O137" s="106"/>
      <c r="P137" s="106"/>
      <c r="Q137" s="76" t="str">
        <f t="shared" si="66"/>
        <v/>
      </c>
      <c r="R137" s="76">
        <f t="shared" si="67"/>
        <v>0</v>
      </c>
      <c r="S137" s="108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78" t="str">
        <f t="shared" si="68"/>
        <v/>
      </c>
      <c r="AD137" s="79" t="str">
        <f t="shared" si="69"/>
        <v/>
      </c>
      <c r="AE137" s="182">
        <v>10</v>
      </c>
      <c r="AF137" s="182">
        <v>1</v>
      </c>
      <c r="AG137" s="76">
        <v>6</v>
      </c>
      <c r="AH137" s="76">
        <v>3</v>
      </c>
      <c r="AI137" s="76">
        <v>5</v>
      </c>
      <c r="AJ137" s="76"/>
      <c r="AK137" s="76"/>
      <c r="AL137" s="76"/>
      <c r="AM137" s="76"/>
      <c r="AN137" s="76"/>
      <c r="AO137" s="76">
        <f t="shared" si="70"/>
        <v>25</v>
      </c>
      <c r="AP137" s="76">
        <f t="shared" si="71"/>
        <v>55.555555555555557</v>
      </c>
      <c r="AQ137" s="78">
        <v>20</v>
      </c>
      <c r="AR137" s="108">
        <v>13</v>
      </c>
      <c r="AS137" s="108">
        <v>10</v>
      </c>
      <c r="AT137" s="108">
        <v>18</v>
      </c>
      <c r="AU137" s="108"/>
      <c r="AV137" s="108"/>
      <c r="AW137" s="108"/>
      <c r="AX137" s="78">
        <f t="shared" si="72"/>
        <v>61</v>
      </c>
      <c r="AY137" s="78">
        <f t="shared" si="73"/>
        <v>87.142857142857139</v>
      </c>
      <c r="AZ137" s="384">
        <v>40</v>
      </c>
      <c r="BA137" s="385"/>
      <c r="BB137" s="80">
        <f t="shared" si="74"/>
        <v>80</v>
      </c>
      <c r="BC137" s="182">
        <v>95</v>
      </c>
      <c r="BD137" s="76">
        <v>80</v>
      </c>
      <c r="BE137" s="76"/>
      <c r="BF137" s="76"/>
      <c r="BG137" s="76"/>
      <c r="BH137" s="76">
        <f t="shared" si="75"/>
        <v>175</v>
      </c>
      <c r="BI137" s="76">
        <f t="shared" si="76"/>
        <v>87.5</v>
      </c>
      <c r="BJ137" s="108">
        <v>23</v>
      </c>
      <c r="BK137" s="108">
        <v>25</v>
      </c>
      <c r="BL137" s="78">
        <v>15</v>
      </c>
      <c r="BM137" s="78"/>
      <c r="BN137" s="78"/>
      <c r="BO137" s="78"/>
      <c r="BP137" s="78"/>
      <c r="BQ137" s="78"/>
      <c r="BR137" s="78"/>
      <c r="BS137" s="78"/>
      <c r="BT137" s="78">
        <f t="shared" si="77"/>
        <v>63</v>
      </c>
      <c r="BU137" s="78">
        <f t="shared" si="78"/>
        <v>74.117647058823536</v>
      </c>
      <c r="BV137" s="82"/>
      <c r="BW137" s="82"/>
      <c r="BX137" s="82"/>
      <c r="BY137" s="82"/>
      <c r="BZ137" s="82"/>
      <c r="CA137" s="82" t="str">
        <f t="shared" si="79"/>
        <v/>
      </c>
      <c r="CB137" s="82">
        <f t="shared" si="80"/>
        <v>0</v>
      </c>
      <c r="CC137" s="84">
        <v>70</v>
      </c>
      <c r="CD137" s="84">
        <v>80</v>
      </c>
      <c r="CE137" s="84"/>
      <c r="CF137" s="84"/>
      <c r="CG137" s="84"/>
      <c r="CH137" s="84">
        <f t="shared" si="81"/>
        <v>150</v>
      </c>
      <c r="CI137" s="84">
        <f t="shared" si="82"/>
        <v>75</v>
      </c>
      <c r="CJ137" s="86"/>
      <c r="CK137" s="86"/>
      <c r="CL137" s="86"/>
      <c r="CM137" s="86"/>
      <c r="CN137" s="86"/>
      <c r="CO137" s="86" t="str">
        <f t="shared" si="83"/>
        <v/>
      </c>
      <c r="CP137" s="86">
        <f t="shared" si="84"/>
        <v>0</v>
      </c>
      <c r="CQ137" s="182"/>
      <c r="CR137" s="76"/>
      <c r="CS137" s="76"/>
      <c r="CT137" s="88"/>
      <c r="CU137" s="88"/>
      <c r="CV137" s="88"/>
      <c r="CW137" s="88"/>
      <c r="CX137" s="88"/>
      <c r="CY137" s="88" t="str">
        <f t="shared" si="85"/>
        <v/>
      </c>
      <c r="CZ137" s="89">
        <f t="shared" si="86"/>
        <v>0</v>
      </c>
      <c r="DA137" s="386">
        <v>47</v>
      </c>
      <c r="DB137" s="385"/>
      <c r="DC137" s="80">
        <f t="shared" si="87"/>
        <v>18.8</v>
      </c>
      <c r="DD137" s="162" t="str">
        <f t="shared" si="88"/>
        <v/>
      </c>
      <c r="DE137" s="162">
        <f t="shared" si="89"/>
        <v>21.709523809523812</v>
      </c>
      <c r="DF137" s="162">
        <f t="shared" si="90"/>
        <v>39.242647058823529</v>
      </c>
      <c r="DG137" s="162">
        <f t="shared" si="91"/>
        <v>18.8</v>
      </c>
      <c r="DH137" s="93">
        <f t="shared" si="92"/>
        <v>79.752170868347335</v>
      </c>
      <c r="DI137" s="94">
        <f t="shared" si="93"/>
        <v>87.34510679271709</v>
      </c>
      <c r="DJ137" s="95">
        <f t="shared" si="94"/>
        <v>88.751206037970746</v>
      </c>
      <c r="DK137" s="96">
        <f t="shared" si="95"/>
        <v>89.87608543417366</v>
      </c>
      <c r="DL137" s="97">
        <f t="shared" si="96"/>
        <v>89</v>
      </c>
      <c r="DM137" s="164">
        <f t="shared" si="97"/>
        <v>2</v>
      </c>
      <c r="DN137" s="248">
        <f t="shared" si="98"/>
        <v>87</v>
      </c>
      <c r="DO137" s="248">
        <f t="shared" si="99"/>
        <v>85</v>
      </c>
    </row>
    <row r="138" spans="1:119" ht="18" customHeight="1">
      <c r="A138" s="70">
        <v>406913150129</v>
      </c>
      <c r="B138" s="71" t="s">
        <v>80</v>
      </c>
      <c r="C138" s="252" t="s">
        <v>81</v>
      </c>
      <c r="D138" s="253"/>
      <c r="E138" s="182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 t="str">
        <f t="shared" si="66"/>
        <v/>
      </c>
      <c r="R138" s="76">
        <f t="shared" si="67"/>
        <v>0</v>
      </c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 t="str">
        <f t="shared" si="68"/>
        <v/>
      </c>
      <c r="AD138" s="79" t="str">
        <f t="shared" si="69"/>
        <v/>
      </c>
      <c r="AE138" s="182">
        <v>8</v>
      </c>
      <c r="AF138" s="182">
        <v>6</v>
      </c>
      <c r="AG138" s="76">
        <v>10</v>
      </c>
      <c r="AH138" s="76">
        <v>1</v>
      </c>
      <c r="AI138" s="76">
        <v>5</v>
      </c>
      <c r="AJ138" s="76"/>
      <c r="AK138" s="76"/>
      <c r="AL138" s="76"/>
      <c r="AM138" s="76"/>
      <c r="AN138" s="76"/>
      <c r="AO138" s="76">
        <f t="shared" si="70"/>
        <v>30</v>
      </c>
      <c r="AP138" s="76">
        <f t="shared" si="71"/>
        <v>66.666666666666657</v>
      </c>
      <c r="AQ138" s="78">
        <v>20</v>
      </c>
      <c r="AR138" s="78">
        <v>17</v>
      </c>
      <c r="AS138" s="78">
        <v>10</v>
      </c>
      <c r="AT138" s="78">
        <v>18</v>
      </c>
      <c r="AU138" s="78"/>
      <c r="AV138" s="78"/>
      <c r="AW138" s="78"/>
      <c r="AX138" s="78">
        <f t="shared" si="72"/>
        <v>65</v>
      </c>
      <c r="AY138" s="78">
        <f t="shared" si="73"/>
        <v>92.857142857142861</v>
      </c>
      <c r="AZ138" s="384">
        <v>37</v>
      </c>
      <c r="BA138" s="385"/>
      <c r="BB138" s="80">
        <f t="shared" si="74"/>
        <v>74</v>
      </c>
      <c r="BC138" s="182">
        <v>85</v>
      </c>
      <c r="BD138" s="76">
        <v>80</v>
      </c>
      <c r="BE138" s="76"/>
      <c r="BF138" s="76"/>
      <c r="BG138" s="76"/>
      <c r="BH138" s="76">
        <f t="shared" si="75"/>
        <v>165</v>
      </c>
      <c r="BI138" s="76">
        <f t="shared" si="76"/>
        <v>82.5</v>
      </c>
      <c r="BJ138" s="78">
        <v>25</v>
      </c>
      <c r="BK138" s="78">
        <v>26</v>
      </c>
      <c r="BL138" s="78">
        <v>28</v>
      </c>
      <c r="BM138" s="78"/>
      <c r="BN138" s="78"/>
      <c r="BO138" s="78"/>
      <c r="BP138" s="78"/>
      <c r="BQ138" s="78"/>
      <c r="BR138" s="78"/>
      <c r="BS138" s="78"/>
      <c r="BT138" s="78">
        <f t="shared" si="77"/>
        <v>79</v>
      </c>
      <c r="BU138" s="78">
        <f t="shared" si="78"/>
        <v>92.941176470588232</v>
      </c>
      <c r="BV138" s="82"/>
      <c r="BW138" s="82"/>
      <c r="BX138" s="82"/>
      <c r="BY138" s="82"/>
      <c r="BZ138" s="82"/>
      <c r="CA138" s="82" t="str">
        <f t="shared" si="79"/>
        <v/>
      </c>
      <c r="CB138" s="82">
        <f t="shared" si="80"/>
        <v>0</v>
      </c>
      <c r="CC138" s="84">
        <v>86</v>
      </c>
      <c r="CD138" s="84">
        <v>91</v>
      </c>
      <c r="CE138" s="84"/>
      <c r="CF138" s="84"/>
      <c r="CG138" s="84"/>
      <c r="CH138" s="84">
        <f t="shared" si="81"/>
        <v>177</v>
      </c>
      <c r="CI138" s="84">
        <f t="shared" si="82"/>
        <v>88.5</v>
      </c>
      <c r="CJ138" s="86"/>
      <c r="CK138" s="86"/>
      <c r="CL138" s="86"/>
      <c r="CM138" s="86"/>
      <c r="CN138" s="86"/>
      <c r="CO138" s="86" t="str">
        <f t="shared" si="83"/>
        <v/>
      </c>
      <c r="CP138" s="86">
        <f t="shared" si="84"/>
        <v>0</v>
      </c>
      <c r="CQ138" s="182"/>
      <c r="CR138" s="76"/>
      <c r="CS138" s="76"/>
      <c r="CT138" s="88"/>
      <c r="CU138" s="88"/>
      <c r="CV138" s="88"/>
      <c r="CW138" s="88"/>
      <c r="CX138" s="88"/>
      <c r="CY138" s="88" t="str">
        <f>IF(SUMIFS(CQ138:CX138,CQ138:CX138,"&gt;=0")=0,"",SUMIFS(CQ138:CX138,CQ138:CX138,"&gt;=0"))</f>
        <v/>
      </c>
      <c r="CZ138" s="89">
        <f t="shared" si="86"/>
        <v>0</v>
      </c>
      <c r="DA138" s="386">
        <v>41</v>
      </c>
      <c r="DB138" s="385"/>
      <c r="DC138" s="80">
        <f t="shared" si="87"/>
        <v>16.399999999999999</v>
      </c>
      <c r="DD138" s="162" t="str">
        <f t="shared" si="88"/>
        <v/>
      </c>
      <c r="DE138" s="162">
        <f t="shared" si="89"/>
        <v>23.017142857142858</v>
      </c>
      <c r="DF138" s="162">
        <f t="shared" si="90"/>
        <v>44.016176470588235</v>
      </c>
      <c r="DG138" s="162">
        <f t="shared" si="91"/>
        <v>16.399999999999999</v>
      </c>
      <c r="DH138" s="93">
        <f t="shared" si="92"/>
        <v>83.433319327731084</v>
      </c>
      <c r="DI138" s="94">
        <f t="shared" si="93"/>
        <v>89.645824579831924</v>
      </c>
      <c r="DJ138" s="95">
        <f t="shared" si="94"/>
        <v>90.796288515406161</v>
      </c>
      <c r="DK138" s="96">
        <f t="shared" si="95"/>
        <v>91.716659663865542</v>
      </c>
      <c r="DL138" s="97">
        <f t="shared" si="96"/>
        <v>91</v>
      </c>
      <c r="DM138" s="164">
        <f t="shared" si="97"/>
        <v>-2</v>
      </c>
      <c r="DN138" s="248">
        <f t="shared" si="98"/>
        <v>93</v>
      </c>
      <c r="DO138" s="248">
        <f t="shared" si="99"/>
        <v>91</v>
      </c>
    </row>
    <row r="139" spans="1:119" ht="18" customHeight="1">
      <c r="A139" s="70">
        <v>406913150130</v>
      </c>
      <c r="B139" s="103" t="s">
        <v>82</v>
      </c>
      <c r="C139" s="250" t="s">
        <v>83</v>
      </c>
      <c r="D139" s="251"/>
      <c r="E139" s="182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 t="str">
        <f t="shared" si="66"/>
        <v/>
      </c>
      <c r="R139" s="76">
        <f t="shared" si="67"/>
        <v>0</v>
      </c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 t="str">
        <f t="shared" si="68"/>
        <v/>
      </c>
      <c r="AD139" s="79" t="str">
        <f t="shared" si="69"/>
        <v/>
      </c>
      <c r="AE139" s="182">
        <v>10</v>
      </c>
      <c r="AF139" s="76">
        <v>6</v>
      </c>
      <c r="AG139" s="76">
        <v>8</v>
      </c>
      <c r="AH139" s="76">
        <v>3</v>
      </c>
      <c r="AI139" s="76">
        <v>5</v>
      </c>
      <c r="AJ139" s="76"/>
      <c r="AK139" s="76"/>
      <c r="AL139" s="76"/>
      <c r="AM139" s="76"/>
      <c r="AN139" s="76"/>
      <c r="AO139" s="76">
        <f t="shared" si="70"/>
        <v>32</v>
      </c>
      <c r="AP139" s="76">
        <f t="shared" si="71"/>
        <v>71.111111111111114</v>
      </c>
      <c r="AQ139" s="78">
        <v>20</v>
      </c>
      <c r="AR139" s="78">
        <v>20</v>
      </c>
      <c r="AS139" s="78">
        <v>10</v>
      </c>
      <c r="AT139" s="78">
        <v>20</v>
      </c>
      <c r="AU139" s="78"/>
      <c r="AV139" s="78"/>
      <c r="AW139" s="78"/>
      <c r="AX139" s="78">
        <f t="shared" si="72"/>
        <v>70</v>
      </c>
      <c r="AY139" s="78">
        <f t="shared" si="73"/>
        <v>100</v>
      </c>
      <c r="AZ139" s="384">
        <v>39</v>
      </c>
      <c r="BA139" s="385"/>
      <c r="BB139" s="80">
        <f t="shared" si="74"/>
        <v>78</v>
      </c>
      <c r="BC139" s="182">
        <v>95</v>
      </c>
      <c r="BD139" s="76">
        <v>80</v>
      </c>
      <c r="BE139" s="76"/>
      <c r="BF139" s="76"/>
      <c r="BG139" s="76"/>
      <c r="BH139" s="76">
        <f t="shared" si="75"/>
        <v>175</v>
      </c>
      <c r="BI139" s="76">
        <f t="shared" si="76"/>
        <v>87.5</v>
      </c>
      <c r="BJ139" s="78">
        <v>25</v>
      </c>
      <c r="BK139" s="78">
        <v>30</v>
      </c>
      <c r="BL139" s="78">
        <v>27</v>
      </c>
      <c r="BM139" s="78"/>
      <c r="BN139" s="78"/>
      <c r="BO139" s="78"/>
      <c r="BP139" s="78"/>
      <c r="BQ139" s="78"/>
      <c r="BR139" s="78"/>
      <c r="BS139" s="78"/>
      <c r="BT139" s="78">
        <f t="shared" si="77"/>
        <v>82</v>
      </c>
      <c r="BU139" s="78">
        <f t="shared" si="78"/>
        <v>96.470588235294116</v>
      </c>
      <c r="BV139" s="82"/>
      <c r="BW139" s="82"/>
      <c r="BX139" s="82"/>
      <c r="BY139" s="82"/>
      <c r="BZ139" s="82"/>
      <c r="CA139" s="82" t="str">
        <f t="shared" si="79"/>
        <v/>
      </c>
      <c r="CB139" s="82">
        <f t="shared" si="80"/>
        <v>0</v>
      </c>
      <c r="CC139" s="84">
        <v>93</v>
      </c>
      <c r="CD139" s="84">
        <v>87</v>
      </c>
      <c r="CE139" s="84"/>
      <c r="CF139" s="84"/>
      <c r="CG139" s="84"/>
      <c r="CH139" s="84">
        <f t="shared" si="81"/>
        <v>180</v>
      </c>
      <c r="CI139" s="84">
        <f t="shared" si="82"/>
        <v>90</v>
      </c>
      <c r="CJ139" s="86"/>
      <c r="CK139" s="86"/>
      <c r="CL139" s="86"/>
      <c r="CM139" s="86"/>
      <c r="CN139" s="86"/>
      <c r="CO139" s="86" t="str">
        <f t="shared" si="83"/>
        <v/>
      </c>
      <c r="CP139" s="86">
        <f t="shared" si="84"/>
        <v>0</v>
      </c>
      <c r="CQ139" s="182"/>
      <c r="CR139" s="76"/>
      <c r="CS139" s="76"/>
      <c r="CT139" s="88"/>
      <c r="CU139" s="88"/>
      <c r="CV139" s="88"/>
      <c r="CW139" s="88"/>
      <c r="CX139" s="88"/>
      <c r="CY139" s="88" t="str">
        <f t="shared" si="85"/>
        <v/>
      </c>
      <c r="CZ139" s="89">
        <f t="shared" si="86"/>
        <v>0</v>
      </c>
      <c r="DA139" s="386">
        <v>43</v>
      </c>
      <c r="DB139" s="385"/>
      <c r="DC139" s="80">
        <f t="shared" si="87"/>
        <v>17.2</v>
      </c>
      <c r="DD139" s="162" t="str">
        <f t="shared" si="88"/>
        <v/>
      </c>
      <c r="DE139" s="162">
        <f t="shared" si="89"/>
        <v>24.553333333333335</v>
      </c>
      <c r="DF139" s="162">
        <f t="shared" si="90"/>
        <v>45.595588235294116</v>
      </c>
      <c r="DG139" s="162">
        <f t="shared" si="91"/>
        <v>17.2</v>
      </c>
      <c r="DH139" s="93">
        <f t="shared" si="92"/>
        <v>87.34892156862746</v>
      </c>
      <c r="DI139" s="94">
        <f t="shared" si="93"/>
        <v>92.093075980392172</v>
      </c>
      <c r="DJ139" s="95">
        <f t="shared" si="94"/>
        <v>92.971623093681927</v>
      </c>
      <c r="DK139" s="96">
        <f t="shared" si="95"/>
        <v>93.674460784313737</v>
      </c>
      <c r="DL139" s="97">
        <f t="shared" si="96"/>
        <v>93</v>
      </c>
      <c r="DM139" s="164">
        <f t="shared" si="97"/>
        <v>2</v>
      </c>
      <c r="DN139" s="248">
        <f t="shared" si="98"/>
        <v>91</v>
      </c>
      <c r="DO139" s="248">
        <f t="shared" si="99"/>
        <v>91</v>
      </c>
    </row>
    <row r="140" spans="1:119" ht="18" customHeight="1">
      <c r="A140" s="70">
        <v>406913150106</v>
      </c>
      <c r="B140" s="112" t="s">
        <v>84</v>
      </c>
      <c r="C140" s="254" t="s">
        <v>85</v>
      </c>
      <c r="D140" s="253"/>
      <c r="E140" s="182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 t="str">
        <f t="shared" si="66"/>
        <v/>
      </c>
      <c r="R140" s="76">
        <f t="shared" si="67"/>
        <v>0</v>
      </c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 t="str">
        <f t="shared" si="68"/>
        <v/>
      </c>
      <c r="AD140" s="79" t="str">
        <f t="shared" si="69"/>
        <v/>
      </c>
      <c r="AE140" s="182">
        <v>8</v>
      </c>
      <c r="AF140" s="76">
        <v>3</v>
      </c>
      <c r="AG140" s="76">
        <v>4</v>
      </c>
      <c r="AH140" s="76">
        <v>6</v>
      </c>
      <c r="AI140" s="76">
        <v>5</v>
      </c>
      <c r="AJ140" s="76"/>
      <c r="AK140" s="76"/>
      <c r="AL140" s="76"/>
      <c r="AM140" s="76"/>
      <c r="AN140" s="76"/>
      <c r="AO140" s="76">
        <f t="shared" si="70"/>
        <v>26</v>
      </c>
      <c r="AP140" s="76">
        <f t="shared" si="71"/>
        <v>57.777777777777771</v>
      </c>
      <c r="AQ140" s="78">
        <v>20</v>
      </c>
      <c r="AR140" s="78">
        <v>17</v>
      </c>
      <c r="AS140" s="78">
        <v>6</v>
      </c>
      <c r="AT140" s="78">
        <v>18</v>
      </c>
      <c r="AU140" s="78"/>
      <c r="AV140" s="78"/>
      <c r="AW140" s="78"/>
      <c r="AX140" s="78">
        <f t="shared" si="72"/>
        <v>61</v>
      </c>
      <c r="AY140" s="78">
        <f t="shared" si="73"/>
        <v>87.142857142857139</v>
      </c>
      <c r="AZ140" s="384">
        <v>36</v>
      </c>
      <c r="BA140" s="385"/>
      <c r="BB140" s="80">
        <f t="shared" si="74"/>
        <v>72</v>
      </c>
      <c r="BC140" s="182">
        <v>95</v>
      </c>
      <c r="BD140" s="76">
        <v>80</v>
      </c>
      <c r="BE140" s="76"/>
      <c r="BF140" s="76"/>
      <c r="BG140" s="76"/>
      <c r="BH140" s="76">
        <f t="shared" si="75"/>
        <v>175</v>
      </c>
      <c r="BI140" s="76">
        <f t="shared" si="76"/>
        <v>87.5</v>
      </c>
      <c r="BJ140" s="78">
        <v>25</v>
      </c>
      <c r="BK140" s="78">
        <v>30</v>
      </c>
      <c r="BL140" s="78">
        <v>27</v>
      </c>
      <c r="BM140" s="78"/>
      <c r="BN140" s="78"/>
      <c r="BO140" s="78"/>
      <c r="BP140" s="78"/>
      <c r="BQ140" s="78"/>
      <c r="BR140" s="78"/>
      <c r="BS140" s="78"/>
      <c r="BT140" s="78">
        <f t="shared" si="77"/>
        <v>82</v>
      </c>
      <c r="BU140" s="78">
        <f t="shared" si="78"/>
        <v>96.470588235294116</v>
      </c>
      <c r="BV140" s="82"/>
      <c r="BW140" s="82"/>
      <c r="BX140" s="82"/>
      <c r="BY140" s="82"/>
      <c r="BZ140" s="82"/>
      <c r="CA140" s="82" t="str">
        <f t="shared" si="79"/>
        <v/>
      </c>
      <c r="CB140" s="82">
        <f t="shared" si="80"/>
        <v>0</v>
      </c>
      <c r="CC140" s="84">
        <v>88</v>
      </c>
      <c r="CD140" s="84">
        <v>86</v>
      </c>
      <c r="CE140" s="84"/>
      <c r="CF140" s="84"/>
      <c r="CG140" s="84"/>
      <c r="CH140" s="84">
        <f t="shared" si="81"/>
        <v>174</v>
      </c>
      <c r="CI140" s="84">
        <f t="shared" si="82"/>
        <v>87</v>
      </c>
      <c r="CJ140" s="86"/>
      <c r="CK140" s="86"/>
      <c r="CL140" s="86"/>
      <c r="CM140" s="86"/>
      <c r="CN140" s="86"/>
      <c r="CO140" s="86" t="str">
        <f t="shared" si="83"/>
        <v/>
      </c>
      <c r="CP140" s="86">
        <f t="shared" si="84"/>
        <v>0</v>
      </c>
      <c r="CQ140" s="182"/>
      <c r="CR140" s="76"/>
      <c r="CS140" s="76"/>
      <c r="CT140" s="88"/>
      <c r="CU140" s="88"/>
      <c r="CV140" s="88"/>
      <c r="CW140" s="88"/>
      <c r="CX140" s="88"/>
      <c r="CY140" s="88" t="str">
        <f t="shared" si="85"/>
        <v/>
      </c>
      <c r="CZ140" s="89">
        <f t="shared" si="86"/>
        <v>0</v>
      </c>
      <c r="DA140" s="386">
        <v>27</v>
      </c>
      <c r="DB140" s="385"/>
      <c r="DC140" s="80">
        <f t="shared" si="87"/>
        <v>10.8</v>
      </c>
      <c r="DD140" s="162" t="str">
        <f t="shared" si="88"/>
        <v/>
      </c>
      <c r="DE140" s="162">
        <f t="shared" si="89"/>
        <v>21.256190476190472</v>
      </c>
      <c r="DF140" s="162">
        <f t="shared" si="90"/>
        <v>44.995588235294115</v>
      </c>
      <c r="DG140" s="162">
        <f t="shared" si="91"/>
        <v>10.8</v>
      </c>
      <c r="DH140" s="93">
        <f t="shared" si="92"/>
        <v>77.051778711484587</v>
      </c>
      <c r="DI140" s="94">
        <f t="shared" si="93"/>
        <v>85.65736169467786</v>
      </c>
      <c r="DJ140" s="95">
        <f t="shared" si="94"/>
        <v>87.250988173046991</v>
      </c>
      <c r="DK140" s="96">
        <f t="shared" si="95"/>
        <v>88.525889355742294</v>
      </c>
      <c r="DL140" s="97">
        <f t="shared" si="96"/>
        <v>87</v>
      </c>
      <c r="DM140" s="164">
        <f t="shared" si="97"/>
        <v>2</v>
      </c>
      <c r="DN140" s="248">
        <f t="shared" si="98"/>
        <v>85</v>
      </c>
      <c r="DO140" s="248">
        <f t="shared" si="99"/>
        <v>87</v>
      </c>
    </row>
    <row r="141" spans="1:119" ht="18" customHeight="1">
      <c r="A141" s="70">
        <v>406913150132</v>
      </c>
      <c r="B141" s="99" t="s">
        <v>86</v>
      </c>
      <c r="C141" s="250" t="s">
        <v>87</v>
      </c>
      <c r="D141" s="251"/>
      <c r="E141" s="182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 t="str">
        <f t="shared" si="66"/>
        <v/>
      </c>
      <c r="R141" s="76">
        <f t="shared" si="67"/>
        <v>0</v>
      </c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 t="str">
        <f t="shared" si="68"/>
        <v/>
      </c>
      <c r="AD141" s="79" t="str">
        <f t="shared" si="69"/>
        <v/>
      </c>
      <c r="AE141" s="182">
        <v>10</v>
      </c>
      <c r="AF141" s="76">
        <v>5</v>
      </c>
      <c r="AG141" s="76">
        <v>6</v>
      </c>
      <c r="AH141" s="76">
        <v>10</v>
      </c>
      <c r="AI141" s="76">
        <v>5</v>
      </c>
      <c r="AJ141" s="76"/>
      <c r="AK141" s="76"/>
      <c r="AL141" s="76"/>
      <c r="AM141" s="76"/>
      <c r="AN141" s="76"/>
      <c r="AO141" s="76">
        <f t="shared" si="70"/>
        <v>36</v>
      </c>
      <c r="AP141" s="76">
        <f t="shared" si="71"/>
        <v>80</v>
      </c>
      <c r="AQ141" s="78">
        <v>20</v>
      </c>
      <c r="AR141" s="78">
        <v>18</v>
      </c>
      <c r="AS141" s="78">
        <v>8</v>
      </c>
      <c r="AT141" s="78">
        <v>20</v>
      </c>
      <c r="AU141" s="78"/>
      <c r="AV141" s="78"/>
      <c r="AW141" s="78"/>
      <c r="AX141" s="78">
        <f t="shared" si="72"/>
        <v>66</v>
      </c>
      <c r="AY141" s="78">
        <f t="shared" si="73"/>
        <v>94.285714285714278</v>
      </c>
      <c r="AZ141" s="384">
        <v>45</v>
      </c>
      <c r="BA141" s="385"/>
      <c r="BB141" s="80">
        <f t="shared" si="74"/>
        <v>90</v>
      </c>
      <c r="BC141" s="182">
        <v>90</v>
      </c>
      <c r="BD141" s="76">
        <v>80</v>
      </c>
      <c r="BE141" s="76"/>
      <c r="BF141" s="76"/>
      <c r="BG141" s="76"/>
      <c r="BH141" s="76">
        <f t="shared" si="75"/>
        <v>170</v>
      </c>
      <c r="BI141" s="76">
        <f t="shared" si="76"/>
        <v>85</v>
      </c>
      <c r="BJ141" s="78">
        <v>24</v>
      </c>
      <c r="BK141" s="78">
        <v>29</v>
      </c>
      <c r="BL141" s="78">
        <v>23</v>
      </c>
      <c r="BM141" s="78"/>
      <c r="BN141" s="78"/>
      <c r="BO141" s="78"/>
      <c r="BP141" s="78"/>
      <c r="BQ141" s="78"/>
      <c r="BR141" s="78"/>
      <c r="BS141" s="78"/>
      <c r="BT141" s="78">
        <f t="shared" si="77"/>
        <v>76</v>
      </c>
      <c r="BU141" s="78">
        <f t="shared" si="78"/>
        <v>89.411764705882362</v>
      </c>
      <c r="BV141" s="82"/>
      <c r="BW141" s="82"/>
      <c r="BX141" s="82"/>
      <c r="BY141" s="82"/>
      <c r="BZ141" s="82"/>
      <c r="CA141" s="82" t="str">
        <f t="shared" si="79"/>
        <v/>
      </c>
      <c r="CB141" s="82">
        <f t="shared" si="80"/>
        <v>0</v>
      </c>
      <c r="CC141" s="84">
        <v>85</v>
      </c>
      <c r="CD141" s="84">
        <v>87</v>
      </c>
      <c r="CE141" s="84"/>
      <c r="CF141" s="84"/>
      <c r="CG141" s="84"/>
      <c r="CH141" s="84">
        <f t="shared" si="81"/>
        <v>172</v>
      </c>
      <c r="CI141" s="84">
        <f t="shared" si="82"/>
        <v>86</v>
      </c>
      <c r="CJ141" s="86"/>
      <c r="CK141" s="86"/>
      <c r="CL141" s="86"/>
      <c r="CM141" s="86"/>
      <c r="CN141" s="86"/>
      <c r="CO141" s="86" t="str">
        <f t="shared" si="83"/>
        <v/>
      </c>
      <c r="CP141" s="86">
        <f t="shared" si="84"/>
        <v>0</v>
      </c>
      <c r="CQ141" s="182"/>
      <c r="CR141" s="76"/>
      <c r="CS141" s="76"/>
      <c r="CT141" s="88"/>
      <c r="CU141" s="88"/>
      <c r="CV141" s="88"/>
      <c r="CW141" s="88"/>
      <c r="CX141" s="88"/>
      <c r="CY141" s="88" t="str">
        <f t="shared" si="85"/>
        <v/>
      </c>
      <c r="CZ141" s="89">
        <f t="shared" si="86"/>
        <v>0</v>
      </c>
      <c r="DA141" s="386">
        <v>50</v>
      </c>
      <c r="DB141" s="385"/>
      <c r="DC141" s="80">
        <f t="shared" si="87"/>
        <v>20</v>
      </c>
      <c r="DD141" s="162" t="str">
        <f t="shared" si="88"/>
        <v/>
      </c>
      <c r="DE141" s="162">
        <f t="shared" si="89"/>
        <v>26.185714285714283</v>
      </c>
      <c r="DF141" s="162">
        <f t="shared" si="90"/>
        <v>43.361764705882351</v>
      </c>
      <c r="DG141" s="162">
        <f t="shared" si="91"/>
        <v>20</v>
      </c>
      <c r="DH141" s="93">
        <f t="shared" si="92"/>
        <v>89.547478991596634</v>
      </c>
      <c r="DI141" s="94">
        <f t="shared" si="93"/>
        <v>93.467174369747895</v>
      </c>
      <c r="DJ141" s="95">
        <f t="shared" si="94"/>
        <v>94.193043884220344</v>
      </c>
      <c r="DK141" s="96">
        <f t="shared" si="95"/>
        <v>94.77373949579831</v>
      </c>
      <c r="DL141" s="97">
        <f t="shared" si="96"/>
        <v>94</v>
      </c>
      <c r="DM141" s="164">
        <f t="shared" si="97"/>
        <v>3</v>
      </c>
      <c r="DN141" s="248">
        <f t="shared" si="98"/>
        <v>91</v>
      </c>
      <c r="DO141" s="248">
        <f t="shared" si="99"/>
        <v>94</v>
      </c>
    </row>
    <row r="142" spans="1:119" ht="18" customHeight="1">
      <c r="A142" s="70">
        <v>406816150948</v>
      </c>
      <c r="B142" s="71" t="s">
        <v>88</v>
      </c>
      <c r="C142" s="252" t="s">
        <v>89</v>
      </c>
      <c r="D142" s="253"/>
      <c r="E142" s="182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 t="str">
        <f t="shared" si="66"/>
        <v/>
      </c>
      <c r="R142" s="76">
        <f t="shared" si="67"/>
        <v>0</v>
      </c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 t="str">
        <f t="shared" si="68"/>
        <v/>
      </c>
      <c r="AD142" s="79" t="str">
        <f t="shared" si="69"/>
        <v/>
      </c>
      <c r="AE142" s="182">
        <v>4</v>
      </c>
      <c r="AF142" s="76">
        <v>0</v>
      </c>
      <c r="AG142" s="76">
        <v>5</v>
      </c>
      <c r="AH142" s="76">
        <v>2</v>
      </c>
      <c r="AI142" s="76">
        <v>5</v>
      </c>
      <c r="AJ142" s="76"/>
      <c r="AK142" s="76"/>
      <c r="AL142" s="76"/>
      <c r="AM142" s="76"/>
      <c r="AN142" s="76"/>
      <c r="AO142" s="76">
        <f t="shared" si="70"/>
        <v>16</v>
      </c>
      <c r="AP142" s="76">
        <f t="shared" si="71"/>
        <v>35.555555555555557</v>
      </c>
      <c r="AQ142" s="78">
        <v>12</v>
      </c>
      <c r="AR142" s="78">
        <v>8</v>
      </c>
      <c r="AS142" s="78">
        <v>8</v>
      </c>
      <c r="AT142" s="78">
        <v>6</v>
      </c>
      <c r="AU142" s="78"/>
      <c r="AV142" s="78"/>
      <c r="AW142" s="78"/>
      <c r="AX142" s="78">
        <f t="shared" si="72"/>
        <v>34</v>
      </c>
      <c r="AY142" s="78">
        <f t="shared" si="73"/>
        <v>48.571428571428569</v>
      </c>
      <c r="AZ142" s="384">
        <v>28</v>
      </c>
      <c r="BA142" s="385"/>
      <c r="BB142" s="80">
        <f t="shared" si="74"/>
        <v>56.000000000000007</v>
      </c>
      <c r="BC142" s="182">
        <v>80</v>
      </c>
      <c r="BD142" s="76">
        <v>80</v>
      </c>
      <c r="BE142" s="76"/>
      <c r="BF142" s="76"/>
      <c r="BG142" s="76"/>
      <c r="BH142" s="76">
        <f t="shared" si="75"/>
        <v>160</v>
      </c>
      <c r="BI142" s="76">
        <f t="shared" si="76"/>
        <v>80</v>
      </c>
      <c r="BJ142" s="78">
        <v>17</v>
      </c>
      <c r="BK142" s="78">
        <v>30</v>
      </c>
      <c r="BL142" s="78">
        <v>21</v>
      </c>
      <c r="BM142" s="78"/>
      <c r="BN142" s="78"/>
      <c r="BO142" s="78"/>
      <c r="BP142" s="78"/>
      <c r="BQ142" s="78"/>
      <c r="BR142" s="78"/>
      <c r="BS142" s="78"/>
      <c r="BT142" s="78">
        <f t="shared" si="77"/>
        <v>68</v>
      </c>
      <c r="BU142" s="78">
        <f t="shared" si="78"/>
        <v>80</v>
      </c>
      <c r="BV142" s="82"/>
      <c r="BW142" s="82"/>
      <c r="BX142" s="82"/>
      <c r="BY142" s="82"/>
      <c r="BZ142" s="82"/>
      <c r="CA142" s="82" t="str">
        <f t="shared" si="79"/>
        <v/>
      </c>
      <c r="CB142" s="82">
        <f t="shared" si="80"/>
        <v>0</v>
      </c>
      <c r="CC142" s="84">
        <v>84</v>
      </c>
      <c r="CD142" s="84">
        <v>84</v>
      </c>
      <c r="CE142" s="84"/>
      <c r="CF142" s="84"/>
      <c r="CG142" s="84"/>
      <c r="CH142" s="84">
        <f t="shared" si="81"/>
        <v>168</v>
      </c>
      <c r="CI142" s="84">
        <f t="shared" si="82"/>
        <v>84</v>
      </c>
      <c r="CJ142" s="86"/>
      <c r="CK142" s="86"/>
      <c r="CL142" s="86"/>
      <c r="CM142" s="86"/>
      <c r="CN142" s="86"/>
      <c r="CO142" s="86" t="str">
        <f t="shared" si="83"/>
        <v/>
      </c>
      <c r="CP142" s="86">
        <f t="shared" si="84"/>
        <v>0</v>
      </c>
      <c r="CQ142" s="182"/>
      <c r="CR142" s="76"/>
      <c r="CS142" s="76"/>
      <c r="CT142" s="88"/>
      <c r="CU142" s="88"/>
      <c r="CV142" s="88"/>
      <c r="CW142" s="88"/>
      <c r="CX142" s="88"/>
      <c r="CY142" s="88" t="str">
        <f t="shared" si="85"/>
        <v/>
      </c>
      <c r="CZ142" s="89">
        <f t="shared" si="86"/>
        <v>0</v>
      </c>
      <c r="DA142" s="386">
        <v>27</v>
      </c>
      <c r="DB142" s="385"/>
      <c r="DC142" s="80">
        <f t="shared" si="87"/>
        <v>10.8</v>
      </c>
      <c r="DD142" s="162" t="str">
        <f t="shared" si="88"/>
        <v/>
      </c>
      <c r="DE142" s="162">
        <f t="shared" si="89"/>
        <v>13.678095238095239</v>
      </c>
      <c r="DF142" s="162">
        <f t="shared" si="90"/>
        <v>40.799999999999997</v>
      </c>
      <c r="DG142" s="162">
        <f t="shared" si="91"/>
        <v>10.8</v>
      </c>
      <c r="DH142" s="93">
        <f t="shared" si="92"/>
        <v>65.278095238095233</v>
      </c>
      <c r="DI142" s="94">
        <f>IFERROR(75+(100-75)/(100-60)*(DH142-60),"")</f>
        <v>78.298809523809524</v>
      </c>
      <c r="DJ142" s="95">
        <f t="shared" si="94"/>
        <v>80.710052910052909</v>
      </c>
      <c r="DK142" s="96">
        <f t="shared" si="95"/>
        <v>82.639047619047616</v>
      </c>
      <c r="DL142" s="97">
        <f>IFERROR(IF(ROUND(IF($C$113="Green",DI142,IF($C$113="Orange",DJ142,IF($C$113="Yellow",DK142,"Error!"))),0)&lt;70,70,ROUND(IF($C$113="Green",DI142,IF($C$113="Orange",DJ142,IF($C$113="Yellow",DK142,"Error!"))),0)),"")</f>
        <v>81</v>
      </c>
      <c r="DM142" s="164">
        <f t="shared" si="97"/>
        <v>2</v>
      </c>
      <c r="DN142" s="248">
        <f t="shared" si="98"/>
        <v>79</v>
      </c>
      <c r="DO142" s="248">
        <f t="shared" si="99"/>
        <v>81</v>
      </c>
    </row>
    <row r="143" spans="1:119" ht="18" customHeight="1">
      <c r="A143" s="70">
        <v>485536150050</v>
      </c>
      <c r="B143" s="103" t="s">
        <v>90</v>
      </c>
      <c r="C143" s="250" t="s">
        <v>91</v>
      </c>
      <c r="D143" s="253"/>
      <c r="E143" s="182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 t="str">
        <f t="shared" si="66"/>
        <v/>
      </c>
      <c r="R143" s="76">
        <f t="shared" si="67"/>
        <v>0</v>
      </c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 t="str">
        <f t="shared" si="68"/>
        <v/>
      </c>
      <c r="AD143" s="79" t="str">
        <f t="shared" si="69"/>
        <v/>
      </c>
      <c r="AE143" s="182">
        <v>10</v>
      </c>
      <c r="AF143" s="76">
        <v>1</v>
      </c>
      <c r="AG143" s="76">
        <v>3</v>
      </c>
      <c r="AH143" s="76">
        <v>1</v>
      </c>
      <c r="AI143" s="76">
        <v>5</v>
      </c>
      <c r="AJ143" s="76"/>
      <c r="AK143" s="76"/>
      <c r="AL143" s="76"/>
      <c r="AM143" s="76"/>
      <c r="AN143" s="76"/>
      <c r="AO143" s="76">
        <f t="shared" si="70"/>
        <v>20</v>
      </c>
      <c r="AP143" s="76">
        <f t="shared" si="71"/>
        <v>44.444444444444443</v>
      </c>
      <c r="AQ143" s="78">
        <v>17</v>
      </c>
      <c r="AR143" s="78">
        <v>10</v>
      </c>
      <c r="AS143" s="78">
        <v>6</v>
      </c>
      <c r="AT143" s="78">
        <v>14</v>
      </c>
      <c r="AU143" s="78"/>
      <c r="AV143" s="78"/>
      <c r="AW143" s="78"/>
      <c r="AX143" s="78">
        <f t="shared" si="72"/>
        <v>47</v>
      </c>
      <c r="AY143" s="78">
        <f t="shared" si="73"/>
        <v>67.142857142857139</v>
      </c>
      <c r="AZ143" s="384">
        <v>28</v>
      </c>
      <c r="BA143" s="385"/>
      <c r="BB143" s="80">
        <f t="shared" si="74"/>
        <v>56.000000000000007</v>
      </c>
      <c r="BC143" s="182">
        <v>80</v>
      </c>
      <c r="BD143" s="76">
        <v>80</v>
      </c>
      <c r="BE143" s="76"/>
      <c r="BF143" s="76"/>
      <c r="BG143" s="76"/>
      <c r="BH143" s="76">
        <f t="shared" si="75"/>
        <v>160</v>
      </c>
      <c r="BI143" s="76">
        <f t="shared" si="76"/>
        <v>80</v>
      </c>
      <c r="BJ143" s="78">
        <v>15</v>
      </c>
      <c r="BK143" s="78">
        <v>27</v>
      </c>
      <c r="BL143" s="78">
        <v>21</v>
      </c>
      <c r="BM143" s="78"/>
      <c r="BN143" s="78"/>
      <c r="BO143" s="78"/>
      <c r="BP143" s="78"/>
      <c r="BQ143" s="78"/>
      <c r="BR143" s="78"/>
      <c r="BS143" s="78"/>
      <c r="BT143" s="78">
        <f t="shared" si="77"/>
        <v>63</v>
      </c>
      <c r="BU143" s="78">
        <f t="shared" si="78"/>
        <v>74.117647058823536</v>
      </c>
      <c r="BV143" s="82"/>
      <c r="BW143" s="82"/>
      <c r="BX143" s="82"/>
      <c r="BY143" s="82"/>
      <c r="BZ143" s="82"/>
      <c r="CA143" s="82" t="str">
        <f t="shared" si="79"/>
        <v/>
      </c>
      <c r="CB143" s="82">
        <f t="shared" si="80"/>
        <v>0</v>
      </c>
      <c r="CC143" s="84">
        <v>70</v>
      </c>
      <c r="CD143" s="84">
        <v>85</v>
      </c>
      <c r="CE143" s="84"/>
      <c r="CF143" s="84"/>
      <c r="CG143" s="84"/>
      <c r="CH143" s="84">
        <f t="shared" si="81"/>
        <v>155</v>
      </c>
      <c r="CI143" s="84">
        <f t="shared" si="82"/>
        <v>77.5</v>
      </c>
      <c r="CJ143" s="86"/>
      <c r="CK143" s="86"/>
      <c r="CL143" s="86"/>
      <c r="CM143" s="86"/>
      <c r="CN143" s="86"/>
      <c r="CO143" s="86" t="str">
        <f t="shared" si="83"/>
        <v/>
      </c>
      <c r="CP143" s="86">
        <f t="shared" si="84"/>
        <v>0</v>
      </c>
      <c r="CQ143" s="182"/>
      <c r="CR143" s="76"/>
      <c r="CS143" s="76"/>
      <c r="CT143" s="88"/>
      <c r="CU143" s="88"/>
      <c r="CV143" s="88"/>
      <c r="CW143" s="88"/>
      <c r="CX143" s="88"/>
      <c r="CY143" s="88" t="str">
        <f t="shared" si="85"/>
        <v/>
      </c>
      <c r="CZ143" s="89">
        <f t="shared" si="86"/>
        <v>0</v>
      </c>
      <c r="DA143" s="386">
        <v>33</v>
      </c>
      <c r="DB143" s="385"/>
      <c r="DC143" s="80">
        <f t="shared" si="87"/>
        <v>13.2</v>
      </c>
      <c r="DD143" s="162" t="str">
        <f t="shared" si="88"/>
        <v/>
      </c>
      <c r="DE143" s="162">
        <f t="shared" si="89"/>
        <v>16.416190476190476</v>
      </c>
      <c r="DF143" s="162">
        <f t="shared" si="90"/>
        <v>38.617647058823529</v>
      </c>
      <c r="DG143" s="162">
        <f t="shared" si="91"/>
        <v>13.2</v>
      </c>
      <c r="DH143" s="93">
        <f t="shared" si="92"/>
        <v>68.233837535014004</v>
      </c>
      <c r="DI143" s="94">
        <f t="shared" si="93"/>
        <v>80.146148459383753</v>
      </c>
      <c r="DJ143" s="95">
        <f t="shared" si="94"/>
        <v>82.352131963896667</v>
      </c>
      <c r="DK143" s="96">
        <f t="shared" si="95"/>
        <v>84.116918767507002</v>
      </c>
      <c r="DL143" s="97">
        <f t="shared" si="96"/>
        <v>82</v>
      </c>
      <c r="DM143" s="164">
        <f t="shared" si="97"/>
        <v>-1</v>
      </c>
      <c r="DN143" s="248">
        <f t="shared" si="98"/>
        <v>83</v>
      </c>
      <c r="DO143" s="248">
        <f t="shared" si="99"/>
        <v>84</v>
      </c>
    </row>
    <row r="144" spans="1:119" ht="18" customHeight="1">
      <c r="A144" s="70">
        <v>406913150107</v>
      </c>
      <c r="B144" s="71" t="s">
        <v>92</v>
      </c>
      <c r="C144" s="252" t="s">
        <v>93</v>
      </c>
      <c r="D144" s="253"/>
      <c r="E144" s="182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 t="str">
        <f t="shared" si="66"/>
        <v/>
      </c>
      <c r="R144" s="76">
        <f t="shared" si="67"/>
        <v>0</v>
      </c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 t="str">
        <f t="shared" si="68"/>
        <v/>
      </c>
      <c r="AD144" s="79" t="str">
        <f t="shared" si="69"/>
        <v/>
      </c>
      <c r="AE144" s="182"/>
      <c r="AF144" s="76"/>
      <c r="AG144" s="76"/>
      <c r="AH144" s="76"/>
      <c r="AI144" s="76">
        <v>5</v>
      </c>
      <c r="AJ144" s="76"/>
      <c r="AK144" s="76"/>
      <c r="AL144" s="76"/>
      <c r="AM144" s="76"/>
      <c r="AN144" s="76"/>
      <c r="AO144" s="76">
        <f t="shared" si="70"/>
        <v>5</v>
      </c>
      <c r="AP144" s="76">
        <f t="shared" si="71"/>
        <v>100</v>
      </c>
      <c r="AQ144" s="78"/>
      <c r="AR144" s="78"/>
      <c r="AS144" s="78"/>
      <c r="AT144" s="78"/>
      <c r="AU144" s="78"/>
      <c r="AV144" s="78"/>
      <c r="AW144" s="78"/>
      <c r="AX144" s="78" t="str">
        <f t="shared" si="72"/>
        <v/>
      </c>
      <c r="AY144" s="78" t="str">
        <f t="shared" si="73"/>
        <v/>
      </c>
      <c r="AZ144" s="384"/>
      <c r="BA144" s="385"/>
      <c r="BB144" s="80" t="str">
        <f t="shared" si="74"/>
        <v/>
      </c>
      <c r="BC144" s="182"/>
      <c r="BD144" s="76"/>
      <c r="BE144" s="76"/>
      <c r="BF144" s="76"/>
      <c r="BG144" s="76"/>
      <c r="BH144" s="76" t="str">
        <f t="shared" si="75"/>
        <v/>
      </c>
      <c r="BI144" s="76" t="str">
        <f t="shared" si="76"/>
        <v/>
      </c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 t="str">
        <f t="shared" si="77"/>
        <v/>
      </c>
      <c r="BU144" s="78" t="str">
        <f t="shared" si="78"/>
        <v/>
      </c>
      <c r="BV144" s="82"/>
      <c r="BW144" s="82"/>
      <c r="BX144" s="82"/>
      <c r="BY144" s="82"/>
      <c r="BZ144" s="82"/>
      <c r="CA144" s="82" t="str">
        <f t="shared" si="79"/>
        <v/>
      </c>
      <c r="CB144" s="82">
        <f t="shared" si="80"/>
        <v>0</v>
      </c>
      <c r="CC144" s="84"/>
      <c r="CD144" s="84"/>
      <c r="CE144" s="84"/>
      <c r="CF144" s="84"/>
      <c r="CG144" s="84"/>
      <c r="CH144" s="84" t="str">
        <f t="shared" si="81"/>
        <v/>
      </c>
      <c r="CI144" s="84" t="str">
        <f t="shared" si="82"/>
        <v/>
      </c>
      <c r="CJ144" s="86"/>
      <c r="CK144" s="86"/>
      <c r="CL144" s="86"/>
      <c r="CM144" s="86"/>
      <c r="CN144" s="86"/>
      <c r="CO144" s="86" t="str">
        <f t="shared" si="83"/>
        <v/>
      </c>
      <c r="CP144" s="86">
        <f t="shared" si="84"/>
        <v>0</v>
      </c>
      <c r="CQ144" s="182"/>
      <c r="CR144" s="76"/>
      <c r="CS144" s="76"/>
      <c r="CT144" s="88"/>
      <c r="CU144" s="88"/>
      <c r="CV144" s="88"/>
      <c r="CW144" s="88"/>
      <c r="CX144" s="88"/>
      <c r="CY144" s="88" t="str">
        <f t="shared" si="85"/>
        <v/>
      </c>
      <c r="CZ144" s="89">
        <f t="shared" si="86"/>
        <v>0</v>
      </c>
      <c r="DA144" s="386"/>
      <c r="DB144" s="385"/>
      <c r="DC144" s="80" t="str">
        <f t="shared" si="87"/>
        <v/>
      </c>
      <c r="DD144" s="162" t="str">
        <f t="shared" si="88"/>
        <v/>
      </c>
      <c r="DE144" s="162" t="str">
        <f t="shared" si="89"/>
        <v/>
      </c>
      <c r="DF144" s="162" t="str">
        <f t="shared" si="90"/>
        <v/>
      </c>
      <c r="DG144" s="162" t="str">
        <f t="shared" si="91"/>
        <v/>
      </c>
      <c r="DH144" s="93" t="str">
        <f t="shared" si="92"/>
        <v/>
      </c>
      <c r="DI144" s="94" t="str">
        <f t="shared" si="93"/>
        <v/>
      </c>
      <c r="DJ144" s="95" t="str">
        <f t="shared" si="94"/>
        <v/>
      </c>
      <c r="DK144" s="96" t="str">
        <f t="shared" si="95"/>
        <v/>
      </c>
      <c r="DL144" s="97" t="str">
        <f t="shared" si="96"/>
        <v/>
      </c>
      <c r="DM144" s="164" t="str">
        <f t="shared" si="97"/>
        <v/>
      </c>
      <c r="DN144" s="248">
        <f t="shared" si="98"/>
        <v>90</v>
      </c>
      <c r="DO144" s="248">
        <f t="shared" si="99"/>
        <v>92</v>
      </c>
    </row>
    <row r="145" spans="1:120" ht="18" customHeight="1">
      <c r="A145" s="70">
        <v>406913150108</v>
      </c>
      <c r="B145" s="71" t="s">
        <v>94</v>
      </c>
      <c r="C145" s="252" t="s">
        <v>95</v>
      </c>
      <c r="D145" s="253"/>
      <c r="E145" s="182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 t="str">
        <f t="shared" si="66"/>
        <v/>
      </c>
      <c r="R145" s="76">
        <f t="shared" si="67"/>
        <v>0</v>
      </c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 t="str">
        <f t="shared" si="68"/>
        <v/>
      </c>
      <c r="AD145" s="79" t="str">
        <f t="shared" si="69"/>
        <v/>
      </c>
      <c r="AE145" s="182">
        <v>10</v>
      </c>
      <c r="AF145" s="76">
        <v>3</v>
      </c>
      <c r="AG145" s="76">
        <v>8</v>
      </c>
      <c r="AH145" s="76">
        <v>5</v>
      </c>
      <c r="AI145" s="76">
        <v>5</v>
      </c>
      <c r="AJ145" s="76"/>
      <c r="AK145" s="76"/>
      <c r="AL145" s="76"/>
      <c r="AM145" s="76"/>
      <c r="AN145" s="76"/>
      <c r="AO145" s="76">
        <f t="shared" si="70"/>
        <v>31</v>
      </c>
      <c r="AP145" s="76">
        <f t="shared" si="71"/>
        <v>68.888888888888886</v>
      </c>
      <c r="AQ145" s="78">
        <v>20</v>
      </c>
      <c r="AR145" s="78">
        <v>20</v>
      </c>
      <c r="AS145" s="78">
        <v>6</v>
      </c>
      <c r="AT145" s="78">
        <v>14</v>
      </c>
      <c r="AU145" s="78"/>
      <c r="AV145" s="78"/>
      <c r="AW145" s="78"/>
      <c r="AX145" s="78">
        <f t="shared" si="72"/>
        <v>60</v>
      </c>
      <c r="AY145" s="78">
        <f t="shared" si="73"/>
        <v>85.714285714285708</v>
      </c>
      <c r="AZ145" s="384">
        <v>37</v>
      </c>
      <c r="BA145" s="385"/>
      <c r="BB145" s="80">
        <f t="shared" si="74"/>
        <v>74</v>
      </c>
      <c r="BC145" s="182">
        <v>95</v>
      </c>
      <c r="BD145" s="76">
        <v>92</v>
      </c>
      <c r="BE145" s="76"/>
      <c r="BF145" s="76"/>
      <c r="BG145" s="76"/>
      <c r="BH145" s="76">
        <f t="shared" si="75"/>
        <v>187</v>
      </c>
      <c r="BI145" s="76">
        <f t="shared" si="76"/>
        <v>93.5</v>
      </c>
      <c r="BJ145" s="78">
        <v>23</v>
      </c>
      <c r="BK145" s="78">
        <v>30</v>
      </c>
      <c r="BL145" s="78">
        <v>21</v>
      </c>
      <c r="BM145" s="78"/>
      <c r="BN145" s="78"/>
      <c r="BO145" s="78"/>
      <c r="BP145" s="78"/>
      <c r="BQ145" s="78"/>
      <c r="BR145" s="78"/>
      <c r="BS145" s="78"/>
      <c r="BT145" s="78">
        <f t="shared" si="77"/>
        <v>74</v>
      </c>
      <c r="BU145" s="78">
        <f t="shared" si="78"/>
        <v>87.058823529411768</v>
      </c>
      <c r="BV145" s="82"/>
      <c r="BW145" s="82"/>
      <c r="BX145" s="82"/>
      <c r="BY145" s="82"/>
      <c r="BZ145" s="82"/>
      <c r="CA145" s="82" t="str">
        <f t="shared" si="79"/>
        <v/>
      </c>
      <c r="CB145" s="82">
        <f t="shared" si="80"/>
        <v>0</v>
      </c>
      <c r="CC145" s="84">
        <v>83</v>
      </c>
      <c r="CD145" s="84">
        <v>87</v>
      </c>
      <c r="CE145" s="84"/>
      <c r="CF145" s="84"/>
      <c r="CG145" s="84"/>
      <c r="CH145" s="84">
        <f t="shared" si="81"/>
        <v>170</v>
      </c>
      <c r="CI145" s="84">
        <f t="shared" si="82"/>
        <v>85</v>
      </c>
      <c r="CJ145" s="86"/>
      <c r="CK145" s="86"/>
      <c r="CL145" s="86"/>
      <c r="CM145" s="86"/>
      <c r="CN145" s="86"/>
      <c r="CO145" s="86" t="str">
        <f t="shared" si="83"/>
        <v/>
      </c>
      <c r="CP145" s="86">
        <f t="shared" si="84"/>
        <v>0</v>
      </c>
      <c r="CQ145" s="182"/>
      <c r="CR145" s="76"/>
      <c r="CS145" s="76"/>
      <c r="CT145" s="88"/>
      <c r="CU145" s="88"/>
      <c r="CV145" s="88"/>
      <c r="CW145" s="88"/>
      <c r="CX145" s="88"/>
      <c r="CY145" s="88" t="str">
        <f t="shared" si="85"/>
        <v/>
      </c>
      <c r="CZ145" s="89">
        <f t="shared" si="86"/>
        <v>0</v>
      </c>
      <c r="DA145" s="386">
        <v>41</v>
      </c>
      <c r="DB145" s="385"/>
      <c r="DC145" s="80">
        <f t="shared" si="87"/>
        <v>16.399999999999999</v>
      </c>
      <c r="DD145" s="162" t="str">
        <f t="shared" si="88"/>
        <v/>
      </c>
      <c r="DE145" s="162">
        <f t="shared" si="89"/>
        <v>22.640952380952381</v>
      </c>
      <c r="DF145" s="162">
        <f t="shared" si="90"/>
        <v>44.083823529411767</v>
      </c>
      <c r="DG145" s="162">
        <f t="shared" si="91"/>
        <v>16.399999999999999</v>
      </c>
      <c r="DH145" s="93">
        <f t="shared" si="92"/>
        <v>83.12477591036415</v>
      </c>
      <c r="DI145" s="94">
        <f t="shared" si="93"/>
        <v>89.452984943977597</v>
      </c>
      <c r="DJ145" s="95">
        <f t="shared" si="94"/>
        <v>90.624875505757856</v>
      </c>
      <c r="DK145" s="96">
        <f t="shared" si="95"/>
        <v>91.562387955182075</v>
      </c>
      <c r="DL145" s="97">
        <f t="shared" si="96"/>
        <v>91</v>
      </c>
      <c r="DM145" s="164">
        <f t="shared" si="97"/>
        <v>2</v>
      </c>
      <c r="DN145" s="248">
        <f t="shared" si="98"/>
        <v>89</v>
      </c>
      <c r="DO145" s="248">
        <f t="shared" si="99"/>
        <v>89</v>
      </c>
    </row>
    <row r="146" spans="1:120" ht="18" customHeight="1">
      <c r="A146" s="70">
        <v>406913150134</v>
      </c>
      <c r="B146" s="71" t="s">
        <v>96</v>
      </c>
      <c r="C146" s="252" t="s">
        <v>97</v>
      </c>
      <c r="D146" s="251"/>
      <c r="E146" s="182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 t="str">
        <f t="shared" si="66"/>
        <v/>
      </c>
      <c r="R146" s="76">
        <f t="shared" si="67"/>
        <v>0</v>
      </c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 t="str">
        <f t="shared" si="68"/>
        <v/>
      </c>
      <c r="AD146" s="79" t="str">
        <f t="shared" si="69"/>
        <v/>
      </c>
      <c r="AE146" s="182">
        <v>8</v>
      </c>
      <c r="AF146" s="76">
        <v>2</v>
      </c>
      <c r="AG146" s="76">
        <v>1</v>
      </c>
      <c r="AH146" s="76">
        <v>6</v>
      </c>
      <c r="AI146" s="76">
        <v>5</v>
      </c>
      <c r="AJ146" s="76"/>
      <c r="AK146" s="76"/>
      <c r="AL146" s="76"/>
      <c r="AM146" s="76"/>
      <c r="AN146" s="76"/>
      <c r="AO146" s="76">
        <f t="shared" si="70"/>
        <v>22</v>
      </c>
      <c r="AP146" s="76">
        <f t="shared" si="71"/>
        <v>48.888888888888886</v>
      </c>
      <c r="AQ146" s="78">
        <v>20</v>
      </c>
      <c r="AR146" s="78">
        <v>0</v>
      </c>
      <c r="AS146" s="78">
        <v>9</v>
      </c>
      <c r="AT146" s="78">
        <v>10</v>
      </c>
      <c r="AU146" s="78"/>
      <c r="AV146" s="78"/>
      <c r="AW146" s="78"/>
      <c r="AX146" s="78">
        <f t="shared" si="72"/>
        <v>39</v>
      </c>
      <c r="AY146" s="78">
        <f t="shared" si="73"/>
        <v>55.714285714285715</v>
      </c>
      <c r="AZ146" s="384">
        <v>31</v>
      </c>
      <c r="BA146" s="385"/>
      <c r="BB146" s="80">
        <f t="shared" si="74"/>
        <v>62</v>
      </c>
      <c r="BC146" s="182">
        <v>80</v>
      </c>
      <c r="BD146" s="76">
        <v>80</v>
      </c>
      <c r="BE146" s="76"/>
      <c r="BF146" s="76"/>
      <c r="BG146" s="76"/>
      <c r="BH146" s="76">
        <f t="shared" si="75"/>
        <v>160</v>
      </c>
      <c r="BI146" s="76">
        <f t="shared" si="76"/>
        <v>80</v>
      </c>
      <c r="BJ146" s="78">
        <v>25</v>
      </c>
      <c r="BK146" s="78">
        <v>24</v>
      </c>
      <c r="BL146" s="78">
        <v>24</v>
      </c>
      <c r="BM146" s="78"/>
      <c r="BN146" s="78"/>
      <c r="BO146" s="78"/>
      <c r="BP146" s="78"/>
      <c r="BQ146" s="78"/>
      <c r="BR146" s="78"/>
      <c r="BS146" s="78"/>
      <c r="BT146" s="78">
        <f t="shared" si="77"/>
        <v>73</v>
      </c>
      <c r="BU146" s="78">
        <f t="shared" si="78"/>
        <v>85.882352941176464</v>
      </c>
      <c r="BV146" s="82"/>
      <c r="BW146" s="82"/>
      <c r="BX146" s="82"/>
      <c r="BY146" s="82"/>
      <c r="BZ146" s="82"/>
      <c r="CA146" s="82" t="str">
        <f t="shared" si="79"/>
        <v/>
      </c>
      <c r="CB146" s="82">
        <f t="shared" si="80"/>
        <v>0</v>
      </c>
      <c r="CC146" s="84">
        <v>86</v>
      </c>
      <c r="CD146" s="84">
        <v>87</v>
      </c>
      <c r="CE146" s="84"/>
      <c r="CF146" s="84"/>
      <c r="CG146" s="84"/>
      <c r="CH146" s="84">
        <f t="shared" si="81"/>
        <v>173</v>
      </c>
      <c r="CI146" s="84">
        <f t="shared" si="82"/>
        <v>86.5</v>
      </c>
      <c r="CJ146" s="86"/>
      <c r="CK146" s="86"/>
      <c r="CL146" s="86"/>
      <c r="CM146" s="86"/>
      <c r="CN146" s="86"/>
      <c r="CO146" s="86" t="str">
        <f t="shared" si="83"/>
        <v/>
      </c>
      <c r="CP146" s="86">
        <f t="shared" si="84"/>
        <v>0</v>
      </c>
      <c r="CQ146" s="182"/>
      <c r="CR146" s="76"/>
      <c r="CS146" s="76"/>
      <c r="CT146" s="88"/>
      <c r="CU146" s="88"/>
      <c r="CV146" s="88"/>
      <c r="CW146" s="88"/>
      <c r="CX146" s="88"/>
      <c r="CY146" s="88" t="str">
        <f t="shared" si="85"/>
        <v/>
      </c>
      <c r="CZ146" s="89">
        <f t="shared" si="86"/>
        <v>0</v>
      </c>
      <c r="DA146" s="386">
        <v>31</v>
      </c>
      <c r="DB146" s="385"/>
      <c r="DC146" s="80">
        <f t="shared" si="87"/>
        <v>12.4</v>
      </c>
      <c r="DD146" s="162" t="str">
        <f t="shared" si="88"/>
        <v/>
      </c>
      <c r="DE146" s="162">
        <f t="shared" si="89"/>
        <v>16.460952380952381</v>
      </c>
      <c r="DF146" s="162">
        <f t="shared" si="90"/>
        <v>42.182352941176468</v>
      </c>
      <c r="DG146" s="162">
        <f t="shared" si="91"/>
        <v>12.4</v>
      </c>
      <c r="DH146" s="93">
        <f t="shared" si="92"/>
        <v>71.043305322128859</v>
      </c>
      <c r="DI146" s="94">
        <f t="shared" si="93"/>
        <v>81.902065826330542</v>
      </c>
      <c r="DJ146" s="95">
        <f t="shared" si="94"/>
        <v>83.912947401182706</v>
      </c>
      <c r="DK146" s="96">
        <f t="shared" si="95"/>
        <v>85.521652661064422</v>
      </c>
      <c r="DL146" s="97">
        <f t="shared" si="96"/>
        <v>84</v>
      </c>
      <c r="DM146" s="164">
        <f t="shared" si="97"/>
        <v>-1</v>
      </c>
      <c r="DN146" s="248">
        <f t="shared" si="98"/>
        <v>85</v>
      </c>
      <c r="DO146" s="248">
        <f t="shared" si="99"/>
        <v>85</v>
      </c>
    </row>
    <row r="147" spans="1:120" ht="18" customHeight="1">
      <c r="A147" s="70">
        <v>406913150135</v>
      </c>
      <c r="B147" s="71" t="s">
        <v>98</v>
      </c>
      <c r="C147" s="252" t="s">
        <v>99</v>
      </c>
      <c r="D147" s="251"/>
      <c r="E147" s="182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 t="str">
        <f t="shared" si="66"/>
        <v/>
      </c>
      <c r="R147" s="76">
        <f t="shared" si="67"/>
        <v>0</v>
      </c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 t="str">
        <f t="shared" si="68"/>
        <v/>
      </c>
      <c r="AD147" s="79" t="str">
        <f t="shared" si="69"/>
        <v/>
      </c>
      <c r="AE147" s="182">
        <v>10</v>
      </c>
      <c r="AF147" s="76">
        <v>4</v>
      </c>
      <c r="AG147" s="76">
        <v>4</v>
      </c>
      <c r="AH147" s="76">
        <v>3</v>
      </c>
      <c r="AI147" s="76">
        <v>5</v>
      </c>
      <c r="AJ147" s="76"/>
      <c r="AK147" s="76"/>
      <c r="AL147" s="76"/>
      <c r="AM147" s="76"/>
      <c r="AN147" s="76"/>
      <c r="AO147" s="76">
        <f t="shared" si="70"/>
        <v>26</v>
      </c>
      <c r="AP147" s="76">
        <f t="shared" si="71"/>
        <v>57.777777777777771</v>
      </c>
      <c r="AQ147" s="78">
        <v>18</v>
      </c>
      <c r="AR147" s="78">
        <v>19</v>
      </c>
      <c r="AS147" s="78">
        <v>6</v>
      </c>
      <c r="AT147" s="78">
        <v>20</v>
      </c>
      <c r="AU147" s="78"/>
      <c r="AV147" s="78"/>
      <c r="AW147" s="78"/>
      <c r="AX147" s="78">
        <f t="shared" si="72"/>
        <v>63</v>
      </c>
      <c r="AY147" s="78">
        <f t="shared" si="73"/>
        <v>90</v>
      </c>
      <c r="AZ147" s="384">
        <v>29</v>
      </c>
      <c r="BA147" s="385"/>
      <c r="BB147" s="80">
        <f t="shared" si="74"/>
        <v>57.999999999999993</v>
      </c>
      <c r="BC147" s="182">
        <v>95</v>
      </c>
      <c r="BD147" s="76">
        <v>80</v>
      </c>
      <c r="BE147" s="76"/>
      <c r="BF147" s="76"/>
      <c r="BG147" s="76"/>
      <c r="BH147" s="76">
        <f t="shared" si="75"/>
        <v>175</v>
      </c>
      <c r="BI147" s="76">
        <f t="shared" si="76"/>
        <v>87.5</v>
      </c>
      <c r="BJ147" s="78">
        <v>22</v>
      </c>
      <c r="BK147" s="78">
        <v>24</v>
      </c>
      <c r="BL147" s="78">
        <v>20</v>
      </c>
      <c r="BM147" s="78"/>
      <c r="BN147" s="78"/>
      <c r="BO147" s="78"/>
      <c r="BP147" s="78"/>
      <c r="BQ147" s="78"/>
      <c r="BR147" s="78"/>
      <c r="BS147" s="78"/>
      <c r="BT147" s="78">
        <f t="shared" si="77"/>
        <v>66</v>
      </c>
      <c r="BU147" s="78">
        <f t="shared" si="78"/>
        <v>77.64705882352942</v>
      </c>
      <c r="BV147" s="82"/>
      <c r="BW147" s="82"/>
      <c r="BX147" s="82"/>
      <c r="BY147" s="82"/>
      <c r="BZ147" s="82"/>
      <c r="CA147" s="82" t="str">
        <f t="shared" si="79"/>
        <v/>
      </c>
      <c r="CB147" s="82">
        <f t="shared" si="80"/>
        <v>0</v>
      </c>
      <c r="CC147" s="84">
        <v>84</v>
      </c>
      <c r="CD147" s="84">
        <v>87</v>
      </c>
      <c r="CE147" s="84"/>
      <c r="CF147" s="84"/>
      <c r="CG147" s="84"/>
      <c r="CH147" s="84">
        <f t="shared" si="81"/>
        <v>171</v>
      </c>
      <c r="CI147" s="84">
        <f t="shared" si="82"/>
        <v>85.5</v>
      </c>
      <c r="CJ147" s="86"/>
      <c r="CK147" s="86"/>
      <c r="CL147" s="86"/>
      <c r="CM147" s="86"/>
      <c r="CN147" s="86"/>
      <c r="CO147" s="86" t="str">
        <f t="shared" si="83"/>
        <v/>
      </c>
      <c r="CP147" s="86">
        <f t="shared" si="84"/>
        <v>0</v>
      </c>
      <c r="CQ147" s="182"/>
      <c r="CR147" s="76"/>
      <c r="CS147" s="76"/>
      <c r="CT147" s="88"/>
      <c r="CU147" s="88"/>
      <c r="CV147" s="88"/>
      <c r="CW147" s="88"/>
      <c r="CX147" s="88"/>
      <c r="CY147" s="88" t="str">
        <f t="shared" si="85"/>
        <v/>
      </c>
      <c r="CZ147" s="89">
        <f t="shared" si="86"/>
        <v>0</v>
      </c>
      <c r="DA147" s="386">
        <v>36</v>
      </c>
      <c r="DB147" s="385"/>
      <c r="DC147" s="80">
        <f t="shared" si="87"/>
        <v>14.4</v>
      </c>
      <c r="DD147" s="162" t="str">
        <f t="shared" si="88"/>
        <v/>
      </c>
      <c r="DE147" s="162">
        <f t="shared" si="89"/>
        <v>20.253333333333334</v>
      </c>
      <c r="DF147" s="162">
        <f t="shared" si="90"/>
        <v>41.872058823529414</v>
      </c>
      <c r="DG147" s="162">
        <f t="shared" si="91"/>
        <v>14.4</v>
      </c>
      <c r="DH147" s="93">
        <f t="shared" si="92"/>
        <v>76.52539215686275</v>
      </c>
      <c r="DI147" s="94">
        <f t="shared" si="93"/>
        <v>85.328370098039215</v>
      </c>
      <c r="DJ147" s="95">
        <f t="shared" si="94"/>
        <v>86.958551198257084</v>
      </c>
      <c r="DK147" s="96">
        <f t="shared" si="95"/>
        <v>88.262696078431375</v>
      </c>
      <c r="DL147" s="97">
        <f t="shared" si="96"/>
        <v>87</v>
      </c>
      <c r="DM147" s="164">
        <f t="shared" si="97"/>
        <v>1</v>
      </c>
      <c r="DN147" s="248">
        <f t="shared" si="98"/>
        <v>86</v>
      </c>
      <c r="DO147" s="248">
        <f t="shared" si="99"/>
        <v>85</v>
      </c>
    </row>
    <row r="148" spans="1:120" ht="18" customHeight="1" thickBot="1">
      <c r="A148" s="70">
        <v>406913150136</v>
      </c>
      <c r="B148" s="103" t="s">
        <v>100</v>
      </c>
      <c r="C148" s="250" t="s">
        <v>101</v>
      </c>
      <c r="D148" s="115"/>
      <c r="E148" s="182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 t="str">
        <f t="shared" si="66"/>
        <v/>
      </c>
      <c r="R148" s="76">
        <f t="shared" si="67"/>
        <v>0</v>
      </c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 t="str">
        <f t="shared" si="68"/>
        <v/>
      </c>
      <c r="AD148" s="79" t="str">
        <f t="shared" si="69"/>
        <v/>
      </c>
      <c r="AE148" s="182">
        <v>8</v>
      </c>
      <c r="AF148" s="76">
        <v>3</v>
      </c>
      <c r="AG148" s="76">
        <v>4</v>
      </c>
      <c r="AH148" s="76">
        <v>1</v>
      </c>
      <c r="AI148" s="76">
        <v>5</v>
      </c>
      <c r="AJ148" s="76"/>
      <c r="AK148" s="76"/>
      <c r="AL148" s="76"/>
      <c r="AM148" s="76"/>
      <c r="AN148" s="76"/>
      <c r="AO148" s="76">
        <f t="shared" si="70"/>
        <v>21</v>
      </c>
      <c r="AP148" s="76">
        <f t="shared" si="71"/>
        <v>46.666666666666664</v>
      </c>
      <c r="AQ148" s="78">
        <v>19</v>
      </c>
      <c r="AR148" s="78">
        <v>14</v>
      </c>
      <c r="AS148" s="78">
        <v>4</v>
      </c>
      <c r="AT148" s="78">
        <v>16</v>
      </c>
      <c r="AU148" s="78"/>
      <c r="AV148" s="78"/>
      <c r="AW148" s="78"/>
      <c r="AX148" s="78">
        <f t="shared" si="72"/>
        <v>53</v>
      </c>
      <c r="AY148" s="78">
        <f t="shared" si="73"/>
        <v>75.714285714285708</v>
      </c>
      <c r="AZ148" s="384">
        <v>38</v>
      </c>
      <c r="BA148" s="385"/>
      <c r="BB148" s="80">
        <f t="shared" si="74"/>
        <v>76</v>
      </c>
      <c r="BC148" s="182">
        <v>80</v>
      </c>
      <c r="BD148" s="76">
        <v>80</v>
      </c>
      <c r="BE148" s="76"/>
      <c r="BF148" s="76"/>
      <c r="BG148" s="76"/>
      <c r="BH148" s="76">
        <f t="shared" si="75"/>
        <v>160</v>
      </c>
      <c r="BI148" s="76">
        <f t="shared" si="76"/>
        <v>80</v>
      </c>
      <c r="BJ148" s="78">
        <v>20</v>
      </c>
      <c r="BK148" s="78">
        <v>15</v>
      </c>
      <c r="BL148" s="78">
        <v>15</v>
      </c>
      <c r="BM148" s="78"/>
      <c r="BN148" s="78"/>
      <c r="BO148" s="78"/>
      <c r="BP148" s="78"/>
      <c r="BQ148" s="78"/>
      <c r="BR148" s="78"/>
      <c r="BS148" s="78"/>
      <c r="BT148" s="78">
        <f t="shared" si="77"/>
        <v>50</v>
      </c>
      <c r="BU148" s="78">
        <f t="shared" si="78"/>
        <v>58.82352941176471</v>
      </c>
      <c r="BV148" s="82"/>
      <c r="BW148" s="82"/>
      <c r="BX148" s="82"/>
      <c r="BY148" s="82"/>
      <c r="BZ148" s="82"/>
      <c r="CA148" s="82" t="str">
        <f t="shared" si="79"/>
        <v/>
      </c>
      <c r="CB148" s="82">
        <f t="shared" si="80"/>
        <v>0</v>
      </c>
      <c r="CC148" s="84">
        <v>70</v>
      </c>
      <c r="CD148" s="84">
        <v>88</v>
      </c>
      <c r="CE148" s="84"/>
      <c r="CF148" s="84"/>
      <c r="CG148" s="84"/>
      <c r="CH148" s="84">
        <f t="shared" si="81"/>
        <v>158</v>
      </c>
      <c r="CI148" s="84">
        <f t="shared" si="82"/>
        <v>79</v>
      </c>
      <c r="CJ148" s="86"/>
      <c r="CK148" s="86"/>
      <c r="CL148" s="86"/>
      <c r="CM148" s="86"/>
      <c r="CN148" s="86"/>
      <c r="CO148" s="86" t="str">
        <f t="shared" si="83"/>
        <v/>
      </c>
      <c r="CP148" s="86">
        <f>IFERROR(IF($CP$115=0,0,((CO148/SUMIFS($CJ$118:$CN$118,CJ148:CN148,"&gt;=0"))*100)),"")</f>
        <v>0</v>
      </c>
      <c r="CQ148" s="88"/>
      <c r="CR148" s="88"/>
      <c r="CS148" s="88"/>
      <c r="CT148" s="88"/>
      <c r="CU148" s="88"/>
      <c r="CV148" s="88"/>
      <c r="CW148" s="88"/>
      <c r="CX148" s="88"/>
      <c r="CY148" s="88" t="str">
        <f t="shared" si="85"/>
        <v/>
      </c>
      <c r="CZ148" s="89">
        <f t="shared" si="86"/>
        <v>0</v>
      </c>
      <c r="DA148" s="386">
        <v>36</v>
      </c>
      <c r="DB148" s="385"/>
      <c r="DC148" s="80">
        <f t="shared" si="87"/>
        <v>14.4</v>
      </c>
      <c r="DD148" s="162" t="str">
        <f t="shared" si="88"/>
        <v/>
      </c>
      <c r="DE148" s="162">
        <f t="shared" si="89"/>
        <v>19.254285714285714</v>
      </c>
      <c r="DF148" s="162">
        <f t="shared" si="90"/>
        <v>36.623529411764707</v>
      </c>
      <c r="DG148" s="162">
        <f t="shared" si="91"/>
        <v>14.4</v>
      </c>
      <c r="DH148" s="93">
        <f t="shared" si="92"/>
        <v>70.277815126050427</v>
      </c>
      <c r="DI148" s="94">
        <f t="shared" si="93"/>
        <v>81.423634453781517</v>
      </c>
      <c r="DJ148" s="95">
        <f t="shared" si="94"/>
        <v>83.487675070028018</v>
      </c>
      <c r="DK148" s="96">
        <f t="shared" si="95"/>
        <v>85.138907563025214</v>
      </c>
      <c r="DL148" s="97">
        <f t="shared" si="96"/>
        <v>83</v>
      </c>
      <c r="DM148" s="164">
        <f t="shared" si="97"/>
        <v>-1</v>
      </c>
      <c r="DN148" s="248">
        <f t="shared" si="98"/>
        <v>84</v>
      </c>
      <c r="DO148" s="248">
        <f t="shared" si="99"/>
        <v>89</v>
      </c>
    </row>
    <row r="149" spans="1:120" ht="18" hidden="1" customHeight="1">
      <c r="A149" s="70"/>
      <c r="B149" s="116"/>
      <c r="C149" s="117"/>
      <c r="D149" s="115"/>
      <c r="E149" s="182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 t="str">
        <f t="shared" si="66"/>
        <v/>
      </c>
      <c r="R149" s="76">
        <f t="shared" si="67"/>
        <v>0</v>
      </c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 t="str">
        <f t="shared" si="68"/>
        <v/>
      </c>
      <c r="AD149" s="79" t="str">
        <f t="shared" si="69"/>
        <v/>
      </c>
      <c r="AE149" s="182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 t="str">
        <f t="shared" si="70"/>
        <v/>
      </c>
      <c r="AP149" s="76" t="str">
        <f t="shared" si="71"/>
        <v/>
      </c>
      <c r="AQ149" s="78"/>
      <c r="AR149" s="78"/>
      <c r="AS149" s="78"/>
      <c r="AT149" s="78"/>
      <c r="AU149" s="78"/>
      <c r="AV149" s="78"/>
      <c r="AW149" s="78"/>
      <c r="AX149" s="78" t="str">
        <f t="shared" si="72"/>
        <v/>
      </c>
      <c r="AY149" s="78" t="str">
        <f t="shared" si="73"/>
        <v/>
      </c>
      <c r="AZ149" s="384"/>
      <c r="BA149" s="385"/>
      <c r="BB149" s="80" t="str">
        <f t="shared" si="74"/>
        <v/>
      </c>
      <c r="BC149" s="182"/>
      <c r="BD149" s="76"/>
      <c r="BE149" s="76"/>
      <c r="BF149" s="76"/>
      <c r="BG149" s="76"/>
      <c r="BH149" s="76" t="str">
        <f t="shared" si="75"/>
        <v/>
      </c>
      <c r="BI149" s="76" t="str">
        <f t="shared" si="76"/>
        <v/>
      </c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 t="str">
        <f t="shared" si="77"/>
        <v/>
      </c>
      <c r="BU149" s="78" t="str">
        <f t="shared" si="78"/>
        <v/>
      </c>
      <c r="BV149" s="82"/>
      <c r="BW149" s="82"/>
      <c r="BX149" s="82"/>
      <c r="BY149" s="82"/>
      <c r="BZ149" s="82"/>
      <c r="CA149" s="82" t="str">
        <f t="shared" si="79"/>
        <v/>
      </c>
      <c r="CB149" s="82">
        <f t="shared" si="80"/>
        <v>0</v>
      </c>
      <c r="CC149" s="84"/>
      <c r="CD149" s="84"/>
      <c r="CE149" s="84"/>
      <c r="CF149" s="84"/>
      <c r="CG149" s="84"/>
      <c r="CH149" s="84" t="str">
        <f t="shared" si="81"/>
        <v/>
      </c>
      <c r="CI149" s="84" t="str">
        <f t="shared" si="82"/>
        <v/>
      </c>
      <c r="CJ149" s="86"/>
      <c r="CK149" s="86"/>
      <c r="CL149" s="86"/>
      <c r="CM149" s="86"/>
      <c r="CN149" s="86"/>
      <c r="CO149" s="86" t="str">
        <f t="shared" si="83"/>
        <v/>
      </c>
      <c r="CP149" s="86">
        <f t="shared" si="84"/>
        <v>0</v>
      </c>
      <c r="CQ149" s="88"/>
      <c r="CR149" s="88"/>
      <c r="CS149" s="88"/>
      <c r="CT149" s="88"/>
      <c r="CU149" s="88"/>
      <c r="CV149" s="88"/>
      <c r="CW149" s="88"/>
      <c r="CX149" s="88"/>
      <c r="CY149" s="88" t="str">
        <f t="shared" si="85"/>
        <v/>
      </c>
      <c r="CZ149" s="89">
        <f t="shared" si="86"/>
        <v>0</v>
      </c>
      <c r="DA149" s="386"/>
      <c r="DB149" s="385"/>
      <c r="DC149" s="80" t="str">
        <f t="shared" si="87"/>
        <v/>
      </c>
      <c r="DD149" s="162" t="str">
        <f t="shared" si="88"/>
        <v/>
      </c>
      <c r="DE149" s="162" t="str">
        <f t="shared" si="89"/>
        <v/>
      </c>
      <c r="DF149" s="162" t="str">
        <f t="shared" si="90"/>
        <v/>
      </c>
      <c r="DG149" s="162" t="str">
        <f t="shared" si="91"/>
        <v/>
      </c>
      <c r="DH149" s="93" t="str">
        <f t="shared" si="92"/>
        <v/>
      </c>
      <c r="DI149" s="94" t="str">
        <f t="shared" si="93"/>
        <v/>
      </c>
      <c r="DJ149" s="95" t="str">
        <f t="shared" si="94"/>
        <v/>
      </c>
      <c r="DK149" s="96" t="str">
        <f t="shared" si="95"/>
        <v/>
      </c>
      <c r="DL149" s="97" t="str">
        <f t="shared" si="96"/>
        <v/>
      </c>
      <c r="DM149" s="164" t="str">
        <f t="shared" si="97"/>
        <v/>
      </c>
      <c r="DN149" s="248" t="str">
        <f t="shared" si="98"/>
        <v/>
      </c>
      <c r="DO149" s="248" t="str">
        <f t="shared" si="99"/>
        <v/>
      </c>
    </row>
    <row r="150" spans="1:120" ht="18" hidden="1" customHeight="1">
      <c r="A150" s="70"/>
      <c r="B150" s="116"/>
      <c r="C150" s="117"/>
      <c r="D150" s="115"/>
      <c r="E150" s="182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 t="str">
        <f t="shared" si="66"/>
        <v/>
      </c>
      <c r="R150" s="76">
        <f t="shared" si="67"/>
        <v>0</v>
      </c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 t="str">
        <f t="shared" si="68"/>
        <v/>
      </c>
      <c r="AD150" s="79" t="str">
        <f t="shared" si="69"/>
        <v/>
      </c>
      <c r="AE150" s="182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 t="str">
        <f t="shared" si="70"/>
        <v/>
      </c>
      <c r="AP150" s="76" t="str">
        <f t="shared" si="71"/>
        <v/>
      </c>
      <c r="AQ150" s="78"/>
      <c r="AR150" s="78"/>
      <c r="AS150" s="78"/>
      <c r="AT150" s="78"/>
      <c r="AU150" s="78"/>
      <c r="AV150" s="78"/>
      <c r="AW150" s="78"/>
      <c r="AX150" s="78" t="str">
        <f t="shared" si="72"/>
        <v/>
      </c>
      <c r="AY150" s="78" t="str">
        <f t="shared" si="73"/>
        <v/>
      </c>
      <c r="AZ150" s="384"/>
      <c r="BA150" s="385"/>
      <c r="BB150" s="80" t="str">
        <f t="shared" si="74"/>
        <v/>
      </c>
      <c r="BC150" s="182"/>
      <c r="BD150" s="76"/>
      <c r="BE150" s="76"/>
      <c r="BF150" s="76"/>
      <c r="BG150" s="76"/>
      <c r="BH150" s="76" t="str">
        <f t="shared" si="75"/>
        <v/>
      </c>
      <c r="BI150" s="76" t="str">
        <f t="shared" si="76"/>
        <v/>
      </c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 t="str">
        <f t="shared" si="77"/>
        <v/>
      </c>
      <c r="BU150" s="78" t="str">
        <f t="shared" si="78"/>
        <v/>
      </c>
      <c r="BV150" s="82"/>
      <c r="BW150" s="82"/>
      <c r="BX150" s="82"/>
      <c r="BY150" s="82"/>
      <c r="BZ150" s="82"/>
      <c r="CA150" s="82" t="str">
        <f t="shared" si="79"/>
        <v/>
      </c>
      <c r="CB150" s="82">
        <f t="shared" si="80"/>
        <v>0</v>
      </c>
      <c r="CC150" s="84"/>
      <c r="CD150" s="84"/>
      <c r="CE150" s="84"/>
      <c r="CF150" s="84"/>
      <c r="CG150" s="84"/>
      <c r="CH150" s="84" t="str">
        <f t="shared" si="81"/>
        <v/>
      </c>
      <c r="CI150" s="84" t="str">
        <f>IFERROR(IF($CI$115=0,0,((CH150/SUMIFS($CC$118:$CG$118,CC150:CG150,"&gt;=0"))*100)),"")</f>
        <v/>
      </c>
      <c r="CJ150" s="86"/>
      <c r="CK150" s="86"/>
      <c r="CL150" s="86"/>
      <c r="CM150" s="86"/>
      <c r="CN150" s="86"/>
      <c r="CO150" s="86" t="str">
        <f t="shared" si="83"/>
        <v/>
      </c>
      <c r="CP150" s="86">
        <f t="shared" si="84"/>
        <v>0</v>
      </c>
      <c r="CQ150" s="88"/>
      <c r="CR150" s="88"/>
      <c r="CS150" s="88"/>
      <c r="CT150" s="88"/>
      <c r="CU150" s="88"/>
      <c r="CV150" s="88"/>
      <c r="CW150" s="88"/>
      <c r="CX150" s="88"/>
      <c r="CY150" s="88" t="str">
        <f t="shared" si="85"/>
        <v/>
      </c>
      <c r="CZ150" s="89">
        <f t="shared" si="86"/>
        <v>0</v>
      </c>
      <c r="DA150" s="386"/>
      <c r="DB150" s="385"/>
      <c r="DC150" s="80" t="str">
        <f t="shared" si="87"/>
        <v/>
      </c>
      <c r="DD150" s="162" t="str">
        <f t="shared" si="88"/>
        <v/>
      </c>
      <c r="DE150" s="162" t="str">
        <f>IFERROR(((AP150*$AP$115+AY150*$AY$115+BB150*$BB$115)/100)*$BA$114/100,"")</f>
        <v/>
      </c>
      <c r="DF150" s="162" t="str">
        <f t="shared" si="90"/>
        <v/>
      </c>
      <c r="DG150" s="162" t="str">
        <f t="shared" si="91"/>
        <v/>
      </c>
      <c r="DH150" s="93" t="str">
        <f t="shared" si="92"/>
        <v/>
      </c>
      <c r="DI150" s="94" t="str">
        <f t="shared" si="93"/>
        <v/>
      </c>
      <c r="DJ150" s="95" t="str">
        <f t="shared" si="94"/>
        <v/>
      </c>
      <c r="DK150" s="96" t="str">
        <f t="shared" si="95"/>
        <v/>
      </c>
      <c r="DL150" s="97" t="str">
        <f t="shared" si="96"/>
        <v/>
      </c>
      <c r="DM150" s="164" t="str">
        <f t="shared" si="97"/>
        <v/>
      </c>
      <c r="DN150" s="248" t="str">
        <f t="shared" si="98"/>
        <v/>
      </c>
      <c r="DO150" s="248" t="str">
        <f t="shared" si="99"/>
        <v/>
      </c>
    </row>
    <row r="151" spans="1:120" ht="18" hidden="1" customHeight="1">
      <c r="A151" s="70"/>
      <c r="B151" s="116"/>
      <c r="C151" s="117"/>
      <c r="D151" s="115"/>
      <c r="E151" s="182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 t="str">
        <f t="shared" si="66"/>
        <v/>
      </c>
      <c r="R151" s="76">
        <f t="shared" si="67"/>
        <v>0</v>
      </c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 t="str">
        <f t="shared" si="68"/>
        <v/>
      </c>
      <c r="AD151" s="79" t="str">
        <f t="shared" si="69"/>
        <v/>
      </c>
      <c r="AE151" s="182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 t="str">
        <f t="shared" si="70"/>
        <v/>
      </c>
      <c r="AP151" s="76" t="str">
        <f t="shared" si="71"/>
        <v/>
      </c>
      <c r="AQ151" s="78"/>
      <c r="AR151" s="78"/>
      <c r="AS151" s="78"/>
      <c r="AT151" s="78"/>
      <c r="AU151" s="78"/>
      <c r="AV151" s="78"/>
      <c r="AW151" s="78"/>
      <c r="AX151" s="78" t="str">
        <f t="shared" si="72"/>
        <v/>
      </c>
      <c r="AY151" s="78" t="str">
        <f t="shared" si="73"/>
        <v/>
      </c>
      <c r="AZ151" s="384"/>
      <c r="BA151" s="385"/>
      <c r="BB151" s="80" t="str">
        <f t="shared" si="74"/>
        <v/>
      </c>
      <c r="BC151" s="182"/>
      <c r="BD151" s="76"/>
      <c r="BE151" s="76"/>
      <c r="BF151" s="76"/>
      <c r="BG151" s="76"/>
      <c r="BH151" s="76" t="str">
        <f t="shared" si="75"/>
        <v/>
      </c>
      <c r="BI151" s="76" t="str">
        <f t="shared" si="76"/>
        <v/>
      </c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 t="str">
        <f t="shared" si="77"/>
        <v/>
      </c>
      <c r="BU151" s="78" t="str">
        <f t="shared" si="78"/>
        <v/>
      </c>
      <c r="BV151" s="82"/>
      <c r="BW151" s="82"/>
      <c r="BX151" s="82"/>
      <c r="BY151" s="82"/>
      <c r="BZ151" s="82"/>
      <c r="CA151" s="82" t="str">
        <f t="shared" si="79"/>
        <v/>
      </c>
      <c r="CB151" s="82">
        <f t="shared" si="80"/>
        <v>0</v>
      </c>
      <c r="CC151" s="84"/>
      <c r="CD151" s="84"/>
      <c r="CE151" s="84"/>
      <c r="CF151" s="84"/>
      <c r="CG151" s="84"/>
      <c r="CH151" s="84" t="str">
        <f t="shared" si="81"/>
        <v/>
      </c>
      <c r="CI151" s="84" t="str">
        <f t="shared" si="82"/>
        <v/>
      </c>
      <c r="CJ151" s="86"/>
      <c r="CK151" s="86"/>
      <c r="CL151" s="86"/>
      <c r="CM151" s="86"/>
      <c r="CN151" s="86"/>
      <c r="CO151" s="86" t="str">
        <f t="shared" si="83"/>
        <v/>
      </c>
      <c r="CP151" s="86">
        <f t="shared" si="84"/>
        <v>0</v>
      </c>
      <c r="CQ151" s="88"/>
      <c r="CR151" s="88"/>
      <c r="CS151" s="88"/>
      <c r="CT151" s="88"/>
      <c r="CU151" s="88"/>
      <c r="CV151" s="88"/>
      <c r="CW151" s="88"/>
      <c r="CX151" s="88"/>
      <c r="CY151" s="88" t="str">
        <f t="shared" si="85"/>
        <v/>
      </c>
      <c r="CZ151" s="89">
        <f t="shared" si="86"/>
        <v>0</v>
      </c>
      <c r="DA151" s="386"/>
      <c r="DB151" s="385"/>
      <c r="DC151" s="80" t="str">
        <f t="shared" si="87"/>
        <v/>
      </c>
      <c r="DD151" s="162" t="str">
        <f t="shared" si="88"/>
        <v/>
      </c>
      <c r="DE151" s="162" t="str">
        <f t="shared" si="89"/>
        <v/>
      </c>
      <c r="DF151" s="162" t="str">
        <f t="shared" si="90"/>
        <v/>
      </c>
      <c r="DG151" s="162" t="str">
        <f t="shared" si="91"/>
        <v/>
      </c>
      <c r="DH151" s="93" t="str">
        <f t="shared" si="92"/>
        <v/>
      </c>
      <c r="DI151" s="94" t="str">
        <f t="shared" si="93"/>
        <v/>
      </c>
      <c r="DJ151" s="95" t="str">
        <f t="shared" si="94"/>
        <v/>
      </c>
      <c r="DK151" s="96" t="str">
        <f t="shared" si="95"/>
        <v/>
      </c>
      <c r="DL151" s="97" t="str">
        <f t="shared" si="96"/>
        <v/>
      </c>
      <c r="DM151" s="164" t="str">
        <f t="shared" si="97"/>
        <v/>
      </c>
      <c r="DN151" s="248" t="str">
        <f t="shared" si="98"/>
        <v/>
      </c>
      <c r="DO151" s="248" t="str">
        <f t="shared" si="99"/>
        <v/>
      </c>
    </row>
    <row r="152" spans="1:120" ht="18" hidden="1" customHeight="1">
      <c r="A152" s="70"/>
      <c r="B152" s="118"/>
      <c r="C152" s="117"/>
      <c r="D152" s="115"/>
      <c r="E152" s="182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 t="str">
        <f t="shared" si="66"/>
        <v/>
      </c>
      <c r="R152" s="76">
        <f t="shared" si="67"/>
        <v>0</v>
      </c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 t="str">
        <f t="shared" si="68"/>
        <v/>
      </c>
      <c r="AD152" s="79" t="str">
        <f t="shared" si="69"/>
        <v/>
      </c>
      <c r="AE152" s="182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 t="str">
        <f t="shared" si="70"/>
        <v/>
      </c>
      <c r="AP152" s="76" t="str">
        <f t="shared" si="71"/>
        <v/>
      </c>
      <c r="AQ152" s="78"/>
      <c r="AR152" s="78"/>
      <c r="AS152" s="78"/>
      <c r="AT152" s="78"/>
      <c r="AU152" s="78"/>
      <c r="AV152" s="78"/>
      <c r="AW152" s="78"/>
      <c r="AX152" s="78" t="str">
        <f t="shared" si="72"/>
        <v/>
      </c>
      <c r="AY152" s="78" t="str">
        <f t="shared" si="73"/>
        <v/>
      </c>
      <c r="AZ152" s="384"/>
      <c r="BA152" s="385"/>
      <c r="BB152" s="80" t="str">
        <f t="shared" si="74"/>
        <v/>
      </c>
      <c r="BC152" s="182"/>
      <c r="BD152" s="76"/>
      <c r="BE152" s="76"/>
      <c r="BF152" s="76"/>
      <c r="BG152" s="76"/>
      <c r="BH152" s="76" t="str">
        <f t="shared" si="75"/>
        <v/>
      </c>
      <c r="BI152" s="76" t="str">
        <f t="shared" si="76"/>
        <v/>
      </c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 t="str">
        <f t="shared" si="77"/>
        <v/>
      </c>
      <c r="BU152" s="78" t="str">
        <f t="shared" si="78"/>
        <v/>
      </c>
      <c r="BV152" s="82"/>
      <c r="BW152" s="82"/>
      <c r="BX152" s="82"/>
      <c r="BY152" s="82"/>
      <c r="BZ152" s="82"/>
      <c r="CA152" s="82" t="str">
        <f t="shared" si="79"/>
        <v/>
      </c>
      <c r="CB152" s="82">
        <f t="shared" si="80"/>
        <v>0</v>
      </c>
      <c r="CC152" s="84"/>
      <c r="CD152" s="84"/>
      <c r="CE152" s="84"/>
      <c r="CF152" s="84"/>
      <c r="CG152" s="84"/>
      <c r="CH152" s="84" t="str">
        <f t="shared" si="81"/>
        <v/>
      </c>
      <c r="CI152" s="84" t="str">
        <f t="shared" si="82"/>
        <v/>
      </c>
      <c r="CJ152" s="86"/>
      <c r="CK152" s="86"/>
      <c r="CL152" s="86"/>
      <c r="CM152" s="86"/>
      <c r="CN152" s="86"/>
      <c r="CO152" s="86" t="str">
        <f t="shared" si="83"/>
        <v/>
      </c>
      <c r="CP152" s="86">
        <f t="shared" si="84"/>
        <v>0</v>
      </c>
      <c r="CQ152" s="88"/>
      <c r="CR152" s="88"/>
      <c r="CS152" s="88"/>
      <c r="CT152" s="88"/>
      <c r="CU152" s="88"/>
      <c r="CV152" s="88"/>
      <c r="CW152" s="88"/>
      <c r="CX152" s="88"/>
      <c r="CY152" s="88" t="str">
        <f t="shared" si="85"/>
        <v/>
      </c>
      <c r="CZ152" s="89">
        <f t="shared" si="86"/>
        <v>0</v>
      </c>
      <c r="DA152" s="386"/>
      <c r="DB152" s="385"/>
      <c r="DC152" s="80" t="str">
        <f t="shared" si="87"/>
        <v/>
      </c>
      <c r="DD152" s="162" t="str">
        <f t="shared" si="88"/>
        <v/>
      </c>
      <c r="DE152" s="162" t="str">
        <f t="shared" si="89"/>
        <v/>
      </c>
      <c r="DF152" s="162" t="str">
        <f t="shared" si="90"/>
        <v/>
      </c>
      <c r="DG152" s="162" t="str">
        <f t="shared" si="91"/>
        <v/>
      </c>
      <c r="DH152" s="93" t="str">
        <f t="shared" si="92"/>
        <v/>
      </c>
      <c r="DI152" s="94" t="str">
        <f t="shared" si="93"/>
        <v/>
      </c>
      <c r="DJ152" s="95" t="str">
        <f t="shared" si="94"/>
        <v/>
      </c>
      <c r="DK152" s="96" t="str">
        <f t="shared" si="95"/>
        <v/>
      </c>
      <c r="DL152" s="97" t="str">
        <f t="shared" si="96"/>
        <v/>
      </c>
      <c r="DM152" s="164" t="str">
        <f t="shared" si="97"/>
        <v/>
      </c>
      <c r="DN152" s="248" t="str">
        <f t="shared" si="98"/>
        <v/>
      </c>
      <c r="DO152" s="248" t="str">
        <f t="shared" si="99"/>
        <v/>
      </c>
    </row>
    <row r="153" spans="1:120" ht="18" hidden="1" customHeight="1">
      <c r="A153" s="70"/>
      <c r="B153" s="118"/>
      <c r="C153" s="117"/>
      <c r="D153" s="115"/>
      <c r="E153" s="182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 t="str">
        <f t="shared" si="66"/>
        <v/>
      </c>
      <c r="R153" s="76">
        <f t="shared" si="67"/>
        <v>0</v>
      </c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 t="str">
        <f t="shared" si="68"/>
        <v/>
      </c>
      <c r="AD153" s="79" t="str">
        <f t="shared" si="69"/>
        <v/>
      </c>
      <c r="AE153" s="182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 t="str">
        <f t="shared" si="70"/>
        <v/>
      </c>
      <c r="AP153" s="76" t="str">
        <f t="shared" si="71"/>
        <v/>
      </c>
      <c r="AQ153" s="78"/>
      <c r="AR153" s="78"/>
      <c r="AS153" s="78"/>
      <c r="AT153" s="78"/>
      <c r="AU153" s="78"/>
      <c r="AV153" s="78"/>
      <c r="AW153" s="78"/>
      <c r="AX153" s="78" t="str">
        <f t="shared" si="72"/>
        <v/>
      </c>
      <c r="AY153" s="78" t="str">
        <f t="shared" si="73"/>
        <v/>
      </c>
      <c r="AZ153" s="384"/>
      <c r="BA153" s="385"/>
      <c r="BB153" s="80" t="str">
        <f t="shared" si="74"/>
        <v/>
      </c>
      <c r="BC153" s="182"/>
      <c r="BD153" s="76"/>
      <c r="BE153" s="76"/>
      <c r="BF153" s="76"/>
      <c r="BG153" s="76"/>
      <c r="BH153" s="76" t="str">
        <f t="shared" si="75"/>
        <v/>
      </c>
      <c r="BI153" s="76" t="str">
        <f t="shared" si="76"/>
        <v/>
      </c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 t="str">
        <f t="shared" si="77"/>
        <v/>
      </c>
      <c r="BU153" s="78" t="str">
        <f t="shared" si="78"/>
        <v/>
      </c>
      <c r="BV153" s="82"/>
      <c r="BW153" s="82"/>
      <c r="BX153" s="82"/>
      <c r="BY153" s="82"/>
      <c r="BZ153" s="82"/>
      <c r="CA153" s="82" t="str">
        <f t="shared" si="79"/>
        <v/>
      </c>
      <c r="CB153" s="82">
        <f t="shared" si="80"/>
        <v>0</v>
      </c>
      <c r="CC153" s="84"/>
      <c r="CD153" s="84"/>
      <c r="CE153" s="84"/>
      <c r="CF153" s="84"/>
      <c r="CG153" s="84"/>
      <c r="CH153" s="84" t="str">
        <f t="shared" si="81"/>
        <v/>
      </c>
      <c r="CI153" s="84" t="str">
        <f t="shared" si="82"/>
        <v/>
      </c>
      <c r="CJ153" s="86"/>
      <c r="CK153" s="86"/>
      <c r="CL153" s="86"/>
      <c r="CM153" s="86"/>
      <c r="CN153" s="86"/>
      <c r="CO153" s="86" t="str">
        <f t="shared" si="83"/>
        <v/>
      </c>
      <c r="CP153" s="86">
        <f t="shared" si="84"/>
        <v>0</v>
      </c>
      <c r="CQ153" s="88"/>
      <c r="CR153" s="88"/>
      <c r="CS153" s="88"/>
      <c r="CT153" s="88"/>
      <c r="CU153" s="88"/>
      <c r="CV153" s="88"/>
      <c r="CW153" s="88"/>
      <c r="CX153" s="88"/>
      <c r="CY153" s="88" t="str">
        <f t="shared" si="85"/>
        <v/>
      </c>
      <c r="CZ153" s="89">
        <f t="shared" si="86"/>
        <v>0</v>
      </c>
      <c r="DA153" s="386"/>
      <c r="DB153" s="385"/>
      <c r="DC153" s="80" t="str">
        <f t="shared" si="87"/>
        <v/>
      </c>
      <c r="DD153" s="162" t="str">
        <f>IFERROR((R153*$R$115+AD153*$AD$115)/100*$AC$114/100,"")</f>
        <v/>
      </c>
      <c r="DE153" s="162" t="str">
        <f t="shared" si="89"/>
        <v/>
      </c>
      <c r="DF153" s="162" t="str">
        <f t="shared" si="90"/>
        <v/>
      </c>
      <c r="DG153" s="162" t="str">
        <f t="shared" si="91"/>
        <v/>
      </c>
      <c r="DH153" s="93" t="str">
        <f t="shared" si="92"/>
        <v/>
      </c>
      <c r="DI153" s="94" t="str">
        <f t="shared" si="93"/>
        <v/>
      </c>
      <c r="DJ153" s="95" t="str">
        <f t="shared" si="94"/>
        <v/>
      </c>
      <c r="DK153" s="96" t="str">
        <f t="shared" si="95"/>
        <v/>
      </c>
      <c r="DL153" s="97" t="str">
        <f t="shared" si="96"/>
        <v/>
      </c>
      <c r="DM153" s="164" t="str">
        <f t="shared" si="97"/>
        <v/>
      </c>
      <c r="DN153" s="248" t="str">
        <f t="shared" si="98"/>
        <v/>
      </c>
      <c r="DO153" s="248" t="str">
        <f t="shared" si="99"/>
        <v/>
      </c>
    </row>
    <row r="154" spans="1:120" ht="18" hidden="1" customHeight="1">
      <c r="A154" s="70"/>
      <c r="B154" s="118"/>
      <c r="C154" s="117"/>
      <c r="D154" s="115"/>
      <c r="E154" s="182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 t="str">
        <f t="shared" si="66"/>
        <v/>
      </c>
      <c r="R154" s="76">
        <f t="shared" si="67"/>
        <v>0</v>
      </c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 t="str">
        <f t="shared" si="68"/>
        <v/>
      </c>
      <c r="AD154" s="79" t="str">
        <f t="shared" si="69"/>
        <v/>
      </c>
      <c r="AE154" s="182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 t="str">
        <f t="shared" si="70"/>
        <v/>
      </c>
      <c r="AP154" s="76" t="str">
        <f t="shared" si="71"/>
        <v/>
      </c>
      <c r="AQ154" s="78"/>
      <c r="AR154" s="78"/>
      <c r="AS154" s="78"/>
      <c r="AT154" s="78"/>
      <c r="AU154" s="78"/>
      <c r="AV154" s="78"/>
      <c r="AW154" s="78"/>
      <c r="AX154" s="78" t="str">
        <f t="shared" si="72"/>
        <v/>
      </c>
      <c r="AY154" s="78" t="str">
        <f t="shared" si="73"/>
        <v/>
      </c>
      <c r="AZ154" s="384"/>
      <c r="BA154" s="385"/>
      <c r="BB154" s="80" t="str">
        <f t="shared" si="74"/>
        <v/>
      </c>
      <c r="BC154" s="182"/>
      <c r="BD154" s="76"/>
      <c r="BE154" s="76"/>
      <c r="BF154" s="76"/>
      <c r="BG154" s="76"/>
      <c r="BH154" s="76" t="str">
        <f t="shared" si="75"/>
        <v/>
      </c>
      <c r="BI154" s="76" t="str">
        <f t="shared" si="76"/>
        <v/>
      </c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 t="str">
        <f t="shared" si="77"/>
        <v/>
      </c>
      <c r="BU154" s="78" t="str">
        <f>IFERROR(IF($BU$115=0,0,((BT154/SUMIFS($BJ$118:$BS$118,BJ154:BS154,"&gt;=0"))*100)),"")</f>
        <v/>
      </c>
      <c r="BV154" s="82"/>
      <c r="BW154" s="82"/>
      <c r="BX154" s="82"/>
      <c r="BY154" s="82"/>
      <c r="BZ154" s="82"/>
      <c r="CA154" s="82" t="str">
        <f t="shared" si="79"/>
        <v/>
      </c>
      <c r="CB154" s="82">
        <f t="shared" si="80"/>
        <v>0</v>
      </c>
      <c r="CC154" s="84"/>
      <c r="CD154" s="84"/>
      <c r="CE154" s="84"/>
      <c r="CF154" s="84"/>
      <c r="CG154" s="84"/>
      <c r="CH154" s="84" t="str">
        <f t="shared" si="81"/>
        <v/>
      </c>
      <c r="CI154" s="84" t="str">
        <f t="shared" si="82"/>
        <v/>
      </c>
      <c r="CJ154" s="86"/>
      <c r="CK154" s="86"/>
      <c r="CL154" s="86"/>
      <c r="CM154" s="86"/>
      <c r="CN154" s="86"/>
      <c r="CO154" s="86" t="str">
        <f t="shared" si="83"/>
        <v/>
      </c>
      <c r="CP154" s="86">
        <f t="shared" si="84"/>
        <v>0</v>
      </c>
      <c r="CQ154" s="88"/>
      <c r="CR154" s="88"/>
      <c r="CS154" s="88"/>
      <c r="CT154" s="88"/>
      <c r="CU154" s="88"/>
      <c r="CV154" s="88"/>
      <c r="CW154" s="88"/>
      <c r="CX154" s="88"/>
      <c r="CY154" s="88" t="str">
        <f t="shared" si="85"/>
        <v/>
      </c>
      <c r="CZ154" s="89">
        <f t="shared" si="86"/>
        <v>0</v>
      </c>
      <c r="DA154" s="386"/>
      <c r="DB154" s="385"/>
      <c r="DC154" s="80" t="str">
        <f t="shared" si="87"/>
        <v/>
      </c>
      <c r="DD154" s="162" t="str">
        <f t="shared" si="88"/>
        <v/>
      </c>
      <c r="DE154" s="162" t="str">
        <f t="shared" si="89"/>
        <v/>
      </c>
      <c r="DF154" s="162" t="str">
        <f>IFERROR(((BI154*$BI$115+BU154*$BU$115+CB154*$CB$115+CI154*$CI$115+CP154*$CP$115+CZ154*$CZ$115)/100)*$CY$114/100,"")</f>
        <v/>
      </c>
      <c r="DG154" s="162" t="str">
        <f t="shared" si="91"/>
        <v/>
      </c>
      <c r="DH154" s="93" t="str">
        <f t="shared" si="92"/>
        <v/>
      </c>
      <c r="DI154" s="94" t="str">
        <f t="shared" si="93"/>
        <v/>
      </c>
      <c r="DJ154" s="95" t="str">
        <f t="shared" si="94"/>
        <v/>
      </c>
      <c r="DK154" s="96" t="str">
        <f t="shared" si="95"/>
        <v/>
      </c>
      <c r="DL154" s="97" t="str">
        <f t="shared" si="96"/>
        <v/>
      </c>
      <c r="DM154" s="164" t="str">
        <f t="shared" si="97"/>
        <v/>
      </c>
      <c r="DN154" s="248" t="str">
        <f t="shared" si="98"/>
        <v/>
      </c>
      <c r="DO154" s="248" t="str">
        <f t="shared" si="99"/>
        <v/>
      </c>
    </row>
    <row r="155" spans="1:120" ht="18" hidden="1" customHeight="1">
      <c r="A155" s="70"/>
      <c r="B155" s="118"/>
      <c r="C155" s="117"/>
      <c r="D155" s="115"/>
      <c r="E155" s="182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 t="str">
        <f t="shared" si="66"/>
        <v/>
      </c>
      <c r="R155" s="76">
        <f t="shared" si="67"/>
        <v>0</v>
      </c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 t="str">
        <f t="shared" si="68"/>
        <v/>
      </c>
      <c r="AD155" s="79" t="str">
        <f t="shared" si="69"/>
        <v/>
      </c>
      <c r="AE155" s="182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 t="str">
        <f t="shared" si="70"/>
        <v/>
      </c>
      <c r="AP155" s="76" t="str">
        <f t="shared" si="71"/>
        <v/>
      </c>
      <c r="AQ155" s="78"/>
      <c r="AR155" s="78"/>
      <c r="AS155" s="78"/>
      <c r="AT155" s="78"/>
      <c r="AU155" s="78"/>
      <c r="AV155" s="78"/>
      <c r="AW155" s="78"/>
      <c r="AX155" s="78" t="str">
        <f t="shared" si="72"/>
        <v/>
      </c>
      <c r="AY155" s="78" t="str">
        <f t="shared" si="73"/>
        <v/>
      </c>
      <c r="AZ155" s="384"/>
      <c r="BA155" s="385"/>
      <c r="BB155" s="80" t="str">
        <f t="shared" si="74"/>
        <v/>
      </c>
      <c r="BC155" s="182"/>
      <c r="BD155" s="76"/>
      <c r="BE155" s="76"/>
      <c r="BF155" s="76"/>
      <c r="BG155" s="76"/>
      <c r="BH155" s="76" t="str">
        <f t="shared" si="75"/>
        <v/>
      </c>
      <c r="BI155" s="76" t="str">
        <f t="shared" si="76"/>
        <v/>
      </c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 t="str">
        <f t="shared" si="77"/>
        <v/>
      </c>
      <c r="BU155" s="78" t="str">
        <f t="shared" si="78"/>
        <v/>
      </c>
      <c r="BV155" s="82"/>
      <c r="BW155" s="82"/>
      <c r="BX155" s="82"/>
      <c r="BY155" s="82"/>
      <c r="BZ155" s="82"/>
      <c r="CA155" s="82" t="str">
        <f t="shared" si="79"/>
        <v/>
      </c>
      <c r="CB155" s="82">
        <f t="shared" si="80"/>
        <v>0</v>
      </c>
      <c r="CC155" s="84"/>
      <c r="CD155" s="84"/>
      <c r="CE155" s="84"/>
      <c r="CF155" s="84"/>
      <c r="CG155" s="84"/>
      <c r="CH155" s="84" t="str">
        <f t="shared" si="81"/>
        <v/>
      </c>
      <c r="CI155" s="84" t="str">
        <f t="shared" si="82"/>
        <v/>
      </c>
      <c r="CJ155" s="86"/>
      <c r="CK155" s="86"/>
      <c r="CL155" s="86"/>
      <c r="CM155" s="86"/>
      <c r="CN155" s="86"/>
      <c r="CO155" s="86" t="str">
        <f t="shared" si="83"/>
        <v/>
      </c>
      <c r="CP155" s="86">
        <f t="shared" si="84"/>
        <v>0</v>
      </c>
      <c r="CQ155" s="88"/>
      <c r="CR155" s="88"/>
      <c r="CS155" s="88"/>
      <c r="CT155" s="88"/>
      <c r="CU155" s="88"/>
      <c r="CV155" s="88"/>
      <c r="CW155" s="88"/>
      <c r="CX155" s="88"/>
      <c r="CY155" s="88" t="str">
        <f t="shared" si="85"/>
        <v/>
      </c>
      <c r="CZ155" s="89">
        <f t="shared" si="86"/>
        <v>0</v>
      </c>
      <c r="DA155" s="386"/>
      <c r="DB155" s="385"/>
      <c r="DC155" s="80" t="str">
        <f t="shared" si="87"/>
        <v/>
      </c>
      <c r="DD155" s="162" t="str">
        <f t="shared" si="88"/>
        <v/>
      </c>
      <c r="DE155" s="162" t="str">
        <f t="shared" si="89"/>
        <v/>
      </c>
      <c r="DF155" s="162" t="str">
        <f t="shared" si="90"/>
        <v/>
      </c>
      <c r="DG155" s="162" t="str">
        <f t="shared" si="91"/>
        <v/>
      </c>
      <c r="DH155" s="93" t="str">
        <f t="shared" si="92"/>
        <v/>
      </c>
      <c r="DI155" s="94" t="str">
        <f t="shared" si="93"/>
        <v/>
      </c>
      <c r="DJ155" s="95" t="str">
        <f t="shared" si="94"/>
        <v/>
      </c>
      <c r="DK155" s="96" t="str">
        <f t="shared" si="95"/>
        <v/>
      </c>
      <c r="DL155" s="97" t="str">
        <f t="shared" si="96"/>
        <v/>
      </c>
      <c r="DM155" s="164" t="str">
        <f t="shared" si="97"/>
        <v/>
      </c>
      <c r="DN155" s="248" t="str">
        <f t="shared" si="98"/>
        <v/>
      </c>
      <c r="DO155" s="248" t="str">
        <f t="shared" si="99"/>
        <v/>
      </c>
    </row>
    <row r="156" spans="1:120" ht="18" hidden="1" customHeight="1">
      <c r="A156" s="70"/>
      <c r="B156" s="118"/>
      <c r="C156" s="117"/>
      <c r="D156" s="115"/>
      <c r="E156" s="182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 t="str">
        <f t="shared" si="66"/>
        <v/>
      </c>
      <c r="R156" s="76">
        <f t="shared" si="67"/>
        <v>0</v>
      </c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 t="str">
        <f t="shared" si="68"/>
        <v/>
      </c>
      <c r="AD156" s="79" t="str">
        <f t="shared" si="69"/>
        <v/>
      </c>
      <c r="AE156" s="182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 t="str">
        <f t="shared" si="70"/>
        <v/>
      </c>
      <c r="AP156" s="76" t="str">
        <f t="shared" si="71"/>
        <v/>
      </c>
      <c r="AQ156" s="78"/>
      <c r="AR156" s="78"/>
      <c r="AS156" s="78"/>
      <c r="AT156" s="78"/>
      <c r="AU156" s="78"/>
      <c r="AV156" s="78"/>
      <c r="AW156" s="78"/>
      <c r="AX156" s="78" t="str">
        <f t="shared" si="72"/>
        <v/>
      </c>
      <c r="AY156" s="78" t="str">
        <f t="shared" si="73"/>
        <v/>
      </c>
      <c r="AZ156" s="384"/>
      <c r="BA156" s="385"/>
      <c r="BB156" s="80" t="str">
        <f t="shared" si="74"/>
        <v/>
      </c>
      <c r="BC156" s="182"/>
      <c r="BD156" s="76"/>
      <c r="BE156" s="76"/>
      <c r="BF156" s="76"/>
      <c r="BG156" s="76"/>
      <c r="BH156" s="76" t="str">
        <f t="shared" si="75"/>
        <v/>
      </c>
      <c r="BI156" s="76" t="str">
        <f t="shared" si="76"/>
        <v/>
      </c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 t="str">
        <f t="shared" si="77"/>
        <v/>
      </c>
      <c r="BU156" s="78" t="str">
        <f t="shared" si="78"/>
        <v/>
      </c>
      <c r="BV156" s="82"/>
      <c r="BW156" s="82"/>
      <c r="BX156" s="82"/>
      <c r="BY156" s="82"/>
      <c r="BZ156" s="82"/>
      <c r="CA156" s="82" t="str">
        <f t="shared" si="79"/>
        <v/>
      </c>
      <c r="CB156" s="82">
        <f t="shared" si="80"/>
        <v>0</v>
      </c>
      <c r="CC156" s="84"/>
      <c r="CD156" s="84"/>
      <c r="CE156" s="84"/>
      <c r="CF156" s="84"/>
      <c r="CG156" s="84"/>
      <c r="CH156" s="84" t="str">
        <f t="shared" si="81"/>
        <v/>
      </c>
      <c r="CI156" s="84" t="str">
        <f t="shared" si="82"/>
        <v/>
      </c>
      <c r="CJ156" s="86"/>
      <c r="CK156" s="86"/>
      <c r="CL156" s="86"/>
      <c r="CM156" s="86"/>
      <c r="CN156" s="86"/>
      <c r="CO156" s="86" t="str">
        <f t="shared" si="83"/>
        <v/>
      </c>
      <c r="CP156" s="86">
        <f t="shared" si="84"/>
        <v>0</v>
      </c>
      <c r="CQ156" s="88"/>
      <c r="CR156" s="88"/>
      <c r="CS156" s="88"/>
      <c r="CT156" s="88"/>
      <c r="CU156" s="88"/>
      <c r="CV156" s="88"/>
      <c r="CW156" s="88"/>
      <c r="CX156" s="88"/>
      <c r="CY156" s="88" t="str">
        <f t="shared" si="85"/>
        <v/>
      </c>
      <c r="CZ156" s="89">
        <f t="shared" si="86"/>
        <v>0</v>
      </c>
      <c r="DA156" s="386"/>
      <c r="DB156" s="385"/>
      <c r="DC156" s="80" t="str">
        <f t="shared" si="87"/>
        <v/>
      </c>
      <c r="DD156" s="162" t="str">
        <f t="shared" si="88"/>
        <v/>
      </c>
      <c r="DE156" s="162" t="str">
        <f t="shared" si="89"/>
        <v/>
      </c>
      <c r="DF156" s="162" t="str">
        <f t="shared" si="90"/>
        <v/>
      </c>
      <c r="DG156" s="162" t="str">
        <f t="shared" si="91"/>
        <v/>
      </c>
      <c r="DH156" s="93" t="str">
        <f t="shared" si="92"/>
        <v/>
      </c>
      <c r="DI156" s="94" t="str">
        <f t="shared" si="93"/>
        <v/>
      </c>
      <c r="DJ156" s="95" t="str">
        <f t="shared" si="94"/>
        <v/>
      </c>
      <c r="DK156" s="96" t="str">
        <f t="shared" si="95"/>
        <v/>
      </c>
      <c r="DL156" s="97" t="str">
        <f t="shared" si="96"/>
        <v/>
      </c>
      <c r="DM156" s="164" t="str">
        <f t="shared" si="97"/>
        <v/>
      </c>
      <c r="DN156" s="248" t="str">
        <f t="shared" si="98"/>
        <v/>
      </c>
      <c r="DO156" s="248" t="str">
        <f t="shared" si="99"/>
        <v/>
      </c>
      <c r="DP156" s="4"/>
    </row>
    <row r="157" spans="1:120" ht="18" hidden="1" customHeight="1">
      <c r="A157" s="70"/>
      <c r="B157" s="118"/>
      <c r="C157" s="117"/>
      <c r="D157" s="115"/>
      <c r="E157" s="182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 t="str">
        <f t="shared" si="66"/>
        <v/>
      </c>
      <c r="R157" s="76">
        <f t="shared" si="67"/>
        <v>0</v>
      </c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 t="str">
        <f t="shared" si="68"/>
        <v/>
      </c>
      <c r="AD157" s="79" t="str">
        <f t="shared" si="69"/>
        <v/>
      </c>
      <c r="AE157" s="182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 t="str">
        <f t="shared" si="70"/>
        <v/>
      </c>
      <c r="AP157" s="76" t="str">
        <f t="shared" si="71"/>
        <v/>
      </c>
      <c r="AQ157" s="78"/>
      <c r="AR157" s="78"/>
      <c r="AS157" s="78"/>
      <c r="AT157" s="78"/>
      <c r="AU157" s="78"/>
      <c r="AV157" s="78"/>
      <c r="AW157" s="78"/>
      <c r="AX157" s="78" t="str">
        <f t="shared" si="72"/>
        <v/>
      </c>
      <c r="AY157" s="78" t="str">
        <f t="shared" si="73"/>
        <v/>
      </c>
      <c r="AZ157" s="384"/>
      <c r="BA157" s="385"/>
      <c r="BB157" s="80" t="str">
        <f t="shared" si="74"/>
        <v/>
      </c>
      <c r="BC157" s="182"/>
      <c r="BD157" s="76"/>
      <c r="BE157" s="76"/>
      <c r="BF157" s="76"/>
      <c r="BG157" s="76"/>
      <c r="BH157" s="76" t="str">
        <f t="shared" si="75"/>
        <v/>
      </c>
      <c r="BI157" s="76" t="str">
        <f t="shared" si="76"/>
        <v/>
      </c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 t="str">
        <f t="shared" si="77"/>
        <v/>
      </c>
      <c r="BU157" s="78" t="str">
        <f t="shared" si="78"/>
        <v/>
      </c>
      <c r="BV157" s="82"/>
      <c r="BW157" s="82"/>
      <c r="BX157" s="82"/>
      <c r="BY157" s="82"/>
      <c r="BZ157" s="82"/>
      <c r="CA157" s="82" t="str">
        <f t="shared" si="79"/>
        <v/>
      </c>
      <c r="CB157" s="82">
        <f t="shared" si="80"/>
        <v>0</v>
      </c>
      <c r="CC157" s="84"/>
      <c r="CD157" s="84"/>
      <c r="CE157" s="84"/>
      <c r="CF157" s="84"/>
      <c r="CG157" s="84"/>
      <c r="CH157" s="84" t="str">
        <f t="shared" si="81"/>
        <v/>
      </c>
      <c r="CI157" s="84" t="str">
        <f t="shared" si="82"/>
        <v/>
      </c>
      <c r="CJ157" s="86"/>
      <c r="CK157" s="86"/>
      <c r="CL157" s="86"/>
      <c r="CM157" s="86"/>
      <c r="CN157" s="86"/>
      <c r="CO157" s="86" t="str">
        <f t="shared" si="83"/>
        <v/>
      </c>
      <c r="CP157" s="86">
        <f t="shared" si="84"/>
        <v>0</v>
      </c>
      <c r="CQ157" s="88"/>
      <c r="CR157" s="88"/>
      <c r="CS157" s="88"/>
      <c r="CT157" s="88"/>
      <c r="CU157" s="88"/>
      <c r="CV157" s="88"/>
      <c r="CW157" s="88"/>
      <c r="CX157" s="88"/>
      <c r="CY157" s="88" t="str">
        <f t="shared" si="85"/>
        <v/>
      </c>
      <c r="CZ157" s="89">
        <f t="shared" si="86"/>
        <v>0</v>
      </c>
      <c r="DA157" s="386"/>
      <c r="DB157" s="385"/>
      <c r="DC157" s="80" t="str">
        <f t="shared" si="87"/>
        <v/>
      </c>
      <c r="DD157" s="162" t="str">
        <f t="shared" si="88"/>
        <v/>
      </c>
      <c r="DE157" s="162" t="str">
        <f t="shared" si="89"/>
        <v/>
      </c>
      <c r="DF157" s="162" t="str">
        <f t="shared" si="90"/>
        <v/>
      </c>
      <c r="DG157" s="162" t="str">
        <f t="shared" si="91"/>
        <v/>
      </c>
      <c r="DH157" s="93" t="str">
        <f t="shared" si="92"/>
        <v/>
      </c>
      <c r="DI157" s="94" t="str">
        <f t="shared" si="93"/>
        <v/>
      </c>
      <c r="DJ157" s="95" t="str">
        <f t="shared" si="94"/>
        <v/>
      </c>
      <c r="DK157" s="96" t="str">
        <f t="shared" si="95"/>
        <v/>
      </c>
      <c r="DL157" s="97" t="str">
        <f t="shared" si="96"/>
        <v/>
      </c>
      <c r="DM157" s="164" t="str">
        <f t="shared" si="97"/>
        <v/>
      </c>
      <c r="DN157" s="248" t="str">
        <f t="shared" si="98"/>
        <v/>
      </c>
      <c r="DO157" s="248" t="str">
        <f t="shared" si="99"/>
        <v/>
      </c>
      <c r="DP157" s="4"/>
    </row>
    <row r="158" spans="1:120" ht="18" hidden="1" customHeight="1" thickBot="1">
      <c r="A158" s="70"/>
      <c r="B158" s="118"/>
      <c r="C158" s="117"/>
      <c r="D158" s="115"/>
      <c r="E158" s="183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 t="str">
        <f t="shared" si="66"/>
        <v/>
      </c>
      <c r="R158" s="121">
        <f t="shared" si="67"/>
        <v>0</v>
      </c>
      <c r="S158" s="123"/>
      <c r="T158" s="123"/>
      <c r="U158" s="123"/>
      <c r="V158" s="123"/>
      <c r="W158" s="123"/>
      <c r="X158" s="123"/>
      <c r="Y158" s="123"/>
      <c r="Z158" s="123"/>
      <c r="AA158" s="123"/>
      <c r="AB158" s="123"/>
      <c r="AC158" s="123" t="str">
        <f t="shared" si="68"/>
        <v/>
      </c>
      <c r="AD158" s="124" t="str">
        <f t="shared" si="69"/>
        <v/>
      </c>
      <c r="AE158" s="183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 t="str">
        <f t="shared" si="70"/>
        <v/>
      </c>
      <c r="AP158" s="121" t="str">
        <f t="shared" si="71"/>
        <v/>
      </c>
      <c r="AQ158" s="123"/>
      <c r="AR158" s="123"/>
      <c r="AS158" s="123"/>
      <c r="AT158" s="123"/>
      <c r="AU158" s="123"/>
      <c r="AV158" s="123"/>
      <c r="AW158" s="123"/>
      <c r="AX158" s="123" t="str">
        <f t="shared" si="72"/>
        <v/>
      </c>
      <c r="AY158" s="123" t="str">
        <f t="shared" si="73"/>
        <v/>
      </c>
      <c r="AZ158" s="387"/>
      <c r="BA158" s="388"/>
      <c r="BB158" s="80" t="str">
        <f t="shared" si="74"/>
        <v/>
      </c>
      <c r="BC158" s="183"/>
      <c r="BD158" s="121"/>
      <c r="BE158" s="121"/>
      <c r="BF158" s="121"/>
      <c r="BG158" s="121"/>
      <c r="BH158" s="121" t="str">
        <f t="shared" si="75"/>
        <v/>
      </c>
      <c r="BI158" s="121" t="str">
        <f t="shared" si="76"/>
        <v/>
      </c>
      <c r="BJ158" s="123"/>
      <c r="BK158" s="123"/>
      <c r="BL158" s="123"/>
      <c r="BM158" s="123"/>
      <c r="BN158" s="123"/>
      <c r="BO158" s="123"/>
      <c r="BP158" s="123"/>
      <c r="BQ158" s="123"/>
      <c r="BR158" s="123"/>
      <c r="BS158" s="123"/>
      <c r="BT158" s="123" t="str">
        <f t="shared" si="77"/>
        <v/>
      </c>
      <c r="BU158" s="123" t="str">
        <f t="shared" si="78"/>
        <v/>
      </c>
      <c r="BV158" s="127"/>
      <c r="BW158" s="127"/>
      <c r="BX158" s="127"/>
      <c r="BY158" s="127"/>
      <c r="BZ158" s="127"/>
      <c r="CA158" s="127" t="str">
        <f t="shared" si="79"/>
        <v/>
      </c>
      <c r="CB158" s="127">
        <f t="shared" si="80"/>
        <v>0</v>
      </c>
      <c r="CC158" s="129"/>
      <c r="CD158" s="129"/>
      <c r="CE158" s="129"/>
      <c r="CF158" s="129"/>
      <c r="CG158" s="129"/>
      <c r="CH158" s="129" t="str">
        <f t="shared" si="81"/>
        <v/>
      </c>
      <c r="CI158" s="129" t="str">
        <f t="shared" si="82"/>
        <v/>
      </c>
      <c r="CJ158" s="131"/>
      <c r="CK158" s="131"/>
      <c r="CL158" s="131"/>
      <c r="CM158" s="131"/>
      <c r="CN158" s="131"/>
      <c r="CO158" s="131" t="str">
        <f t="shared" si="83"/>
        <v/>
      </c>
      <c r="CP158" s="131">
        <f t="shared" si="84"/>
        <v>0</v>
      </c>
      <c r="CQ158" s="133"/>
      <c r="CR158" s="133"/>
      <c r="CS158" s="133"/>
      <c r="CT158" s="133"/>
      <c r="CU158" s="133"/>
      <c r="CV158" s="133"/>
      <c r="CW158" s="133"/>
      <c r="CX158" s="133"/>
      <c r="CY158" s="133" t="str">
        <f t="shared" si="85"/>
        <v/>
      </c>
      <c r="CZ158" s="134">
        <f t="shared" si="86"/>
        <v>0</v>
      </c>
      <c r="DA158" s="389"/>
      <c r="DB158" s="388"/>
      <c r="DC158" s="125" t="str">
        <f>IFERROR(IF(OR($DC$115="",$DC$115=0),0,IF((DA158/$DA$117*100)*$DC$115/100=0,"",(DA158/$DA$117*100)*$DC$115/100)),"")</f>
        <v/>
      </c>
      <c r="DD158" s="167" t="str">
        <f t="shared" si="88"/>
        <v/>
      </c>
      <c r="DE158" s="167" t="str">
        <f t="shared" si="89"/>
        <v/>
      </c>
      <c r="DF158" s="167" t="str">
        <f t="shared" si="90"/>
        <v/>
      </c>
      <c r="DG158" s="167" t="str">
        <f t="shared" si="91"/>
        <v/>
      </c>
      <c r="DH158" s="138" t="str">
        <f t="shared" si="92"/>
        <v/>
      </c>
      <c r="DI158" s="169" t="str">
        <f t="shared" si="93"/>
        <v/>
      </c>
      <c r="DJ158" s="140" t="str">
        <f t="shared" si="94"/>
        <v/>
      </c>
      <c r="DK158" s="141" t="str">
        <f t="shared" si="95"/>
        <v/>
      </c>
      <c r="DL158" s="142" t="str">
        <f t="shared" si="96"/>
        <v/>
      </c>
      <c r="DM158" s="164" t="str">
        <f t="shared" si="97"/>
        <v/>
      </c>
      <c r="DN158" s="248" t="str">
        <f t="shared" si="98"/>
        <v/>
      </c>
      <c r="DO158" s="248" t="str">
        <f t="shared" si="99"/>
        <v/>
      </c>
      <c r="DP158" s="4"/>
    </row>
    <row r="159" spans="1:120" s="148" customFormat="1" ht="15">
      <c r="B159" s="144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  <c r="AN159" s="144"/>
      <c r="AO159" s="144"/>
      <c r="AP159" s="144"/>
      <c r="AQ159" s="144"/>
      <c r="AR159" s="144"/>
      <c r="AS159" s="144"/>
      <c r="AT159" s="144"/>
      <c r="AU159" s="144"/>
      <c r="AV159" s="144"/>
      <c r="AW159" s="144"/>
      <c r="AX159" s="144"/>
      <c r="AY159" s="144"/>
      <c r="AZ159" s="144"/>
      <c r="BA159" s="144"/>
      <c r="BB159" s="144"/>
      <c r="BC159" s="144"/>
      <c r="BD159" s="144"/>
      <c r="BE159" s="144"/>
      <c r="BF159" s="144"/>
      <c r="BG159" s="144"/>
      <c r="BH159" s="144"/>
      <c r="BI159" s="144"/>
      <c r="BJ159" s="144"/>
      <c r="BK159" s="144"/>
      <c r="BL159" s="144"/>
      <c r="BM159" s="144"/>
      <c r="BN159" s="144"/>
      <c r="BO159" s="144"/>
      <c r="BP159" s="144"/>
      <c r="BQ159" s="144"/>
      <c r="BR159" s="144"/>
      <c r="BS159" s="144"/>
      <c r="BT159" s="144"/>
      <c r="BU159" s="144"/>
      <c r="BV159" s="144"/>
      <c r="BW159" s="144"/>
      <c r="BX159" s="144"/>
      <c r="BY159" s="144"/>
      <c r="BZ159" s="144"/>
      <c r="CA159" s="144"/>
      <c r="CB159" s="144"/>
      <c r="CC159" s="144"/>
      <c r="CD159" s="144"/>
      <c r="CE159" s="144"/>
      <c r="CF159" s="144"/>
      <c r="CG159" s="144"/>
      <c r="CH159" s="144"/>
      <c r="CI159" s="144"/>
      <c r="CJ159" s="144"/>
      <c r="CK159" s="144"/>
      <c r="CL159" s="144"/>
      <c r="CM159" s="144"/>
      <c r="CN159" s="144"/>
      <c r="CO159" s="144"/>
      <c r="CP159" s="144"/>
      <c r="CQ159" s="144"/>
      <c r="CR159" s="144"/>
      <c r="CS159" s="144"/>
      <c r="CT159" s="144"/>
      <c r="CU159" s="144"/>
      <c r="CV159" s="144"/>
      <c r="CW159" s="144"/>
      <c r="CX159" s="144"/>
      <c r="CY159" s="144"/>
      <c r="CZ159" s="268" t="s">
        <v>102</v>
      </c>
      <c r="DA159" s="269"/>
      <c r="DB159" s="269"/>
      <c r="DC159" s="269"/>
      <c r="DD159" s="2"/>
      <c r="DE159" s="2"/>
      <c r="DF159" s="2"/>
      <c r="DG159" s="2"/>
      <c r="DH159" s="145">
        <f>IFERROR(AVERAGE(DH119:DH158),"")</f>
        <v>76.175166566626658</v>
      </c>
      <c r="DI159" s="145">
        <f>IFERROR(AVERAGE(DI119:DI158),"")</f>
        <v>85.10947910414167</v>
      </c>
      <c r="DJ159" s="145">
        <f>IFERROR(AVERAGE(DJ119:DJ158),"")</f>
        <v>86.763981425903708</v>
      </c>
      <c r="DK159" s="145">
        <f>IFERROR(AVERAGE(DK119:DK158),"")</f>
        <v>88.087583283313307</v>
      </c>
      <c r="DL159" s="151"/>
      <c r="DM159" s="147"/>
      <c r="DN159" s="151"/>
      <c r="DO159" s="151"/>
      <c r="DP159" s="151"/>
    </row>
    <row r="160" spans="1:120" s="148" customFormat="1" ht="15">
      <c r="B160" s="144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  <c r="AN160" s="144"/>
      <c r="AO160" s="144"/>
      <c r="AP160" s="144"/>
      <c r="AQ160" s="144"/>
      <c r="AR160" s="144"/>
      <c r="AS160" s="144"/>
      <c r="AT160" s="144"/>
      <c r="AU160" s="144"/>
      <c r="AV160" s="144"/>
      <c r="AW160" s="144"/>
      <c r="AX160" s="144"/>
      <c r="AY160" s="144"/>
      <c r="AZ160" s="144"/>
      <c r="BA160" s="144"/>
      <c r="BB160" s="144"/>
      <c r="BC160" s="144"/>
      <c r="BD160" s="144"/>
      <c r="BE160" s="144"/>
      <c r="BF160" s="144"/>
      <c r="BG160" s="144"/>
      <c r="BH160" s="144"/>
      <c r="BI160" s="144"/>
      <c r="BJ160" s="144"/>
      <c r="BK160" s="144"/>
      <c r="BL160" s="144"/>
      <c r="BM160" s="144"/>
      <c r="BN160" s="144"/>
      <c r="BO160" s="144"/>
      <c r="BP160" s="144"/>
      <c r="BQ160" s="144"/>
      <c r="BR160" s="144"/>
      <c r="BS160" s="144"/>
      <c r="BT160" s="144"/>
      <c r="BU160" s="144"/>
      <c r="BV160" s="144"/>
      <c r="BW160" s="144"/>
      <c r="BX160" s="144"/>
      <c r="BY160" s="144"/>
      <c r="BZ160" s="144"/>
      <c r="CA160" s="144"/>
      <c r="CB160" s="144"/>
      <c r="CC160" s="144"/>
      <c r="CD160" s="144"/>
      <c r="CE160" s="144"/>
      <c r="CF160" s="144"/>
      <c r="CG160" s="144"/>
      <c r="CH160" s="144"/>
      <c r="CI160" s="144"/>
      <c r="CJ160" s="144"/>
      <c r="CK160" s="144"/>
      <c r="CL160" s="144"/>
      <c r="CM160" s="144"/>
      <c r="CN160" s="144"/>
      <c r="CO160" s="144"/>
      <c r="CP160" s="144"/>
      <c r="CQ160" s="144"/>
      <c r="CR160" s="144"/>
      <c r="CS160" s="144"/>
      <c r="CT160" s="144"/>
      <c r="CU160" s="144"/>
      <c r="CV160" s="144"/>
      <c r="CW160" s="144"/>
      <c r="CX160" s="144"/>
      <c r="CY160" s="144"/>
      <c r="CZ160" s="270" t="s">
        <v>103</v>
      </c>
      <c r="DA160" s="270"/>
      <c r="DB160" s="270"/>
      <c r="DC160" s="270"/>
      <c r="DD160" s="2"/>
      <c r="DE160" s="2"/>
      <c r="DF160" s="2"/>
      <c r="DG160" s="2"/>
      <c r="DH160" s="145">
        <f>IFERROR(ROUND(STDEV(DH119:DH158),2),"")</f>
        <v>9.61</v>
      </c>
      <c r="DI160" s="145">
        <f>IFERROR(ROUND(STDEV(DI119:DI158),2),"")</f>
        <v>6.01</v>
      </c>
      <c r="DJ160" s="145">
        <f>IFERROR(ROUND(STDEV(DJ119:DJ158),2),"")</f>
        <v>5.34</v>
      </c>
      <c r="DK160" s="145">
        <f>IFERROR(ROUND(STDEV(DK119:DK158),2),"")</f>
        <v>4.8099999999999996</v>
      </c>
      <c r="DL160" s="151"/>
      <c r="DM160" s="147"/>
      <c r="DN160" s="151"/>
      <c r="DO160" s="151"/>
      <c r="DP160" s="151"/>
    </row>
    <row r="161" spans="1:127" s="148" customFormat="1" ht="15">
      <c r="B161" s="144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  <c r="AN161" s="144"/>
      <c r="AO161" s="144"/>
      <c r="AP161" s="144"/>
      <c r="AQ161" s="144"/>
      <c r="AR161" s="144"/>
      <c r="AS161" s="144"/>
      <c r="AT161" s="144"/>
      <c r="AU161" s="144"/>
      <c r="AV161" s="144"/>
      <c r="AW161" s="144"/>
      <c r="AX161" s="144"/>
      <c r="AY161" s="144"/>
      <c r="AZ161" s="144"/>
      <c r="BA161" s="144"/>
      <c r="BB161" s="144"/>
      <c r="BC161" s="144"/>
      <c r="BD161" s="144"/>
      <c r="BE161" s="144"/>
      <c r="BF161" s="144"/>
      <c r="BG161" s="144"/>
      <c r="BH161" s="144"/>
      <c r="BI161" s="144"/>
      <c r="BJ161" s="144"/>
      <c r="BK161" s="144"/>
      <c r="BL161" s="144"/>
      <c r="BM161" s="144"/>
      <c r="BN161" s="144"/>
      <c r="BO161" s="144"/>
      <c r="BP161" s="144"/>
      <c r="BQ161" s="144"/>
      <c r="BR161" s="144"/>
      <c r="BS161" s="144"/>
      <c r="BT161" s="144"/>
      <c r="BU161" s="144"/>
      <c r="BV161" s="144"/>
      <c r="BW161" s="144"/>
      <c r="BX161" s="144"/>
      <c r="BY161" s="144"/>
      <c r="BZ161" s="144"/>
      <c r="CA161" s="144"/>
      <c r="CB161" s="144"/>
      <c r="CC161" s="144"/>
      <c r="CD161" s="144"/>
      <c r="CE161" s="144"/>
      <c r="CF161" s="144"/>
      <c r="CG161" s="144"/>
      <c r="CH161" s="144"/>
      <c r="CI161" s="144"/>
      <c r="CJ161" s="144"/>
      <c r="CK161" s="144"/>
      <c r="CL161" s="144"/>
      <c r="CM161" s="144"/>
      <c r="CN161" s="144"/>
      <c r="CO161" s="144"/>
      <c r="CP161" s="144"/>
      <c r="CQ161" s="144"/>
      <c r="CR161" s="144"/>
      <c r="CS161" s="144"/>
      <c r="CT161" s="144"/>
      <c r="CU161" s="144"/>
      <c r="CV161" s="144"/>
      <c r="CW161" s="144"/>
      <c r="CX161" s="144"/>
      <c r="CY161" s="144"/>
      <c r="CZ161" s="144"/>
      <c r="DA161" s="144"/>
      <c r="DB161" s="144"/>
      <c r="DC161" s="144"/>
      <c r="DD161" s="149"/>
      <c r="DE161" s="149"/>
      <c r="DF161" s="149"/>
      <c r="DG161" s="149"/>
      <c r="DH161" s="150"/>
      <c r="DL161" s="151"/>
      <c r="DM161" s="147"/>
      <c r="DN161" s="151"/>
      <c r="DO161" s="151"/>
      <c r="DP161" s="151"/>
    </row>
    <row r="162" spans="1:127" s="148" customFormat="1" ht="15">
      <c r="B162" s="144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  <c r="AN162" s="144"/>
      <c r="AO162" s="144"/>
      <c r="AP162" s="144"/>
      <c r="AQ162" s="144"/>
      <c r="AR162" s="144"/>
      <c r="AS162" s="144"/>
      <c r="AT162" s="144"/>
      <c r="AU162" s="144"/>
      <c r="AV162" s="144"/>
      <c r="AW162" s="144"/>
      <c r="AX162" s="144"/>
      <c r="AY162" s="144"/>
      <c r="AZ162" s="144"/>
      <c r="BA162" s="144"/>
      <c r="BB162" s="144"/>
      <c r="BC162" s="144"/>
      <c r="BD162" s="144"/>
      <c r="BE162" s="144"/>
      <c r="BF162" s="144"/>
      <c r="BG162" s="144"/>
      <c r="BH162" s="144"/>
      <c r="BI162" s="144"/>
      <c r="BJ162" s="144"/>
      <c r="BK162" s="144"/>
      <c r="BL162" s="144"/>
      <c r="BM162" s="144"/>
      <c r="BN162" s="144"/>
      <c r="BO162" s="144"/>
      <c r="BP162" s="144"/>
      <c r="BQ162" s="144"/>
      <c r="BR162" s="144"/>
      <c r="BS162" s="144"/>
      <c r="BT162" s="144"/>
      <c r="BU162" s="144"/>
      <c r="BV162" s="144"/>
      <c r="BW162" s="144"/>
      <c r="BX162" s="144"/>
      <c r="BY162" s="144"/>
      <c r="BZ162" s="144"/>
      <c r="CA162" s="144"/>
      <c r="CB162" s="144"/>
      <c r="CC162" s="144"/>
      <c r="CD162" s="144"/>
      <c r="CE162" s="144"/>
      <c r="CF162" s="144"/>
      <c r="CG162" s="144"/>
      <c r="CH162" s="144"/>
      <c r="CI162" s="144"/>
      <c r="CJ162" s="144"/>
      <c r="CK162" s="144"/>
      <c r="CL162" s="144"/>
      <c r="CM162" s="144"/>
      <c r="CN162" s="144"/>
      <c r="CO162" s="144"/>
      <c r="CP162" s="144"/>
      <c r="CQ162" s="144"/>
      <c r="CR162" s="144"/>
      <c r="CS162" s="144"/>
      <c r="CT162" s="144"/>
      <c r="CU162" s="144"/>
      <c r="CV162" s="144"/>
      <c r="CW162" s="144"/>
      <c r="CX162" s="144"/>
      <c r="CY162" s="144"/>
      <c r="CZ162" s="144"/>
      <c r="DA162" s="144"/>
      <c r="DB162" s="144"/>
      <c r="DC162" s="144"/>
      <c r="DD162" s="149"/>
      <c r="DE162" s="149"/>
      <c r="DF162" s="149"/>
      <c r="DG162" s="149"/>
      <c r="DH162" s="150"/>
      <c r="DL162" s="151"/>
      <c r="DM162" s="147"/>
      <c r="DN162" s="151"/>
      <c r="DO162" s="151"/>
      <c r="DP162" s="151"/>
    </row>
    <row r="163" spans="1:127" s="148" customFormat="1" ht="15">
      <c r="B163" s="144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  <c r="AN163" s="144"/>
      <c r="AO163" s="144"/>
      <c r="AP163" s="144"/>
      <c r="AQ163" s="144"/>
      <c r="AR163" s="144"/>
      <c r="AS163" s="144"/>
      <c r="AT163" s="144"/>
      <c r="AU163" s="144"/>
      <c r="AV163" s="144"/>
      <c r="AW163" s="144"/>
      <c r="AX163" s="144"/>
      <c r="AY163" s="144"/>
      <c r="AZ163" s="144"/>
      <c r="BA163" s="144"/>
      <c r="BB163" s="144"/>
      <c r="BC163" s="144"/>
      <c r="BD163" s="144"/>
      <c r="BE163" s="144"/>
      <c r="BF163" s="144"/>
      <c r="BG163" s="144"/>
      <c r="BH163" s="144"/>
      <c r="BI163" s="144"/>
      <c r="BJ163" s="144"/>
      <c r="BK163" s="144"/>
      <c r="BL163" s="144"/>
      <c r="BM163" s="144"/>
      <c r="BN163" s="144"/>
      <c r="BO163" s="144"/>
      <c r="BP163" s="144"/>
      <c r="BQ163" s="144"/>
      <c r="BR163" s="144"/>
      <c r="BS163" s="144"/>
      <c r="BT163" s="144"/>
      <c r="BU163" s="144"/>
      <c r="BV163" s="144"/>
      <c r="BW163" s="144"/>
      <c r="BX163" s="144"/>
      <c r="BY163" s="144"/>
      <c r="BZ163" s="144"/>
      <c r="CA163" s="144"/>
      <c r="CB163" s="144"/>
      <c r="CC163" s="144"/>
      <c r="CD163" s="144"/>
      <c r="CE163" s="144"/>
      <c r="CF163" s="144"/>
      <c r="CG163" s="144"/>
      <c r="CH163" s="144"/>
      <c r="CI163" s="144"/>
      <c r="CJ163" s="144"/>
      <c r="CK163" s="144"/>
      <c r="CL163" s="144"/>
      <c r="CM163" s="144"/>
      <c r="CN163" s="144"/>
      <c r="CO163" s="144"/>
      <c r="CP163" s="144"/>
      <c r="CQ163" s="144"/>
      <c r="CR163" s="144"/>
      <c r="CS163" s="144"/>
      <c r="CT163" s="144"/>
      <c r="CU163" s="144"/>
      <c r="CV163" s="144"/>
      <c r="CW163" s="144"/>
      <c r="CX163" s="144"/>
      <c r="CY163" s="144"/>
      <c r="CZ163" s="144"/>
      <c r="DA163" s="144"/>
      <c r="DB163" s="144"/>
      <c r="DC163" s="144"/>
      <c r="DD163" s="149"/>
      <c r="DE163" s="149"/>
      <c r="DF163" s="149"/>
      <c r="DG163" s="149"/>
      <c r="DH163" s="150"/>
      <c r="DL163" s="151"/>
      <c r="DM163" s="147"/>
      <c r="DN163" s="151"/>
      <c r="DO163" s="151"/>
      <c r="DP163" s="151"/>
    </row>
    <row r="164" spans="1:127" ht="24" thickBot="1">
      <c r="B164" s="1"/>
      <c r="C164" s="363" t="s">
        <v>114</v>
      </c>
      <c r="D164" s="363"/>
      <c r="DM164" s="1"/>
      <c r="DN164" s="1"/>
    </row>
    <row r="165" spans="1:127" ht="21" thickBot="1">
      <c r="B165" s="1"/>
      <c r="C165" s="364" t="s">
        <v>1</v>
      </c>
      <c r="D165" s="364"/>
      <c r="E165" s="365" t="str">
        <f>IF($AC$167+$BA$167+$CY$167+$DC$168=100,"","Total weight should be equal to 100")</f>
        <v/>
      </c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  <c r="BI165" s="366"/>
      <c r="BJ165" s="366"/>
      <c r="BK165" s="366"/>
      <c r="BL165" s="366"/>
      <c r="BM165" s="366"/>
      <c r="BN165" s="366"/>
      <c r="BO165" s="366"/>
      <c r="BP165" s="366"/>
      <c r="BQ165" s="366"/>
      <c r="BR165" s="366"/>
      <c r="BS165" s="366"/>
      <c r="BT165" s="366"/>
      <c r="BU165" s="366"/>
      <c r="BV165" s="366"/>
      <c r="BW165" s="366"/>
      <c r="BX165" s="366"/>
      <c r="BY165" s="366"/>
      <c r="BZ165" s="366"/>
      <c r="CA165" s="366"/>
      <c r="CB165" s="366"/>
      <c r="CC165" s="366"/>
      <c r="CD165" s="366"/>
      <c r="CE165" s="366"/>
      <c r="CF165" s="366"/>
      <c r="CG165" s="366"/>
      <c r="CH165" s="366"/>
      <c r="CI165" s="366"/>
      <c r="CJ165" s="366"/>
      <c r="CK165" s="366"/>
      <c r="CL165" s="366"/>
      <c r="CM165" s="366"/>
      <c r="CN165" s="366"/>
      <c r="CO165" s="366"/>
      <c r="CP165" s="366"/>
      <c r="CQ165" s="366"/>
      <c r="CR165" s="366"/>
      <c r="CS165" s="366"/>
      <c r="CT165" s="366"/>
      <c r="CU165" s="366"/>
      <c r="CV165" s="366"/>
      <c r="CW165" s="366"/>
      <c r="CX165" s="366"/>
      <c r="CY165" s="366"/>
      <c r="CZ165" s="367"/>
      <c r="DM165" s="1"/>
      <c r="DN165" s="1"/>
    </row>
    <row r="166" spans="1:127" ht="17.25" thickBot="1">
      <c r="B166" s="1"/>
      <c r="C166" s="368" t="s">
        <v>262</v>
      </c>
      <c r="D166" s="369"/>
      <c r="E166" s="370" t="str">
        <f>IF(R168+AD168=100,"","Total formative assessment weight should be 100")</f>
        <v/>
      </c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1"/>
      <c r="T166" s="371"/>
      <c r="U166" s="371"/>
      <c r="V166" s="371"/>
      <c r="W166" s="371"/>
      <c r="X166" s="371"/>
      <c r="Y166" s="371"/>
      <c r="Z166" s="371"/>
      <c r="AA166" s="371"/>
      <c r="AB166" s="371"/>
      <c r="AC166" s="371"/>
      <c r="AD166" s="371"/>
      <c r="AE166" s="371" t="str">
        <f>IF(AP168+AY168+BB168=100,"","Total written work weight should be 100")</f>
        <v/>
      </c>
      <c r="AF166" s="371"/>
      <c r="AG166" s="371"/>
      <c r="AH166" s="371"/>
      <c r="AI166" s="371"/>
      <c r="AJ166" s="371"/>
      <c r="AK166" s="371"/>
      <c r="AL166" s="371"/>
      <c r="AM166" s="371"/>
      <c r="AN166" s="371"/>
      <c r="AO166" s="371"/>
      <c r="AP166" s="371"/>
      <c r="AQ166" s="371"/>
      <c r="AR166" s="371"/>
      <c r="AS166" s="371"/>
      <c r="AT166" s="371"/>
      <c r="AU166" s="371"/>
      <c r="AV166" s="371"/>
      <c r="AW166" s="371"/>
      <c r="AX166" s="371"/>
      <c r="AY166" s="371"/>
      <c r="AZ166" s="371"/>
      <c r="BA166" s="371"/>
      <c r="BB166" s="371"/>
      <c r="BC166" s="371" t="str">
        <f>IF(BI168+BU168+CB168+CI168+CP168+CZ168=100,"","Total written work weight should be 100")</f>
        <v/>
      </c>
      <c r="BD166" s="371"/>
      <c r="BE166" s="371"/>
      <c r="BF166" s="371"/>
      <c r="BG166" s="371"/>
      <c r="BH166" s="371"/>
      <c r="BI166" s="371"/>
      <c r="BJ166" s="371"/>
      <c r="BK166" s="371"/>
      <c r="BL166" s="371"/>
      <c r="BM166" s="371"/>
      <c r="BN166" s="371"/>
      <c r="BO166" s="371"/>
      <c r="BP166" s="371"/>
      <c r="BQ166" s="371"/>
      <c r="BR166" s="371"/>
      <c r="BS166" s="371"/>
      <c r="BT166" s="371"/>
      <c r="BU166" s="371"/>
      <c r="BV166" s="371"/>
      <c r="BW166" s="371"/>
      <c r="BX166" s="371"/>
      <c r="BY166" s="371"/>
      <c r="BZ166" s="371"/>
      <c r="CA166" s="371"/>
      <c r="CB166" s="371"/>
      <c r="CC166" s="371"/>
      <c r="CD166" s="371"/>
      <c r="CE166" s="371"/>
      <c r="CF166" s="371"/>
      <c r="CG166" s="371"/>
      <c r="CH166" s="371"/>
      <c r="CI166" s="371"/>
      <c r="CJ166" s="371"/>
      <c r="CK166" s="371"/>
      <c r="CL166" s="371"/>
      <c r="CM166" s="371"/>
      <c r="CN166" s="371"/>
      <c r="CO166" s="371"/>
      <c r="CP166" s="371"/>
      <c r="CQ166" s="371"/>
      <c r="CR166" s="371"/>
      <c r="CS166" s="371"/>
      <c r="CT166" s="371"/>
      <c r="CU166" s="371"/>
      <c r="CV166" s="371"/>
      <c r="CW166" s="371"/>
      <c r="CX166" s="371"/>
      <c r="CY166" s="371"/>
      <c r="CZ166" s="372"/>
      <c r="DA166" s="373" t="s">
        <v>3</v>
      </c>
      <c r="DB166" s="374"/>
      <c r="DC166" s="375"/>
      <c r="DD166" s="9"/>
      <c r="DE166" s="9"/>
      <c r="DF166" s="9"/>
      <c r="DG166" s="9"/>
      <c r="DH166" s="7"/>
      <c r="DI166" s="5"/>
      <c r="DJ166" s="5"/>
      <c r="DK166" s="5"/>
      <c r="DL166" s="10"/>
      <c r="DN166" s="1"/>
    </row>
    <row r="167" spans="1:127" ht="18.75" thickBot="1">
      <c r="B167" s="1"/>
      <c r="C167" s="359" t="str">
        <f>IF(C166='AP 4B'!C166:D166,"","Scale should be the same with the other section.")</f>
        <v/>
      </c>
      <c r="D167" s="359"/>
      <c r="E167" s="360" t="s">
        <v>4</v>
      </c>
      <c r="F167" s="361"/>
      <c r="G167" s="361"/>
      <c r="H167" s="361"/>
      <c r="I167" s="361"/>
      <c r="J167" s="361"/>
      <c r="K167" s="361"/>
      <c r="L167" s="361"/>
      <c r="M167" s="361"/>
      <c r="N167" s="361"/>
      <c r="O167" s="361"/>
      <c r="P167" s="361"/>
      <c r="Q167" s="361"/>
      <c r="R167" s="361"/>
      <c r="S167" s="361"/>
      <c r="T167" s="361"/>
      <c r="U167" s="361"/>
      <c r="V167" s="361"/>
      <c r="W167" s="361"/>
      <c r="X167" s="361" t="s">
        <v>5</v>
      </c>
      <c r="Y167" s="361"/>
      <c r="Z167" s="361"/>
      <c r="AA167" s="361"/>
      <c r="AB167" s="361"/>
      <c r="AC167" s="361">
        <v>0</v>
      </c>
      <c r="AD167" s="381"/>
      <c r="AE167" s="382" t="s">
        <v>6</v>
      </c>
      <c r="AF167" s="383"/>
      <c r="AG167" s="383"/>
      <c r="AH167" s="383"/>
      <c r="AI167" s="383"/>
      <c r="AJ167" s="383"/>
      <c r="AK167" s="383"/>
      <c r="AL167" s="383"/>
      <c r="AM167" s="383"/>
      <c r="AN167" s="383"/>
      <c r="AO167" s="383"/>
      <c r="AP167" s="383"/>
      <c r="AQ167" s="383"/>
      <c r="AR167" s="383"/>
      <c r="AS167" s="383"/>
      <c r="AT167" s="383"/>
      <c r="AU167" s="383"/>
      <c r="AV167" s="383"/>
      <c r="AW167" s="383" t="s">
        <v>5</v>
      </c>
      <c r="AX167" s="383"/>
      <c r="AY167" s="383"/>
      <c r="AZ167" s="383"/>
      <c r="BA167" s="329">
        <v>30</v>
      </c>
      <c r="BB167" s="330"/>
      <c r="BC167" s="331" t="s">
        <v>7</v>
      </c>
      <c r="BD167" s="332"/>
      <c r="BE167" s="332"/>
      <c r="BF167" s="332"/>
      <c r="BG167" s="332"/>
      <c r="BH167" s="332"/>
      <c r="BI167" s="332"/>
      <c r="BJ167" s="332"/>
      <c r="BK167" s="332"/>
      <c r="BL167" s="332"/>
      <c r="BM167" s="332"/>
      <c r="BN167" s="332"/>
      <c r="BO167" s="332"/>
      <c r="BP167" s="332"/>
      <c r="BQ167" s="332"/>
      <c r="BR167" s="332"/>
      <c r="BS167" s="332"/>
      <c r="BT167" s="332"/>
      <c r="BU167" s="332"/>
      <c r="BV167" s="332"/>
      <c r="BW167" s="332"/>
      <c r="BX167" s="332"/>
      <c r="BY167" s="332"/>
      <c r="BZ167" s="332"/>
      <c r="CA167" s="332"/>
      <c r="CB167" s="332"/>
      <c r="CC167" s="332"/>
      <c r="CD167" s="332"/>
      <c r="CE167" s="332"/>
      <c r="CF167" s="332"/>
      <c r="CG167" s="332"/>
      <c r="CH167" s="332"/>
      <c r="CI167" s="332"/>
      <c r="CJ167" s="332"/>
      <c r="CK167" s="332"/>
      <c r="CL167" s="332"/>
      <c r="CM167" s="332"/>
      <c r="CN167" s="332"/>
      <c r="CO167" s="332"/>
      <c r="CP167" s="332"/>
      <c r="CQ167" s="332"/>
      <c r="CR167" s="333" t="s">
        <v>5</v>
      </c>
      <c r="CS167" s="334"/>
      <c r="CT167" s="334"/>
      <c r="CU167" s="334"/>
      <c r="CV167" s="334"/>
      <c r="CW167" s="334"/>
      <c r="CX167" s="335"/>
      <c r="CY167" s="379">
        <v>50</v>
      </c>
      <c r="CZ167" s="380"/>
      <c r="DA167" s="376"/>
      <c r="DB167" s="377"/>
      <c r="DC167" s="378"/>
      <c r="DD167" s="12"/>
      <c r="DE167" s="12"/>
      <c r="DF167" s="12"/>
      <c r="DG167" s="12"/>
      <c r="DH167" s="13"/>
      <c r="DI167" s="14"/>
      <c r="DJ167" s="14"/>
      <c r="DK167" s="14"/>
      <c r="DL167" s="15"/>
      <c r="DN167" s="1"/>
    </row>
    <row r="168" spans="1:127" ht="24.75" customHeight="1">
      <c r="A168" s="350" t="s">
        <v>8</v>
      </c>
      <c r="B168" s="350" t="s">
        <v>108</v>
      </c>
      <c r="C168" s="353" t="s">
        <v>9</v>
      </c>
      <c r="D168" s="356" t="s">
        <v>10</v>
      </c>
      <c r="E168" s="324" t="s">
        <v>11</v>
      </c>
      <c r="F168" s="325"/>
      <c r="G168" s="325"/>
      <c r="H168" s="325"/>
      <c r="I168" s="325"/>
      <c r="J168" s="325"/>
      <c r="K168" s="325"/>
      <c r="L168" s="325"/>
      <c r="M168" s="326"/>
      <c r="N168" s="327" t="s">
        <v>5</v>
      </c>
      <c r="O168" s="358"/>
      <c r="P168" s="358"/>
      <c r="Q168" s="328"/>
      <c r="R168" s="17">
        <v>0</v>
      </c>
      <c r="S168" s="278" t="s">
        <v>12</v>
      </c>
      <c r="T168" s="278"/>
      <c r="U168" s="278"/>
      <c r="V168" s="278"/>
      <c r="W168" s="278"/>
      <c r="X168" s="278"/>
      <c r="Y168" s="278"/>
      <c r="Z168" s="301" t="s">
        <v>5</v>
      </c>
      <c r="AA168" s="362"/>
      <c r="AB168" s="362"/>
      <c r="AC168" s="302"/>
      <c r="AD168" s="16">
        <v>100</v>
      </c>
      <c r="AE168" s="324" t="s">
        <v>13</v>
      </c>
      <c r="AF168" s="325"/>
      <c r="AG168" s="325"/>
      <c r="AH168" s="325"/>
      <c r="AI168" s="325"/>
      <c r="AJ168" s="325"/>
      <c r="AK168" s="325"/>
      <c r="AL168" s="325"/>
      <c r="AM168" s="326"/>
      <c r="AN168" s="327" t="s">
        <v>5</v>
      </c>
      <c r="AO168" s="328"/>
      <c r="AP168" s="17">
        <v>40</v>
      </c>
      <c r="AQ168" s="278" t="s">
        <v>14</v>
      </c>
      <c r="AR168" s="278"/>
      <c r="AS168" s="278"/>
      <c r="AT168" s="278"/>
      <c r="AU168" s="278"/>
      <c r="AV168" s="278"/>
      <c r="AW168" s="301" t="s">
        <v>5</v>
      </c>
      <c r="AX168" s="302"/>
      <c r="AY168" s="19">
        <v>30</v>
      </c>
      <c r="AZ168" s="295" t="s">
        <v>15</v>
      </c>
      <c r="BA168" s="296"/>
      <c r="BB168" s="18">
        <v>30</v>
      </c>
      <c r="BC168" s="299" t="s">
        <v>16</v>
      </c>
      <c r="BD168" s="300"/>
      <c r="BE168" s="300"/>
      <c r="BF168" s="300"/>
      <c r="BG168" s="289" t="s">
        <v>5</v>
      </c>
      <c r="BH168" s="289"/>
      <c r="BI168" s="17">
        <v>20</v>
      </c>
      <c r="BJ168" s="278" t="s">
        <v>17</v>
      </c>
      <c r="BK168" s="278"/>
      <c r="BL168" s="278"/>
      <c r="BM168" s="278"/>
      <c r="BN168" s="278"/>
      <c r="BO168" s="278"/>
      <c r="BP168" s="278"/>
      <c r="BQ168" s="278"/>
      <c r="BR168" s="278"/>
      <c r="BS168" s="301" t="s">
        <v>5</v>
      </c>
      <c r="BT168" s="302"/>
      <c r="BU168" s="19">
        <v>25</v>
      </c>
      <c r="BV168" s="277" t="s">
        <v>109</v>
      </c>
      <c r="BW168" s="277"/>
      <c r="BX168" s="277"/>
      <c r="BY168" s="277"/>
      <c r="BZ168" s="339" t="s">
        <v>5</v>
      </c>
      <c r="CA168" s="339"/>
      <c r="CB168" s="20">
        <v>15</v>
      </c>
      <c r="CC168" s="340" t="s">
        <v>110</v>
      </c>
      <c r="CD168" s="340"/>
      <c r="CE168" s="340"/>
      <c r="CF168" s="340"/>
      <c r="CG168" s="341" t="s">
        <v>5</v>
      </c>
      <c r="CH168" s="341"/>
      <c r="CI168" s="21">
        <v>15</v>
      </c>
      <c r="CJ168" s="342" t="s">
        <v>111</v>
      </c>
      <c r="CK168" s="342"/>
      <c r="CL168" s="342"/>
      <c r="CM168" s="342"/>
      <c r="CN168" s="343" t="s">
        <v>5</v>
      </c>
      <c r="CO168" s="343"/>
      <c r="CP168" s="22">
        <v>0</v>
      </c>
      <c r="CQ168" s="284" t="s">
        <v>21</v>
      </c>
      <c r="CR168" s="284"/>
      <c r="CS168" s="284"/>
      <c r="CT168" s="284"/>
      <c r="CU168" s="284"/>
      <c r="CV168" s="284"/>
      <c r="CW168" s="284"/>
      <c r="CX168" s="303" t="s">
        <v>5</v>
      </c>
      <c r="CY168" s="303"/>
      <c r="CZ168" s="170">
        <v>25</v>
      </c>
      <c r="DA168" s="304" t="s">
        <v>5</v>
      </c>
      <c r="DB168" s="305"/>
      <c r="DC168" s="23">
        <v>20</v>
      </c>
      <c r="DD168" s="24"/>
      <c r="DE168" s="24"/>
      <c r="DF168" s="24"/>
      <c r="DG168" s="24"/>
      <c r="DH168" s="306" t="s">
        <v>22</v>
      </c>
      <c r="DI168" s="309" t="s">
        <v>23</v>
      </c>
      <c r="DJ168" s="312" t="s">
        <v>23</v>
      </c>
      <c r="DK168" s="315" t="s">
        <v>23</v>
      </c>
      <c r="DL168" s="282" t="s">
        <v>24</v>
      </c>
      <c r="DM168" s="282" t="s">
        <v>105</v>
      </c>
      <c r="DN168" s="282" t="s">
        <v>115</v>
      </c>
      <c r="DO168" s="282" t="s">
        <v>112</v>
      </c>
      <c r="DP168" s="282" t="s">
        <v>106</v>
      </c>
      <c r="DQ168" s="282" t="s">
        <v>102</v>
      </c>
    </row>
    <row r="169" spans="1:127" ht="15" customHeight="1">
      <c r="A169" s="351"/>
      <c r="B169" s="351"/>
      <c r="C169" s="354"/>
      <c r="D169" s="357"/>
      <c r="E169" s="30">
        <v>1</v>
      </c>
      <c r="F169" s="28">
        <v>2</v>
      </c>
      <c r="G169" s="28">
        <v>3</v>
      </c>
      <c r="H169" s="28">
        <v>4</v>
      </c>
      <c r="I169" s="28">
        <v>5</v>
      </c>
      <c r="J169" s="28">
        <v>6</v>
      </c>
      <c r="K169" s="28">
        <v>7</v>
      </c>
      <c r="L169" s="28">
        <v>8</v>
      </c>
      <c r="M169" s="28">
        <v>9</v>
      </c>
      <c r="N169" s="28">
        <v>10</v>
      </c>
      <c r="O169" s="28">
        <v>11</v>
      </c>
      <c r="P169" s="28">
        <v>12</v>
      </c>
      <c r="Q169" s="336" t="s">
        <v>25</v>
      </c>
      <c r="R169" s="289" t="s">
        <v>26</v>
      </c>
      <c r="S169" s="29">
        <v>1</v>
      </c>
      <c r="T169" s="29">
        <v>2</v>
      </c>
      <c r="U169" s="29">
        <v>3</v>
      </c>
      <c r="V169" s="29">
        <v>4</v>
      </c>
      <c r="W169" s="29">
        <v>5</v>
      </c>
      <c r="X169" s="29">
        <v>6</v>
      </c>
      <c r="Y169" s="29">
        <v>7</v>
      </c>
      <c r="Z169" s="29">
        <v>8</v>
      </c>
      <c r="AA169" s="29">
        <v>9</v>
      </c>
      <c r="AB169" s="29">
        <v>10</v>
      </c>
      <c r="AC169" s="285" t="s">
        <v>25</v>
      </c>
      <c r="AD169" s="338" t="s">
        <v>26</v>
      </c>
      <c r="AE169" s="30">
        <v>1</v>
      </c>
      <c r="AF169" s="28">
        <v>2</v>
      </c>
      <c r="AG169" s="28">
        <v>3</v>
      </c>
      <c r="AH169" s="28">
        <v>4</v>
      </c>
      <c r="AI169" s="28">
        <v>5</v>
      </c>
      <c r="AJ169" s="28">
        <v>6</v>
      </c>
      <c r="AK169" s="28">
        <v>7</v>
      </c>
      <c r="AL169" s="28">
        <v>8</v>
      </c>
      <c r="AM169" s="28">
        <v>9</v>
      </c>
      <c r="AN169" s="28">
        <v>10</v>
      </c>
      <c r="AO169" s="336" t="s">
        <v>25</v>
      </c>
      <c r="AP169" s="289" t="s">
        <v>26</v>
      </c>
      <c r="AQ169" s="29">
        <v>1</v>
      </c>
      <c r="AR169" s="29">
        <v>2</v>
      </c>
      <c r="AS169" s="29">
        <v>3</v>
      </c>
      <c r="AT169" s="29">
        <v>4</v>
      </c>
      <c r="AU169" s="29">
        <v>5</v>
      </c>
      <c r="AV169" s="29">
        <v>6</v>
      </c>
      <c r="AW169" s="29">
        <v>7</v>
      </c>
      <c r="AX169" s="285" t="s">
        <v>25</v>
      </c>
      <c r="AY169" s="278" t="s">
        <v>113</v>
      </c>
      <c r="AZ169" s="297"/>
      <c r="BA169" s="298"/>
      <c r="BB169" s="287" t="s">
        <v>26</v>
      </c>
      <c r="BC169" s="30">
        <v>1</v>
      </c>
      <c r="BD169" s="28">
        <v>2</v>
      </c>
      <c r="BE169" s="28">
        <v>3</v>
      </c>
      <c r="BF169" s="28">
        <v>4</v>
      </c>
      <c r="BG169" s="28">
        <v>5</v>
      </c>
      <c r="BH169" s="288" t="s">
        <v>25</v>
      </c>
      <c r="BI169" s="289" t="s">
        <v>26</v>
      </c>
      <c r="BJ169" s="29">
        <v>1</v>
      </c>
      <c r="BK169" s="29">
        <v>2</v>
      </c>
      <c r="BL169" s="29">
        <v>3</v>
      </c>
      <c r="BM169" s="29">
        <v>4</v>
      </c>
      <c r="BN169" s="29">
        <v>5</v>
      </c>
      <c r="BO169" s="29">
        <v>6</v>
      </c>
      <c r="BP169" s="29">
        <v>7</v>
      </c>
      <c r="BQ169" s="29">
        <v>8</v>
      </c>
      <c r="BR169" s="29">
        <v>9</v>
      </c>
      <c r="BS169" s="29">
        <v>10</v>
      </c>
      <c r="BT169" s="290" t="s">
        <v>25</v>
      </c>
      <c r="BU169" s="278" t="s">
        <v>26</v>
      </c>
      <c r="BV169" s="31">
        <v>1</v>
      </c>
      <c r="BW169" s="31">
        <v>2</v>
      </c>
      <c r="BX169" s="31">
        <v>3</v>
      </c>
      <c r="BY169" s="31">
        <v>4</v>
      </c>
      <c r="BZ169" s="32">
        <v>5</v>
      </c>
      <c r="CA169" s="344" t="s">
        <v>25</v>
      </c>
      <c r="CB169" s="345" t="s">
        <v>26</v>
      </c>
      <c r="CC169" s="33">
        <v>1</v>
      </c>
      <c r="CD169" s="33">
        <v>2</v>
      </c>
      <c r="CE169" s="33">
        <v>3</v>
      </c>
      <c r="CF169" s="33">
        <v>4</v>
      </c>
      <c r="CG169" s="33">
        <v>5</v>
      </c>
      <c r="CH169" s="346" t="s">
        <v>25</v>
      </c>
      <c r="CI169" s="347" t="s">
        <v>26</v>
      </c>
      <c r="CJ169" s="34">
        <v>1</v>
      </c>
      <c r="CK169" s="34">
        <v>2</v>
      </c>
      <c r="CL169" s="34">
        <v>3</v>
      </c>
      <c r="CM169" s="34">
        <v>4</v>
      </c>
      <c r="CN169" s="34">
        <v>5</v>
      </c>
      <c r="CO169" s="348" t="s">
        <v>25</v>
      </c>
      <c r="CP169" s="349" t="s">
        <v>26</v>
      </c>
      <c r="CQ169" s="35">
        <v>1</v>
      </c>
      <c r="CR169" s="35">
        <v>2</v>
      </c>
      <c r="CS169" s="35">
        <v>3</v>
      </c>
      <c r="CT169" s="36">
        <v>4</v>
      </c>
      <c r="CU169" s="35">
        <v>5</v>
      </c>
      <c r="CV169" s="35">
        <v>6</v>
      </c>
      <c r="CW169" s="35">
        <v>7</v>
      </c>
      <c r="CX169" s="35">
        <v>8</v>
      </c>
      <c r="CY169" s="288" t="s">
        <v>25</v>
      </c>
      <c r="CZ169" s="318" t="s">
        <v>26</v>
      </c>
      <c r="DA169" s="37"/>
      <c r="DB169" s="38"/>
      <c r="DC169" s="287" t="s">
        <v>27</v>
      </c>
      <c r="DD169" s="39"/>
      <c r="DE169" s="39"/>
      <c r="DF169" s="39"/>
      <c r="DG169" s="39"/>
      <c r="DH169" s="307"/>
      <c r="DI169" s="310"/>
      <c r="DJ169" s="313"/>
      <c r="DK169" s="316"/>
      <c r="DL169" s="283"/>
      <c r="DM169" s="283"/>
      <c r="DN169" s="283"/>
      <c r="DO169" s="283"/>
      <c r="DP169" s="283"/>
      <c r="DQ169" s="283"/>
    </row>
    <row r="170" spans="1:127" ht="17.25" customHeight="1">
      <c r="A170" s="351"/>
      <c r="B170" s="351"/>
      <c r="C170" s="354"/>
      <c r="D170" s="40" t="s">
        <v>28</v>
      </c>
      <c r="E170" s="41"/>
      <c r="F170" s="42"/>
      <c r="G170" s="42"/>
      <c r="H170" s="42"/>
      <c r="I170" s="42"/>
      <c r="J170" s="42"/>
      <c r="K170" s="42"/>
      <c r="L170" s="42"/>
      <c r="M170" s="43"/>
      <c r="N170" s="44"/>
      <c r="O170" s="44"/>
      <c r="P170" s="44"/>
      <c r="Q170" s="337"/>
      <c r="R170" s="289"/>
      <c r="S170" s="45"/>
      <c r="T170" s="45"/>
      <c r="U170" s="45"/>
      <c r="V170" s="45"/>
      <c r="W170" s="45"/>
      <c r="X170" s="46"/>
      <c r="Y170" s="46"/>
      <c r="Z170" s="46"/>
      <c r="AA170" s="47"/>
      <c r="AB170" s="47"/>
      <c r="AC170" s="286"/>
      <c r="AD170" s="338"/>
      <c r="AE170" s="41">
        <v>39838</v>
      </c>
      <c r="AF170" s="42">
        <v>39842</v>
      </c>
      <c r="AG170" s="42">
        <v>39844</v>
      </c>
      <c r="AH170" s="42">
        <v>39856</v>
      </c>
      <c r="AI170" s="42">
        <v>43506</v>
      </c>
      <c r="AJ170" s="42">
        <v>43517</v>
      </c>
      <c r="AK170" s="42"/>
      <c r="AL170" s="43"/>
      <c r="AM170" s="43"/>
      <c r="AN170" s="43"/>
      <c r="AO170" s="337"/>
      <c r="AP170" s="289"/>
      <c r="AQ170" s="45">
        <v>43525</v>
      </c>
      <c r="AR170" s="45">
        <v>43532</v>
      </c>
      <c r="AS170" s="45">
        <v>43537</v>
      </c>
      <c r="AT170" s="45"/>
      <c r="AU170" s="46"/>
      <c r="AV170" s="46"/>
      <c r="AW170" s="46"/>
      <c r="AX170" s="286"/>
      <c r="AY170" s="278"/>
      <c r="AZ170" s="291">
        <v>43524</v>
      </c>
      <c r="BA170" s="292"/>
      <c r="BB170" s="287"/>
      <c r="BC170" s="41">
        <v>43493</v>
      </c>
      <c r="BD170" s="42">
        <v>43508</v>
      </c>
      <c r="BE170" s="42">
        <v>43529</v>
      </c>
      <c r="BF170" s="42"/>
      <c r="BG170" s="42"/>
      <c r="BH170" s="288"/>
      <c r="BI170" s="289"/>
      <c r="BJ170" s="45">
        <v>43515</v>
      </c>
      <c r="BK170" s="45">
        <v>43522</v>
      </c>
      <c r="BL170" s="45">
        <v>43529</v>
      </c>
      <c r="BM170" s="45"/>
      <c r="BN170" s="45"/>
      <c r="BO170" s="45">
        <v>43529</v>
      </c>
      <c r="BP170" s="46"/>
      <c r="BQ170" s="46"/>
      <c r="BR170" s="46"/>
      <c r="BS170" s="46"/>
      <c r="BT170" s="290"/>
      <c r="BU170" s="278"/>
      <c r="BV170" s="48">
        <v>43513</v>
      </c>
      <c r="BW170" s="48"/>
      <c r="BX170" s="48"/>
      <c r="BY170" s="49"/>
      <c r="BZ170" s="50"/>
      <c r="CA170" s="344"/>
      <c r="CB170" s="345"/>
      <c r="CC170" s="51">
        <v>43545</v>
      </c>
      <c r="CD170" s="51"/>
      <c r="CE170" s="52"/>
      <c r="CF170" s="52"/>
      <c r="CG170" s="52"/>
      <c r="CH170" s="346"/>
      <c r="CI170" s="347"/>
      <c r="CJ170" s="53"/>
      <c r="CK170" s="53"/>
      <c r="CL170" s="54"/>
      <c r="CM170" s="54"/>
      <c r="CN170" s="54"/>
      <c r="CO170" s="348"/>
      <c r="CP170" s="349"/>
      <c r="CQ170" s="55"/>
      <c r="CR170" s="55"/>
      <c r="CS170" s="55"/>
      <c r="CT170" s="56"/>
      <c r="CU170" s="57"/>
      <c r="CV170" s="57"/>
      <c r="CW170" s="57"/>
      <c r="CX170" s="57"/>
      <c r="CY170" s="288"/>
      <c r="CZ170" s="318"/>
      <c r="DA170" s="320">
        <v>50</v>
      </c>
      <c r="DB170" s="321"/>
      <c r="DC170" s="287"/>
      <c r="DD170" s="39" t="s">
        <v>29</v>
      </c>
      <c r="DE170" s="39" t="s">
        <v>30</v>
      </c>
      <c r="DF170" s="39" t="s">
        <v>31</v>
      </c>
      <c r="DG170" s="39" t="s">
        <v>32</v>
      </c>
      <c r="DH170" s="307"/>
      <c r="DI170" s="311"/>
      <c r="DJ170" s="314"/>
      <c r="DK170" s="317"/>
      <c r="DL170" s="283"/>
      <c r="DM170" s="283"/>
      <c r="DN170" s="283"/>
      <c r="DO170" s="283"/>
      <c r="DP170" s="283"/>
      <c r="DQ170" s="283"/>
    </row>
    <row r="171" spans="1:127" ht="15" customHeight="1" thickBot="1">
      <c r="A171" s="352"/>
      <c r="B171" s="352"/>
      <c r="C171" s="355"/>
      <c r="D171" s="40" t="s">
        <v>33</v>
      </c>
      <c r="E171" s="58"/>
      <c r="F171" s="17"/>
      <c r="G171" s="17"/>
      <c r="H171" s="17"/>
      <c r="I171" s="17"/>
      <c r="J171" s="17"/>
      <c r="K171" s="17"/>
      <c r="L171" s="17"/>
      <c r="M171" s="28"/>
      <c r="N171" s="28"/>
      <c r="O171" s="28"/>
      <c r="P171" s="28"/>
      <c r="Q171" s="28">
        <f>SUM(E171:P171)</f>
        <v>0</v>
      </c>
      <c r="R171" s="289"/>
      <c r="S171" s="59"/>
      <c r="T171" s="59"/>
      <c r="U171" s="59"/>
      <c r="V171" s="59"/>
      <c r="W171" s="59"/>
      <c r="X171" s="29"/>
      <c r="Y171" s="29"/>
      <c r="Z171" s="29"/>
      <c r="AA171" s="29"/>
      <c r="AB171" s="29"/>
      <c r="AC171" s="29">
        <f>SUM(S171:AB171)</f>
        <v>0</v>
      </c>
      <c r="AD171" s="338"/>
      <c r="AE171" s="58">
        <v>10</v>
      </c>
      <c r="AF171" s="17">
        <v>10</v>
      </c>
      <c r="AG171" s="17">
        <v>10</v>
      </c>
      <c r="AH171" s="17">
        <v>10</v>
      </c>
      <c r="AI171" s="17">
        <v>10</v>
      </c>
      <c r="AJ171" s="17">
        <v>10</v>
      </c>
      <c r="AK171" s="17"/>
      <c r="AL171" s="28"/>
      <c r="AM171" s="28"/>
      <c r="AN171" s="28"/>
      <c r="AO171" s="28">
        <f>SUM(AE171:AN171)</f>
        <v>60</v>
      </c>
      <c r="AP171" s="289"/>
      <c r="AQ171" s="59">
        <v>10</v>
      </c>
      <c r="AR171" s="59">
        <v>10</v>
      </c>
      <c r="AS171" s="59">
        <v>10</v>
      </c>
      <c r="AT171" s="59"/>
      <c r="AU171" s="29"/>
      <c r="AV171" s="29"/>
      <c r="AW171" s="29"/>
      <c r="AX171" s="29">
        <f>SUM(AQ171:AW171)</f>
        <v>30</v>
      </c>
      <c r="AY171" s="278"/>
      <c r="AZ171" s="293">
        <v>50</v>
      </c>
      <c r="BA171" s="294"/>
      <c r="BB171" s="287"/>
      <c r="BC171" s="58">
        <v>100</v>
      </c>
      <c r="BD171" s="17">
        <v>100</v>
      </c>
      <c r="BE171" s="17">
        <v>100</v>
      </c>
      <c r="BF171" s="17"/>
      <c r="BG171" s="17"/>
      <c r="BH171" s="28">
        <f>SUM(BC171:BG171)</f>
        <v>300</v>
      </c>
      <c r="BI171" s="289"/>
      <c r="BJ171" s="59">
        <v>25</v>
      </c>
      <c r="BK171" s="59">
        <v>25</v>
      </c>
      <c r="BL171" s="59">
        <v>25</v>
      </c>
      <c r="BM171" s="59">
        <v>20</v>
      </c>
      <c r="BN171" s="59">
        <v>15</v>
      </c>
      <c r="BO171" s="59">
        <v>5</v>
      </c>
      <c r="BP171" s="29"/>
      <c r="BQ171" s="29"/>
      <c r="BR171" s="29"/>
      <c r="BS171" s="29"/>
      <c r="BT171" s="29">
        <f>SUM(BJ171:BS171)</f>
        <v>115</v>
      </c>
      <c r="BU171" s="278"/>
      <c r="BV171" s="60">
        <v>100</v>
      </c>
      <c r="BW171" s="60"/>
      <c r="BX171" s="60"/>
      <c r="BY171" s="31"/>
      <c r="BZ171" s="31"/>
      <c r="CA171" s="32">
        <f>SUM(BV171:BZ171)</f>
        <v>100</v>
      </c>
      <c r="CB171" s="345"/>
      <c r="CC171" s="61">
        <v>100</v>
      </c>
      <c r="CD171" s="61"/>
      <c r="CE171" s="33"/>
      <c r="CF171" s="33"/>
      <c r="CG171" s="33"/>
      <c r="CH171" s="33">
        <f>SUM(CC171:CG171)</f>
        <v>100</v>
      </c>
      <c r="CI171" s="347"/>
      <c r="CJ171" s="62"/>
      <c r="CK171" s="62"/>
      <c r="CL171" s="34"/>
      <c r="CM171" s="34"/>
      <c r="CN171" s="34"/>
      <c r="CO171" s="63">
        <f>SUM(CJ171:CN171)</f>
        <v>0</v>
      </c>
      <c r="CP171" s="349"/>
      <c r="CQ171" s="64">
        <v>25</v>
      </c>
      <c r="CR171" s="64">
        <v>10</v>
      </c>
      <c r="CS171" s="64">
        <v>15</v>
      </c>
      <c r="CT171" s="65"/>
      <c r="CU171" s="35"/>
      <c r="CV171" s="35"/>
      <c r="CW171" s="35"/>
      <c r="CX171" s="35"/>
      <c r="CY171" s="66">
        <f>SUM(CQ171:CX171)</f>
        <v>50</v>
      </c>
      <c r="CZ171" s="318"/>
      <c r="DA171" s="322"/>
      <c r="DB171" s="323"/>
      <c r="DC171" s="319"/>
      <c r="DD171" s="39"/>
      <c r="DE171" s="39"/>
      <c r="DF171" s="39"/>
      <c r="DG171" s="39"/>
      <c r="DH171" s="308"/>
      <c r="DI171" s="67" t="s">
        <v>34</v>
      </c>
      <c r="DJ171" s="68" t="s">
        <v>35</v>
      </c>
      <c r="DK171" s="69" t="s">
        <v>36</v>
      </c>
      <c r="DL171" s="283"/>
      <c r="DM171" s="283"/>
      <c r="DN171" s="283"/>
      <c r="DO171" s="283"/>
      <c r="DP171" s="283"/>
      <c r="DQ171" s="283"/>
      <c r="DR171" s="279" t="s">
        <v>37</v>
      </c>
      <c r="DS171" s="279"/>
      <c r="DT171" s="279"/>
      <c r="DU171" s="279"/>
      <c r="DV171" s="279"/>
      <c r="DW171" s="279"/>
    </row>
    <row r="172" spans="1:127" ht="18" customHeight="1">
      <c r="A172" s="70">
        <v>406768150379</v>
      </c>
      <c r="B172" s="71" t="s">
        <v>38</v>
      </c>
      <c r="C172" s="72" t="s">
        <v>39</v>
      </c>
      <c r="D172" s="73"/>
      <c r="E172" s="74"/>
      <c r="F172" s="75"/>
      <c r="G172" s="75"/>
      <c r="H172" s="75"/>
      <c r="I172" s="75"/>
      <c r="J172" s="75"/>
      <c r="K172" s="75"/>
      <c r="L172" s="75"/>
      <c r="M172" s="76"/>
      <c r="N172" s="76"/>
      <c r="O172" s="76"/>
      <c r="P172" s="76"/>
      <c r="Q172" s="76" t="str">
        <f>IF(SUMIFS(E172:P172,E172:P172,"&gt;=0")=0,"",SUMIFS(E172:P172,E172:P172,"&gt;=0"))</f>
        <v/>
      </c>
      <c r="R172" s="76">
        <f>IFERROR(IF($R$168=0,0,((Q172/SUMIFS($E$171:$P$171,E172:P172,"&gt;=0")*100))),"")</f>
        <v>0</v>
      </c>
      <c r="S172" s="77"/>
      <c r="T172" s="77"/>
      <c r="U172" s="77"/>
      <c r="V172" s="77"/>
      <c r="W172" s="77"/>
      <c r="X172" s="78"/>
      <c r="Y172" s="78"/>
      <c r="Z172" s="78"/>
      <c r="AA172" s="78"/>
      <c r="AB172" s="78"/>
      <c r="AC172" s="78" t="str">
        <f>IF(SUMIFS(S172:AB172,S172:AB172,"&gt;=0")=0,"",SUMIFS(S172:AB172,S172:AB172,"&gt;=0"))</f>
        <v/>
      </c>
      <c r="AD172" s="79" t="str">
        <f>IFERROR(IF($AD$168=0,0,((AC172/SUMIFS($S$171:$AB$171,S172:AB172,"&gt;=0")*100))),"")</f>
        <v/>
      </c>
      <c r="AE172" s="74">
        <v>7</v>
      </c>
      <c r="AF172" s="75">
        <v>1</v>
      </c>
      <c r="AG172" s="75">
        <v>6</v>
      </c>
      <c r="AH172" s="75">
        <v>5</v>
      </c>
      <c r="AI172" s="75">
        <v>4</v>
      </c>
      <c r="AJ172" s="75">
        <v>3</v>
      </c>
      <c r="AK172" s="75"/>
      <c r="AL172" s="76"/>
      <c r="AM172" s="76"/>
      <c r="AN172" s="76"/>
      <c r="AO172" s="76">
        <f>IF(SUMIFS(AE172:AN172,AE172:AN172,"&gt;=0")=0,"",SUMIFS(AE172:AN172,AE172:AN172,"&gt;=0"))</f>
        <v>26</v>
      </c>
      <c r="AP172" s="76">
        <f>IFERROR(IF($AP$168=0,0,((AO172/SUMIFS($AE$171:$AN$171,AE172:AN172,"&gt;=0"))*100)),"")</f>
        <v>43.333333333333336</v>
      </c>
      <c r="AQ172" s="77">
        <v>7</v>
      </c>
      <c r="AR172" s="77">
        <v>5</v>
      </c>
      <c r="AS172" s="77">
        <v>5</v>
      </c>
      <c r="AT172" s="77"/>
      <c r="AU172" s="78"/>
      <c r="AV172" s="78"/>
      <c r="AW172" s="78"/>
      <c r="AX172" s="78">
        <f t="shared" ref="AX172:AX177" si="100">IF(SUMIFS(AQ172:AW172,AQ172:AW172,"&gt;=0")=0,"",SUMIFS(AQ172:AW172,AQ172:AW172,"&gt;=0"))</f>
        <v>17</v>
      </c>
      <c r="AY172" s="78">
        <f>IFERROR(IF($AY$168=0,0,((AX172/SUMIFS($AQ$171:$AW$171,AQ172:AW172,"&gt;=0"))*100)),"")</f>
        <v>56.666666666666664</v>
      </c>
      <c r="AZ172" s="262">
        <v>22</v>
      </c>
      <c r="BA172" s="263"/>
      <c r="BB172" s="80">
        <f>IFERROR(IF(OR($BB$168="",$BB$168=0),0,IF(AZ172/$AZ$171*100=0,"",AZ172/$AZ$171*100)),"")</f>
        <v>44</v>
      </c>
      <c r="BC172" s="74">
        <v>85</v>
      </c>
      <c r="BD172" s="75">
        <v>85</v>
      </c>
      <c r="BE172" s="75">
        <v>85</v>
      </c>
      <c r="BF172" s="75"/>
      <c r="BG172" s="75"/>
      <c r="BH172" s="76">
        <f>IF(SUMIFS(BC172:BG172,BC172:BG172,"&gt;=0")=0,"",SUMIFS(BC172:BG172,BC172:BG172,"&gt;=0"))</f>
        <v>255</v>
      </c>
      <c r="BI172" s="76">
        <f>IFERROR(IF($BI$168=0,0,((BH172/SUMIFS($BC$171:$BG$171,BC172:BG172,"&gt;=0"))*100)),"")</f>
        <v>85</v>
      </c>
      <c r="BJ172" s="77">
        <v>12</v>
      </c>
      <c r="BK172" s="77">
        <v>12</v>
      </c>
      <c r="BL172" s="77">
        <v>14</v>
      </c>
      <c r="BM172" s="77">
        <v>10</v>
      </c>
      <c r="BN172" s="77">
        <v>9</v>
      </c>
      <c r="BO172" s="77">
        <v>1</v>
      </c>
      <c r="BP172" s="78"/>
      <c r="BQ172" s="78"/>
      <c r="BR172" s="78"/>
      <c r="BS172" s="78"/>
      <c r="BT172" s="78">
        <f t="shared" ref="BT172:BT178" si="101">IF(SUMIFS(BJ172:BS172,BJ172:BS172,"&gt;=0")=0,"",SUMIFS(BJ172:BS172,BJ172:BS172,"&gt;=0"))</f>
        <v>58</v>
      </c>
      <c r="BU172" s="78">
        <f>IFERROR(IF($BU$168=0,0,((BT172/SUMIFS($BJ$171:$BS$171,BJ172:BS172,"&gt;=0"))*100)),"")</f>
        <v>50.434782608695649</v>
      </c>
      <c r="BV172" s="81">
        <v>85</v>
      </c>
      <c r="BW172" s="81"/>
      <c r="BX172" s="81"/>
      <c r="BY172" s="82"/>
      <c r="BZ172" s="82"/>
      <c r="CA172" s="82">
        <f>IF(SUMIFS(BV172:BZ172,BV172:BZ172,"&gt;=0")=0,"",SUMIFS(BV172:BZ172,BV172:BZ172,"&gt;=0"))</f>
        <v>85</v>
      </c>
      <c r="CB172" s="82">
        <f>IFERROR(IF($CB$168=0,0,((CA172/SUMIFS($BV$171:$BZ$171,BV172:BZ172,"&gt;=0"))*100)),"")</f>
        <v>85</v>
      </c>
      <c r="CC172" s="83">
        <v>80</v>
      </c>
      <c r="CD172" s="83"/>
      <c r="CE172" s="84"/>
      <c r="CF172" s="84"/>
      <c r="CG172" s="84"/>
      <c r="CH172" s="84">
        <f>IF(SUMIFS(CC172:CG172,CC172:CG172,"&gt;=0")=0,"",SUMIFS(CC172:CG172,CC172:CG172,"&gt;=0"))</f>
        <v>80</v>
      </c>
      <c r="CI172" s="84">
        <f>IFERROR(IF($CI$168=0,0,((CH172/SUMIFS($CC$171:$CG$171,CC172:CG172,"&gt;=0"))*100)),"")</f>
        <v>80</v>
      </c>
      <c r="CJ172" s="85"/>
      <c r="CK172" s="85"/>
      <c r="CL172" s="86"/>
      <c r="CM172" s="86"/>
      <c r="CN172" s="86"/>
      <c r="CO172" s="86" t="str">
        <f>IF(SUMIFS(CJ172:CN172,CJ172:CN172,"&gt;=0")=0,"",SUMIFS(CJ172:CN172,CJ172:CN172,"&gt;=0"))</f>
        <v/>
      </c>
      <c r="CP172" s="86">
        <f>IFERROR(IF($CP$168=0,0,((CO172/SUMIFS($CJ$171:$CN$171,CJ172:CN172,"&gt;=0"))*100)),"")</f>
        <v>0</v>
      </c>
      <c r="CQ172" s="74">
        <v>10</v>
      </c>
      <c r="CR172" s="75">
        <v>7</v>
      </c>
      <c r="CS172" s="87">
        <v>9</v>
      </c>
      <c r="CT172" s="87"/>
      <c r="CU172" s="88"/>
      <c r="CV172" s="88"/>
      <c r="CW172" s="88"/>
      <c r="CX172" s="88"/>
      <c r="CY172" s="88">
        <f>IF(SUMIFS(CQ172:CX172,CQ172:CX172,"&gt;=0")=0,"",SUMIFS(CQ172:CX172,CQ172:CX172,"&gt;=0"))</f>
        <v>26</v>
      </c>
      <c r="CZ172" s="89">
        <f>IFERROR(IF($CZ$168=0,0,((CY172/SUMIFS($CQ$171:$CX$171,CQ172:CX172,"&gt;=0"))*100)),"")</f>
        <v>52</v>
      </c>
      <c r="DA172" s="280">
        <v>32</v>
      </c>
      <c r="DB172" s="281"/>
      <c r="DC172" s="80">
        <f>IFERROR(IF(OR($DC$168="",$DC$168=0),0,IF((DA172/$DA$170*100)*$DC$168/100=0,"",(DA172/$DA$170*100)*$DC$168/100)),"")</f>
        <v>12.8</v>
      </c>
      <c r="DD172" s="162" t="str">
        <f>IFERROR((R172*$R$168+AD172*$AD$168)/100*$AC$167/100,"")</f>
        <v/>
      </c>
      <c r="DE172" s="162">
        <f>IFERROR(((AP172*$AP$168+AY172*$AY$168+BB172*$BB$168)/100)*$BA$167/100,"")</f>
        <v>14.260000000000002</v>
      </c>
      <c r="DF172" s="162">
        <f>IFERROR(((BI172*$BI$168+BU172*$BU$168+CB172*$CB$168+CI172*$CI$168+CP172*$CP$168+CZ172*$CZ$168)/100)*$CY$167/100,"")</f>
        <v>33.679347826086953</v>
      </c>
      <c r="DG172" s="162">
        <f>IFERROR(DC172,"")</f>
        <v>12.8</v>
      </c>
      <c r="DH172" s="93">
        <f>IFERROR(IF(AND($C$167="",$E$166="",$AE$166="",$BC$166="",$E$165=""),IF(SUM(DD172:DG172)=0,"",SUM(DD172:DG172)),""),"")</f>
        <v>60.739347826086956</v>
      </c>
      <c r="DI172" s="94">
        <f>IFERROR(75+(100-75)/(100-60)*(DH172-60),"")</f>
        <v>75.462092391304353</v>
      </c>
      <c r="DJ172" s="95">
        <f>IFERROR(75+(100-75)/(100-55)*(DH172-55),"")</f>
        <v>78.18852657004831</v>
      </c>
      <c r="DK172" s="96">
        <f>IFERROR(75+(100-75)/(100-50)*(DH172-50),"")</f>
        <v>80.369673913043471</v>
      </c>
      <c r="DL172" s="97">
        <f>IFERROR(IF(ROUND(IF($C$166="Green",DI172,IF($C$166="Orange",DJ172,IF($C$166="Yellow",DK172,"Error!"))),0)&lt;70,70,ROUND(IF($C$166="Green",DI172,IF($C$166="Orange",DJ172,IF($C$166="Yellow",DK172,"Error!"))),0)),"")</f>
        <v>78</v>
      </c>
      <c r="DM172" s="164">
        <f>IFERROR(DL172-DL119,"")</f>
        <v>-3</v>
      </c>
      <c r="DN172" s="165">
        <f>DL119</f>
        <v>81</v>
      </c>
      <c r="DO172" s="165">
        <f>DL66</f>
        <v>80</v>
      </c>
      <c r="DP172" s="165">
        <f>DL13</f>
        <v>85</v>
      </c>
      <c r="DQ172" s="171">
        <f>IFERROR(AVERAGE(DL172,DN172:DP172),"")</f>
        <v>81</v>
      </c>
      <c r="DR172" s="274" t="s">
        <v>40</v>
      </c>
      <c r="DS172" s="275"/>
      <c r="DT172" s="275"/>
      <c r="DU172" s="275"/>
      <c r="DV172" s="276">
        <f>COUNTIFS($DL$172:$DL$211,"&gt;=95",$DL$172:$DL$211,"&lt;=100")</f>
        <v>3</v>
      </c>
      <c r="DW172" s="276"/>
    </row>
    <row r="173" spans="1:127" ht="18" customHeight="1">
      <c r="A173" s="70">
        <v>418643150107</v>
      </c>
      <c r="B173" s="99" t="s">
        <v>41</v>
      </c>
      <c r="C173" s="72" t="s">
        <v>42</v>
      </c>
      <c r="D173" s="73"/>
      <c r="E173" s="74"/>
      <c r="F173" s="75"/>
      <c r="G173" s="75"/>
      <c r="H173" s="75"/>
      <c r="I173" s="75"/>
      <c r="J173" s="75"/>
      <c r="K173" s="75"/>
      <c r="L173" s="75"/>
      <c r="M173" s="76"/>
      <c r="N173" s="76"/>
      <c r="O173" s="76"/>
      <c r="P173" s="76"/>
      <c r="Q173" s="76" t="str">
        <f t="shared" ref="Q173:Q211" si="102">IF(SUMIFS(E173:P173,E173:P173,"&gt;=0")=0,"",SUMIFS(E173:P173,E173:P173,"&gt;=0"))</f>
        <v/>
      </c>
      <c r="R173" s="76">
        <f t="shared" ref="R173:R211" si="103">IFERROR(IF($R$168=0,0,((Q173/SUMIFS($E$171:$P$171,E173:P173,"&gt;=0")*100))),"")</f>
        <v>0</v>
      </c>
      <c r="S173" s="77"/>
      <c r="T173" s="77"/>
      <c r="U173" s="77"/>
      <c r="V173" s="77"/>
      <c r="W173" s="77"/>
      <c r="X173" s="78"/>
      <c r="Y173" s="78"/>
      <c r="Z173" s="78"/>
      <c r="AA173" s="78"/>
      <c r="AB173" s="78"/>
      <c r="AC173" s="78" t="str">
        <f t="shared" ref="AC173:AC211" si="104">IF(SUMIFS(S173:AB173,S173:AB173,"&gt;=0")=0,"",SUMIFS(S173:AB173,S173:AB173,"&gt;=0"))</f>
        <v/>
      </c>
      <c r="AD173" s="79" t="str">
        <f t="shared" ref="AD173:AD211" si="105">IFERROR(IF($AD$168=0,0,((AC173/SUMIFS($S$171:$AB$171,S173:AB173,"&gt;=0")*100))),"")</f>
        <v/>
      </c>
      <c r="AE173" s="74">
        <v>10</v>
      </c>
      <c r="AF173" s="75">
        <v>10</v>
      </c>
      <c r="AG173" s="75">
        <v>10</v>
      </c>
      <c r="AH173" s="75">
        <v>10</v>
      </c>
      <c r="AI173" s="75">
        <f t="shared" ref="AI173:AI201" si="106">AJ173</f>
        <v>5</v>
      </c>
      <c r="AJ173" s="75">
        <v>5</v>
      </c>
      <c r="AK173" s="75"/>
      <c r="AL173" s="76"/>
      <c r="AM173" s="76"/>
      <c r="AN173" s="76"/>
      <c r="AO173" s="76">
        <f t="shared" ref="AO173:AO211" si="107">IF(SUMIFS(AE173:AN173,AE173:AN173,"&gt;=0")=0,"",SUMIFS(AE173:AN173,AE173:AN173,"&gt;=0"))</f>
        <v>50</v>
      </c>
      <c r="AP173" s="76">
        <f t="shared" ref="AP173:AP211" si="108">IFERROR(IF($AP$168=0,0,((AO173/SUMIFS($AE$171:$AN$171,AE173:AN173,"&gt;=0"))*100)),"")</f>
        <v>83.333333333333343</v>
      </c>
      <c r="AQ173" s="77">
        <v>10</v>
      </c>
      <c r="AR173" s="77">
        <v>8</v>
      </c>
      <c r="AS173" s="77">
        <v>10</v>
      </c>
      <c r="AT173" s="77"/>
      <c r="AU173" s="78"/>
      <c r="AV173" s="78"/>
      <c r="AW173" s="78"/>
      <c r="AX173" s="78">
        <f t="shared" si="100"/>
        <v>28</v>
      </c>
      <c r="AY173" s="78">
        <f t="shared" ref="AY173:AY211" si="109">IFERROR(IF($AY$168=0,0,((AX173/SUMIFS($AQ$171:$AW$171,AQ173:AW173,"&gt;=0"))*100)),"")</f>
        <v>93.333333333333329</v>
      </c>
      <c r="AZ173" s="262">
        <v>32</v>
      </c>
      <c r="BA173" s="263"/>
      <c r="BB173" s="80">
        <f t="shared" ref="BB173:BB211" si="110">IFERROR(IF(OR($BB$168="",$BB$168=0),0,IF(AZ173/$AZ$171*100=0,"",AZ173/$AZ$171*100)),"")</f>
        <v>64</v>
      </c>
      <c r="BC173" s="74">
        <v>92</v>
      </c>
      <c r="BD173" s="75">
        <v>92</v>
      </c>
      <c r="BE173" s="75">
        <v>92</v>
      </c>
      <c r="BF173" s="75"/>
      <c r="BG173" s="75"/>
      <c r="BH173" s="76">
        <f t="shared" ref="BH173:BH211" si="111">IF(SUMIFS(BC173:BG173,BC173:BG173,"&gt;=0")=0,"",SUMIFS(BC173:BG173,BC173:BG173,"&gt;=0"))</f>
        <v>276</v>
      </c>
      <c r="BI173" s="76">
        <f t="shared" ref="BI173:BI211" si="112">IFERROR(IF($BI$168=0,0,((BH173/SUMIFS($BC$171:$BG$171,BC173:BG173,"&gt;=0"))*100)),"")</f>
        <v>92</v>
      </c>
      <c r="BJ173" s="77">
        <v>23</v>
      </c>
      <c r="BK173" s="77">
        <v>28</v>
      </c>
      <c r="BL173" s="77">
        <v>24</v>
      </c>
      <c r="BM173" s="77">
        <v>19</v>
      </c>
      <c r="BN173" s="77">
        <v>15</v>
      </c>
      <c r="BO173" s="77">
        <v>5</v>
      </c>
      <c r="BP173" s="78"/>
      <c r="BQ173" s="78"/>
      <c r="BR173" s="78"/>
      <c r="BS173" s="78"/>
      <c r="BT173" s="78">
        <f t="shared" si="101"/>
        <v>114</v>
      </c>
      <c r="BU173" s="78">
        <f t="shared" ref="BU173:BU211" si="113">IFERROR(IF($BU$168=0,0,((BT173/SUMIFS($BJ$171:$BS$171,BJ173:BS173,"&gt;=0"))*100)),"")</f>
        <v>99.130434782608702</v>
      </c>
      <c r="BV173" s="81">
        <v>93</v>
      </c>
      <c r="BW173" s="81"/>
      <c r="BX173" s="81"/>
      <c r="BY173" s="82"/>
      <c r="BZ173" s="82"/>
      <c r="CA173" s="82">
        <f t="shared" ref="CA173:CA211" si="114">IF(SUMIFS(BV173:BZ173,BV173:BZ173,"&gt;=0")=0,"",SUMIFS(BV173:BZ173,BV173:BZ173,"&gt;=0"))</f>
        <v>93</v>
      </c>
      <c r="CB173" s="82">
        <f t="shared" ref="CB173:CB211" si="115">IFERROR(IF($CB$168=0,0,((CA173/SUMIFS($BV$171:$BZ$171,BV173:BZ173,"&gt;=0"))*100)),"")</f>
        <v>93</v>
      </c>
      <c r="CC173" s="83">
        <v>98</v>
      </c>
      <c r="CD173" s="83"/>
      <c r="CE173" s="84"/>
      <c r="CF173" s="84"/>
      <c r="CG173" s="84"/>
      <c r="CH173" s="84">
        <f t="shared" ref="CH173:CH211" si="116">IF(SUMIFS(CC173:CG173,CC173:CG173,"&gt;=0")=0,"",SUMIFS(CC173:CG173,CC173:CG173,"&gt;=0"))</f>
        <v>98</v>
      </c>
      <c r="CI173" s="84">
        <f t="shared" ref="CI173:CI211" si="117">IFERROR(IF($CI$168=0,0,((CH173/SUMIFS($CC$171:$CG$171,CC173:CG173,"&gt;=0"))*100)),"")</f>
        <v>98</v>
      </c>
      <c r="CJ173" s="85"/>
      <c r="CK173" s="85"/>
      <c r="CL173" s="86"/>
      <c r="CM173" s="86"/>
      <c r="CN173" s="86"/>
      <c r="CO173" s="86" t="str">
        <f t="shared" ref="CO173:CO178" si="118">IF(SUMIFS(CJ173:CN173,CJ173:CN173,"&gt;=0")=0,"",SUMIFS(CJ173:CN173,CJ173:CN173,"&gt;=0"))</f>
        <v/>
      </c>
      <c r="CP173" s="86">
        <f t="shared" ref="CP173:CP211" si="119">IFERROR(IF($CP$168=0,0,((CO173/SUMIFS($CJ$171:$CN$171,CJ173:CN173,"&gt;=0"))*100)),"")</f>
        <v>0</v>
      </c>
      <c r="CQ173" s="74">
        <v>25</v>
      </c>
      <c r="CR173" s="75">
        <v>10</v>
      </c>
      <c r="CS173" s="87">
        <v>15</v>
      </c>
      <c r="CT173" s="87"/>
      <c r="CU173" s="88"/>
      <c r="CV173" s="88"/>
      <c r="CW173" s="88"/>
      <c r="CX173" s="88"/>
      <c r="CY173" s="88">
        <f t="shared" ref="CY173:CY190" si="120">IF(SUMIFS(CQ173:CX173,CQ173:CX173,"&gt;=0")=0,"",SUMIFS(CQ173:CX173,CQ173:CX173,"&gt;=0"))</f>
        <v>50</v>
      </c>
      <c r="CZ173" s="89">
        <f t="shared" ref="CZ173:CZ211" si="121">IFERROR(IF($CZ$168=0,0,((CY173/SUMIFS($CQ$171:$CX$171,CQ173:CX173,"&gt;=0"))*100)),"")</f>
        <v>100</v>
      </c>
      <c r="DA173" s="264">
        <v>47</v>
      </c>
      <c r="DB173" s="263"/>
      <c r="DC173" s="80">
        <f t="shared" ref="DC173:DC211" si="122">IFERROR(IF(OR($DC$168="",$DC$168=0),0,IF((DA173/$DA$170*100)*$DC$168/100=0,"",(DA173/$DA$170*100)*$DC$168/100)),"")</f>
        <v>18.8</v>
      </c>
      <c r="DD173" s="162" t="str">
        <f t="shared" ref="DD173:DD211" si="123">IFERROR((R173*$R$168+AD173*$AD$168)/100*$AC$167/100,"")</f>
        <v/>
      </c>
      <c r="DE173" s="162">
        <f t="shared" ref="DE173:DE211" si="124">IFERROR(((AP173*$AP$168+AY173*$AY$168+BB173*$BB$168)/100)*$BA$167/100,"")</f>
        <v>24.160000000000004</v>
      </c>
      <c r="DF173" s="162">
        <f t="shared" ref="DF173:DF211" si="125">IFERROR(((BI173*$BI$168+BU173*$BU$168+CB173*$CB$168+CI173*$CI$168+CP173*$CP$168+CZ173*$CZ$168)/100)*$CY$167/100,"")</f>
        <v>48.416304347826092</v>
      </c>
      <c r="DG173" s="162">
        <f t="shared" ref="DG173:DG211" si="126">IFERROR(DC173,"")</f>
        <v>18.8</v>
      </c>
      <c r="DH173" s="93">
        <f t="shared" ref="DH173:DH211" si="127">IFERROR(IF(AND($C$167="",$E$166="",$AE$166="",$BC$166="",$E$165=""),IF(SUM(DD173:DG173)=0,"",SUM(DD173:DG173)),""),"")</f>
        <v>91.376304347826093</v>
      </c>
      <c r="DI173" s="94">
        <f t="shared" ref="DI173:DI211" si="128">IFERROR(75+(100-75)/(100-60)*(DH173-60),"")</f>
        <v>94.610190217391306</v>
      </c>
      <c r="DJ173" s="95">
        <f t="shared" ref="DJ173:DJ211" si="129">IFERROR(75+(100-75)/(100-55)*(DH173-55),"")</f>
        <v>95.209057971014488</v>
      </c>
      <c r="DK173" s="96">
        <f t="shared" ref="DK173:DK211" si="130">IFERROR(75+(100-75)/(100-50)*(DH173-50),"")</f>
        <v>95.688152173913039</v>
      </c>
      <c r="DL173" s="97">
        <f t="shared" ref="DL173:DL211" si="131">IFERROR(IF(ROUND(IF($C$166="Green",DI173,IF($C$166="Orange",DJ173,IF($C$166="Yellow",DK173,"Error!"))),0)&lt;70,70,ROUND(IF($C$166="Green",DI173,IF($C$166="Orange",DJ173,IF($C$166="Yellow",DK173,"Error!"))),0)),"")</f>
        <v>95</v>
      </c>
      <c r="DM173" s="164">
        <f t="shared" ref="DM173:DM211" si="132">IFERROR(DL173-DL120,"")</f>
        <v>7</v>
      </c>
      <c r="DN173" s="165">
        <f t="shared" ref="DN173:DN211" si="133">DL120</f>
        <v>88</v>
      </c>
      <c r="DO173" s="165">
        <f t="shared" ref="DO173:DO211" si="134">DL67</f>
        <v>90</v>
      </c>
      <c r="DP173" s="165">
        <f t="shared" ref="DP173:DP211" si="135">DL14</f>
        <v>89</v>
      </c>
      <c r="DQ173" s="171">
        <f t="shared" ref="DQ173:DQ211" si="136">IFERROR(AVERAGE(DL173,DN173:DP173),"")</f>
        <v>90.5</v>
      </c>
      <c r="DR173" s="274" t="s">
        <v>43</v>
      </c>
      <c r="DS173" s="275"/>
      <c r="DT173" s="275"/>
      <c r="DU173" s="275"/>
      <c r="DV173" s="276">
        <f>COUNTIFS($DL$172:$DL$211,"&gt;=90",$DL$172:$DL$211,"&lt;95")</f>
        <v>11</v>
      </c>
      <c r="DW173" s="276"/>
    </row>
    <row r="174" spans="1:127" ht="18" customHeight="1">
      <c r="A174" s="70">
        <v>406913150115</v>
      </c>
      <c r="B174" s="71" t="s">
        <v>44</v>
      </c>
      <c r="C174" s="72" t="s">
        <v>45</v>
      </c>
      <c r="D174" s="73"/>
      <c r="E174" s="74"/>
      <c r="F174" s="75"/>
      <c r="G174" s="75"/>
      <c r="H174" s="75"/>
      <c r="I174" s="75"/>
      <c r="J174" s="75"/>
      <c r="K174" s="75"/>
      <c r="L174" s="75"/>
      <c r="M174" s="76"/>
      <c r="N174" s="76"/>
      <c r="O174" s="76"/>
      <c r="P174" s="76"/>
      <c r="Q174" s="76" t="str">
        <f t="shared" si="102"/>
        <v/>
      </c>
      <c r="R174" s="76">
        <f t="shared" si="103"/>
        <v>0</v>
      </c>
      <c r="S174" s="77"/>
      <c r="T174" s="77"/>
      <c r="U174" s="77"/>
      <c r="V174" s="77"/>
      <c r="W174" s="77"/>
      <c r="X174" s="78"/>
      <c r="Y174" s="78"/>
      <c r="Z174" s="78"/>
      <c r="AA174" s="78"/>
      <c r="AB174" s="78"/>
      <c r="AC174" s="78" t="str">
        <f t="shared" si="104"/>
        <v/>
      </c>
      <c r="AD174" s="79" t="str">
        <f t="shared" si="105"/>
        <v/>
      </c>
      <c r="AE174" s="74">
        <v>5</v>
      </c>
      <c r="AF174" s="75">
        <v>10</v>
      </c>
      <c r="AG174" s="75">
        <v>10</v>
      </c>
      <c r="AH174" s="75">
        <v>6</v>
      </c>
      <c r="AI174" s="75">
        <f t="shared" si="106"/>
        <v>5</v>
      </c>
      <c r="AJ174" s="75">
        <v>5</v>
      </c>
      <c r="AK174" s="75"/>
      <c r="AL174" s="76"/>
      <c r="AM174" s="76"/>
      <c r="AN174" s="76"/>
      <c r="AO174" s="76">
        <f t="shared" si="107"/>
        <v>41</v>
      </c>
      <c r="AP174" s="76">
        <f t="shared" si="108"/>
        <v>68.333333333333329</v>
      </c>
      <c r="AQ174" s="77">
        <v>7</v>
      </c>
      <c r="AR174" s="77">
        <v>6</v>
      </c>
      <c r="AS174" s="77">
        <v>4</v>
      </c>
      <c r="AT174" s="77"/>
      <c r="AU174" s="78"/>
      <c r="AV174" s="78"/>
      <c r="AW174" s="78"/>
      <c r="AX174" s="78">
        <f t="shared" si="100"/>
        <v>17</v>
      </c>
      <c r="AY174" s="78">
        <f t="shared" si="109"/>
        <v>56.666666666666664</v>
      </c>
      <c r="AZ174" s="262">
        <v>25</v>
      </c>
      <c r="BA174" s="263"/>
      <c r="BB174" s="80">
        <f t="shared" si="110"/>
        <v>50</v>
      </c>
      <c r="BC174" s="74">
        <v>85</v>
      </c>
      <c r="BD174" s="75">
        <v>85</v>
      </c>
      <c r="BE174" s="75">
        <v>85</v>
      </c>
      <c r="BF174" s="75"/>
      <c r="BG174" s="75"/>
      <c r="BH174" s="76">
        <f t="shared" si="111"/>
        <v>255</v>
      </c>
      <c r="BI174" s="76">
        <f t="shared" si="112"/>
        <v>85</v>
      </c>
      <c r="BJ174" s="77">
        <v>24</v>
      </c>
      <c r="BK174" s="77">
        <v>22</v>
      </c>
      <c r="BL174" s="77">
        <v>23</v>
      </c>
      <c r="BM174" s="77">
        <v>19</v>
      </c>
      <c r="BN174" s="77">
        <v>15</v>
      </c>
      <c r="BO174" s="77">
        <v>5</v>
      </c>
      <c r="BP174" s="78"/>
      <c r="BQ174" s="78"/>
      <c r="BR174" s="78"/>
      <c r="BS174" s="78"/>
      <c r="BT174" s="78">
        <f t="shared" si="101"/>
        <v>108</v>
      </c>
      <c r="BU174" s="78">
        <f t="shared" si="113"/>
        <v>93.913043478260875</v>
      </c>
      <c r="BV174" s="81">
        <v>90</v>
      </c>
      <c r="BW174" s="81"/>
      <c r="BX174" s="81"/>
      <c r="BY174" s="82"/>
      <c r="BZ174" s="82"/>
      <c r="CA174" s="82">
        <f t="shared" si="114"/>
        <v>90</v>
      </c>
      <c r="CB174" s="82">
        <f t="shared" si="115"/>
        <v>90</v>
      </c>
      <c r="CC174" s="83">
        <v>86</v>
      </c>
      <c r="CD174" s="83"/>
      <c r="CE174" s="84"/>
      <c r="CF174" s="84"/>
      <c r="CG174" s="84"/>
      <c r="CH174" s="84">
        <f t="shared" si="116"/>
        <v>86</v>
      </c>
      <c r="CI174" s="84">
        <f t="shared" si="117"/>
        <v>86</v>
      </c>
      <c r="CJ174" s="85"/>
      <c r="CK174" s="85"/>
      <c r="CL174" s="86"/>
      <c r="CM174" s="86"/>
      <c r="CN174" s="86"/>
      <c r="CO174" s="86" t="str">
        <f t="shared" si="118"/>
        <v/>
      </c>
      <c r="CP174" s="86">
        <f t="shared" si="119"/>
        <v>0</v>
      </c>
      <c r="CQ174" s="74">
        <v>23</v>
      </c>
      <c r="CR174" s="75">
        <v>8</v>
      </c>
      <c r="CS174" s="87">
        <v>11</v>
      </c>
      <c r="CT174" s="87"/>
      <c r="CU174" s="88"/>
      <c r="CV174" s="88"/>
      <c r="CW174" s="88"/>
      <c r="CX174" s="88"/>
      <c r="CY174" s="88">
        <f t="shared" si="120"/>
        <v>42</v>
      </c>
      <c r="CZ174" s="89">
        <f t="shared" si="121"/>
        <v>84</v>
      </c>
      <c r="DA174" s="264">
        <v>32</v>
      </c>
      <c r="DB174" s="263"/>
      <c r="DC174" s="80">
        <f t="shared" si="122"/>
        <v>12.8</v>
      </c>
      <c r="DD174" s="162" t="str">
        <f t="shared" si="123"/>
        <v/>
      </c>
      <c r="DE174" s="162">
        <f t="shared" si="124"/>
        <v>17.799999999999997</v>
      </c>
      <c r="DF174" s="162">
        <f t="shared" si="125"/>
        <v>43.939130434782612</v>
      </c>
      <c r="DG174" s="162">
        <f t="shared" si="126"/>
        <v>12.8</v>
      </c>
      <c r="DH174" s="93">
        <f t="shared" si="127"/>
        <v>74.539130434782606</v>
      </c>
      <c r="DI174" s="94">
        <f t="shared" si="128"/>
        <v>84.086956521739125</v>
      </c>
      <c r="DJ174" s="95">
        <f t="shared" si="129"/>
        <v>85.85507246376811</v>
      </c>
      <c r="DK174" s="96">
        <f t="shared" si="130"/>
        <v>87.269565217391303</v>
      </c>
      <c r="DL174" s="97">
        <f t="shared" si="131"/>
        <v>86</v>
      </c>
      <c r="DM174" s="164">
        <f t="shared" si="132"/>
        <v>1</v>
      </c>
      <c r="DN174" s="165">
        <f t="shared" si="133"/>
        <v>85</v>
      </c>
      <c r="DO174" s="165">
        <f t="shared" si="134"/>
        <v>87</v>
      </c>
      <c r="DP174" s="165">
        <f t="shared" si="135"/>
        <v>89</v>
      </c>
      <c r="DQ174" s="171">
        <f t="shared" si="136"/>
        <v>86.75</v>
      </c>
      <c r="DR174" s="274" t="s">
        <v>46</v>
      </c>
      <c r="DS174" s="275"/>
      <c r="DT174" s="275"/>
      <c r="DU174" s="275"/>
      <c r="DV174" s="276">
        <f>COUNTIFS($DL$172:$DL$211,"&gt;=85",$DL$172:$DL$211,"&lt;90")</f>
        <v>7</v>
      </c>
      <c r="DW174" s="276"/>
    </row>
    <row r="175" spans="1:127" ht="18" customHeight="1">
      <c r="A175" s="70">
        <v>406913150116</v>
      </c>
      <c r="B175" s="103" t="s">
        <v>47</v>
      </c>
      <c r="C175" s="104" t="s">
        <v>48</v>
      </c>
      <c r="D175" s="114"/>
      <c r="E175" s="74"/>
      <c r="F175" s="75"/>
      <c r="G175" s="75"/>
      <c r="H175" s="75"/>
      <c r="I175" s="75"/>
      <c r="J175" s="75"/>
      <c r="K175" s="75"/>
      <c r="L175" s="75"/>
      <c r="M175" s="76"/>
      <c r="N175" s="76"/>
      <c r="O175" s="76"/>
      <c r="P175" s="76"/>
      <c r="Q175" s="76" t="str">
        <f t="shared" si="102"/>
        <v/>
      </c>
      <c r="R175" s="76">
        <f t="shared" si="103"/>
        <v>0</v>
      </c>
      <c r="S175" s="77"/>
      <c r="T175" s="77"/>
      <c r="U175" s="77"/>
      <c r="V175" s="77"/>
      <c r="W175" s="77"/>
      <c r="X175" s="78"/>
      <c r="Y175" s="78"/>
      <c r="Z175" s="78"/>
      <c r="AA175" s="78"/>
      <c r="AB175" s="78"/>
      <c r="AC175" s="78" t="str">
        <f t="shared" si="104"/>
        <v/>
      </c>
      <c r="AD175" s="79" t="str">
        <f t="shared" si="105"/>
        <v/>
      </c>
      <c r="AE175" s="74">
        <v>4</v>
      </c>
      <c r="AF175" s="75">
        <v>9</v>
      </c>
      <c r="AG175" s="75">
        <v>10</v>
      </c>
      <c r="AH175" s="75">
        <v>8</v>
      </c>
      <c r="AI175" s="75">
        <f t="shared" si="106"/>
        <v>8</v>
      </c>
      <c r="AJ175" s="75">
        <v>8</v>
      </c>
      <c r="AK175" s="75"/>
      <c r="AL175" s="76"/>
      <c r="AM175" s="76"/>
      <c r="AN175" s="76"/>
      <c r="AO175" s="76">
        <f t="shared" si="107"/>
        <v>47</v>
      </c>
      <c r="AP175" s="76">
        <f t="shared" si="108"/>
        <v>78.333333333333329</v>
      </c>
      <c r="AQ175" s="77">
        <v>7</v>
      </c>
      <c r="AR175" s="77">
        <v>5</v>
      </c>
      <c r="AS175" s="77">
        <v>6</v>
      </c>
      <c r="AT175" s="77"/>
      <c r="AU175" s="78"/>
      <c r="AV175" s="78"/>
      <c r="AW175" s="78"/>
      <c r="AX175" s="78">
        <f t="shared" si="100"/>
        <v>18</v>
      </c>
      <c r="AY175" s="78">
        <f t="shared" si="109"/>
        <v>60</v>
      </c>
      <c r="AZ175" s="262">
        <v>30</v>
      </c>
      <c r="BA175" s="263"/>
      <c r="BB175" s="80">
        <f t="shared" si="110"/>
        <v>60</v>
      </c>
      <c r="BC175" s="74">
        <v>85</v>
      </c>
      <c r="BD175" s="75">
        <v>85</v>
      </c>
      <c r="BE175" s="75">
        <v>85</v>
      </c>
      <c r="BF175" s="75"/>
      <c r="BG175" s="75"/>
      <c r="BH175" s="76">
        <f t="shared" si="111"/>
        <v>255</v>
      </c>
      <c r="BI175" s="76">
        <f t="shared" si="112"/>
        <v>85</v>
      </c>
      <c r="BJ175" s="77">
        <v>22</v>
      </c>
      <c r="BK175" s="77">
        <v>24</v>
      </c>
      <c r="BL175" s="77">
        <v>24</v>
      </c>
      <c r="BM175" s="77">
        <v>10</v>
      </c>
      <c r="BN175" s="77">
        <v>9</v>
      </c>
      <c r="BO175" s="77">
        <v>1</v>
      </c>
      <c r="BP175" s="78"/>
      <c r="BQ175" s="78"/>
      <c r="BR175" s="78"/>
      <c r="BS175" s="78"/>
      <c r="BT175" s="78">
        <f t="shared" si="101"/>
        <v>90</v>
      </c>
      <c r="BU175" s="78">
        <f t="shared" si="113"/>
        <v>78.260869565217391</v>
      </c>
      <c r="BV175" s="81">
        <v>86</v>
      </c>
      <c r="BW175" s="81"/>
      <c r="BX175" s="81"/>
      <c r="BY175" s="82"/>
      <c r="BZ175" s="82"/>
      <c r="CA175" s="82">
        <f t="shared" si="114"/>
        <v>86</v>
      </c>
      <c r="CB175" s="82">
        <f t="shared" si="115"/>
        <v>86</v>
      </c>
      <c r="CC175" s="83">
        <v>80</v>
      </c>
      <c r="CD175" s="83"/>
      <c r="CE175" s="84"/>
      <c r="CF175" s="84"/>
      <c r="CG175" s="84"/>
      <c r="CH175" s="84">
        <f t="shared" si="116"/>
        <v>80</v>
      </c>
      <c r="CI175" s="84">
        <f t="shared" si="117"/>
        <v>80</v>
      </c>
      <c r="CJ175" s="85"/>
      <c r="CK175" s="85"/>
      <c r="CL175" s="86"/>
      <c r="CM175" s="86"/>
      <c r="CN175" s="86"/>
      <c r="CO175" s="86" t="str">
        <f t="shared" si="118"/>
        <v/>
      </c>
      <c r="CP175" s="86">
        <f t="shared" si="119"/>
        <v>0</v>
      </c>
      <c r="CQ175" s="74">
        <v>13</v>
      </c>
      <c r="CR175" s="75">
        <v>6</v>
      </c>
      <c r="CS175" s="87">
        <v>11</v>
      </c>
      <c r="CT175" s="87"/>
      <c r="CU175" s="88"/>
      <c r="CV175" s="88"/>
      <c r="CW175" s="88"/>
      <c r="CX175" s="88"/>
      <c r="CY175" s="88">
        <f t="shared" si="120"/>
        <v>30</v>
      </c>
      <c r="CZ175" s="89">
        <f t="shared" si="121"/>
        <v>60</v>
      </c>
      <c r="DA175" s="264">
        <v>39</v>
      </c>
      <c r="DB175" s="263"/>
      <c r="DC175" s="80">
        <f t="shared" si="122"/>
        <v>15.6</v>
      </c>
      <c r="DD175" s="162" t="str">
        <f t="shared" si="123"/>
        <v/>
      </c>
      <c r="DE175" s="162">
        <f t="shared" si="124"/>
        <v>20.2</v>
      </c>
      <c r="DF175" s="162">
        <f t="shared" si="125"/>
        <v>38.232608695652175</v>
      </c>
      <c r="DG175" s="162">
        <f t="shared" si="126"/>
        <v>15.6</v>
      </c>
      <c r="DH175" s="93">
        <f t="shared" si="127"/>
        <v>74.032608695652172</v>
      </c>
      <c r="DI175" s="94">
        <f t="shared" si="128"/>
        <v>83.770380434782609</v>
      </c>
      <c r="DJ175" s="95">
        <f t="shared" si="129"/>
        <v>85.573671497584542</v>
      </c>
      <c r="DK175" s="96">
        <f t="shared" si="130"/>
        <v>87.016304347826093</v>
      </c>
      <c r="DL175" s="97">
        <f t="shared" si="131"/>
        <v>86</v>
      </c>
      <c r="DM175" s="164">
        <f t="shared" si="132"/>
        <v>3</v>
      </c>
      <c r="DN175" s="165">
        <f t="shared" si="133"/>
        <v>83</v>
      </c>
      <c r="DO175" s="165">
        <f t="shared" si="134"/>
        <v>88</v>
      </c>
      <c r="DP175" s="165">
        <f t="shared" si="135"/>
        <v>87</v>
      </c>
      <c r="DQ175" s="171">
        <f t="shared" si="136"/>
        <v>86</v>
      </c>
      <c r="DR175" s="274" t="s">
        <v>49</v>
      </c>
      <c r="DS175" s="275"/>
      <c r="DT175" s="275"/>
      <c r="DU175" s="275"/>
      <c r="DV175" s="276">
        <f>COUNTIFS($DL$172:$DL$211,"&gt;=80",$DL$172:$DL$211,"&lt;85")</f>
        <v>5</v>
      </c>
      <c r="DW175" s="276"/>
    </row>
    <row r="176" spans="1:127" ht="18" customHeight="1">
      <c r="A176" s="70">
        <v>406913150088</v>
      </c>
      <c r="B176" s="71" t="s">
        <v>50</v>
      </c>
      <c r="C176" s="72" t="s">
        <v>51</v>
      </c>
      <c r="D176" s="73"/>
      <c r="E176" s="74"/>
      <c r="F176" s="75"/>
      <c r="G176" s="75"/>
      <c r="H176" s="75"/>
      <c r="I176" s="75"/>
      <c r="J176" s="75"/>
      <c r="K176" s="75"/>
      <c r="L176" s="75"/>
      <c r="M176" s="76"/>
      <c r="N176" s="76"/>
      <c r="O176" s="76"/>
      <c r="P176" s="76"/>
      <c r="Q176" s="76" t="str">
        <f t="shared" si="102"/>
        <v/>
      </c>
      <c r="R176" s="76">
        <f t="shared" si="103"/>
        <v>0</v>
      </c>
      <c r="S176" s="77"/>
      <c r="T176" s="77"/>
      <c r="U176" s="77"/>
      <c r="V176" s="77"/>
      <c r="W176" s="77"/>
      <c r="X176" s="78"/>
      <c r="Y176" s="78"/>
      <c r="Z176" s="78"/>
      <c r="AA176" s="78"/>
      <c r="AB176" s="78"/>
      <c r="AC176" s="78" t="str">
        <f t="shared" si="104"/>
        <v/>
      </c>
      <c r="AD176" s="79" t="str">
        <f t="shared" si="105"/>
        <v/>
      </c>
      <c r="AE176" s="74">
        <v>4</v>
      </c>
      <c r="AF176" s="75">
        <v>7</v>
      </c>
      <c r="AG176" s="75">
        <v>10</v>
      </c>
      <c r="AH176" s="75">
        <v>7</v>
      </c>
      <c r="AI176" s="75">
        <f t="shared" si="106"/>
        <v>8</v>
      </c>
      <c r="AJ176" s="75">
        <v>8</v>
      </c>
      <c r="AK176" s="75"/>
      <c r="AL176" s="76"/>
      <c r="AM176" s="76"/>
      <c r="AN176" s="76"/>
      <c r="AO176" s="76">
        <f t="shared" si="107"/>
        <v>44</v>
      </c>
      <c r="AP176" s="76">
        <f t="shared" si="108"/>
        <v>73.333333333333329</v>
      </c>
      <c r="AQ176" s="77">
        <v>7</v>
      </c>
      <c r="AR176" s="77">
        <v>4</v>
      </c>
      <c r="AS176" s="77">
        <v>6</v>
      </c>
      <c r="AT176" s="77"/>
      <c r="AU176" s="78"/>
      <c r="AV176" s="78"/>
      <c r="AW176" s="78"/>
      <c r="AX176" s="78">
        <f t="shared" si="100"/>
        <v>17</v>
      </c>
      <c r="AY176" s="78">
        <f t="shared" si="109"/>
        <v>56.666666666666664</v>
      </c>
      <c r="AZ176" s="262">
        <v>21</v>
      </c>
      <c r="BA176" s="263"/>
      <c r="BB176" s="80">
        <f t="shared" si="110"/>
        <v>42</v>
      </c>
      <c r="BC176" s="74">
        <v>85</v>
      </c>
      <c r="BD176" s="75">
        <v>85</v>
      </c>
      <c r="BE176" s="75">
        <v>85</v>
      </c>
      <c r="BF176" s="75"/>
      <c r="BG176" s="75"/>
      <c r="BH176" s="76">
        <f t="shared" si="111"/>
        <v>255</v>
      </c>
      <c r="BI176" s="76">
        <f t="shared" si="112"/>
        <v>85</v>
      </c>
      <c r="BJ176" s="77">
        <v>15</v>
      </c>
      <c r="BK176" s="77">
        <v>20</v>
      </c>
      <c r="BL176" s="77">
        <v>20</v>
      </c>
      <c r="BM176" s="77">
        <v>17</v>
      </c>
      <c r="BN176" s="77">
        <v>15</v>
      </c>
      <c r="BO176" s="77">
        <v>5</v>
      </c>
      <c r="BP176" s="78"/>
      <c r="BQ176" s="78"/>
      <c r="BR176" s="78"/>
      <c r="BS176" s="78"/>
      <c r="BT176" s="78">
        <f t="shared" si="101"/>
        <v>92</v>
      </c>
      <c r="BU176" s="78">
        <f t="shared" si="113"/>
        <v>80</v>
      </c>
      <c r="BV176" s="81">
        <v>87</v>
      </c>
      <c r="BW176" s="81"/>
      <c r="BX176" s="81"/>
      <c r="BY176" s="82"/>
      <c r="BZ176" s="82"/>
      <c r="CA176" s="82">
        <f t="shared" si="114"/>
        <v>87</v>
      </c>
      <c r="CB176" s="82">
        <f t="shared" si="115"/>
        <v>87</v>
      </c>
      <c r="CC176" s="83">
        <v>86</v>
      </c>
      <c r="CD176" s="83"/>
      <c r="CE176" s="84"/>
      <c r="CF176" s="84"/>
      <c r="CG176" s="84"/>
      <c r="CH176" s="84">
        <f t="shared" si="116"/>
        <v>86</v>
      </c>
      <c r="CI176" s="84">
        <f t="shared" si="117"/>
        <v>86</v>
      </c>
      <c r="CJ176" s="85"/>
      <c r="CK176" s="85"/>
      <c r="CL176" s="86"/>
      <c r="CM176" s="86"/>
      <c r="CN176" s="86"/>
      <c r="CO176" s="86" t="str">
        <f t="shared" si="118"/>
        <v/>
      </c>
      <c r="CP176" s="86">
        <f t="shared" si="119"/>
        <v>0</v>
      </c>
      <c r="CQ176" s="74">
        <v>16</v>
      </c>
      <c r="CR176" s="75">
        <v>5</v>
      </c>
      <c r="CS176" s="87">
        <v>10</v>
      </c>
      <c r="CT176" s="87"/>
      <c r="CU176" s="88"/>
      <c r="CV176" s="88"/>
      <c r="CW176" s="88"/>
      <c r="CX176" s="88"/>
      <c r="CY176" s="88">
        <f t="shared" si="120"/>
        <v>31</v>
      </c>
      <c r="CZ176" s="89">
        <f t="shared" si="121"/>
        <v>62</v>
      </c>
      <c r="DA176" s="264">
        <v>35</v>
      </c>
      <c r="DB176" s="263"/>
      <c r="DC176" s="80">
        <f t="shared" si="122"/>
        <v>14</v>
      </c>
      <c r="DD176" s="162" t="str">
        <f t="shared" si="123"/>
        <v/>
      </c>
      <c r="DE176" s="162">
        <f t="shared" si="124"/>
        <v>17.68</v>
      </c>
      <c r="DF176" s="162">
        <f t="shared" si="125"/>
        <v>39.225000000000001</v>
      </c>
      <c r="DG176" s="162">
        <f t="shared" si="126"/>
        <v>14</v>
      </c>
      <c r="DH176" s="93">
        <f t="shared" si="127"/>
        <v>70.905000000000001</v>
      </c>
      <c r="DI176" s="94">
        <f t="shared" si="128"/>
        <v>81.815624999999997</v>
      </c>
      <c r="DJ176" s="95">
        <f t="shared" si="129"/>
        <v>83.836111111111109</v>
      </c>
      <c r="DK176" s="96">
        <f t="shared" si="130"/>
        <v>85.452500000000001</v>
      </c>
      <c r="DL176" s="97">
        <f t="shared" si="131"/>
        <v>84</v>
      </c>
      <c r="DM176" s="164">
        <f t="shared" si="132"/>
        <v>3</v>
      </c>
      <c r="DN176" s="165">
        <f t="shared" si="133"/>
        <v>81</v>
      </c>
      <c r="DO176" s="165">
        <f t="shared" si="134"/>
        <v>81</v>
      </c>
      <c r="DP176" s="165">
        <f t="shared" si="135"/>
        <v>83</v>
      </c>
      <c r="DQ176" s="171">
        <f t="shared" si="136"/>
        <v>82.25</v>
      </c>
      <c r="DR176" s="274" t="s">
        <v>52</v>
      </c>
      <c r="DS176" s="275"/>
      <c r="DT176" s="275"/>
      <c r="DU176" s="275"/>
      <c r="DV176" s="276">
        <f>COUNTIFS($DL$172:$DL$211,"&gt;=75",$DL$172:$DL$211,"&lt;80")</f>
        <v>2</v>
      </c>
      <c r="DW176" s="276"/>
    </row>
    <row r="177" spans="1:127" ht="18" customHeight="1">
      <c r="A177" s="70">
        <v>406913150089</v>
      </c>
      <c r="B177" s="71" t="s">
        <v>53</v>
      </c>
      <c r="C177" s="72" t="s">
        <v>54</v>
      </c>
      <c r="D177" s="73"/>
      <c r="E177" s="74"/>
      <c r="F177" s="75"/>
      <c r="G177" s="75"/>
      <c r="H177" s="75"/>
      <c r="I177" s="75"/>
      <c r="J177" s="75"/>
      <c r="K177" s="75"/>
      <c r="L177" s="75"/>
      <c r="M177" s="76"/>
      <c r="N177" s="76"/>
      <c r="O177" s="76"/>
      <c r="P177" s="76"/>
      <c r="Q177" s="76" t="str">
        <f t="shared" si="102"/>
        <v/>
      </c>
      <c r="R177" s="76">
        <f t="shared" si="103"/>
        <v>0</v>
      </c>
      <c r="S177" s="77"/>
      <c r="T177" s="77"/>
      <c r="U177" s="77"/>
      <c r="V177" s="77"/>
      <c r="W177" s="77"/>
      <c r="X177" s="78"/>
      <c r="Y177" s="78"/>
      <c r="Z177" s="78"/>
      <c r="AA177" s="78"/>
      <c r="AB177" s="78"/>
      <c r="AC177" s="78" t="str">
        <f t="shared" si="104"/>
        <v/>
      </c>
      <c r="AD177" s="79" t="str">
        <f t="shared" si="105"/>
        <v/>
      </c>
      <c r="AE177" s="74">
        <v>8</v>
      </c>
      <c r="AF177" s="75">
        <v>10</v>
      </c>
      <c r="AG177" s="75">
        <v>10</v>
      </c>
      <c r="AH177" s="75">
        <v>8</v>
      </c>
      <c r="AI177" s="75">
        <f t="shared" si="106"/>
        <v>9</v>
      </c>
      <c r="AJ177" s="75">
        <v>9</v>
      </c>
      <c r="AK177" s="75"/>
      <c r="AL177" s="76"/>
      <c r="AM177" s="76"/>
      <c r="AN177" s="76"/>
      <c r="AO177" s="76">
        <f t="shared" si="107"/>
        <v>54</v>
      </c>
      <c r="AP177" s="76">
        <f t="shared" si="108"/>
        <v>90</v>
      </c>
      <c r="AQ177" s="77">
        <v>10</v>
      </c>
      <c r="AR177" s="77">
        <v>10</v>
      </c>
      <c r="AS177" s="77">
        <v>9</v>
      </c>
      <c r="AT177" s="77"/>
      <c r="AU177" s="78"/>
      <c r="AV177" s="78"/>
      <c r="AW177" s="78"/>
      <c r="AX177" s="78">
        <f t="shared" si="100"/>
        <v>29</v>
      </c>
      <c r="AY177" s="78">
        <f t="shared" si="109"/>
        <v>96.666666666666671</v>
      </c>
      <c r="AZ177" s="262">
        <v>36</v>
      </c>
      <c r="BA177" s="263"/>
      <c r="BB177" s="80">
        <f t="shared" si="110"/>
        <v>72</v>
      </c>
      <c r="BC177" s="74">
        <v>85</v>
      </c>
      <c r="BD177" s="75">
        <v>92</v>
      </c>
      <c r="BE177" s="75">
        <v>92</v>
      </c>
      <c r="BF177" s="75"/>
      <c r="BG177" s="75"/>
      <c r="BH177" s="76">
        <f t="shared" si="111"/>
        <v>269</v>
      </c>
      <c r="BI177" s="76">
        <f t="shared" si="112"/>
        <v>89.666666666666657</v>
      </c>
      <c r="BJ177" s="77">
        <v>24</v>
      </c>
      <c r="BK177" s="77">
        <v>20</v>
      </c>
      <c r="BL177" s="77">
        <v>24</v>
      </c>
      <c r="BM177" s="77">
        <v>12</v>
      </c>
      <c r="BN177" s="77">
        <v>15</v>
      </c>
      <c r="BO177" s="77">
        <v>5</v>
      </c>
      <c r="BP177" s="78"/>
      <c r="BQ177" s="78"/>
      <c r="BR177" s="78"/>
      <c r="BS177" s="78"/>
      <c r="BT177" s="78">
        <f t="shared" si="101"/>
        <v>100</v>
      </c>
      <c r="BU177" s="78">
        <f t="shared" si="113"/>
        <v>86.956521739130437</v>
      </c>
      <c r="BV177" s="81">
        <v>86</v>
      </c>
      <c r="BW177" s="81"/>
      <c r="BX177" s="81"/>
      <c r="BY177" s="82"/>
      <c r="BZ177" s="82"/>
      <c r="CA177" s="82">
        <f t="shared" si="114"/>
        <v>86</v>
      </c>
      <c r="CB177" s="82">
        <f t="shared" si="115"/>
        <v>86</v>
      </c>
      <c r="CC177" s="83">
        <v>86</v>
      </c>
      <c r="CD177" s="83"/>
      <c r="CE177" s="84"/>
      <c r="CF177" s="84"/>
      <c r="CG177" s="84"/>
      <c r="CH177" s="84">
        <f t="shared" si="116"/>
        <v>86</v>
      </c>
      <c r="CI177" s="84">
        <f t="shared" si="117"/>
        <v>86</v>
      </c>
      <c r="CJ177" s="85"/>
      <c r="CK177" s="85"/>
      <c r="CL177" s="86"/>
      <c r="CM177" s="86"/>
      <c r="CN177" s="86"/>
      <c r="CO177" s="86" t="str">
        <f t="shared" si="118"/>
        <v/>
      </c>
      <c r="CP177" s="86">
        <f t="shared" si="119"/>
        <v>0</v>
      </c>
      <c r="CQ177" s="74">
        <v>16</v>
      </c>
      <c r="CR177" s="75">
        <v>9</v>
      </c>
      <c r="CS177" s="87">
        <v>10</v>
      </c>
      <c r="CT177" s="87"/>
      <c r="CU177" s="88"/>
      <c r="CV177" s="88"/>
      <c r="CW177" s="88"/>
      <c r="CX177" s="88"/>
      <c r="CY177" s="88">
        <f t="shared" si="120"/>
        <v>35</v>
      </c>
      <c r="CZ177" s="89">
        <f t="shared" si="121"/>
        <v>70</v>
      </c>
      <c r="DA177" s="264">
        <v>42</v>
      </c>
      <c r="DB177" s="263"/>
      <c r="DC177" s="80">
        <f t="shared" si="122"/>
        <v>16.8</v>
      </c>
      <c r="DD177" s="162" t="str">
        <f t="shared" si="123"/>
        <v/>
      </c>
      <c r="DE177" s="162">
        <f t="shared" si="124"/>
        <v>25.98</v>
      </c>
      <c r="DF177" s="162">
        <f t="shared" si="125"/>
        <v>41.486231884057972</v>
      </c>
      <c r="DG177" s="162">
        <f t="shared" si="126"/>
        <v>16.8</v>
      </c>
      <c r="DH177" s="93">
        <f t="shared" si="127"/>
        <v>84.266231884057973</v>
      </c>
      <c r="DI177" s="94">
        <f t="shared" si="128"/>
        <v>90.166394927536231</v>
      </c>
      <c r="DJ177" s="95">
        <f t="shared" si="129"/>
        <v>91.259017713365537</v>
      </c>
      <c r="DK177" s="96">
        <f t="shared" si="130"/>
        <v>92.133115942028979</v>
      </c>
      <c r="DL177" s="97">
        <f t="shared" si="131"/>
        <v>91</v>
      </c>
      <c r="DM177" s="164">
        <f t="shared" si="132"/>
        <v>2</v>
      </c>
      <c r="DN177" s="165">
        <f t="shared" si="133"/>
        <v>89</v>
      </c>
      <c r="DO177" s="165">
        <f t="shared" si="134"/>
        <v>90</v>
      </c>
      <c r="DP177" s="165">
        <f t="shared" si="135"/>
        <v>90</v>
      </c>
      <c r="DQ177" s="171">
        <f t="shared" si="136"/>
        <v>90</v>
      </c>
      <c r="DR177" s="274" t="s">
        <v>55</v>
      </c>
      <c r="DS177" s="275"/>
      <c r="DT177" s="275"/>
      <c r="DU177" s="275"/>
      <c r="DV177" s="276">
        <f>COUNTIFS($DL$172:$DL$211,"&lt;75")</f>
        <v>0</v>
      </c>
      <c r="DW177" s="276"/>
    </row>
    <row r="178" spans="1:127" ht="18" customHeight="1">
      <c r="A178" s="70">
        <v>406913150094</v>
      </c>
      <c r="B178" s="71" t="s">
        <v>56</v>
      </c>
      <c r="C178" s="72" t="s">
        <v>57</v>
      </c>
      <c r="D178" s="73"/>
      <c r="E178" s="74"/>
      <c r="F178" s="75"/>
      <c r="G178" s="75"/>
      <c r="H178" s="75"/>
      <c r="I178" s="75"/>
      <c r="J178" s="75"/>
      <c r="K178" s="75"/>
      <c r="L178" s="75"/>
      <c r="M178" s="76"/>
      <c r="N178" s="76"/>
      <c r="O178" s="76"/>
      <c r="P178" s="76"/>
      <c r="Q178" s="76" t="str">
        <f t="shared" si="102"/>
        <v/>
      </c>
      <c r="R178" s="76">
        <f t="shared" si="103"/>
        <v>0</v>
      </c>
      <c r="S178" s="77"/>
      <c r="T178" s="77"/>
      <c r="U178" s="77"/>
      <c r="V178" s="77"/>
      <c r="W178" s="77"/>
      <c r="X178" s="78"/>
      <c r="Y178" s="78"/>
      <c r="Z178" s="78"/>
      <c r="AA178" s="78"/>
      <c r="AB178" s="78"/>
      <c r="AC178" s="78" t="str">
        <f t="shared" si="104"/>
        <v/>
      </c>
      <c r="AD178" s="79" t="str">
        <f t="shared" si="105"/>
        <v/>
      </c>
      <c r="AE178" s="74">
        <v>10</v>
      </c>
      <c r="AF178" s="75">
        <v>10</v>
      </c>
      <c r="AG178" s="75">
        <v>10</v>
      </c>
      <c r="AH178" s="75">
        <v>10</v>
      </c>
      <c r="AI178" s="75">
        <f t="shared" si="106"/>
        <v>9</v>
      </c>
      <c r="AJ178" s="75">
        <v>9</v>
      </c>
      <c r="AK178" s="75"/>
      <c r="AL178" s="76"/>
      <c r="AM178" s="76"/>
      <c r="AN178" s="76"/>
      <c r="AO178" s="76">
        <f t="shared" si="107"/>
        <v>58</v>
      </c>
      <c r="AP178" s="76">
        <f t="shared" si="108"/>
        <v>96.666666666666671</v>
      </c>
      <c r="AQ178" s="77">
        <v>10</v>
      </c>
      <c r="AR178" s="77">
        <v>10</v>
      </c>
      <c r="AS178" s="77">
        <v>8</v>
      </c>
      <c r="AT178" s="77"/>
      <c r="AU178" s="78"/>
      <c r="AV178" s="78"/>
      <c r="AW178" s="78"/>
      <c r="AX178" s="78">
        <f t="shared" ref="AX178:AX211" si="137">IF(SUMIFS(AQ178:AW178,AQ178:AW178,"&gt;=0")=0,"",SUMIFS(AQ178:AW178,AQ178:AW178,"&gt;=0"))</f>
        <v>28</v>
      </c>
      <c r="AY178" s="78">
        <f t="shared" si="109"/>
        <v>93.333333333333329</v>
      </c>
      <c r="AZ178" s="262">
        <v>38</v>
      </c>
      <c r="BA178" s="263"/>
      <c r="BB178" s="80">
        <f t="shared" si="110"/>
        <v>76</v>
      </c>
      <c r="BC178" s="74">
        <v>92</v>
      </c>
      <c r="BD178" s="75">
        <v>92</v>
      </c>
      <c r="BE178" s="75">
        <v>92</v>
      </c>
      <c r="BF178" s="75"/>
      <c r="BG178" s="75"/>
      <c r="BH178" s="76">
        <f t="shared" si="111"/>
        <v>276</v>
      </c>
      <c r="BI178" s="76">
        <f t="shared" si="112"/>
        <v>92</v>
      </c>
      <c r="BJ178" s="77">
        <v>25</v>
      </c>
      <c r="BK178" s="77">
        <v>28</v>
      </c>
      <c r="BL178" s="77">
        <v>22</v>
      </c>
      <c r="BM178" s="77">
        <v>18</v>
      </c>
      <c r="BN178" s="77">
        <v>15</v>
      </c>
      <c r="BO178" s="77">
        <v>5</v>
      </c>
      <c r="BP178" s="78"/>
      <c r="BQ178" s="78"/>
      <c r="BR178" s="78"/>
      <c r="BS178" s="78"/>
      <c r="BT178" s="78">
        <f t="shared" si="101"/>
        <v>113</v>
      </c>
      <c r="BU178" s="78">
        <f t="shared" si="113"/>
        <v>98.260869565217391</v>
      </c>
      <c r="BV178" s="81">
        <v>95</v>
      </c>
      <c r="BW178" s="81"/>
      <c r="BX178" s="81"/>
      <c r="BY178" s="82"/>
      <c r="BZ178" s="82"/>
      <c r="CA178" s="82">
        <f t="shared" si="114"/>
        <v>95</v>
      </c>
      <c r="CB178" s="82">
        <f t="shared" si="115"/>
        <v>95</v>
      </c>
      <c r="CC178" s="83">
        <v>96</v>
      </c>
      <c r="CD178" s="83"/>
      <c r="CE178" s="84"/>
      <c r="CF178" s="84"/>
      <c r="CG178" s="84"/>
      <c r="CH178" s="84">
        <f t="shared" si="116"/>
        <v>96</v>
      </c>
      <c r="CI178" s="84">
        <f t="shared" si="117"/>
        <v>96</v>
      </c>
      <c r="CJ178" s="85"/>
      <c r="CK178" s="85"/>
      <c r="CL178" s="86"/>
      <c r="CM178" s="86"/>
      <c r="CN178" s="86"/>
      <c r="CO178" s="86" t="str">
        <f t="shared" si="118"/>
        <v/>
      </c>
      <c r="CP178" s="86">
        <f t="shared" si="119"/>
        <v>0</v>
      </c>
      <c r="CQ178" s="74">
        <v>25</v>
      </c>
      <c r="CR178" s="75">
        <v>10</v>
      </c>
      <c r="CS178" s="87">
        <v>15</v>
      </c>
      <c r="CT178" s="87"/>
      <c r="CU178" s="88"/>
      <c r="CV178" s="88"/>
      <c r="CW178" s="88"/>
      <c r="CX178" s="88"/>
      <c r="CY178" s="88">
        <f t="shared" si="120"/>
        <v>50</v>
      </c>
      <c r="CZ178" s="89">
        <f t="shared" si="121"/>
        <v>100</v>
      </c>
      <c r="DA178" s="264">
        <v>43</v>
      </c>
      <c r="DB178" s="263"/>
      <c r="DC178" s="80">
        <f t="shared" si="122"/>
        <v>17.2</v>
      </c>
      <c r="DD178" s="162" t="str">
        <f t="shared" si="123"/>
        <v/>
      </c>
      <c r="DE178" s="162">
        <f t="shared" si="124"/>
        <v>26.840000000000003</v>
      </c>
      <c r="DF178" s="162">
        <f t="shared" si="125"/>
        <v>48.307608695652178</v>
      </c>
      <c r="DG178" s="162">
        <f t="shared" si="126"/>
        <v>17.2</v>
      </c>
      <c r="DH178" s="93">
        <f t="shared" si="127"/>
        <v>92.347608695652184</v>
      </c>
      <c r="DI178" s="94">
        <f t="shared" si="128"/>
        <v>95.217255434782615</v>
      </c>
      <c r="DJ178" s="95">
        <f t="shared" si="129"/>
        <v>95.748671497584553</v>
      </c>
      <c r="DK178" s="96">
        <f t="shared" si="130"/>
        <v>96.173804347826092</v>
      </c>
      <c r="DL178" s="97">
        <f t="shared" si="131"/>
        <v>96</v>
      </c>
      <c r="DM178" s="164">
        <f t="shared" si="132"/>
        <v>1</v>
      </c>
      <c r="DN178" s="165">
        <f t="shared" si="133"/>
        <v>95</v>
      </c>
      <c r="DO178" s="165">
        <f t="shared" si="134"/>
        <v>96</v>
      </c>
      <c r="DP178" s="165">
        <f t="shared" si="135"/>
        <v>97</v>
      </c>
      <c r="DQ178" s="171">
        <f t="shared" si="136"/>
        <v>96</v>
      </c>
      <c r="DR178" s="271" t="s">
        <v>25</v>
      </c>
      <c r="DS178" s="272"/>
      <c r="DT178" s="272"/>
      <c r="DU178" s="272"/>
      <c r="DV178" s="273">
        <f>SUM(DV172:DW177)</f>
        <v>28</v>
      </c>
      <c r="DW178" s="273"/>
    </row>
    <row r="179" spans="1:127" ht="18" customHeight="1">
      <c r="A179" s="70">
        <v>406913150120</v>
      </c>
      <c r="B179" s="99" t="s">
        <v>58</v>
      </c>
      <c r="C179" s="105" t="s">
        <v>59</v>
      </c>
      <c r="D179" s="168"/>
      <c r="E179" s="74"/>
      <c r="F179" s="75"/>
      <c r="G179" s="75"/>
      <c r="H179" s="75"/>
      <c r="I179" s="75"/>
      <c r="J179" s="75"/>
      <c r="K179" s="75"/>
      <c r="L179" s="75"/>
      <c r="M179" s="76"/>
      <c r="N179" s="76"/>
      <c r="O179" s="76"/>
      <c r="P179" s="76"/>
      <c r="Q179" s="76" t="str">
        <f t="shared" si="102"/>
        <v/>
      </c>
      <c r="R179" s="76">
        <f t="shared" si="103"/>
        <v>0</v>
      </c>
      <c r="S179" s="77"/>
      <c r="T179" s="77"/>
      <c r="U179" s="77"/>
      <c r="V179" s="77"/>
      <c r="W179" s="77"/>
      <c r="X179" s="78"/>
      <c r="Y179" s="78"/>
      <c r="Z179" s="78"/>
      <c r="AA179" s="78"/>
      <c r="AB179" s="78"/>
      <c r="AC179" s="78" t="str">
        <f t="shared" si="104"/>
        <v/>
      </c>
      <c r="AD179" s="79" t="str">
        <f t="shared" si="105"/>
        <v/>
      </c>
      <c r="AE179" s="74">
        <v>10</v>
      </c>
      <c r="AF179" s="75">
        <v>7</v>
      </c>
      <c r="AG179" s="75">
        <v>10</v>
      </c>
      <c r="AH179" s="75">
        <v>8</v>
      </c>
      <c r="AI179" s="75">
        <f t="shared" si="106"/>
        <v>9</v>
      </c>
      <c r="AJ179" s="75">
        <v>9</v>
      </c>
      <c r="AK179" s="75"/>
      <c r="AL179" s="76"/>
      <c r="AM179" s="76"/>
      <c r="AN179" s="76"/>
      <c r="AO179" s="76">
        <f t="shared" si="107"/>
        <v>53</v>
      </c>
      <c r="AP179" s="76">
        <f t="shared" si="108"/>
        <v>88.333333333333329</v>
      </c>
      <c r="AQ179" s="77">
        <v>10</v>
      </c>
      <c r="AR179" s="77">
        <v>8</v>
      </c>
      <c r="AS179" s="77">
        <v>8</v>
      </c>
      <c r="AT179" s="77"/>
      <c r="AU179" s="78"/>
      <c r="AV179" s="78"/>
      <c r="AW179" s="78"/>
      <c r="AX179" s="78">
        <f t="shared" si="137"/>
        <v>26</v>
      </c>
      <c r="AY179" s="78">
        <f t="shared" si="109"/>
        <v>86.666666666666671</v>
      </c>
      <c r="AZ179" s="262">
        <v>27</v>
      </c>
      <c r="BA179" s="263"/>
      <c r="BB179" s="80">
        <f t="shared" si="110"/>
        <v>54</v>
      </c>
      <c r="BC179" s="74">
        <v>92</v>
      </c>
      <c r="BD179" s="75">
        <v>85</v>
      </c>
      <c r="BE179" s="75">
        <v>85</v>
      </c>
      <c r="BF179" s="75"/>
      <c r="BG179" s="75"/>
      <c r="BH179" s="76">
        <f t="shared" si="111"/>
        <v>262</v>
      </c>
      <c r="BI179" s="76">
        <f t="shared" si="112"/>
        <v>87.333333333333329</v>
      </c>
      <c r="BJ179" s="77">
        <v>23</v>
      </c>
      <c r="BK179" s="77">
        <v>26</v>
      </c>
      <c r="BL179" s="77">
        <v>23</v>
      </c>
      <c r="BM179" s="77">
        <v>18</v>
      </c>
      <c r="BN179" s="77">
        <v>13</v>
      </c>
      <c r="BO179" s="77">
        <v>4</v>
      </c>
      <c r="BP179" s="78"/>
      <c r="BQ179" s="78"/>
      <c r="BR179" s="78"/>
      <c r="BS179" s="78"/>
      <c r="BT179" s="78">
        <f t="shared" ref="BT179:BT211" si="138">IF(SUMIFS(BJ179:BS179,BJ179:BS179,"&gt;=0")=0,"",SUMIFS(BJ179:BS179,BJ179:BS179,"&gt;=0"))</f>
        <v>107</v>
      </c>
      <c r="BU179" s="78">
        <f t="shared" si="113"/>
        <v>93.043478260869563</v>
      </c>
      <c r="BV179" s="81">
        <v>90</v>
      </c>
      <c r="BW179" s="81"/>
      <c r="BX179" s="81"/>
      <c r="BY179" s="82"/>
      <c r="BZ179" s="82"/>
      <c r="CA179" s="82">
        <f t="shared" si="114"/>
        <v>90</v>
      </c>
      <c r="CB179" s="82">
        <f t="shared" si="115"/>
        <v>90</v>
      </c>
      <c r="CC179" s="83">
        <v>90</v>
      </c>
      <c r="CD179" s="83"/>
      <c r="CE179" s="84"/>
      <c r="CF179" s="84"/>
      <c r="CG179" s="84"/>
      <c r="CH179" s="84">
        <f t="shared" si="116"/>
        <v>90</v>
      </c>
      <c r="CI179" s="84">
        <f t="shared" si="117"/>
        <v>90</v>
      </c>
      <c r="CJ179" s="85"/>
      <c r="CK179" s="85"/>
      <c r="CL179" s="86"/>
      <c r="CM179" s="86"/>
      <c r="CN179" s="86"/>
      <c r="CO179" s="86" t="str">
        <f>IF(SUMIFS(CJ179:CN179,CJ179:CN179,"&gt;=0")=0,"",SUMIFS(CJ179:CN179,CJ179:CN179,"&gt;=0"))</f>
        <v/>
      </c>
      <c r="CP179" s="86">
        <f t="shared" si="119"/>
        <v>0</v>
      </c>
      <c r="CQ179" s="74">
        <v>24</v>
      </c>
      <c r="CR179" s="75">
        <v>8</v>
      </c>
      <c r="CS179" s="87">
        <v>10</v>
      </c>
      <c r="CT179" s="87"/>
      <c r="CU179" s="88"/>
      <c r="CV179" s="88"/>
      <c r="CW179" s="88"/>
      <c r="CX179" s="88"/>
      <c r="CY179" s="88">
        <f t="shared" si="120"/>
        <v>42</v>
      </c>
      <c r="CZ179" s="89">
        <f t="shared" si="121"/>
        <v>84</v>
      </c>
      <c r="DA179" s="264">
        <v>42</v>
      </c>
      <c r="DB179" s="263"/>
      <c r="DC179" s="80">
        <f t="shared" si="122"/>
        <v>16.8</v>
      </c>
      <c r="DD179" s="162" t="str">
        <f t="shared" si="123"/>
        <v/>
      </c>
      <c r="DE179" s="162">
        <f t="shared" si="124"/>
        <v>23.26</v>
      </c>
      <c r="DF179" s="162">
        <f t="shared" si="125"/>
        <v>44.36376811594203</v>
      </c>
      <c r="DG179" s="162">
        <f t="shared" si="126"/>
        <v>16.8</v>
      </c>
      <c r="DH179" s="93">
        <f t="shared" si="127"/>
        <v>84.423768115942025</v>
      </c>
      <c r="DI179" s="94">
        <f t="shared" si="128"/>
        <v>90.26485507246376</v>
      </c>
      <c r="DJ179" s="95">
        <f t="shared" si="129"/>
        <v>91.346537842190017</v>
      </c>
      <c r="DK179" s="96">
        <f t="shared" si="130"/>
        <v>92.21188405797102</v>
      </c>
      <c r="DL179" s="97">
        <f t="shared" si="131"/>
        <v>91</v>
      </c>
      <c r="DM179" s="164">
        <f t="shared" si="132"/>
        <v>3</v>
      </c>
      <c r="DN179" s="165">
        <f t="shared" si="133"/>
        <v>88</v>
      </c>
      <c r="DO179" s="165">
        <f t="shared" si="134"/>
        <v>92</v>
      </c>
      <c r="DP179" s="165">
        <f t="shared" si="135"/>
        <v>91</v>
      </c>
      <c r="DQ179" s="171">
        <f t="shared" si="136"/>
        <v>90.5</v>
      </c>
    </row>
    <row r="180" spans="1:127" ht="18" customHeight="1">
      <c r="A180" s="70">
        <v>406913150121</v>
      </c>
      <c r="B180" s="71" t="s">
        <v>60</v>
      </c>
      <c r="C180" s="72" t="s">
        <v>61</v>
      </c>
      <c r="D180" s="73"/>
      <c r="E180" s="74"/>
      <c r="F180" s="75"/>
      <c r="G180" s="75"/>
      <c r="H180" s="75"/>
      <c r="I180" s="75"/>
      <c r="J180" s="75"/>
      <c r="K180" s="75"/>
      <c r="L180" s="75"/>
      <c r="M180" s="76"/>
      <c r="N180" s="76"/>
      <c r="O180" s="76"/>
      <c r="P180" s="76"/>
      <c r="Q180" s="76" t="str">
        <f t="shared" si="102"/>
        <v/>
      </c>
      <c r="R180" s="76">
        <f t="shared" si="103"/>
        <v>0</v>
      </c>
      <c r="S180" s="77"/>
      <c r="T180" s="77"/>
      <c r="U180" s="77"/>
      <c r="V180" s="77"/>
      <c r="W180" s="77"/>
      <c r="X180" s="78"/>
      <c r="Y180" s="78"/>
      <c r="Z180" s="78"/>
      <c r="AA180" s="78"/>
      <c r="AB180" s="78"/>
      <c r="AC180" s="78" t="str">
        <f t="shared" si="104"/>
        <v/>
      </c>
      <c r="AD180" s="79" t="str">
        <f t="shared" si="105"/>
        <v/>
      </c>
      <c r="AE180" s="74">
        <v>4</v>
      </c>
      <c r="AF180" s="75">
        <v>9</v>
      </c>
      <c r="AG180" s="75">
        <v>10</v>
      </c>
      <c r="AH180" s="75">
        <v>0</v>
      </c>
      <c r="AI180" s="75">
        <f t="shared" si="106"/>
        <v>9</v>
      </c>
      <c r="AJ180" s="75">
        <v>9</v>
      </c>
      <c r="AK180" s="75"/>
      <c r="AL180" s="76"/>
      <c r="AM180" s="76"/>
      <c r="AN180" s="76"/>
      <c r="AO180" s="76">
        <f t="shared" si="107"/>
        <v>41</v>
      </c>
      <c r="AP180" s="76">
        <f t="shared" si="108"/>
        <v>68.333333333333329</v>
      </c>
      <c r="AQ180" s="77">
        <v>4</v>
      </c>
      <c r="AR180" s="77">
        <v>7</v>
      </c>
      <c r="AS180" s="77">
        <v>7</v>
      </c>
      <c r="AT180" s="77"/>
      <c r="AU180" s="78"/>
      <c r="AV180" s="78"/>
      <c r="AW180" s="78"/>
      <c r="AX180" s="78">
        <f t="shared" si="137"/>
        <v>18</v>
      </c>
      <c r="AY180" s="78">
        <f t="shared" si="109"/>
        <v>60</v>
      </c>
      <c r="AZ180" s="262">
        <v>13</v>
      </c>
      <c r="BA180" s="263"/>
      <c r="BB180" s="80">
        <f t="shared" si="110"/>
        <v>26</v>
      </c>
      <c r="BC180" s="74">
        <v>85</v>
      </c>
      <c r="BD180" s="75">
        <v>92</v>
      </c>
      <c r="BE180" s="75">
        <v>85</v>
      </c>
      <c r="BF180" s="75"/>
      <c r="BG180" s="75"/>
      <c r="BH180" s="76">
        <f t="shared" si="111"/>
        <v>262</v>
      </c>
      <c r="BI180" s="76">
        <f t="shared" si="112"/>
        <v>87.333333333333329</v>
      </c>
      <c r="BJ180" s="77">
        <v>15</v>
      </c>
      <c r="BK180" s="77">
        <v>20</v>
      </c>
      <c r="BL180" s="77">
        <v>15</v>
      </c>
      <c r="BM180" s="77">
        <v>10</v>
      </c>
      <c r="BN180" s="77">
        <v>9</v>
      </c>
      <c r="BO180" s="77">
        <v>1</v>
      </c>
      <c r="BP180" s="78"/>
      <c r="BQ180" s="78"/>
      <c r="BR180" s="78"/>
      <c r="BS180" s="78"/>
      <c r="BT180" s="78">
        <f t="shared" si="138"/>
        <v>70</v>
      </c>
      <c r="BU180" s="78">
        <f t="shared" si="113"/>
        <v>60.869565217391312</v>
      </c>
      <c r="BV180" s="81">
        <v>86</v>
      </c>
      <c r="BW180" s="81"/>
      <c r="BX180" s="81"/>
      <c r="BY180" s="82"/>
      <c r="BZ180" s="82"/>
      <c r="CA180" s="82">
        <f t="shared" si="114"/>
        <v>86</v>
      </c>
      <c r="CB180" s="82">
        <f t="shared" si="115"/>
        <v>86</v>
      </c>
      <c r="CC180" s="83">
        <v>80</v>
      </c>
      <c r="CD180" s="83"/>
      <c r="CE180" s="84"/>
      <c r="CF180" s="84"/>
      <c r="CG180" s="84"/>
      <c r="CH180" s="84">
        <f t="shared" si="116"/>
        <v>80</v>
      </c>
      <c r="CI180" s="84">
        <f t="shared" si="117"/>
        <v>80</v>
      </c>
      <c r="CJ180" s="85"/>
      <c r="CK180" s="85"/>
      <c r="CL180" s="86"/>
      <c r="CM180" s="86"/>
      <c r="CN180" s="86"/>
      <c r="CO180" s="86" t="str">
        <f t="shared" ref="CO180:CO211" si="139">IF(SUMIFS(CJ180:CN180,CJ180:CN180,"&gt;=0")=0,"",SUMIFS(CJ180:CN180,CJ180:CN180,"&gt;=0"))</f>
        <v/>
      </c>
      <c r="CP180" s="86">
        <f t="shared" si="119"/>
        <v>0</v>
      </c>
      <c r="CQ180" s="74">
        <v>11</v>
      </c>
      <c r="CR180" s="75">
        <v>6</v>
      </c>
      <c r="CS180" s="87">
        <v>11</v>
      </c>
      <c r="CT180" s="87"/>
      <c r="CU180" s="88"/>
      <c r="CV180" s="88"/>
      <c r="CW180" s="88"/>
      <c r="CX180" s="88"/>
      <c r="CY180" s="88">
        <f t="shared" si="120"/>
        <v>28</v>
      </c>
      <c r="CZ180" s="89">
        <f t="shared" si="121"/>
        <v>56.000000000000007</v>
      </c>
      <c r="DA180" s="264">
        <v>22</v>
      </c>
      <c r="DB180" s="263"/>
      <c r="DC180" s="80">
        <f t="shared" si="122"/>
        <v>8.8000000000000007</v>
      </c>
      <c r="DD180" s="162" t="str">
        <f t="shared" si="123"/>
        <v/>
      </c>
      <c r="DE180" s="162">
        <f t="shared" si="124"/>
        <v>15.94</v>
      </c>
      <c r="DF180" s="162">
        <f t="shared" si="125"/>
        <v>35.792028985507244</v>
      </c>
      <c r="DG180" s="162">
        <f t="shared" si="126"/>
        <v>8.8000000000000007</v>
      </c>
      <c r="DH180" s="93">
        <f t="shared" si="127"/>
        <v>60.532028985507239</v>
      </c>
      <c r="DI180" s="94">
        <f t="shared" si="128"/>
        <v>75.332518115942023</v>
      </c>
      <c r="DJ180" s="95">
        <f t="shared" si="129"/>
        <v>78.073349436392917</v>
      </c>
      <c r="DK180" s="96">
        <f t="shared" si="130"/>
        <v>80.266014492753612</v>
      </c>
      <c r="DL180" s="97">
        <f t="shared" si="131"/>
        <v>78</v>
      </c>
      <c r="DM180" s="164">
        <f t="shared" si="132"/>
        <v>3</v>
      </c>
      <c r="DN180" s="165">
        <f t="shared" si="133"/>
        <v>75</v>
      </c>
      <c r="DO180" s="165">
        <f t="shared" si="134"/>
        <v>81</v>
      </c>
      <c r="DP180" s="165">
        <f t="shared" si="135"/>
        <v>80</v>
      </c>
      <c r="DQ180" s="171">
        <f t="shared" si="136"/>
        <v>78.5</v>
      </c>
    </row>
    <row r="181" spans="1:127" ht="18" customHeight="1">
      <c r="A181" s="70">
        <v>406913150095</v>
      </c>
      <c r="B181" s="103" t="s">
        <v>62</v>
      </c>
      <c r="C181" s="104" t="s">
        <v>63</v>
      </c>
      <c r="D181" s="114"/>
      <c r="E181" s="74"/>
      <c r="F181" s="75"/>
      <c r="G181" s="75"/>
      <c r="H181" s="75"/>
      <c r="I181" s="75"/>
      <c r="J181" s="75"/>
      <c r="K181" s="75"/>
      <c r="L181" s="75"/>
      <c r="M181" s="76"/>
      <c r="N181" s="76"/>
      <c r="O181" s="76"/>
      <c r="P181" s="76"/>
      <c r="Q181" s="76" t="str">
        <f t="shared" si="102"/>
        <v/>
      </c>
      <c r="R181" s="76">
        <f t="shared" si="103"/>
        <v>0</v>
      </c>
      <c r="S181" s="77"/>
      <c r="T181" s="77"/>
      <c r="U181" s="77"/>
      <c r="V181" s="77"/>
      <c r="W181" s="77"/>
      <c r="X181" s="78"/>
      <c r="Y181" s="78"/>
      <c r="Z181" s="78"/>
      <c r="AA181" s="78"/>
      <c r="AB181" s="78"/>
      <c r="AC181" s="78" t="str">
        <f t="shared" si="104"/>
        <v/>
      </c>
      <c r="AD181" s="79" t="str">
        <f t="shared" si="105"/>
        <v/>
      </c>
      <c r="AE181" s="74">
        <v>9</v>
      </c>
      <c r="AF181" s="75">
        <v>0</v>
      </c>
      <c r="AG181" s="75">
        <v>10</v>
      </c>
      <c r="AH181" s="75">
        <v>5</v>
      </c>
      <c r="AI181" s="75">
        <f t="shared" si="106"/>
        <v>9</v>
      </c>
      <c r="AJ181" s="75">
        <v>9</v>
      </c>
      <c r="AK181" s="75"/>
      <c r="AL181" s="76"/>
      <c r="AM181" s="76"/>
      <c r="AN181" s="76"/>
      <c r="AO181" s="76">
        <f t="shared" si="107"/>
        <v>42</v>
      </c>
      <c r="AP181" s="76">
        <f t="shared" si="108"/>
        <v>70</v>
      </c>
      <c r="AQ181" s="77">
        <v>7</v>
      </c>
      <c r="AR181" s="77">
        <v>5</v>
      </c>
      <c r="AS181" s="77">
        <v>6</v>
      </c>
      <c r="AT181" s="77"/>
      <c r="AU181" s="78"/>
      <c r="AV181" s="78"/>
      <c r="AW181" s="78"/>
      <c r="AX181" s="78">
        <f t="shared" si="137"/>
        <v>18</v>
      </c>
      <c r="AY181" s="78">
        <f t="shared" si="109"/>
        <v>60</v>
      </c>
      <c r="AZ181" s="262">
        <v>17</v>
      </c>
      <c r="BA181" s="263"/>
      <c r="BB181" s="80">
        <f t="shared" si="110"/>
        <v>34</v>
      </c>
      <c r="BC181" s="74">
        <v>92</v>
      </c>
      <c r="BD181" s="75">
        <v>85</v>
      </c>
      <c r="BE181" s="75">
        <v>85</v>
      </c>
      <c r="BF181" s="75"/>
      <c r="BG181" s="75"/>
      <c r="BH181" s="76">
        <f t="shared" si="111"/>
        <v>262</v>
      </c>
      <c r="BI181" s="76">
        <f t="shared" si="112"/>
        <v>87.333333333333329</v>
      </c>
      <c r="BJ181" s="77">
        <v>23</v>
      </c>
      <c r="BK181" s="77">
        <v>28</v>
      </c>
      <c r="BL181" s="77">
        <v>19</v>
      </c>
      <c r="BM181" s="77">
        <v>10</v>
      </c>
      <c r="BN181" s="77">
        <v>15</v>
      </c>
      <c r="BO181" s="77">
        <v>0</v>
      </c>
      <c r="BP181" s="78"/>
      <c r="BQ181" s="78"/>
      <c r="BR181" s="78"/>
      <c r="BS181" s="78"/>
      <c r="BT181" s="78">
        <f t="shared" si="138"/>
        <v>95</v>
      </c>
      <c r="BU181" s="78">
        <f t="shared" si="113"/>
        <v>82.608695652173907</v>
      </c>
      <c r="BV181" s="81">
        <v>87</v>
      </c>
      <c r="BW181" s="81"/>
      <c r="BX181" s="81"/>
      <c r="BY181" s="82"/>
      <c r="BZ181" s="82"/>
      <c r="CA181" s="82">
        <f t="shared" si="114"/>
        <v>87</v>
      </c>
      <c r="CB181" s="82">
        <f t="shared" si="115"/>
        <v>87</v>
      </c>
      <c r="CC181" s="83">
        <v>86</v>
      </c>
      <c r="CD181" s="83"/>
      <c r="CE181" s="84"/>
      <c r="CF181" s="84"/>
      <c r="CG181" s="84"/>
      <c r="CH181" s="84">
        <f t="shared" si="116"/>
        <v>86</v>
      </c>
      <c r="CI181" s="84">
        <f t="shared" si="117"/>
        <v>86</v>
      </c>
      <c r="CJ181" s="85"/>
      <c r="CK181" s="85"/>
      <c r="CL181" s="86"/>
      <c r="CM181" s="86"/>
      <c r="CN181" s="86"/>
      <c r="CO181" s="86" t="str">
        <f t="shared" si="139"/>
        <v/>
      </c>
      <c r="CP181" s="86">
        <f t="shared" si="119"/>
        <v>0</v>
      </c>
      <c r="CQ181" s="74">
        <v>13</v>
      </c>
      <c r="CR181" s="75">
        <v>8</v>
      </c>
      <c r="CS181" s="87">
        <v>10</v>
      </c>
      <c r="CT181" s="87"/>
      <c r="CU181" s="88"/>
      <c r="CV181" s="88"/>
      <c r="CW181" s="88"/>
      <c r="CX181" s="88"/>
      <c r="CY181" s="88">
        <f t="shared" si="120"/>
        <v>31</v>
      </c>
      <c r="CZ181" s="89">
        <f t="shared" si="121"/>
        <v>62</v>
      </c>
      <c r="DA181" s="264">
        <v>29</v>
      </c>
      <c r="DB181" s="263"/>
      <c r="DC181" s="80">
        <f t="shared" si="122"/>
        <v>11.599999999999998</v>
      </c>
      <c r="DD181" s="162" t="str">
        <f t="shared" si="123"/>
        <v/>
      </c>
      <c r="DE181" s="162">
        <f t="shared" si="124"/>
        <v>16.86</v>
      </c>
      <c r="DF181" s="162">
        <f t="shared" si="125"/>
        <v>39.784420289855071</v>
      </c>
      <c r="DG181" s="162">
        <f t="shared" si="126"/>
        <v>11.599999999999998</v>
      </c>
      <c r="DH181" s="93">
        <f t="shared" si="127"/>
        <v>68.244420289855071</v>
      </c>
      <c r="DI181" s="94">
        <f t="shared" si="128"/>
        <v>80.152762681159416</v>
      </c>
      <c r="DJ181" s="95">
        <f t="shared" si="129"/>
        <v>82.358011272141709</v>
      </c>
      <c r="DK181" s="96">
        <f t="shared" si="130"/>
        <v>84.122210144927536</v>
      </c>
      <c r="DL181" s="97">
        <f t="shared" si="131"/>
        <v>82</v>
      </c>
      <c r="DM181" s="164">
        <f t="shared" si="132"/>
        <v>6</v>
      </c>
      <c r="DN181" s="165">
        <f t="shared" si="133"/>
        <v>76</v>
      </c>
      <c r="DO181" s="165">
        <f t="shared" si="134"/>
        <v>80</v>
      </c>
      <c r="DP181" s="165">
        <f t="shared" si="135"/>
        <v>83</v>
      </c>
      <c r="DQ181" s="171">
        <f t="shared" si="136"/>
        <v>80.25</v>
      </c>
    </row>
    <row r="182" spans="1:127" ht="18" customHeight="1">
      <c r="A182" s="70">
        <v>406913150122</v>
      </c>
      <c r="B182" s="71" t="s">
        <v>64</v>
      </c>
      <c r="C182" s="72" t="s">
        <v>65</v>
      </c>
      <c r="D182" s="73"/>
      <c r="E182" s="74"/>
      <c r="F182" s="75"/>
      <c r="G182" s="75"/>
      <c r="H182" s="75"/>
      <c r="I182" s="75"/>
      <c r="J182" s="75"/>
      <c r="K182" s="75"/>
      <c r="L182" s="75"/>
      <c r="M182" s="76"/>
      <c r="N182" s="76"/>
      <c r="O182" s="76"/>
      <c r="P182" s="76"/>
      <c r="Q182" s="76" t="str">
        <f t="shared" si="102"/>
        <v/>
      </c>
      <c r="R182" s="76">
        <f t="shared" si="103"/>
        <v>0</v>
      </c>
      <c r="S182" s="77"/>
      <c r="T182" s="77"/>
      <c r="U182" s="77"/>
      <c r="V182" s="77"/>
      <c r="W182" s="77"/>
      <c r="X182" s="78"/>
      <c r="Y182" s="78"/>
      <c r="Z182" s="78"/>
      <c r="AA182" s="78"/>
      <c r="AB182" s="78"/>
      <c r="AC182" s="78" t="str">
        <f t="shared" si="104"/>
        <v/>
      </c>
      <c r="AD182" s="79" t="str">
        <f>IFERROR(IF($AD$168=0,0,((AC182/SUMIFS($S$171:$AB$171,S182:AB182,"&gt;=0")*100))),"")</f>
        <v/>
      </c>
      <c r="AE182" s="74">
        <v>10</v>
      </c>
      <c r="AF182" s="75">
        <v>9</v>
      </c>
      <c r="AG182" s="75">
        <v>10</v>
      </c>
      <c r="AH182" s="75">
        <v>10</v>
      </c>
      <c r="AI182" s="75">
        <f t="shared" si="106"/>
        <v>6</v>
      </c>
      <c r="AJ182" s="75">
        <v>6</v>
      </c>
      <c r="AK182" s="75"/>
      <c r="AL182" s="76"/>
      <c r="AM182" s="76"/>
      <c r="AN182" s="76"/>
      <c r="AO182" s="76">
        <f t="shared" si="107"/>
        <v>51</v>
      </c>
      <c r="AP182" s="76">
        <f t="shared" si="108"/>
        <v>85</v>
      </c>
      <c r="AQ182" s="77">
        <v>10</v>
      </c>
      <c r="AR182" s="77">
        <v>6</v>
      </c>
      <c r="AS182" s="77">
        <v>10</v>
      </c>
      <c r="AT182" s="77"/>
      <c r="AU182" s="78"/>
      <c r="AV182" s="78"/>
      <c r="AW182" s="78"/>
      <c r="AX182" s="78">
        <f t="shared" si="137"/>
        <v>26</v>
      </c>
      <c r="AY182" s="78">
        <f t="shared" si="109"/>
        <v>86.666666666666671</v>
      </c>
      <c r="AZ182" s="262">
        <v>39</v>
      </c>
      <c r="BA182" s="263"/>
      <c r="BB182" s="80">
        <f t="shared" si="110"/>
        <v>78</v>
      </c>
      <c r="BC182" s="74">
        <v>92</v>
      </c>
      <c r="BD182" s="75">
        <v>92</v>
      </c>
      <c r="BE182" s="75">
        <v>85</v>
      </c>
      <c r="BF182" s="75"/>
      <c r="BG182" s="75"/>
      <c r="BH182" s="76">
        <f t="shared" si="111"/>
        <v>269</v>
      </c>
      <c r="BI182" s="76">
        <f t="shared" si="112"/>
        <v>89.666666666666657</v>
      </c>
      <c r="BJ182" s="77">
        <v>24</v>
      </c>
      <c r="BK182" s="77">
        <v>23</v>
      </c>
      <c r="BL182" s="77">
        <v>25</v>
      </c>
      <c r="BM182" s="77">
        <v>17</v>
      </c>
      <c r="BN182" s="77">
        <v>15</v>
      </c>
      <c r="BO182" s="77">
        <v>0</v>
      </c>
      <c r="BP182" s="78"/>
      <c r="BQ182" s="78"/>
      <c r="BR182" s="78"/>
      <c r="BS182" s="78"/>
      <c r="BT182" s="78">
        <f t="shared" si="138"/>
        <v>104</v>
      </c>
      <c r="BU182" s="78">
        <f t="shared" si="113"/>
        <v>90.434782608695656</v>
      </c>
      <c r="BV182" s="81">
        <v>93</v>
      </c>
      <c r="BW182" s="81"/>
      <c r="BX182" s="81"/>
      <c r="BY182" s="82"/>
      <c r="BZ182" s="82"/>
      <c r="CA182" s="82">
        <f t="shared" si="114"/>
        <v>93</v>
      </c>
      <c r="CB182" s="82">
        <f t="shared" si="115"/>
        <v>93</v>
      </c>
      <c r="CC182" s="83">
        <v>91</v>
      </c>
      <c r="CD182" s="83"/>
      <c r="CE182" s="84"/>
      <c r="CF182" s="84"/>
      <c r="CG182" s="84"/>
      <c r="CH182" s="84">
        <f t="shared" si="116"/>
        <v>91</v>
      </c>
      <c r="CI182" s="84">
        <f t="shared" si="117"/>
        <v>91</v>
      </c>
      <c r="CJ182" s="85"/>
      <c r="CK182" s="85"/>
      <c r="CL182" s="86"/>
      <c r="CM182" s="86"/>
      <c r="CN182" s="86"/>
      <c r="CO182" s="86" t="str">
        <f t="shared" si="139"/>
        <v/>
      </c>
      <c r="CP182" s="86">
        <f t="shared" si="119"/>
        <v>0</v>
      </c>
      <c r="CQ182" s="74">
        <v>23</v>
      </c>
      <c r="CR182" s="75">
        <v>8</v>
      </c>
      <c r="CS182" s="87">
        <v>10</v>
      </c>
      <c r="CT182" s="87"/>
      <c r="CU182" s="88"/>
      <c r="CV182" s="88"/>
      <c r="CW182" s="88"/>
      <c r="CX182" s="88"/>
      <c r="CY182" s="88">
        <f t="shared" si="120"/>
        <v>41</v>
      </c>
      <c r="CZ182" s="89">
        <f t="shared" si="121"/>
        <v>82</v>
      </c>
      <c r="DA182" s="264">
        <v>40</v>
      </c>
      <c r="DB182" s="263"/>
      <c r="DC182" s="80">
        <f t="shared" si="122"/>
        <v>16</v>
      </c>
      <c r="DD182" s="162" t="str">
        <f t="shared" si="123"/>
        <v/>
      </c>
      <c r="DE182" s="162">
        <f t="shared" si="124"/>
        <v>25.02</v>
      </c>
      <c r="DF182" s="162">
        <f t="shared" si="125"/>
        <v>44.321014492753619</v>
      </c>
      <c r="DG182" s="162">
        <f t="shared" si="126"/>
        <v>16</v>
      </c>
      <c r="DH182" s="93">
        <f t="shared" si="127"/>
        <v>85.341014492753615</v>
      </c>
      <c r="DI182" s="94">
        <f t="shared" si="128"/>
        <v>90.838134057971004</v>
      </c>
      <c r="DJ182" s="95">
        <f t="shared" si="129"/>
        <v>91.856119162640894</v>
      </c>
      <c r="DK182" s="96">
        <f t="shared" si="130"/>
        <v>92.670507246376815</v>
      </c>
      <c r="DL182" s="97">
        <f t="shared" si="131"/>
        <v>92</v>
      </c>
      <c r="DM182" s="164">
        <f t="shared" si="132"/>
        <v>0</v>
      </c>
      <c r="DN182" s="165">
        <f t="shared" si="133"/>
        <v>92</v>
      </c>
      <c r="DO182" s="165">
        <f t="shared" si="134"/>
        <v>97</v>
      </c>
      <c r="DP182" s="165">
        <f t="shared" si="135"/>
        <v>97</v>
      </c>
      <c r="DQ182" s="171">
        <f t="shared" si="136"/>
        <v>94.5</v>
      </c>
    </row>
    <row r="183" spans="1:127" ht="18" customHeight="1">
      <c r="A183" s="70">
        <v>406913150123</v>
      </c>
      <c r="B183" s="71" t="s">
        <v>66</v>
      </c>
      <c r="C183" s="72" t="s">
        <v>67</v>
      </c>
      <c r="D183" s="73"/>
      <c r="E183" s="74"/>
      <c r="F183" s="75"/>
      <c r="G183" s="75"/>
      <c r="H183" s="75"/>
      <c r="I183" s="75"/>
      <c r="J183" s="75"/>
      <c r="K183" s="75"/>
      <c r="L183" s="75"/>
      <c r="M183" s="76"/>
      <c r="N183" s="76"/>
      <c r="O183" s="76"/>
      <c r="P183" s="76"/>
      <c r="Q183" s="76" t="str">
        <f t="shared" si="102"/>
        <v/>
      </c>
      <c r="R183" s="76">
        <f t="shared" si="103"/>
        <v>0</v>
      </c>
      <c r="S183" s="77"/>
      <c r="T183" s="77"/>
      <c r="U183" s="77"/>
      <c r="V183" s="77"/>
      <c r="W183" s="77"/>
      <c r="X183" s="78"/>
      <c r="Y183" s="78"/>
      <c r="Z183" s="78"/>
      <c r="AA183" s="78"/>
      <c r="AB183" s="78"/>
      <c r="AC183" s="78" t="str">
        <f t="shared" si="104"/>
        <v/>
      </c>
      <c r="AD183" s="79" t="str">
        <f t="shared" si="105"/>
        <v/>
      </c>
      <c r="AE183" s="74">
        <v>10</v>
      </c>
      <c r="AF183" s="75">
        <v>8</v>
      </c>
      <c r="AG183" s="75">
        <v>10</v>
      </c>
      <c r="AH183" s="75">
        <v>9</v>
      </c>
      <c r="AI183" s="75">
        <f t="shared" si="106"/>
        <v>6</v>
      </c>
      <c r="AJ183" s="75">
        <v>6</v>
      </c>
      <c r="AK183" s="75"/>
      <c r="AL183" s="76"/>
      <c r="AM183" s="76"/>
      <c r="AN183" s="76"/>
      <c r="AO183" s="76">
        <f t="shared" si="107"/>
        <v>49</v>
      </c>
      <c r="AP183" s="76">
        <f t="shared" si="108"/>
        <v>81.666666666666671</v>
      </c>
      <c r="AQ183" s="77">
        <v>10</v>
      </c>
      <c r="AR183" s="77">
        <v>8</v>
      </c>
      <c r="AS183" s="77">
        <v>8</v>
      </c>
      <c r="AT183" s="77"/>
      <c r="AU183" s="78"/>
      <c r="AV183" s="78"/>
      <c r="AW183" s="78"/>
      <c r="AX183" s="78">
        <f t="shared" si="137"/>
        <v>26</v>
      </c>
      <c r="AY183" s="78">
        <f t="shared" si="109"/>
        <v>86.666666666666671</v>
      </c>
      <c r="AZ183" s="262">
        <v>32</v>
      </c>
      <c r="BA183" s="263"/>
      <c r="BB183" s="80">
        <f t="shared" si="110"/>
        <v>64</v>
      </c>
      <c r="BC183" s="74">
        <v>92</v>
      </c>
      <c r="BD183" s="75">
        <v>92</v>
      </c>
      <c r="BE183" s="75">
        <v>85</v>
      </c>
      <c r="BF183" s="75"/>
      <c r="BG183" s="75"/>
      <c r="BH183" s="76">
        <f t="shared" si="111"/>
        <v>269</v>
      </c>
      <c r="BI183" s="76">
        <f t="shared" si="112"/>
        <v>89.666666666666657</v>
      </c>
      <c r="BJ183" s="77">
        <v>23</v>
      </c>
      <c r="BK183" s="77">
        <v>27</v>
      </c>
      <c r="BL183" s="77">
        <v>21</v>
      </c>
      <c r="BM183" s="77">
        <v>18</v>
      </c>
      <c r="BN183" s="77">
        <v>15</v>
      </c>
      <c r="BO183" s="77">
        <v>4</v>
      </c>
      <c r="BP183" s="78"/>
      <c r="BQ183" s="78"/>
      <c r="BR183" s="78"/>
      <c r="BS183" s="78"/>
      <c r="BT183" s="78">
        <f t="shared" si="138"/>
        <v>108</v>
      </c>
      <c r="BU183" s="78">
        <f t="shared" si="113"/>
        <v>93.913043478260875</v>
      </c>
      <c r="BV183" s="81">
        <v>89</v>
      </c>
      <c r="BW183" s="81"/>
      <c r="BX183" s="81"/>
      <c r="BY183" s="82"/>
      <c r="BZ183" s="82"/>
      <c r="CA183" s="82">
        <f t="shared" si="114"/>
        <v>89</v>
      </c>
      <c r="CB183" s="82">
        <f t="shared" si="115"/>
        <v>89</v>
      </c>
      <c r="CC183" s="83">
        <v>90</v>
      </c>
      <c r="CD183" s="83"/>
      <c r="CE183" s="84"/>
      <c r="CF183" s="84"/>
      <c r="CG183" s="84"/>
      <c r="CH183" s="84">
        <f t="shared" si="116"/>
        <v>90</v>
      </c>
      <c r="CI183" s="84">
        <f t="shared" si="117"/>
        <v>90</v>
      </c>
      <c r="CJ183" s="85"/>
      <c r="CK183" s="85"/>
      <c r="CL183" s="86"/>
      <c r="CM183" s="86"/>
      <c r="CN183" s="86"/>
      <c r="CO183" s="86" t="str">
        <f t="shared" si="139"/>
        <v/>
      </c>
      <c r="CP183" s="86">
        <f t="shared" si="119"/>
        <v>0</v>
      </c>
      <c r="CQ183" s="74">
        <v>21</v>
      </c>
      <c r="CR183" s="75">
        <v>10</v>
      </c>
      <c r="CS183" s="87">
        <v>15</v>
      </c>
      <c r="CT183" s="87"/>
      <c r="CU183" s="88"/>
      <c r="CV183" s="88"/>
      <c r="CW183" s="88"/>
      <c r="CX183" s="88"/>
      <c r="CY183" s="88">
        <f t="shared" si="120"/>
        <v>46</v>
      </c>
      <c r="CZ183" s="89">
        <f t="shared" si="121"/>
        <v>92</v>
      </c>
      <c r="DA183" s="264">
        <v>30</v>
      </c>
      <c r="DB183" s="263"/>
      <c r="DC183" s="80">
        <f t="shared" si="122"/>
        <v>12</v>
      </c>
      <c r="DD183" s="162" t="str">
        <f t="shared" si="123"/>
        <v/>
      </c>
      <c r="DE183" s="162">
        <f t="shared" si="124"/>
        <v>23.36</v>
      </c>
      <c r="DF183" s="162">
        <f t="shared" si="125"/>
        <v>45.630797101449282</v>
      </c>
      <c r="DG183" s="162">
        <f t="shared" si="126"/>
        <v>12</v>
      </c>
      <c r="DH183" s="93">
        <f t="shared" si="127"/>
        <v>80.990797101449289</v>
      </c>
      <c r="DI183" s="94">
        <f t="shared" si="128"/>
        <v>88.119248188405805</v>
      </c>
      <c r="DJ183" s="95">
        <f t="shared" si="129"/>
        <v>89.439331723027379</v>
      </c>
      <c r="DK183" s="96">
        <f t="shared" si="130"/>
        <v>90.495398550724644</v>
      </c>
      <c r="DL183" s="97">
        <f>IFERROR(IF(ROUND(IF($C$166="Green",DI183,IF($C$166="Orange",DJ183,IF($C$166="Yellow",DK183,"Error!"))),0)&lt;70,70,ROUND(IF($C$166="Green",DI183,IF($C$166="Orange",DJ183,IF($C$166="Yellow",DK183,"Error!"))),0)),"")</f>
        <v>89</v>
      </c>
      <c r="DM183" s="164">
        <f t="shared" si="132"/>
        <v>1</v>
      </c>
      <c r="DN183" s="165">
        <f t="shared" si="133"/>
        <v>88</v>
      </c>
      <c r="DO183" s="165">
        <f t="shared" si="134"/>
        <v>85</v>
      </c>
      <c r="DP183" s="165">
        <f t="shared" si="135"/>
        <v>83</v>
      </c>
      <c r="DQ183" s="171">
        <f t="shared" si="136"/>
        <v>86.25</v>
      </c>
    </row>
    <row r="184" spans="1:127" ht="18" customHeight="1">
      <c r="A184" s="70">
        <v>406856150288</v>
      </c>
      <c r="B184" s="71" t="s">
        <v>68</v>
      </c>
      <c r="C184" s="72" t="s">
        <v>69</v>
      </c>
      <c r="D184" s="73"/>
      <c r="E184" s="74"/>
      <c r="F184" s="75"/>
      <c r="G184" s="75"/>
      <c r="H184" s="75"/>
      <c r="I184" s="75"/>
      <c r="J184" s="75"/>
      <c r="K184" s="75"/>
      <c r="L184" s="75"/>
      <c r="M184" s="76"/>
      <c r="N184" s="76"/>
      <c r="O184" s="76"/>
      <c r="P184" s="76"/>
      <c r="Q184" s="76" t="str">
        <f t="shared" si="102"/>
        <v/>
      </c>
      <c r="R184" s="76">
        <f t="shared" si="103"/>
        <v>0</v>
      </c>
      <c r="S184" s="77"/>
      <c r="T184" s="77"/>
      <c r="U184" s="77"/>
      <c r="V184" s="77"/>
      <c r="W184" s="77"/>
      <c r="X184" s="78"/>
      <c r="Y184" s="78"/>
      <c r="Z184" s="78"/>
      <c r="AA184" s="78"/>
      <c r="AB184" s="78"/>
      <c r="AC184" s="78" t="str">
        <f t="shared" si="104"/>
        <v/>
      </c>
      <c r="AD184" s="79" t="str">
        <f t="shared" si="105"/>
        <v/>
      </c>
      <c r="AE184" s="74">
        <v>5</v>
      </c>
      <c r="AF184" s="75">
        <v>9</v>
      </c>
      <c r="AG184" s="75">
        <v>10</v>
      </c>
      <c r="AH184" s="75">
        <v>8</v>
      </c>
      <c r="AI184" s="75">
        <f t="shared" si="106"/>
        <v>6</v>
      </c>
      <c r="AJ184" s="75">
        <v>6</v>
      </c>
      <c r="AK184" s="75"/>
      <c r="AL184" s="76"/>
      <c r="AM184" s="76"/>
      <c r="AN184" s="76"/>
      <c r="AO184" s="76">
        <f t="shared" si="107"/>
        <v>44</v>
      </c>
      <c r="AP184" s="76">
        <f t="shared" si="108"/>
        <v>73.333333333333329</v>
      </c>
      <c r="AQ184" s="77">
        <v>8</v>
      </c>
      <c r="AR184" s="77">
        <v>6</v>
      </c>
      <c r="AS184" s="77">
        <v>6</v>
      </c>
      <c r="AT184" s="77"/>
      <c r="AU184" s="78"/>
      <c r="AV184" s="78"/>
      <c r="AW184" s="78"/>
      <c r="AX184" s="78">
        <f t="shared" si="137"/>
        <v>20</v>
      </c>
      <c r="AY184" s="78">
        <f t="shared" si="109"/>
        <v>66.666666666666657</v>
      </c>
      <c r="AZ184" s="262">
        <v>34</v>
      </c>
      <c r="BA184" s="263"/>
      <c r="BB184" s="80">
        <f t="shared" si="110"/>
        <v>68</v>
      </c>
      <c r="BC184" s="74">
        <v>92</v>
      </c>
      <c r="BD184" s="75">
        <v>85</v>
      </c>
      <c r="BE184" s="75">
        <v>92</v>
      </c>
      <c r="BF184" s="75"/>
      <c r="BG184" s="75"/>
      <c r="BH184" s="76">
        <f t="shared" si="111"/>
        <v>269</v>
      </c>
      <c r="BI184" s="76">
        <f t="shared" si="112"/>
        <v>89.666666666666657</v>
      </c>
      <c r="BJ184" s="77">
        <v>15</v>
      </c>
      <c r="BK184" s="77">
        <v>26</v>
      </c>
      <c r="BL184" s="77">
        <v>23</v>
      </c>
      <c r="BM184" s="77">
        <v>19</v>
      </c>
      <c r="BN184" s="77">
        <v>14</v>
      </c>
      <c r="BO184" s="77">
        <v>5</v>
      </c>
      <c r="BP184" s="78"/>
      <c r="BQ184" s="78"/>
      <c r="BR184" s="78"/>
      <c r="BS184" s="78"/>
      <c r="BT184" s="78">
        <f t="shared" si="138"/>
        <v>102</v>
      </c>
      <c r="BU184" s="78">
        <f t="shared" si="113"/>
        <v>88.695652173913047</v>
      </c>
      <c r="BV184" s="81">
        <v>89</v>
      </c>
      <c r="BW184" s="81"/>
      <c r="BX184" s="81"/>
      <c r="BY184" s="82"/>
      <c r="BZ184" s="82"/>
      <c r="CA184" s="82">
        <f t="shared" si="114"/>
        <v>89</v>
      </c>
      <c r="CB184" s="82">
        <f t="shared" si="115"/>
        <v>89</v>
      </c>
      <c r="CC184" s="83">
        <v>80</v>
      </c>
      <c r="CD184" s="83"/>
      <c r="CE184" s="84"/>
      <c r="CF184" s="84"/>
      <c r="CG184" s="84"/>
      <c r="CH184" s="84">
        <f t="shared" si="116"/>
        <v>80</v>
      </c>
      <c r="CI184" s="84">
        <f t="shared" si="117"/>
        <v>80</v>
      </c>
      <c r="CJ184" s="85"/>
      <c r="CK184" s="85"/>
      <c r="CL184" s="86"/>
      <c r="CM184" s="86"/>
      <c r="CN184" s="86"/>
      <c r="CO184" s="86" t="str">
        <f t="shared" si="139"/>
        <v/>
      </c>
      <c r="CP184" s="86">
        <f t="shared" si="119"/>
        <v>0</v>
      </c>
      <c r="CQ184" s="74">
        <v>22</v>
      </c>
      <c r="CR184" s="75">
        <v>8</v>
      </c>
      <c r="CS184" s="87">
        <v>10</v>
      </c>
      <c r="CT184" s="87"/>
      <c r="CU184" s="88"/>
      <c r="CV184" s="88"/>
      <c r="CW184" s="88"/>
      <c r="CX184" s="88"/>
      <c r="CY184" s="88">
        <f t="shared" si="120"/>
        <v>40</v>
      </c>
      <c r="CZ184" s="89">
        <f t="shared" si="121"/>
        <v>80</v>
      </c>
      <c r="DA184" s="264">
        <v>43</v>
      </c>
      <c r="DB184" s="263"/>
      <c r="DC184" s="80">
        <f t="shared" si="122"/>
        <v>17.2</v>
      </c>
      <c r="DD184" s="162" t="str">
        <f t="shared" si="123"/>
        <v/>
      </c>
      <c r="DE184" s="162">
        <f t="shared" si="124"/>
        <v>20.92</v>
      </c>
      <c r="DF184" s="162">
        <f t="shared" si="125"/>
        <v>42.728623188405798</v>
      </c>
      <c r="DG184" s="162">
        <f t="shared" si="126"/>
        <v>17.2</v>
      </c>
      <c r="DH184" s="93">
        <f>IFERROR(IF(AND($C$167="",$E$166="",$AE$166="",$BC$166="",$E$165=""),IF(SUM(DD184:DG184)=0,"",SUM(DD184:DG184)),""),"")</f>
        <v>80.848623188405796</v>
      </c>
      <c r="DI184" s="94">
        <f t="shared" si="128"/>
        <v>88.030389492753628</v>
      </c>
      <c r="DJ184" s="95">
        <f t="shared" si="129"/>
        <v>89.360346215780993</v>
      </c>
      <c r="DK184" s="96">
        <f t="shared" si="130"/>
        <v>90.424311594202891</v>
      </c>
      <c r="DL184" s="97">
        <f t="shared" si="131"/>
        <v>89</v>
      </c>
      <c r="DM184" s="164">
        <f t="shared" si="132"/>
        <v>0</v>
      </c>
      <c r="DN184" s="165">
        <f t="shared" si="133"/>
        <v>89</v>
      </c>
      <c r="DO184" s="165">
        <f t="shared" si="134"/>
        <v>95</v>
      </c>
      <c r="DP184" s="165">
        <f t="shared" si="135"/>
        <v>94</v>
      </c>
      <c r="DQ184" s="171">
        <f t="shared" si="136"/>
        <v>91.75</v>
      </c>
    </row>
    <row r="185" spans="1:127" ht="18" customHeight="1">
      <c r="A185" s="70">
        <v>406913150125</v>
      </c>
      <c r="B185" s="71" t="s">
        <v>70</v>
      </c>
      <c r="C185" s="72" t="s">
        <v>71</v>
      </c>
      <c r="D185" s="73"/>
      <c r="E185" s="74"/>
      <c r="F185" s="75"/>
      <c r="G185" s="75"/>
      <c r="H185" s="75"/>
      <c r="I185" s="75"/>
      <c r="J185" s="75"/>
      <c r="K185" s="75"/>
      <c r="L185" s="75"/>
      <c r="M185" s="76"/>
      <c r="N185" s="76"/>
      <c r="O185" s="76"/>
      <c r="P185" s="76"/>
      <c r="Q185" s="76" t="str">
        <f t="shared" si="102"/>
        <v/>
      </c>
      <c r="R185" s="76">
        <f>IFERROR(IF($R$168=0,0,((Q185/SUMIFS($E$171:$P$171,E185:P185,"&gt;=0")*100))),"")</f>
        <v>0</v>
      </c>
      <c r="S185" s="77"/>
      <c r="T185" s="77"/>
      <c r="U185" s="77"/>
      <c r="V185" s="77"/>
      <c r="W185" s="77"/>
      <c r="X185" s="78"/>
      <c r="Y185" s="78"/>
      <c r="Z185" s="78"/>
      <c r="AA185" s="78"/>
      <c r="AB185" s="78"/>
      <c r="AC185" s="78" t="str">
        <f t="shared" si="104"/>
        <v/>
      </c>
      <c r="AD185" s="79" t="str">
        <f t="shared" si="105"/>
        <v/>
      </c>
      <c r="AE185" s="74">
        <v>9</v>
      </c>
      <c r="AF185" s="75">
        <v>10</v>
      </c>
      <c r="AG185" s="75">
        <v>10</v>
      </c>
      <c r="AH185" s="75">
        <v>9</v>
      </c>
      <c r="AI185" s="75">
        <f t="shared" si="106"/>
        <v>8</v>
      </c>
      <c r="AJ185" s="75">
        <v>8</v>
      </c>
      <c r="AK185" s="75"/>
      <c r="AL185" s="76"/>
      <c r="AM185" s="76"/>
      <c r="AN185" s="76"/>
      <c r="AO185" s="76">
        <f t="shared" si="107"/>
        <v>54</v>
      </c>
      <c r="AP185" s="76">
        <f t="shared" si="108"/>
        <v>90</v>
      </c>
      <c r="AQ185" s="77">
        <v>9</v>
      </c>
      <c r="AR185" s="77">
        <v>10</v>
      </c>
      <c r="AS185" s="77">
        <v>10</v>
      </c>
      <c r="AT185" s="77"/>
      <c r="AU185" s="78"/>
      <c r="AV185" s="78"/>
      <c r="AW185" s="78"/>
      <c r="AX185" s="78">
        <f t="shared" si="137"/>
        <v>29</v>
      </c>
      <c r="AY185" s="78">
        <f t="shared" si="109"/>
        <v>96.666666666666671</v>
      </c>
      <c r="AZ185" s="262">
        <v>25</v>
      </c>
      <c r="BA185" s="263"/>
      <c r="BB185" s="80">
        <f t="shared" si="110"/>
        <v>50</v>
      </c>
      <c r="BC185" s="74">
        <v>92</v>
      </c>
      <c r="BD185" s="75">
        <v>85</v>
      </c>
      <c r="BE185" s="75">
        <v>92</v>
      </c>
      <c r="BF185" s="75"/>
      <c r="BG185" s="75"/>
      <c r="BH185" s="76">
        <f t="shared" si="111"/>
        <v>269</v>
      </c>
      <c r="BI185" s="76">
        <f t="shared" si="112"/>
        <v>89.666666666666657</v>
      </c>
      <c r="BJ185" s="77">
        <v>23</v>
      </c>
      <c r="BK185" s="77">
        <v>27</v>
      </c>
      <c r="BL185" s="77">
        <v>24</v>
      </c>
      <c r="BM185" s="77">
        <v>19</v>
      </c>
      <c r="BN185" s="77">
        <v>13</v>
      </c>
      <c r="BO185" s="77">
        <v>5</v>
      </c>
      <c r="BP185" s="78"/>
      <c r="BQ185" s="78"/>
      <c r="BR185" s="78"/>
      <c r="BS185" s="78"/>
      <c r="BT185" s="78">
        <f t="shared" si="138"/>
        <v>111</v>
      </c>
      <c r="BU185" s="78">
        <f t="shared" si="113"/>
        <v>96.521739130434781</v>
      </c>
      <c r="BV185" s="81">
        <v>90</v>
      </c>
      <c r="BW185" s="81"/>
      <c r="BX185" s="81"/>
      <c r="BY185" s="82"/>
      <c r="BZ185" s="82"/>
      <c r="CA185" s="82">
        <f t="shared" si="114"/>
        <v>90</v>
      </c>
      <c r="CB185" s="82">
        <f t="shared" si="115"/>
        <v>90</v>
      </c>
      <c r="CC185" s="83">
        <v>96</v>
      </c>
      <c r="CD185" s="83"/>
      <c r="CE185" s="84"/>
      <c r="CF185" s="84"/>
      <c r="CG185" s="84"/>
      <c r="CH185" s="84">
        <f t="shared" si="116"/>
        <v>96</v>
      </c>
      <c r="CI185" s="84">
        <f t="shared" si="117"/>
        <v>96</v>
      </c>
      <c r="CJ185" s="85"/>
      <c r="CK185" s="85"/>
      <c r="CL185" s="86"/>
      <c r="CM185" s="86"/>
      <c r="CN185" s="86"/>
      <c r="CO185" s="86" t="str">
        <f t="shared" si="139"/>
        <v/>
      </c>
      <c r="CP185" s="86">
        <f t="shared" si="119"/>
        <v>0</v>
      </c>
      <c r="CQ185" s="74">
        <v>23</v>
      </c>
      <c r="CR185" s="75">
        <v>9</v>
      </c>
      <c r="CS185" s="87">
        <v>13</v>
      </c>
      <c r="CT185" s="87"/>
      <c r="CU185" s="88"/>
      <c r="CV185" s="88"/>
      <c r="CW185" s="88"/>
      <c r="CX185" s="88"/>
      <c r="CY185" s="88">
        <f t="shared" si="120"/>
        <v>45</v>
      </c>
      <c r="CZ185" s="89">
        <f t="shared" si="121"/>
        <v>90</v>
      </c>
      <c r="DA185" s="264">
        <v>33</v>
      </c>
      <c r="DB185" s="263"/>
      <c r="DC185" s="80">
        <f t="shared" si="122"/>
        <v>13.2</v>
      </c>
      <c r="DD185" s="162" t="str">
        <f t="shared" si="123"/>
        <v/>
      </c>
      <c r="DE185" s="162">
        <f t="shared" si="124"/>
        <v>24</v>
      </c>
      <c r="DF185" s="162">
        <f t="shared" si="125"/>
        <v>46.231884057971008</v>
      </c>
      <c r="DG185" s="162">
        <f t="shared" si="126"/>
        <v>13.2</v>
      </c>
      <c r="DH185" s="93">
        <f t="shared" si="127"/>
        <v>83.431884057971004</v>
      </c>
      <c r="DI185" s="94">
        <f t="shared" si="128"/>
        <v>89.644927536231876</v>
      </c>
      <c r="DJ185" s="95">
        <f t="shared" si="129"/>
        <v>90.795491143317221</v>
      </c>
      <c r="DK185" s="96">
        <f t="shared" si="130"/>
        <v>91.715942028985495</v>
      </c>
      <c r="DL185" s="97">
        <f t="shared" si="131"/>
        <v>91</v>
      </c>
      <c r="DM185" s="164">
        <f t="shared" si="132"/>
        <v>0</v>
      </c>
      <c r="DN185" s="165">
        <f t="shared" si="133"/>
        <v>91</v>
      </c>
      <c r="DO185" s="165">
        <f t="shared" si="134"/>
        <v>91</v>
      </c>
      <c r="DP185" s="165">
        <f t="shared" si="135"/>
        <v>89</v>
      </c>
      <c r="DQ185" s="171">
        <f t="shared" si="136"/>
        <v>90.5</v>
      </c>
    </row>
    <row r="186" spans="1:127" ht="18" customHeight="1">
      <c r="A186" s="70"/>
      <c r="B186" s="71"/>
      <c r="C186" s="72"/>
      <c r="D186" s="73"/>
      <c r="E186" s="74"/>
      <c r="F186" s="75"/>
      <c r="G186" s="75"/>
      <c r="H186" s="75"/>
      <c r="I186" s="75"/>
      <c r="J186" s="75"/>
      <c r="K186" s="75"/>
      <c r="L186" s="75"/>
      <c r="M186" s="76"/>
      <c r="N186" s="76"/>
      <c r="O186" s="76"/>
      <c r="P186" s="76"/>
      <c r="Q186" s="76" t="str">
        <f t="shared" si="102"/>
        <v/>
      </c>
      <c r="R186" s="76">
        <f t="shared" si="103"/>
        <v>0</v>
      </c>
      <c r="S186" s="77"/>
      <c r="T186" s="77"/>
      <c r="U186" s="77"/>
      <c r="V186" s="77"/>
      <c r="W186" s="77"/>
      <c r="X186" s="78"/>
      <c r="Y186" s="78"/>
      <c r="Z186" s="78"/>
      <c r="AA186" s="78"/>
      <c r="AB186" s="78"/>
      <c r="AC186" s="78" t="str">
        <f t="shared" si="104"/>
        <v/>
      </c>
      <c r="AD186" s="79" t="str">
        <f t="shared" si="105"/>
        <v/>
      </c>
      <c r="AE186" s="74"/>
      <c r="AF186" s="75"/>
      <c r="AG186" s="75"/>
      <c r="AH186" s="75"/>
      <c r="AI186" s="75"/>
      <c r="AJ186" s="75"/>
      <c r="AK186" s="75"/>
      <c r="AL186" s="76"/>
      <c r="AM186" s="76"/>
      <c r="AN186" s="76"/>
      <c r="AO186" s="76" t="str">
        <f t="shared" si="107"/>
        <v/>
      </c>
      <c r="AP186" s="76" t="str">
        <f t="shared" si="108"/>
        <v/>
      </c>
      <c r="AQ186" s="77"/>
      <c r="AR186" s="77"/>
      <c r="AS186" s="77"/>
      <c r="AT186" s="77"/>
      <c r="AU186" s="78"/>
      <c r="AV186" s="78"/>
      <c r="AW186" s="78"/>
      <c r="AX186" s="78" t="str">
        <f t="shared" si="137"/>
        <v/>
      </c>
      <c r="AY186" s="78" t="str">
        <f t="shared" si="109"/>
        <v/>
      </c>
      <c r="AZ186" s="262"/>
      <c r="BA186" s="263"/>
      <c r="BB186" s="80" t="str">
        <f t="shared" si="110"/>
        <v/>
      </c>
      <c r="BC186" s="74"/>
      <c r="BD186" s="75"/>
      <c r="BE186" s="75"/>
      <c r="BF186" s="75"/>
      <c r="BG186" s="75"/>
      <c r="BH186" s="76" t="str">
        <f t="shared" si="111"/>
        <v/>
      </c>
      <c r="BI186" s="76" t="str">
        <f t="shared" si="112"/>
        <v/>
      </c>
      <c r="BJ186" s="77"/>
      <c r="BK186" s="77"/>
      <c r="BL186" s="77"/>
      <c r="BM186" s="77"/>
      <c r="BN186" s="77"/>
      <c r="BO186" s="77"/>
      <c r="BP186" s="78"/>
      <c r="BQ186" s="78"/>
      <c r="BR186" s="78"/>
      <c r="BS186" s="78"/>
      <c r="BT186" s="78" t="str">
        <f t="shared" si="138"/>
        <v/>
      </c>
      <c r="BU186" s="78" t="str">
        <f t="shared" si="113"/>
        <v/>
      </c>
      <c r="BV186" s="81"/>
      <c r="BW186" s="81"/>
      <c r="BX186" s="81"/>
      <c r="BY186" s="82"/>
      <c r="BZ186" s="82"/>
      <c r="CA186" s="82" t="str">
        <f t="shared" si="114"/>
        <v/>
      </c>
      <c r="CB186" s="82" t="str">
        <f t="shared" si="115"/>
        <v/>
      </c>
      <c r="CC186" s="83"/>
      <c r="CD186" s="83"/>
      <c r="CE186" s="84"/>
      <c r="CF186" s="84"/>
      <c r="CG186" s="84"/>
      <c r="CH186" s="84" t="str">
        <f t="shared" si="116"/>
        <v/>
      </c>
      <c r="CI186" s="84" t="str">
        <f t="shared" si="117"/>
        <v/>
      </c>
      <c r="CJ186" s="85"/>
      <c r="CK186" s="85"/>
      <c r="CL186" s="86"/>
      <c r="CM186" s="86"/>
      <c r="CN186" s="86"/>
      <c r="CO186" s="86" t="str">
        <f t="shared" si="139"/>
        <v/>
      </c>
      <c r="CP186" s="86">
        <f t="shared" si="119"/>
        <v>0</v>
      </c>
      <c r="CQ186" s="74"/>
      <c r="CR186" s="75"/>
      <c r="CS186" s="87"/>
      <c r="CT186" s="87"/>
      <c r="CU186" s="88"/>
      <c r="CV186" s="88"/>
      <c r="CW186" s="88"/>
      <c r="CX186" s="88"/>
      <c r="CY186" s="88" t="str">
        <f t="shared" si="120"/>
        <v/>
      </c>
      <c r="CZ186" s="89" t="str">
        <f t="shared" si="121"/>
        <v/>
      </c>
      <c r="DA186" s="264"/>
      <c r="DB186" s="263"/>
      <c r="DC186" s="80" t="str">
        <f t="shared" si="122"/>
        <v/>
      </c>
      <c r="DD186" s="162" t="str">
        <f t="shared" si="123"/>
        <v/>
      </c>
      <c r="DE186" s="162" t="str">
        <f t="shared" si="124"/>
        <v/>
      </c>
      <c r="DF186" s="162" t="str">
        <f t="shared" si="125"/>
        <v/>
      </c>
      <c r="DG186" s="162" t="str">
        <f t="shared" si="126"/>
        <v/>
      </c>
      <c r="DH186" s="93" t="str">
        <f t="shared" si="127"/>
        <v/>
      </c>
      <c r="DI186" s="94" t="str">
        <f t="shared" si="128"/>
        <v/>
      </c>
      <c r="DJ186" s="95" t="str">
        <f t="shared" si="129"/>
        <v/>
      </c>
      <c r="DK186" s="96" t="str">
        <f t="shared" si="130"/>
        <v/>
      </c>
      <c r="DL186" s="97" t="str">
        <f t="shared" si="131"/>
        <v/>
      </c>
      <c r="DM186" s="164" t="str">
        <f t="shared" si="132"/>
        <v/>
      </c>
      <c r="DN186" s="165" t="str">
        <f t="shared" si="133"/>
        <v/>
      </c>
      <c r="DO186" s="165" t="str">
        <f t="shared" si="134"/>
        <v/>
      </c>
      <c r="DP186" s="165" t="str">
        <f t="shared" si="135"/>
        <v/>
      </c>
      <c r="DQ186" s="171" t="str">
        <f t="shared" si="136"/>
        <v/>
      </c>
    </row>
    <row r="187" spans="1:127" ht="18" customHeight="1">
      <c r="A187" s="70">
        <v>406913150102</v>
      </c>
      <c r="B187" s="71" t="s">
        <v>72</v>
      </c>
      <c r="C187" s="72" t="s">
        <v>73</v>
      </c>
      <c r="D187" s="114"/>
      <c r="E187" s="74"/>
      <c r="F187" s="75"/>
      <c r="G187" s="75"/>
      <c r="H187" s="75"/>
      <c r="I187" s="75"/>
      <c r="J187" s="75"/>
      <c r="K187" s="75"/>
      <c r="L187" s="75"/>
      <c r="M187" s="76"/>
      <c r="N187" s="76"/>
      <c r="O187" s="76"/>
      <c r="P187" s="76"/>
      <c r="Q187" s="76" t="str">
        <f t="shared" si="102"/>
        <v/>
      </c>
      <c r="R187" s="76">
        <f t="shared" si="103"/>
        <v>0</v>
      </c>
      <c r="S187" s="77"/>
      <c r="T187" s="77"/>
      <c r="U187" s="77"/>
      <c r="V187" s="77"/>
      <c r="W187" s="77"/>
      <c r="X187" s="78"/>
      <c r="Y187" s="78"/>
      <c r="Z187" s="78"/>
      <c r="AA187" s="78"/>
      <c r="AB187" s="78"/>
      <c r="AC187" s="78" t="str">
        <f t="shared" si="104"/>
        <v/>
      </c>
      <c r="AD187" s="79" t="str">
        <f t="shared" si="105"/>
        <v/>
      </c>
      <c r="AE187" s="74">
        <v>9</v>
      </c>
      <c r="AF187" s="75">
        <v>10</v>
      </c>
      <c r="AG187" s="75">
        <v>10</v>
      </c>
      <c r="AH187" s="75">
        <v>10</v>
      </c>
      <c r="AI187" s="75">
        <f t="shared" si="106"/>
        <v>9</v>
      </c>
      <c r="AJ187" s="75">
        <v>9</v>
      </c>
      <c r="AK187" s="75"/>
      <c r="AL187" s="76"/>
      <c r="AM187" s="76"/>
      <c r="AN187" s="76"/>
      <c r="AO187" s="76">
        <f t="shared" si="107"/>
        <v>57</v>
      </c>
      <c r="AP187" s="76">
        <f t="shared" si="108"/>
        <v>95</v>
      </c>
      <c r="AQ187" s="77">
        <v>9</v>
      </c>
      <c r="AR187" s="77">
        <v>10</v>
      </c>
      <c r="AS187" s="77">
        <v>9</v>
      </c>
      <c r="AT187" s="77"/>
      <c r="AU187" s="78"/>
      <c r="AV187" s="78"/>
      <c r="AW187" s="78"/>
      <c r="AX187" s="78">
        <f t="shared" si="137"/>
        <v>28</v>
      </c>
      <c r="AY187" s="78">
        <f t="shared" si="109"/>
        <v>93.333333333333329</v>
      </c>
      <c r="AZ187" s="262">
        <v>42</v>
      </c>
      <c r="BA187" s="263"/>
      <c r="BB187" s="80">
        <f t="shared" si="110"/>
        <v>84</v>
      </c>
      <c r="BC187" s="74">
        <v>92</v>
      </c>
      <c r="BD187" s="75">
        <v>92</v>
      </c>
      <c r="BE187" s="75">
        <v>92</v>
      </c>
      <c r="BF187" s="75"/>
      <c r="BG187" s="75"/>
      <c r="BH187" s="76">
        <f t="shared" si="111"/>
        <v>276</v>
      </c>
      <c r="BI187" s="76">
        <f t="shared" si="112"/>
        <v>92</v>
      </c>
      <c r="BJ187" s="77">
        <v>22</v>
      </c>
      <c r="BK187" s="77">
        <v>28</v>
      </c>
      <c r="BL187" s="77">
        <v>20</v>
      </c>
      <c r="BM187" s="77">
        <v>14</v>
      </c>
      <c r="BN187" s="77">
        <v>14</v>
      </c>
      <c r="BO187" s="77">
        <v>4</v>
      </c>
      <c r="BP187" s="78"/>
      <c r="BQ187" s="78"/>
      <c r="BR187" s="78"/>
      <c r="BS187" s="78"/>
      <c r="BT187" s="78">
        <f t="shared" si="138"/>
        <v>102</v>
      </c>
      <c r="BU187" s="78">
        <f t="shared" si="113"/>
        <v>88.695652173913047</v>
      </c>
      <c r="BV187" s="81">
        <v>98</v>
      </c>
      <c r="BW187" s="81"/>
      <c r="BX187" s="81"/>
      <c r="BY187" s="82"/>
      <c r="BZ187" s="82"/>
      <c r="CA187" s="82">
        <f t="shared" si="114"/>
        <v>98</v>
      </c>
      <c r="CB187" s="82">
        <f t="shared" si="115"/>
        <v>98</v>
      </c>
      <c r="CC187" s="83">
        <v>95</v>
      </c>
      <c r="CD187" s="83"/>
      <c r="CE187" s="84"/>
      <c r="CF187" s="84"/>
      <c r="CG187" s="84"/>
      <c r="CH187" s="84">
        <f t="shared" si="116"/>
        <v>95</v>
      </c>
      <c r="CI187" s="84">
        <f t="shared" si="117"/>
        <v>95</v>
      </c>
      <c r="CJ187" s="85"/>
      <c r="CK187" s="85"/>
      <c r="CL187" s="86"/>
      <c r="CM187" s="86"/>
      <c r="CN187" s="86"/>
      <c r="CO187" s="86" t="str">
        <f t="shared" si="139"/>
        <v/>
      </c>
      <c r="CP187" s="86">
        <f t="shared" si="119"/>
        <v>0</v>
      </c>
      <c r="CQ187" s="74">
        <v>23</v>
      </c>
      <c r="CR187" s="75">
        <v>10</v>
      </c>
      <c r="CS187" s="87">
        <v>14</v>
      </c>
      <c r="CT187" s="87"/>
      <c r="CU187" s="88"/>
      <c r="CV187" s="88"/>
      <c r="CW187" s="88"/>
      <c r="CX187" s="88"/>
      <c r="CY187" s="88">
        <f t="shared" si="120"/>
        <v>47</v>
      </c>
      <c r="CZ187" s="89">
        <f t="shared" si="121"/>
        <v>94</v>
      </c>
      <c r="DA187" s="264">
        <v>45</v>
      </c>
      <c r="DB187" s="263"/>
      <c r="DC187" s="80">
        <f t="shared" si="122"/>
        <v>18</v>
      </c>
      <c r="DD187" s="162" t="str">
        <f t="shared" si="123"/>
        <v/>
      </c>
      <c r="DE187" s="162">
        <f t="shared" si="124"/>
        <v>27.36</v>
      </c>
      <c r="DF187" s="162">
        <f t="shared" si="125"/>
        <v>46.51195652173913</v>
      </c>
      <c r="DG187" s="162">
        <f t="shared" si="126"/>
        <v>18</v>
      </c>
      <c r="DH187" s="93">
        <f t="shared" si="127"/>
        <v>91.871956521739122</v>
      </c>
      <c r="DI187" s="94">
        <f t="shared" si="128"/>
        <v>94.919972826086948</v>
      </c>
      <c r="DJ187" s="95">
        <f t="shared" si="129"/>
        <v>95.484420289855066</v>
      </c>
      <c r="DK187" s="96">
        <f t="shared" si="130"/>
        <v>95.935978260869561</v>
      </c>
      <c r="DL187" s="97">
        <f t="shared" si="131"/>
        <v>95</v>
      </c>
      <c r="DM187" s="164">
        <f t="shared" si="132"/>
        <v>1</v>
      </c>
      <c r="DN187" s="165">
        <f t="shared" si="133"/>
        <v>94</v>
      </c>
      <c r="DO187" s="165">
        <f t="shared" si="134"/>
        <v>96</v>
      </c>
      <c r="DP187" s="165">
        <f t="shared" si="135"/>
        <v>94</v>
      </c>
      <c r="DQ187" s="171">
        <f t="shared" si="136"/>
        <v>94.75</v>
      </c>
    </row>
    <row r="188" spans="1:127" ht="18" customHeight="1">
      <c r="A188" s="70">
        <v>406913150104</v>
      </c>
      <c r="B188" s="71" t="s">
        <v>74</v>
      </c>
      <c r="C188" s="72" t="s">
        <v>75</v>
      </c>
      <c r="D188" s="73"/>
      <c r="E188" s="74"/>
      <c r="F188" s="75"/>
      <c r="G188" s="75"/>
      <c r="H188" s="75"/>
      <c r="I188" s="75"/>
      <c r="J188" s="75"/>
      <c r="K188" s="75"/>
      <c r="L188" s="75"/>
      <c r="M188" s="76"/>
      <c r="N188" s="76"/>
      <c r="O188" s="76"/>
      <c r="P188" s="76"/>
      <c r="Q188" s="76" t="str">
        <f t="shared" si="102"/>
        <v/>
      </c>
      <c r="R188" s="76">
        <f t="shared" si="103"/>
        <v>0</v>
      </c>
      <c r="S188" s="77"/>
      <c r="T188" s="77"/>
      <c r="U188" s="77"/>
      <c r="V188" s="77"/>
      <c r="W188" s="77"/>
      <c r="X188" s="78"/>
      <c r="Y188" s="78"/>
      <c r="Z188" s="78"/>
      <c r="AA188" s="78"/>
      <c r="AB188" s="78"/>
      <c r="AC188" s="78" t="str">
        <f t="shared" si="104"/>
        <v/>
      </c>
      <c r="AD188" s="79" t="str">
        <f t="shared" si="105"/>
        <v/>
      </c>
      <c r="AE188" s="74">
        <v>4</v>
      </c>
      <c r="AF188" s="75">
        <v>7</v>
      </c>
      <c r="AG188" s="75">
        <v>10</v>
      </c>
      <c r="AH188" s="75">
        <v>6</v>
      </c>
      <c r="AI188" s="75">
        <f t="shared" si="106"/>
        <v>4</v>
      </c>
      <c r="AJ188" s="75">
        <v>4</v>
      </c>
      <c r="AK188" s="75"/>
      <c r="AL188" s="76"/>
      <c r="AM188" s="76"/>
      <c r="AN188" s="76"/>
      <c r="AO188" s="76">
        <f t="shared" si="107"/>
        <v>35</v>
      </c>
      <c r="AP188" s="76">
        <f t="shared" si="108"/>
        <v>58.333333333333336</v>
      </c>
      <c r="AQ188" s="77">
        <v>5</v>
      </c>
      <c r="AR188" s="77">
        <v>7</v>
      </c>
      <c r="AS188" s="77">
        <v>8</v>
      </c>
      <c r="AT188" s="77"/>
      <c r="AU188" s="78"/>
      <c r="AV188" s="78"/>
      <c r="AW188" s="78"/>
      <c r="AX188" s="78">
        <f t="shared" si="137"/>
        <v>20</v>
      </c>
      <c r="AY188" s="78">
        <f t="shared" si="109"/>
        <v>66.666666666666657</v>
      </c>
      <c r="AZ188" s="262">
        <v>12</v>
      </c>
      <c r="BA188" s="263"/>
      <c r="BB188" s="80">
        <f t="shared" si="110"/>
        <v>24</v>
      </c>
      <c r="BC188" s="74">
        <v>92</v>
      </c>
      <c r="BD188" s="75">
        <v>85</v>
      </c>
      <c r="BE188" s="75">
        <v>85</v>
      </c>
      <c r="BF188" s="75"/>
      <c r="BG188" s="75"/>
      <c r="BH188" s="76">
        <f t="shared" si="111"/>
        <v>262</v>
      </c>
      <c r="BI188" s="76">
        <f t="shared" si="112"/>
        <v>87.333333333333329</v>
      </c>
      <c r="BJ188" s="77">
        <v>21</v>
      </c>
      <c r="BK188" s="77">
        <v>24</v>
      </c>
      <c r="BL188" s="77">
        <v>20</v>
      </c>
      <c r="BM188" s="77">
        <v>14</v>
      </c>
      <c r="BN188" s="77">
        <v>12</v>
      </c>
      <c r="BO188" s="77">
        <v>3</v>
      </c>
      <c r="BP188" s="78"/>
      <c r="BQ188" s="78"/>
      <c r="BR188" s="78"/>
      <c r="BS188" s="78"/>
      <c r="BT188" s="78">
        <f t="shared" si="138"/>
        <v>94</v>
      </c>
      <c r="BU188" s="78">
        <f t="shared" si="113"/>
        <v>81.739130434782609</v>
      </c>
      <c r="BV188" s="81">
        <v>86</v>
      </c>
      <c r="BW188" s="81"/>
      <c r="BX188" s="81"/>
      <c r="BY188" s="82"/>
      <c r="BZ188" s="82"/>
      <c r="CA188" s="82">
        <f t="shared" si="114"/>
        <v>86</v>
      </c>
      <c r="CB188" s="82">
        <f t="shared" si="115"/>
        <v>86</v>
      </c>
      <c r="CC188" s="83">
        <v>80</v>
      </c>
      <c r="CD188" s="83"/>
      <c r="CE188" s="84"/>
      <c r="CF188" s="84"/>
      <c r="CG188" s="84"/>
      <c r="CH188" s="84">
        <f t="shared" si="116"/>
        <v>80</v>
      </c>
      <c r="CI188" s="84">
        <f t="shared" si="117"/>
        <v>80</v>
      </c>
      <c r="CJ188" s="85"/>
      <c r="CK188" s="85"/>
      <c r="CL188" s="86"/>
      <c r="CM188" s="86"/>
      <c r="CN188" s="86"/>
      <c r="CO188" s="86" t="str">
        <f t="shared" si="139"/>
        <v/>
      </c>
      <c r="CP188" s="86">
        <f t="shared" si="119"/>
        <v>0</v>
      </c>
      <c r="CQ188" s="74">
        <v>21</v>
      </c>
      <c r="CR188" s="75">
        <v>8</v>
      </c>
      <c r="CS188" s="87">
        <v>11</v>
      </c>
      <c r="CT188" s="87"/>
      <c r="CU188" s="88"/>
      <c r="CV188" s="88"/>
      <c r="CW188" s="88"/>
      <c r="CX188" s="88"/>
      <c r="CY188" s="88">
        <f t="shared" si="120"/>
        <v>40</v>
      </c>
      <c r="CZ188" s="89">
        <f t="shared" si="121"/>
        <v>80</v>
      </c>
      <c r="DA188" s="264">
        <v>22</v>
      </c>
      <c r="DB188" s="263"/>
      <c r="DC188" s="80">
        <f t="shared" si="122"/>
        <v>8.8000000000000007</v>
      </c>
      <c r="DD188" s="162" t="str">
        <f t="shared" si="123"/>
        <v/>
      </c>
      <c r="DE188" s="162">
        <f t="shared" si="124"/>
        <v>15.16</v>
      </c>
      <c r="DF188" s="162">
        <f t="shared" si="125"/>
        <v>41.400724637681158</v>
      </c>
      <c r="DG188" s="162">
        <f t="shared" si="126"/>
        <v>8.8000000000000007</v>
      </c>
      <c r="DH188" s="93">
        <f t="shared" si="127"/>
        <v>65.360724637681159</v>
      </c>
      <c r="DI188" s="94">
        <f t="shared" si="128"/>
        <v>78.350452898550728</v>
      </c>
      <c r="DJ188" s="95">
        <f t="shared" si="129"/>
        <v>80.755958132045095</v>
      </c>
      <c r="DK188" s="96">
        <f t="shared" si="130"/>
        <v>82.680362318840579</v>
      </c>
      <c r="DL188" s="97">
        <f t="shared" si="131"/>
        <v>81</v>
      </c>
      <c r="DM188" s="164">
        <f t="shared" si="132"/>
        <v>1</v>
      </c>
      <c r="DN188" s="165">
        <f t="shared" si="133"/>
        <v>80</v>
      </c>
      <c r="DO188" s="165">
        <f t="shared" si="134"/>
        <v>81</v>
      </c>
      <c r="DP188" s="165">
        <f t="shared" si="135"/>
        <v>82</v>
      </c>
      <c r="DQ188" s="171">
        <f t="shared" si="136"/>
        <v>81</v>
      </c>
    </row>
    <row r="189" spans="1:127" ht="18" customHeight="1">
      <c r="A189" s="70">
        <v>402871150760</v>
      </c>
      <c r="B189" s="71" t="s">
        <v>76</v>
      </c>
      <c r="C189" s="72" t="s">
        <v>77</v>
      </c>
      <c r="D189" s="168"/>
      <c r="E189" s="74"/>
      <c r="F189" s="75"/>
      <c r="G189" s="75"/>
      <c r="H189" s="75"/>
      <c r="I189" s="75"/>
      <c r="J189" s="75"/>
      <c r="K189" s="75"/>
      <c r="L189" s="75"/>
      <c r="M189" s="76"/>
      <c r="N189" s="76"/>
      <c r="O189" s="76"/>
      <c r="P189" s="76"/>
      <c r="Q189" s="76" t="str">
        <f t="shared" si="102"/>
        <v/>
      </c>
      <c r="R189" s="76">
        <f t="shared" si="103"/>
        <v>0</v>
      </c>
      <c r="S189" s="77"/>
      <c r="T189" s="77"/>
      <c r="U189" s="77"/>
      <c r="V189" s="77"/>
      <c r="W189" s="77"/>
      <c r="X189" s="78"/>
      <c r="Y189" s="78"/>
      <c r="Z189" s="78"/>
      <c r="AA189" s="78"/>
      <c r="AB189" s="78"/>
      <c r="AC189" s="78" t="str">
        <f t="shared" si="104"/>
        <v/>
      </c>
      <c r="AD189" s="79" t="str">
        <f t="shared" si="105"/>
        <v/>
      </c>
      <c r="AE189" s="74">
        <v>10</v>
      </c>
      <c r="AF189" s="75">
        <v>9</v>
      </c>
      <c r="AG189" s="75">
        <v>10</v>
      </c>
      <c r="AH189" s="75">
        <v>10</v>
      </c>
      <c r="AI189" s="75">
        <f t="shared" si="106"/>
        <v>8</v>
      </c>
      <c r="AJ189" s="75">
        <v>8</v>
      </c>
      <c r="AK189" s="75"/>
      <c r="AL189" s="76"/>
      <c r="AM189" s="76"/>
      <c r="AN189" s="76"/>
      <c r="AO189" s="76">
        <f t="shared" si="107"/>
        <v>55</v>
      </c>
      <c r="AP189" s="76">
        <f t="shared" si="108"/>
        <v>91.666666666666657</v>
      </c>
      <c r="AQ189" s="77">
        <v>9</v>
      </c>
      <c r="AR189" s="77">
        <v>10</v>
      </c>
      <c r="AS189" s="77">
        <v>9</v>
      </c>
      <c r="AT189" s="77"/>
      <c r="AU189" s="78"/>
      <c r="AV189" s="78"/>
      <c r="AW189" s="78"/>
      <c r="AX189" s="78">
        <f t="shared" si="137"/>
        <v>28</v>
      </c>
      <c r="AY189" s="78">
        <f t="shared" si="109"/>
        <v>93.333333333333329</v>
      </c>
      <c r="AZ189" s="262">
        <v>35</v>
      </c>
      <c r="BA189" s="263"/>
      <c r="BB189" s="80">
        <f t="shared" si="110"/>
        <v>70</v>
      </c>
      <c r="BC189" s="74">
        <v>92</v>
      </c>
      <c r="BD189" s="75">
        <v>85</v>
      </c>
      <c r="BE189" s="75">
        <v>92</v>
      </c>
      <c r="BF189" s="75"/>
      <c r="BG189" s="75"/>
      <c r="BH189" s="76">
        <f t="shared" si="111"/>
        <v>269</v>
      </c>
      <c r="BI189" s="76">
        <f t="shared" si="112"/>
        <v>89.666666666666657</v>
      </c>
      <c r="BJ189" s="77">
        <v>23</v>
      </c>
      <c r="BK189" s="77">
        <v>26</v>
      </c>
      <c r="BL189" s="77">
        <v>19</v>
      </c>
      <c r="BM189" s="77">
        <v>19</v>
      </c>
      <c r="BN189" s="77">
        <v>14</v>
      </c>
      <c r="BO189" s="77">
        <v>5</v>
      </c>
      <c r="BP189" s="78"/>
      <c r="BQ189" s="78"/>
      <c r="BR189" s="78"/>
      <c r="BS189" s="78"/>
      <c r="BT189" s="78">
        <f t="shared" si="138"/>
        <v>106</v>
      </c>
      <c r="BU189" s="78">
        <f t="shared" si="113"/>
        <v>92.173913043478265</v>
      </c>
      <c r="BV189" s="81">
        <v>93</v>
      </c>
      <c r="BW189" s="81"/>
      <c r="BX189" s="81"/>
      <c r="BY189" s="82"/>
      <c r="BZ189" s="82"/>
      <c r="CA189" s="82">
        <f t="shared" si="114"/>
        <v>93</v>
      </c>
      <c r="CB189" s="82">
        <f t="shared" si="115"/>
        <v>93</v>
      </c>
      <c r="CC189" s="83">
        <v>84</v>
      </c>
      <c r="CD189" s="83"/>
      <c r="CE189" s="84"/>
      <c r="CF189" s="84"/>
      <c r="CG189" s="84"/>
      <c r="CH189" s="84">
        <f t="shared" si="116"/>
        <v>84</v>
      </c>
      <c r="CI189" s="84">
        <f t="shared" si="117"/>
        <v>84</v>
      </c>
      <c r="CJ189" s="85"/>
      <c r="CK189" s="85"/>
      <c r="CL189" s="86"/>
      <c r="CM189" s="86"/>
      <c r="CN189" s="86"/>
      <c r="CO189" s="86" t="str">
        <f t="shared" si="139"/>
        <v/>
      </c>
      <c r="CP189" s="86">
        <f t="shared" si="119"/>
        <v>0</v>
      </c>
      <c r="CQ189" s="74">
        <v>23</v>
      </c>
      <c r="CR189" s="75">
        <v>9</v>
      </c>
      <c r="CS189" s="87">
        <v>12</v>
      </c>
      <c r="CT189" s="87"/>
      <c r="CU189" s="88"/>
      <c r="CV189" s="88"/>
      <c r="CW189" s="88"/>
      <c r="CX189" s="88"/>
      <c r="CY189" s="88">
        <f t="shared" si="120"/>
        <v>44</v>
      </c>
      <c r="CZ189" s="89">
        <f t="shared" si="121"/>
        <v>88</v>
      </c>
      <c r="DA189" s="264">
        <v>45</v>
      </c>
      <c r="DB189" s="263"/>
      <c r="DC189" s="80">
        <f t="shared" si="122"/>
        <v>18</v>
      </c>
      <c r="DD189" s="162" t="str">
        <f t="shared" si="123"/>
        <v/>
      </c>
      <c r="DE189" s="162">
        <f t="shared" si="124"/>
        <v>25.699999999999996</v>
      </c>
      <c r="DF189" s="162">
        <f t="shared" si="125"/>
        <v>44.763405797101449</v>
      </c>
      <c r="DG189" s="162">
        <f t="shared" si="126"/>
        <v>18</v>
      </c>
      <c r="DH189" s="93">
        <f t="shared" si="127"/>
        <v>88.463405797101444</v>
      </c>
      <c r="DI189" s="94">
        <f t="shared" si="128"/>
        <v>92.789628623188406</v>
      </c>
      <c r="DJ189" s="95">
        <f t="shared" si="129"/>
        <v>93.59078099838969</v>
      </c>
      <c r="DK189" s="96">
        <f t="shared" si="130"/>
        <v>94.231702898550722</v>
      </c>
      <c r="DL189" s="97">
        <f t="shared" si="131"/>
        <v>94</v>
      </c>
      <c r="DM189" s="164">
        <f t="shared" si="132"/>
        <v>2</v>
      </c>
      <c r="DN189" s="165">
        <f t="shared" si="133"/>
        <v>92</v>
      </c>
      <c r="DO189" s="165">
        <f t="shared" si="134"/>
        <v>94</v>
      </c>
      <c r="DP189" s="165">
        <f t="shared" si="135"/>
        <v>90</v>
      </c>
      <c r="DQ189" s="171">
        <f t="shared" si="136"/>
        <v>92.5</v>
      </c>
    </row>
    <row r="190" spans="1:127" ht="18" customHeight="1">
      <c r="A190" s="70">
        <v>406913150105</v>
      </c>
      <c r="B190" s="71" t="s">
        <v>78</v>
      </c>
      <c r="C190" s="72" t="s">
        <v>79</v>
      </c>
      <c r="D190" s="114"/>
      <c r="E190" s="74"/>
      <c r="F190" s="75"/>
      <c r="G190" s="75"/>
      <c r="H190" s="75"/>
      <c r="I190" s="75"/>
      <c r="J190" s="75"/>
      <c r="K190" s="75"/>
      <c r="L190" s="75"/>
      <c r="M190" s="76"/>
      <c r="N190" s="76"/>
      <c r="O190" s="106"/>
      <c r="P190" s="106"/>
      <c r="Q190" s="76" t="str">
        <f t="shared" si="102"/>
        <v/>
      </c>
      <c r="R190" s="76">
        <f t="shared" si="103"/>
        <v>0</v>
      </c>
      <c r="S190" s="107"/>
      <c r="T190" s="107"/>
      <c r="U190" s="107"/>
      <c r="V190" s="107"/>
      <c r="W190" s="107"/>
      <c r="X190" s="108"/>
      <c r="Y190" s="108"/>
      <c r="Z190" s="108"/>
      <c r="AA190" s="108"/>
      <c r="AB190" s="108"/>
      <c r="AC190" s="78" t="str">
        <f t="shared" si="104"/>
        <v/>
      </c>
      <c r="AD190" s="79" t="str">
        <f t="shared" si="105"/>
        <v/>
      </c>
      <c r="AE190" s="74">
        <v>4</v>
      </c>
      <c r="AF190" s="75">
        <v>5</v>
      </c>
      <c r="AG190" s="75">
        <v>10</v>
      </c>
      <c r="AH190" s="75">
        <v>5</v>
      </c>
      <c r="AI190" s="75">
        <f t="shared" si="106"/>
        <v>7</v>
      </c>
      <c r="AJ190" s="75">
        <v>7</v>
      </c>
      <c r="AK190" s="75"/>
      <c r="AL190" s="76"/>
      <c r="AM190" s="76"/>
      <c r="AN190" s="76"/>
      <c r="AO190" s="76">
        <f t="shared" si="107"/>
        <v>38</v>
      </c>
      <c r="AP190" s="76">
        <f t="shared" si="108"/>
        <v>63.333333333333329</v>
      </c>
      <c r="AQ190" s="107">
        <v>7</v>
      </c>
      <c r="AR190" s="107">
        <v>4</v>
      </c>
      <c r="AS190" s="107">
        <v>8</v>
      </c>
      <c r="AT190" s="107"/>
      <c r="AU190" s="108"/>
      <c r="AV190" s="108"/>
      <c r="AW190" s="108"/>
      <c r="AX190" s="78">
        <f t="shared" si="137"/>
        <v>19</v>
      </c>
      <c r="AY190" s="78">
        <f t="shared" si="109"/>
        <v>63.333333333333329</v>
      </c>
      <c r="AZ190" s="262">
        <v>29</v>
      </c>
      <c r="BA190" s="263"/>
      <c r="BB190" s="80">
        <f t="shared" si="110"/>
        <v>57.999999999999993</v>
      </c>
      <c r="BC190" s="74">
        <v>92</v>
      </c>
      <c r="BD190" s="75">
        <v>92</v>
      </c>
      <c r="BE190" s="75">
        <v>85</v>
      </c>
      <c r="BF190" s="75"/>
      <c r="BG190" s="75"/>
      <c r="BH190" s="76">
        <f t="shared" si="111"/>
        <v>269</v>
      </c>
      <c r="BI190" s="76">
        <f t="shared" si="112"/>
        <v>89.666666666666657</v>
      </c>
      <c r="BJ190" s="107">
        <v>22</v>
      </c>
      <c r="BK190" s="107">
        <v>24</v>
      </c>
      <c r="BL190" s="77">
        <v>19</v>
      </c>
      <c r="BM190" s="77">
        <v>18</v>
      </c>
      <c r="BN190" s="77">
        <v>8</v>
      </c>
      <c r="BO190" s="77">
        <v>0</v>
      </c>
      <c r="BP190" s="78"/>
      <c r="BQ190" s="78"/>
      <c r="BR190" s="78"/>
      <c r="BS190" s="78"/>
      <c r="BT190" s="78">
        <f t="shared" si="138"/>
        <v>91</v>
      </c>
      <c r="BU190" s="78">
        <f t="shared" si="113"/>
        <v>79.130434782608688</v>
      </c>
      <c r="BV190" s="81">
        <v>87</v>
      </c>
      <c r="BW190" s="81"/>
      <c r="BX190" s="81"/>
      <c r="BY190" s="82"/>
      <c r="BZ190" s="82"/>
      <c r="CA190" s="82">
        <f t="shared" si="114"/>
        <v>87</v>
      </c>
      <c r="CB190" s="82">
        <f t="shared" si="115"/>
        <v>87</v>
      </c>
      <c r="CC190" s="83">
        <v>90</v>
      </c>
      <c r="CD190" s="83"/>
      <c r="CE190" s="84"/>
      <c r="CF190" s="84"/>
      <c r="CG190" s="84"/>
      <c r="CH190" s="84">
        <f t="shared" si="116"/>
        <v>90</v>
      </c>
      <c r="CI190" s="84">
        <f t="shared" si="117"/>
        <v>90</v>
      </c>
      <c r="CJ190" s="85"/>
      <c r="CK190" s="85"/>
      <c r="CL190" s="86"/>
      <c r="CM190" s="86"/>
      <c r="CN190" s="86"/>
      <c r="CO190" s="86" t="str">
        <f t="shared" si="139"/>
        <v/>
      </c>
      <c r="CP190" s="86">
        <f>IFERROR(IF($CP$168=0,0,((CO190/SUMIFS($CJ$171:$CN$171,CJ190:CN190,"&gt;=0"))*100)),"")</f>
        <v>0</v>
      </c>
      <c r="CQ190" s="74">
        <v>24</v>
      </c>
      <c r="CR190" s="75">
        <v>9</v>
      </c>
      <c r="CS190" s="87">
        <v>15</v>
      </c>
      <c r="CT190" s="87"/>
      <c r="CU190" s="88"/>
      <c r="CV190" s="88"/>
      <c r="CW190" s="88"/>
      <c r="CX190" s="88"/>
      <c r="CY190" s="88">
        <f t="shared" si="120"/>
        <v>48</v>
      </c>
      <c r="CZ190" s="89">
        <f t="shared" si="121"/>
        <v>96</v>
      </c>
      <c r="DA190" s="264">
        <v>48</v>
      </c>
      <c r="DB190" s="263"/>
      <c r="DC190" s="80">
        <f t="shared" si="122"/>
        <v>19.2</v>
      </c>
      <c r="DD190" s="162" t="str">
        <f t="shared" si="123"/>
        <v/>
      </c>
      <c r="DE190" s="162">
        <f t="shared" si="124"/>
        <v>18.519999999999996</v>
      </c>
      <c r="DF190" s="162">
        <f t="shared" si="125"/>
        <v>44.132971014492753</v>
      </c>
      <c r="DG190" s="162">
        <f t="shared" si="126"/>
        <v>19.2</v>
      </c>
      <c r="DH190" s="93">
        <f t="shared" si="127"/>
        <v>81.852971014492752</v>
      </c>
      <c r="DI190" s="94">
        <f t="shared" si="128"/>
        <v>88.658106884057972</v>
      </c>
      <c r="DJ190" s="95">
        <f t="shared" si="129"/>
        <v>89.918317230273757</v>
      </c>
      <c r="DK190" s="96">
        <f t="shared" si="130"/>
        <v>90.926485507246383</v>
      </c>
      <c r="DL190" s="97">
        <f t="shared" si="131"/>
        <v>90</v>
      </c>
      <c r="DM190" s="164">
        <f t="shared" si="132"/>
        <v>1</v>
      </c>
      <c r="DN190" s="165">
        <f t="shared" si="133"/>
        <v>89</v>
      </c>
      <c r="DO190" s="165">
        <f t="shared" si="134"/>
        <v>87</v>
      </c>
      <c r="DP190" s="165">
        <f t="shared" si="135"/>
        <v>85</v>
      </c>
      <c r="DQ190" s="171">
        <f t="shared" si="136"/>
        <v>87.75</v>
      </c>
    </row>
    <row r="191" spans="1:127" ht="18" customHeight="1">
      <c r="A191" s="70">
        <v>406913150129</v>
      </c>
      <c r="B191" s="71" t="s">
        <v>80</v>
      </c>
      <c r="C191" s="72" t="s">
        <v>81</v>
      </c>
      <c r="D191" s="73"/>
      <c r="E191" s="74"/>
      <c r="F191" s="75"/>
      <c r="G191" s="75"/>
      <c r="H191" s="75"/>
      <c r="I191" s="75"/>
      <c r="J191" s="75"/>
      <c r="K191" s="75"/>
      <c r="L191" s="75"/>
      <c r="M191" s="76"/>
      <c r="N191" s="76"/>
      <c r="O191" s="76"/>
      <c r="P191" s="76"/>
      <c r="Q191" s="76" t="str">
        <f t="shared" si="102"/>
        <v/>
      </c>
      <c r="R191" s="76">
        <f t="shared" si="103"/>
        <v>0</v>
      </c>
      <c r="S191" s="77"/>
      <c r="T191" s="77"/>
      <c r="U191" s="77"/>
      <c r="V191" s="77"/>
      <c r="W191" s="77"/>
      <c r="X191" s="78"/>
      <c r="Y191" s="78"/>
      <c r="Z191" s="78"/>
      <c r="AA191" s="78"/>
      <c r="AB191" s="78"/>
      <c r="AC191" s="78" t="str">
        <f t="shared" si="104"/>
        <v/>
      </c>
      <c r="AD191" s="79" t="str">
        <f t="shared" si="105"/>
        <v/>
      </c>
      <c r="AE191" s="74">
        <v>8</v>
      </c>
      <c r="AF191" s="75">
        <v>10</v>
      </c>
      <c r="AG191" s="75">
        <v>10</v>
      </c>
      <c r="AH191" s="75">
        <v>10</v>
      </c>
      <c r="AI191" s="75">
        <f t="shared" si="106"/>
        <v>8</v>
      </c>
      <c r="AJ191" s="75">
        <v>8</v>
      </c>
      <c r="AK191" s="75"/>
      <c r="AL191" s="76"/>
      <c r="AM191" s="76"/>
      <c r="AN191" s="76"/>
      <c r="AO191" s="76">
        <f t="shared" si="107"/>
        <v>54</v>
      </c>
      <c r="AP191" s="76">
        <f t="shared" si="108"/>
        <v>90</v>
      </c>
      <c r="AQ191" s="77">
        <v>10</v>
      </c>
      <c r="AR191" s="77">
        <v>8</v>
      </c>
      <c r="AS191" s="77">
        <v>5</v>
      </c>
      <c r="AT191" s="77"/>
      <c r="AU191" s="78"/>
      <c r="AV191" s="78"/>
      <c r="AW191" s="78"/>
      <c r="AX191" s="78">
        <f t="shared" si="137"/>
        <v>23</v>
      </c>
      <c r="AY191" s="78">
        <f t="shared" si="109"/>
        <v>76.666666666666671</v>
      </c>
      <c r="AZ191" s="262">
        <v>29</v>
      </c>
      <c r="BA191" s="263"/>
      <c r="BB191" s="80">
        <f t="shared" si="110"/>
        <v>57.999999999999993</v>
      </c>
      <c r="BC191" s="74">
        <v>92</v>
      </c>
      <c r="BD191" s="75">
        <v>85</v>
      </c>
      <c r="BE191" s="75">
        <v>85</v>
      </c>
      <c r="BF191" s="75"/>
      <c r="BG191" s="75"/>
      <c r="BH191" s="76">
        <f t="shared" si="111"/>
        <v>262</v>
      </c>
      <c r="BI191" s="76">
        <f t="shared" si="112"/>
        <v>87.333333333333329</v>
      </c>
      <c r="BJ191" s="77">
        <v>25</v>
      </c>
      <c r="BK191" s="77">
        <v>29</v>
      </c>
      <c r="BL191" s="77">
        <v>24</v>
      </c>
      <c r="BM191" s="77">
        <v>20</v>
      </c>
      <c r="BN191" s="77">
        <v>15</v>
      </c>
      <c r="BO191" s="77">
        <v>5</v>
      </c>
      <c r="BP191" s="78"/>
      <c r="BQ191" s="78"/>
      <c r="BR191" s="78"/>
      <c r="BS191" s="78"/>
      <c r="BT191" s="78">
        <f t="shared" si="138"/>
        <v>118</v>
      </c>
      <c r="BU191" s="78">
        <f t="shared" si="113"/>
        <v>102.60869565217392</v>
      </c>
      <c r="BV191" s="81">
        <v>92</v>
      </c>
      <c r="BW191" s="81"/>
      <c r="BX191" s="81"/>
      <c r="BY191" s="82"/>
      <c r="BZ191" s="82"/>
      <c r="CA191" s="82">
        <f t="shared" si="114"/>
        <v>92</v>
      </c>
      <c r="CB191" s="82">
        <f t="shared" si="115"/>
        <v>92</v>
      </c>
      <c r="CC191" s="83">
        <v>92</v>
      </c>
      <c r="CD191" s="83"/>
      <c r="CE191" s="84"/>
      <c r="CF191" s="84"/>
      <c r="CG191" s="84"/>
      <c r="CH191" s="84">
        <f t="shared" si="116"/>
        <v>92</v>
      </c>
      <c r="CI191" s="84">
        <f t="shared" si="117"/>
        <v>92</v>
      </c>
      <c r="CJ191" s="85"/>
      <c r="CK191" s="85"/>
      <c r="CL191" s="86"/>
      <c r="CM191" s="86"/>
      <c r="CN191" s="86"/>
      <c r="CO191" s="86" t="str">
        <f t="shared" si="139"/>
        <v/>
      </c>
      <c r="CP191" s="86">
        <f t="shared" si="119"/>
        <v>0</v>
      </c>
      <c r="CQ191" s="74">
        <v>22</v>
      </c>
      <c r="CR191" s="75">
        <v>10</v>
      </c>
      <c r="CS191" s="87">
        <v>15</v>
      </c>
      <c r="CT191" s="87"/>
      <c r="CU191" s="88"/>
      <c r="CV191" s="88"/>
      <c r="CW191" s="88"/>
      <c r="CX191" s="88"/>
      <c r="CY191" s="88">
        <f>IF(SUMIFS(CQ191:CX191,CQ191:CX191,"&gt;=0")=0,"",SUMIFS(CQ191:CX191,CQ191:CX191,"&gt;=0"))</f>
        <v>47</v>
      </c>
      <c r="CZ191" s="89">
        <f t="shared" si="121"/>
        <v>94</v>
      </c>
      <c r="DA191" s="264">
        <v>42</v>
      </c>
      <c r="DB191" s="263"/>
      <c r="DC191" s="80">
        <f t="shared" si="122"/>
        <v>16.8</v>
      </c>
      <c r="DD191" s="162" t="str">
        <f t="shared" si="123"/>
        <v/>
      </c>
      <c r="DE191" s="162">
        <f t="shared" si="124"/>
        <v>22.92</v>
      </c>
      <c r="DF191" s="162">
        <f t="shared" si="125"/>
        <v>47.109420289855073</v>
      </c>
      <c r="DG191" s="162">
        <f t="shared" si="126"/>
        <v>16.8</v>
      </c>
      <c r="DH191" s="93">
        <f t="shared" si="127"/>
        <v>86.829420289855065</v>
      </c>
      <c r="DI191" s="94">
        <f t="shared" si="128"/>
        <v>91.768387681159425</v>
      </c>
      <c r="DJ191" s="95">
        <f t="shared" si="129"/>
        <v>92.683011272141698</v>
      </c>
      <c r="DK191" s="96">
        <f t="shared" si="130"/>
        <v>93.41471014492754</v>
      </c>
      <c r="DL191" s="97">
        <f t="shared" si="131"/>
        <v>93</v>
      </c>
      <c r="DM191" s="164">
        <f t="shared" si="132"/>
        <v>2</v>
      </c>
      <c r="DN191" s="165">
        <f t="shared" si="133"/>
        <v>91</v>
      </c>
      <c r="DO191" s="165">
        <f t="shared" si="134"/>
        <v>93</v>
      </c>
      <c r="DP191" s="165">
        <f t="shared" si="135"/>
        <v>91</v>
      </c>
      <c r="DQ191" s="171">
        <f t="shared" si="136"/>
        <v>92</v>
      </c>
    </row>
    <row r="192" spans="1:127" ht="18" customHeight="1">
      <c r="A192" s="70">
        <v>406913150130</v>
      </c>
      <c r="B192" s="103" t="s">
        <v>82</v>
      </c>
      <c r="C192" s="104" t="s">
        <v>83</v>
      </c>
      <c r="D192" s="114"/>
      <c r="E192" s="74"/>
      <c r="F192" s="75"/>
      <c r="G192" s="75"/>
      <c r="H192" s="75"/>
      <c r="I192" s="75"/>
      <c r="J192" s="75"/>
      <c r="K192" s="75"/>
      <c r="L192" s="75"/>
      <c r="M192" s="76"/>
      <c r="N192" s="76"/>
      <c r="O192" s="76"/>
      <c r="P192" s="76"/>
      <c r="Q192" s="76" t="str">
        <f t="shared" si="102"/>
        <v/>
      </c>
      <c r="R192" s="76">
        <f t="shared" si="103"/>
        <v>0</v>
      </c>
      <c r="S192" s="77"/>
      <c r="T192" s="77"/>
      <c r="U192" s="77"/>
      <c r="V192" s="77"/>
      <c r="W192" s="77"/>
      <c r="X192" s="78"/>
      <c r="Y192" s="78"/>
      <c r="Z192" s="78"/>
      <c r="AA192" s="78"/>
      <c r="AB192" s="78"/>
      <c r="AC192" s="78" t="str">
        <f t="shared" si="104"/>
        <v/>
      </c>
      <c r="AD192" s="79" t="str">
        <f t="shared" si="105"/>
        <v/>
      </c>
      <c r="AE192" s="74">
        <v>9</v>
      </c>
      <c r="AF192" s="75">
        <v>10</v>
      </c>
      <c r="AG192" s="75">
        <v>10</v>
      </c>
      <c r="AH192" s="75">
        <v>10</v>
      </c>
      <c r="AI192" s="75">
        <f t="shared" si="106"/>
        <v>7</v>
      </c>
      <c r="AJ192" s="75">
        <v>7</v>
      </c>
      <c r="AK192" s="75"/>
      <c r="AL192" s="76"/>
      <c r="AM192" s="76"/>
      <c r="AN192" s="76"/>
      <c r="AO192" s="76">
        <f t="shared" si="107"/>
        <v>53</v>
      </c>
      <c r="AP192" s="76">
        <f t="shared" si="108"/>
        <v>88.333333333333329</v>
      </c>
      <c r="AQ192" s="77">
        <v>10</v>
      </c>
      <c r="AR192" s="77">
        <v>6</v>
      </c>
      <c r="AS192" s="77">
        <v>9</v>
      </c>
      <c r="AT192" s="77"/>
      <c r="AU192" s="78"/>
      <c r="AV192" s="78"/>
      <c r="AW192" s="78"/>
      <c r="AX192" s="78">
        <f t="shared" si="137"/>
        <v>25</v>
      </c>
      <c r="AY192" s="78">
        <f t="shared" si="109"/>
        <v>83.333333333333343</v>
      </c>
      <c r="AZ192" s="262">
        <v>27</v>
      </c>
      <c r="BA192" s="263"/>
      <c r="BB192" s="80">
        <f t="shared" si="110"/>
        <v>54</v>
      </c>
      <c r="BC192" s="74">
        <v>92</v>
      </c>
      <c r="BD192" s="75">
        <v>92</v>
      </c>
      <c r="BE192" s="75">
        <v>85</v>
      </c>
      <c r="BF192" s="75"/>
      <c r="BG192" s="75"/>
      <c r="BH192" s="76">
        <f t="shared" si="111"/>
        <v>269</v>
      </c>
      <c r="BI192" s="76">
        <f t="shared" si="112"/>
        <v>89.666666666666657</v>
      </c>
      <c r="BJ192" s="77">
        <v>21</v>
      </c>
      <c r="BK192" s="77">
        <v>25</v>
      </c>
      <c r="BL192" s="77">
        <v>22</v>
      </c>
      <c r="BM192" s="77">
        <v>19</v>
      </c>
      <c r="BN192" s="77">
        <v>10</v>
      </c>
      <c r="BO192" s="77">
        <v>5</v>
      </c>
      <c r="BP192" s="78"/>
      <c r="BQ192" s="78"/>
      <c r="BR192" s="78"/>
      <c r="BS192" s="78"/>
      <c r="BT192" s="78">
        <f t="shared" si="138"/>
        <v>102</v>
      </c>
      <c r="BU192" s="78">
        <f t="shared" si="113"/>
        <v>88.695652173913047</v>
      </c>
      <c r="BV192" s="81">
        <v>93</v>
      </c>
      <c r="BW192" s="81"/>
      <c r="BX192" s="81"/>
      <c r="BY192" s="82"/>
      <c r="BZ192" s="82"/>
      <c r="CA192" s="82">
        <f t="shared" si="114"/>
        <v>93</v>
      </c>
      <c r="CB192" s="82">
        <f t="shared" si="115"/>
        <v>93</v>
      </c>
      <c r="CC192" s="83">
        <v>95</v>
      </c>
      <c r="CD192" s="83"/>
      <c r="CE192" s="84"/>
      <c r="CF192" s="84"/>
      <c r="CG192" s="84"/>
      <c r="CH192" s="84">
        <f t="shared" si="116"/>
        <v>95</v>
      </c>
      <c r="CI192" s="84">
        <f t="shared" si="117"/>
        <v>95</v>
      </c>
      <c r="CJ192" s="85"/>
      <c r="CK192" s="85"/>
      <c r="CL192" s="86"/>
      <c r="CM192" s="86"/>
      <c r="CN192" s="86"/>
      <c r="CO192" s="86" t="str">
        <f t="shared" si="139"/>
        <v/>
      </c>
      <c r="CP192" s="86">
        <f t="shared" si="119"/>
        <v>0</v>
      </c>
      <c r="CQ192" s="74">
        <v>24</v>
      </c>
      <c r="CR192" s="75">
        <v>10</v>
      </c>
      <c r="CS192" s="87">
        <v>15</v>
      </c>
      <c r="CT192" s="87"/>
      <c r="CU192" s="88"/>
      <c r="CV192" s="88"/>
      <c r="CW192" s="88"/>
      <c r="CX192" s="88"/>
      <c r="CY192" s="88">
        <f t="shared" ref="CY192:CY211" si="140">IF(SUMIFS(CQ192:CX192,CQ192:CX192,"&gt;=0")=0,"",SUMIFS(CQ192:CX192,CQ192:CX192,"&gt;=0"))</f>
        <v>49</v>
      </c>
      <c r="CZ192" s="89">
        <f t="shared" si="121"/>
        <v>98</v>
      </c>
      <c r="DA192" s="264">
        <v>43</v>
      </c>
      <c r="DB192" s="263"/>
      <c r="DC192" s="80">
        <f t="shared" si="122"/>
        <v>17.2</v>
      </c>
      <c r="DD192" s="162" t="str">
        <f t="shared" si="123"/>
        <v/>
      </c>
      <c r="DE192" s="162">
        <f t="shared" si="124"/>
        <v>22.960000000000004</v>
      </c>
      <c r="DF192" s="162">
        <f t="shared" si="125"/>
        <v>46.403623188405803</v>
      </c>
      <c r="DG192" s="162">
        <f t="shared" si="126"/>
        <v>17.2</v>
      </c>
      <c r="DH192" s="93">
        <f t="shared" si="127"/>
        <v>86.563623188405813</v>
      </c>
      <c r="DI192" s="94">
        <f t="shared" si="128"/>
        <v>91.602264492753633</v>
      </c>
      <c r="DJ192" s="95">
        <f t="shared" si="129"/>
        <v>92.535346215781004</v>
      </c>
      <c r="DK192" s="96">
        <f t="shared" si="130"/>
        <v>93.281811594202907</v>
      </c>
      <c r="DL192" s="97">
        <f t="shared" si="131"/>
        <v>93</v>
      </c>
      <c r="DM192" s="164">
        <f t="shared" si="132"/>
        <v>0</v>
      </c>
      <c r="DN192" s="165">
        <f t="shared" si="133"/>
        <v>93</v>
      </c>
      <c r="DO192" s="165">
        <f t="shared" si="134"/>
        <v>91</v>
      </c>
      <c r="DP192" s="165">
        <f t="shared" si="135"/>
        <v>91</v>
      </c>
      <c r="DQ192" s="171">
        <f t="shared" si="136"/>
        <v>92</v>
      </c>
    </row>
    <row r="193" spans="1:121" ht="18" customHeight="1">
      <c r="A193" s="70">
        <v>406913150106</v>
      </c>
      <c r="B193" s="112" t="s">
        <v>84</v>
      </c>
      <c r="C193" s="105" t="s">
        <v>85</v>
      </c>
      <c r="D193" s="73"/>
      <c r="E193" s="74"/>
      <c r="F193" s="75"/>
      <c r="G193" s="75"/>
      <c r="H193" s="75"/>
      <c r="I193" s="75"/>
      <c r="J193" s="75"/>
      <c r="K193" s="75"/>
      <c r="L193" s="75"/>
      <c r="M193" s="76"/>
      <c r="N193" s="76"/>
      <c r="O193" s="76"/>
      <c r="P193" s="76"/>
      <c r="Q193" s="76" t="str">
        <f t="shared" si="102"/>
        <v/>
      </c>
      <c r="R193" s="76">
        <f t="shared" si="103"/>
        <v>0</v>
      </c>
      <c r="S193" s="77"/>
      <c r="T193" s="77"/>
      <c r="U193" s="77"/>
      <c r="V193" s="77"/>
      <c r="W193" s="77"/>
      <c r="X193" s="78"/>
      <c r="Y193" s="78"/>
      <c r="Z193" s="78"/>
      <c r="AA193" s="78"/>
      <c r="AB193" s="78"/>
      <c r="AC193" s="78" t="str">
        <f t="shared" si="104"/>
        <v/>
      </c>
      <c r="AD193" s="79" t="str">
        <f t="shared" si="105"/>
        <v/>
      </c>
      <c r="AE193" s="74">
        <v>9</v>
      </c>
      <c r="AF193" s="75">
        <v>8</v>
      </c>
      <c r="AG193" s="75">
        <v>10</v>
      </c>
      <c r="AH193" s="75">
        <v>7</v>
      </c>
      <c r="AI193" s="75">
        <f t="shared" si="106"/>
        <v>9</v>
      </c>
      <c r="AJ193" s="75">
        <v>9</v>
      </c>
      <c r="AK193" s="75"/>
      <c r="AL193" s="76"/>
      <c r="AM193" s="76"/>
      <c r="AN193" s="76"/>
      <c r="AO193" s="76">
        <f t="shared" si="107"/>
        <v>52</v>
      </c>
      <c r="AP193" s="76">
        <f t="shared" si="108"/>
        <v>86.666666666666671</v>
      </c>
      <c r="AQ193" s="77">
        <v>8</v>
      </c>
      <c r="AR193" s="77">
        <v>5</v>
      </c>
      <c r="AS193" s="77">
        <v>10</v>
      </c>
      <c r="AT193" s="77"/>
      <c r="AU193" s="78"/>
      <c r="AV193" s="78"/>
      <c r="AW193" s="78"/>
      <c r="AX193" s="78">
        <f t="shared" si="137"/>
        <v>23</v>
      </c>
      <c r="AY193" s="78">
        <f t="shared" si="109"/>
        <v>76.666666666666671</v>
      </c>
      <c r="AZ193" s="262">
        <v>17</v>
      </c>
      <c r="BA193" s="263"/>
      <c r="BB193" s="80">
        <f t="shared" si="110"/>
        <v>34</v>
      </c>
      <c r="BC193" s="74">
        <v>85</v>
      </c>
      <c r="BD193" s="75">
        <v>85</v>
      </c>
      <c r="BE193" s="75">
        <v>8</v>
      </c>
      <c r="BF193" s="75"/>
      <c r="BG193" s="75"/>
      <c r="BH193" s="76">
        <f t="shared" si="111"/>
        <v>178</v>
      </c>
      <c r="BI193" s="76">
        <f>IFERROR(IF($BI$168=0,0,((BH193/SUMIFS($BC$171:$BG$171,BC193:BG193,"&gt;=0"))*100)),"")</f>
        <v>59.333333333333336</v>
      </c>
      <c r="BJ193" s="77">
        <v>22</v>
      </c>
      <c r="BK193" s="77">
        <v>30</v>
      </c>
      <c r="BL193" s="77">
        <v>21</v>
      </c>
      <c r="BM193" s="77">
        <v>18</v>
      </c>
      <c r="BN193" s="77">
        <v>10</v>
      </c>
      <c r="BO193" s="77">
        <v>5</v>
      </c>
      <c r="BP193" s="78"/>
      <c r="BQ193" s="78"/>
      <c r="BR193" s="78"/>
      <c r="BS193" s="78"/>
      <c r="BT193" s="78">
        <f t="shared" si="138"/>
        <v>106</v>
      </c>
      <c r="BU193" s="78">
        <f t="shared" si="113"/>
        <v>92.173913043478265</v>
      </c>
      <c r="BV193" s="81">
        <v>90</v>
      </c>
      <c r="BW193" s="81"/>
      <c r="BX193" s="81"/>
      <c r="BY193" s="82"/>
      <c r="BZ193" s="82"/>
      <c r="CA193" s="82">
        <f t="shared" si="114"/>
        <v>90</v>
      </c>
      <c r="CB193" s="82">
        <f t="shared" si="115"/>
        <v>90</v>
      </c>
      <c r="CC193" s="83">
        <v>88</v>
      </c>
      <c r="CD193" s="83"/>
      <c r="CE193" s="84"/>
      <c r="CF193" s="84"/>
      <c r="CG193" s="84"/>
      <c r="CH193" s="84">
        <f t="shared" si="116"/>
        <v>88</v>
      </c>
      <c r="CI193" s="84">
        <f t="shared" si="117"/>
        <v>88</v>
      </c>
      <c r="CJ193" s="85"/>
      <c r="CK193" s="85"/>
      <c r="CL193" s="86"/>
      <c r="CM193" s="86"/>
      <c r="CN193" s="86"/>
      <c r="CO193" s="86" t="str">
        <f t="shared" si="139"/>
        <v/>
      </c>
      <c r="CP193" s="86">
        <f t="shared" si="119"/>
        <v>0</v>
      </c>
      <c r="CQ193" s="74">
        <v>23</v>
      </c>
      <c r="CR193" s="75">
        <v>9</v>
      </c>
      <c r="CS193" s="87">
        <v>13</v>
      </c>
      <c r="CT193" s="87"/>
      <c r="CU193" s="88"/>
      <c r="CV193" s="88"/>
      <c r="CW193" s="88"/>
      <c r="CX193" s="88"/>
      <c r="CY193" s="88">
        <f t="shared" si="140"/>
        <v>45</v>
      </c>
      <c r="CZ193" s="89">
        <f t="shared" si="121"/>
        <v>90</v>
      </c>
      <c r="DA193" s="264">
        <v>34</v>
      </c>
      <c r="DB193" s="263"/>
      <c r="DC193" s="80">
        <f t="shared" si="122"/>
        <v>13.6</v>
      </c>
      <c r="DD193" s="162" t="str">
        <f t="shared" si="123"/>
        <v/>
      </c>
      <c r="DE193" s="162">
        <f t="shared" si="124"/>
        <v>20.360000000000003</v>
      </c>
      <c r="DF193" s="162">
        <f t="shared" si="125"/>
        <v>42.05507246376812</v>
      </c>
      <c r="DG193" s="162">
        <f t="shared" si="126"/>
        <v>13.6</v>
      </c>
      <c r="DH193" s="93">
        <f t="shared" si="127"/>
        <v>76.015072463768121</v>
      </c>
      <c r="DI193" s="94">
        <f t="shared" si="128"/>
        <v>85.009420289855072</v>
      </c>
      <c r="DJ193" s="95">
        <f t="shared" si="129"/>
        <v>86.675040257648959</v>
      </c>
      <c r="DK193" s="96">
        <f t="shared" si="130"/>
        <v>88.00753623188406</v>
      </c>
      <c r="DL193" s="97">
        <f t="shared" si="131"/>
        <v>87</v>
      </c>
      <c r="DM193" s="164">
        <f t="shared" si="132"/>
        <v>0</v>
      </c>
      <c r="DN193" s="165">
        <f t="shared" si="133"/>
        <v>87</v>
      </c>
      <c r="DO193" s="165">
        <f t="shared" si="134"/>
        <v>85</v>
      </c>
      <c r="DP193" s="165">
        <f t="shared" si="135"/>
        <v>87</v>
      </c>
      <c r="DQ193" s="171">
        <f t="shared" si="136"/>
        <v>86.5</v>
      </c>
    </row>
    <row r="194" spans="1:121" ht="18" customHeight="1">
      <c r="A194" s="70">
        <v>406913150132</v>
      </c>
      <c r="B194" s="99" t="s">
        <v>86</v>
      </c>
      <c r="C194" s="104" t="s">
        <v>87</v>
      </c>
      <c r="D194" s="114"/>
      <c r="E194" s="74"/>
      <c r="F194" s="75"/>
      <c r="G194" s="75"/>
      <c r="H194" s="75"/>
      <c r="I194" s="75"/>
      <c r="J194" s="75"/>
      <c r="K194" s="75"/>
      <c r="L194" s="75"/>
      <c r="M194" s="76"/>
      <c r="N194" s="76"/>
      <c r="O194" s="76"/>
      <c r="P194" s="76"/>
      <c r="Q194" s="76" t="str">
        <f t="shared" si="102"/>
        <v/>
      </c>
      <c r="R194" s="76">
        <f t="shared" si="103"/>
        <v>0</v>
      </c>
      <c r="S194" s="77"/>
      <c r="T194" s="77"/>
      <c r="U194" s="77"/>
      <c r="V194" s="77"/>
      <c r="W194" s="77"/>
      <c r="X194" s="78"/>
      <c r="Y194" s="78"/>
      <c r="Z194" s="78"/>
      <c r="AA194" s="78"/>
      <c r="AB194" s="78"/>
      <c r="AC194" s="78" t="str">
        <f t="shared" si="104"/>
        <v/>
      </c>
      <c r="AD194" s="79" t="str">
        <f t="shared" si="105"/>
        <v/>
      </c>
      <c r="AE194" s="74">
        <v>10</v>
      </c>
      <c r="AF194" s="75">
        <v>9</v>
      </c>
      <c r="AG194" s="75">
        <v>10</v>
      </c>
      <c r="AH194" s="75">
        <v>8</v>
      </c>
      <c r="AI194" s="75">
        <f t="shared" si="106"/>
        <v>7</v>
      </c>
      <c r="AJ194" s="75">
        <v>7</v>
      </c>
      <c r="AK194" s="75"/>
      <c r="AL194" s="76"/>
      <c r="AM194" s="76"/>
      <c r="AN194" s="76"/>
      <c r="AO194" s="76">
        <f t="shared" si="107"/>
        <v>51</v>
      </c>
      <c r="AP194" s="76">
        <f t="shared" si="108"/>
        <v>85</v>
      </c>
      <c r="AQ194" s="77">
        <v>10</v>
      </c>
      <c r="AR194" s="77">
        <v>8</v>
      </c>
      <c r="AS194" s="77">
        <v>9</v>
      </c>
      <c r="AT194" s="77"/>
      <c r="AU194" s="78"/>
      <c r="AV194" s="78"/>
      <c r="AW194" s="78"/>
      <c r="AX194" s="78">
        <f t="shared" si="137"/>
        <v>27</v>
      </c>
      <c r="AY194" s="78">
        <f t="shared" si="109"/>
        <v>90</v>
      </c>
      <c r="AZ194" s="262">
        <v>33</v>
      </c>
      <c r="BA194" s="263"/>
      <c r="BB194" s="80">
        <f t="shared" si="110"/>
        <v>66</v>
      </c>
      <c r="BC194" s="74">
        <v>92</v>
      </c>
      <c r="BD194" s="75">
        <v>92</v>
      </c>
      <c r="BE194" s="75">
        <v>85</v>
      </c>
      <c r="BF194" s="75"/>
      <c r="BG194" s="75"/>
      <c r="BH194" s="76">
        <f t="shared" si="111"/>
        <v>269</v>
      </c>
      <c r="BI194" s="76">
        <f t="shared" si="112"/>
        <v>89.666666666666657</v>
      </c>
      <c r="BJ194" s="77">
        <v>25</v>
      </c>
      <c r="BK194" s="77">
        <v>30</v>
      </c>
      <c r="BL194" s="77">
        <v>19</v>
      </c>
      <c r="BM194" s="77">
        <v>18</v>
      </c>
      <c r="BN194" s="77">
        <v>15</v>
      </c>
      <c r="BO194" s="77">
        <v>5</v>
      </c>
      <c r="BP194" s="78"/>
      <c r="BQ194" s="78"/>
      <c r="BR194" s="78"/>
      <c r="BS194" s="78"/>
      <c r="BT194" s="78">
        <f t="shared" si="138"/>
        <v>112</v>
      </c>
      <c r="BU194" s="78">
        <f t="shared" si="113"/>
        <v>97.391304347826093</v>
      </c>
      <c r="BV194" s="81">
        <v>96</v>
      </c>
      <c r="BW194" s="81"/>
      <c r="BX194" s="81"/>
      <c r="BY194" s="82"/>
      <c r="BZ194" s="82"/>
      <c r="CA194" s="82">
        <f t="shared" si="114"/>
        <v>96</v>
      </c>
      <c r="CB194" s="82">
        <f t="shared" si="115"/>
        <v>96</v>
      </c>
      <c r="CC194" s="83">
        <v>86</v>
      </c>
      <c r="CD194" s="83"/>
      <c r="CE194" s="84"/>
      <c r="CF194" s="84"/>
      <c r="CG194" s="84"/>
      <c r="CH194" s="84">
        <f t="shared" si="116"/>
        <v>86</v>
      </c>
      <c r="CI194" s="84">
        <f t="shared" si="117"/>
        <v>86</v>
      </c>
      <c r="CJ194" s="85"/>
      <c r="CK194" s="85"/>
      <c r="CL194" s="86"/>
      <c r="CM194" s="86"/>
      <c r="CN194" s="86"/>
      <c r="CO194" s="86" t="str">
        <f t="shared" si="139"/>
        <v/>
      </c>
      <c r="CP194" s="86">
        <f t="shared" si="119"/>
        <v>0</v>
      </c>
      <c r="CQ194" s="74">
        <v>22</v>
      </c>
      <c r="CR194" s="75">
        <v>8</v>
      </c>
      <c r="CS194" s="87">
        <v>15</v>
      </c>
      <c r="CT194" s="87"/>
      <c r="CU194" s="88"/>
      <c r="CV194" s="88"/>
      <c r="CW194" s="88"/>
      <c r="CX194" s="88"/>
      <c r="CY194" s="88">
        <f t="shared" si="140"/>
        <v>45</v>
      </c>
      <c r="CZ194" s="89">
        <f t="shared" si="121"/>
        <v>90</v>
      </c>
      <c r="DA194" s="264">
        <v>48</v>
      </c>
      <c r="DB194" s="263"/>
      <c r="DC194" s="80">
        <f t="shared" si="122"/>
        <v>19.2</v>
      </c>
      <c r="DD194" s="162" t="str">
        <f t="shared" si="123"/>
        <v/>
      </c>
      <c r="DE194" s="162">
        <f t="shared" si="124"/>
        <v>24.24</v>
      </c>
      <c r="DF194" s="162">
        <f t="shared" si="125"/>
        <v>46.040579710144932</v>
      </c>
      <c r="DG194" s="162">
        <f t="shared" si="126"/>
        <v>19.2</v>
      </c>
      <c r="DH194" s="93">
        <f t="shared" si="127"/>
        <v>89.480579710144937</v>
      </c>
      <c r="DI194" s="94">
        <f t="shared" si="128"/>
        <v>93.425362318840584</v>
      </c>
      <c r="DJ194" s="95">
        <f t="shared" si="129"/>
        <v>94.15587761674719</v>
      </c>
      <c r="DK194" s="96">
        <f t="shared" si="130"/>
        <v>94.740289855072461</v>
      </c>
      <c r="DL194" s="97">
        <f t="shared" si="131"/>
        <v>94</v>
      </c>
      <c r="DM194" s="164">
        <f t="shared" si="132"/>
        <v>0</v>
      </c>
      <c r="DN194" s="165">
        <f t="shared" si="133"/>
        <v>94</v>
      </c>
      <c r="DO194" s="165">
        <f t="shared" si="134"/>
        <v>91</v>
      </c>
      <c r="DP194" s="165">
        <f t="shared" si="135"/>
        <v>94</v>
      </c>
      <c r="DQ194" s="171">
        <f t="shared" si="136"/>
        <v>93.25</v>
      </c>
    </row>
    <row r="195" spans="1:121" ht="18" customHeight="1">
      <c r="A195" s="70">
        <v>406816150948</v>
      </c>
      <c r="B195" s="71" t="s">
        <v>88</v>
      </c>
      <c r="C195" s="72" t="s">
        <v>89</v>
      </c>
      <c r="D195" s="73"/>
      <c r="E195" s="74"/>
      <c r="F195" s="75"/>
      <c r="G195" s="75"/>
      <c r="H195" s="75"/>
      <c r="I195" s="75"/>
      <c r="J195" s="75"/>
      <c r="K195" s="75"/>
      <c r="L195" s="75"/>
      <c r="M195" s="76"/>
      <c r="N195" s="76"/>
      <c r="O195" s="76"/>
      <c r="P195" s="76"/>
      <c r="Q195" s="76" t="str">
        <f>IF(SUMIFS(E195:P195,E195:P195,"&gt;=0")=0,"",SUMIFS(E195:P195,E195:P195,"&gt;=0"))</f>
        <v/>
      </c>
      <c r="R195" s="76">
        <f t="shared" si="103"/>
        <v>0</v>
      </c>
      <c r="S195" s="77"/>
      <c r="T195" s="77"/>
      <c r="U195" s="77"/>
      <c r="V195" s="77"/>
      <c r="W195" s="77"/>
      <c r="X195" s="78"/>
      <c r="Y195" s="78"/>
      <c r="Z195" s="78"/>
      <c r="AA195" s="78"/>
      <c r="AB195" s="78"/>
      <c r="AC195" s="78" t="str">
        <f t="shared" si="104"/>
        <v/>
      </c>
      <c r="AD195" s="79" t="str">
        <f t="shared" si="105"/>
        <v/>
      </c>
      <c r="AE195" s="74">
        <v>2</v>
      </c>
      <c r="AF195" s="75">
        <v>5</v>
      </c>
      <c r="AG195" s="75">
        <v>10</v>
      </c>
      <c r="AH195" s="75">
        <v>9</v>
      </c>
      <c r="AI195" s="75">
        <f t="shared" si="106"/>
        <v>9</v>
      </c>
      <c r="AJ195" s="75">
        <v>9</v>
      </c>
      <c r="AK195" s="75"/>
      <c r="AL195" s="76"/>
      <c r="AM195" s="76"/>
      <c r="AN195" s="76"/>
      <c r="AO195" s="76">
        <f t="shared" si="107"/>
        <v>44</v>
      </c>
      <c r="AP195" s="76">
        <f t="shared" si="108"/>
        <v>73.333333333333329</v>
      </c>
      <c r="AQ195" s="77">
        <v>5</v>
      </c>
      <c r="AR195" s="77">
        <v>6</v>
      </c>
      <c r="AS195" s="77">
        <v>6</v>
      </c>
      <c r="AT195" s="77"/>
      <c r="AU195" s="78"/>
      <c r="AV195" s="78"/>
      <c r="AW195" s="78"/>
      <c r="AX195" s="78">
        <f t="shared" si="137"/>
        <v>17</v>
      </c>
      <c r="AY195" s="78">
        <f t="shared" si="109"/>
        <v>56.666666666666664</v>
      </c>
      <c r="AZ195" s="262">
        <v>16</v>
      </c>
      <c r="BA195" s="263"/>
      <c r="BB195" s="80">
        <f t="shared" si="110"/>
        <v>32</v>
      </c>
      <c r="BC195" s="74">
        <v>85</v>
      </c>
      <c r="BD195" s="75">
        <v>85</v>
      </c>
      <c r="BE195" s="75">
        <v>85</v>
      </c>
      <c r="BF195" s="75"/>
      <c r="BG195" s="75"/>
      <c r="BH195" s="76">
        <f t="shared" si="111"/>
        <v>255</v>
      </c>
      <c r="BI195" s="76">
        <f t="shared" si="112"/>
        <v>85</v>
      </c>
      <c r="BJ195" s="77">
        <v>15</v>
      </c>
      <c r="BK195" s="77">
        <v>20</v>
      </c>
      <c r="BL195" s="77">
        <v>19</v>
      </c>
      <c r="BM195" s="77">
        <v>10</v>
      </c>
      <c r="BN195" s="77">
        <v>7</v>
      </c>
      <c r="BO195" s="77">
        <v>1</v>
      </c>
      <c r="BP195" s="78"/>
      <c r="BQ195" s="78"/>
      <c r="BR195" s="78"/>
      <c r="BS195" s="78"/>
      <c r="BT195" s="78">
        <f t="shared" si="138"/>
        <v>72</v>
      </c>
      <c r="BU195" s="78">
        <f t="shared" si="113"/>
        <v>62.608695652173921</v>
      </c>
      <c r="BV195" s="81">
        <v>87</v>
      </c>
      <c r="BW195" s="81"/>
      <c r="BX195" s="81"/>
      <c r="BY195" s="82"/>
      <c r="BZ195" s="82"/>
      <c r="CA195" s="82">
        <f t="shared" si="114"/>
        <v>87</v>
      </c>
      <c r="CB195" s="82">
        <f t="shared" si="115"/>
        <v>87</v>
      </c>
      <c r="CC195" s="83">
        <v>80</v>
      </c>
      <c r="CD195" s="83"/>
      <c r="CE195" s="84"/>
      <c r="CF195" s="84"/>
      <c r="CG195" s="84"/>
      <c r="CH195" s="84">
        <f t="shared" si="116"/>
        <v>80</v>
      </c>
      <c r="CI195" s="84">
        <f t="shared" si="117"/>
        <v>80</v>
      </c>
      <c r="CJ195" s="85"/>
      <c r="CK195" s="85"/>
      <c r="CL195" s="86"/>
      <c r="CM195" s="86"/>
      <c r="CN195" s="86"/>
      <c r="CO195" s="86" t="str">
        <f t="shared" si="139"/>
        <v/>
      </c>
      <c r="CP195" s="86">
        <f t="shared" si="119"/>
        <v>0</v>
      </c>
      <c r="CQ195" s="74">
        <v>11</v>
      </c>
      <c r="CR195" s="75">
        <v>8</v>
      </c>
      <c r="CS195" s="87">
        <v>11</v>
      </c>
      <c r="CT195" s="87"/>
      <c r="CU195" s="88"/>
      <c r="CV195" s="88"/>
      <c r="CW195" s="88"/>
      <c r="CX195" s="88"/>
      <c r="CY195" s="88">
        <f t="shared" si="140"/>
        <v>30</v>
      </c>
      <c r="CZ195" s="89">
        <f t="shared" si="121"/>
        <v>60</v>
      </c>
      <c r="DA195" s="264">
        <v>30</v>
      </c>
      <c r="DB195" s="263"/>
      <c r="DC195" s="80">
        <f t="shared" si="122"/>
        <v>12</v>
      </c>
      <c r="DD195" s="162" t="str">
        <f t="shared" si="123"/>
        <v/>
      </c>
      <c r="DE195" s="162">
        <f t="shared" si="124"/>
        <v>16.78</v>
      </c>
      <c r="DF195" s="162">
        <f t="shared" si="125"/>
        <v>36.35108695652174</v>
      </c>
      <c r="DG195" s="162">
        <f t="shared" si="126"/>
        <v>12</v>
      </c>
      <c r="DH195" s="93">
        <f t="shared" si="127"/>
        <v>65.131086956521742</v>
      </c>
      <c r="DI195" s="94">
        <f t="shared" si="128"/>
        <v>78.20692934782609</v>
      </c>
      <c r="DJ195" s="95">
        <f t="shared" si="129"/>
        <v>80.628381642512082</v>
      </c>
      <c r="DK195" s="96">
        <f t="shared" si="130"/>
        <v>82.565543478260878</v>
      </c>
      <c r="DL195" s="97">
        <f t="shared" si="131"/>
        <v>81</v>
      </c>
      <c r="DM195" s="164">
        <f t="shared" si="132"/>
        <v>0</v>
      </c>
      <c r="DN195" s="165">
        <f t="shared" si="133"/>
        <v>81</v>
      </c>
      <c r="DO195" s="165">
        <f t="shared" si="134"/>
        <v>79</v>
      </c>
      <c r="DP195" s="165">
        <f t="shared" si="135"/>
        <v>81</v>
      </c>
      <c r="DQ195" s="171">
        <f t="shared" si="136"/>
        <v>80.5</v>
      </c>
    </row>
    <row r="196" spans="1:121" ht="18" customHeight="1">
      <c r="A196" s="70">
        <v>485536150050</v>
      </c>
      <c r="B196" s="103" t="s">
        <v>90</v>
      </c>
      <c r="C196" s="104" t="s">
        <v>91</v>
      </c>
      <c r="D196" s="73"/>
      <c r="E196" s="74"/>
      <c r="F196" s="75"/>
      <c r="G196" s="75"/>
      <c r="H196" s="75"/>
      <c r="I196" s="75"/>
      <c r="J196" s="75"/>
      <c r="K196" s="75"/>
      <c r="L196" s="75"/>
      <c r="M196" s="76"/>
      <c r="N196" s="76"/>
      <c r="O196" s="76"/>
      <c r="P196" s="76"/>
      <c r="Q196" s="76" t="str">
        <f t="shared" si="102"/>
        <v/>
      </c>
      <c r="R196" s="76">
        <f t="shared" si="103"/>
        <v>0</v>
      </c>
      <c r="S196" s="77"/>
      <c r="T196" s="77"/>
      <c r="U196" s="77"/>
      <c r="V196" s="77"/>
      <c r="W196" s="77"/>
      <c r="X196" s="78"/>
      <c r="Y196" s="78"/>
      <c r="Z196" s="78"/>
      <c r="AA196" s="78"/>
      <c r="AB196" s="78"/>
      <c r="AC196" s="78" t="str">
        <f t="shared" si="104"/>
        <v/>
      </c>
      <c r="AD196" s="79" t="str">
        <f t="shared" si="105"/>
        <v/>
      </c>
      <c r="AE196" s="74">
        <v>9</v>
      </c>
      <c r="AF196" s="75">
        <v>8</v>
      </c>
      <c r="AG196" s="75">
        <v>10</v>
      </c>
      <c r="AH196" s="75">
        <v>5</v>
      </c>
      <c r="AI196" s="75">
        <f t="shared" si="106"/>
        <v>7</v>
      </c>
      <c r="AJ196" s="75">
        <v>7</v>
      </c>
      <c r="AK196" s="75"/>
      <c r="AL196" s="76"/>
      <c r="AM196" s="76"/>
      <c r="AN196" s="76"/>
      <c r="AO196" s="76">
        <f t="shared" si="107"/>
        <v>46</v>
      </c>
      <c r="AP196" s="76">
        <f t="shared" si="108"/>
        <v>76.666666666666671</v>
      </c>
      <c r="AQ196" s="77">
        <v>10</v>
      </c>
      <c r="AR196" s="77">
        <v>8</v>
      </c>
      <c r="AS196" s="77">
        <v>6</v>
      </c>
      <c r="AT196" s="77"/>
      <c r="AU196" s="78"/>
      <c r="AV196" s="78"/>
      <c r="AW196" s="78"/>
      <c r="AX196" s="78">
        <f t="shared" si="137"/>
        <v>24</v>
      </c>
      <c r="AY196" s="78">
        <f t="shared" si="109"/>
        <v>80</v>
      </c>
      <c r="AZ196" s="262">
        <v>19</v>
      </c>
      <c r="BA196" s="263"/>
      <c r="BB196" s="80">
        <f t="shared" si="110"/>
        <v>38</v>
      </c>
      <c r="BC196" s="74">
        <v>92</v>
      </c>
      <c r="BD196" s="75">
        <v>85</v>
      </c>
      <c r="BE196" s="75">
        <v>85</v>
      </c>
      <c r="BF196" s="75"/>
      <c r="BG196" s="75"/>
      <c r="BH196" s="76">
        <f t="shared" si="111"/>
        <v>262</v>
      </c>
      <c r="BI196" s="76">
        <f t="shared" si="112"/>
        <v>87.333333333333329</v>
      </c>
      <c r="BJ196" s="77">
        <v>15</v>
      </c>
      <c r="BK196" s="77">
        <v>20</v>
      </c>
      <c r="BL196" s="77">
        <v>25</v>
      </c>
      <c r="BM196" s="77">
        <v>10</v>
      </c>
      <c r="BN196" s="77">
        <v>8</v>
      </c>
      <c r="BO196" s="77">
        <v>1</v>
      </c>
      <c r="BP196" s="78"/>
      <c r="BQ196" s="78"/>
      <c r="BR196" s="78"/>
      <c r="BS196" s="78"/>
      <c r="BT196" s="78">
        <f t="shared" si="138"/>
        <v>79</v>
      </c>
      <c r="BU196" s="78">
        <f t="shared" si="113"/>
        <v>68.695652173913047</v>
      </c>
      <c r="BV196" s="81">
        <v>85</v>
      </c>
      <c r="BW196" s="81"/>
      <c r="BX196" s="81"/>
      <c r="BY196" s="82"/>
      <c r="BZ196" s="82"/>
      <c r="CA196" s="82">
        <f t="shared" si="114"/>
        <v>85</v>
      </c>
      <c r="CB196" s="82">
        <f t="shared" si="115"/>
        <v>85</v>
      </c>
      <c r="CC196" s="83">
        <v>80</v>
      </c>
      <c r="CD196" s="83"/>
      <c r="CE196" s="84"/>
      <c r="CF196" s="84"/>
      <c r="CG196" s="84"/>
      <c r="CH196" s="84">
        <f t="shared" si="116"/>
        <v>80</v>
      </c>
      <c r="CI196" s="84">
        <f t="shared" si="117"/>
        <v>80</v>
      </c>
      <c r="CJ196" s="85"/>
      <c r="CK196" s="85"/>
      <c r="CL196" s="86"/>
      <c r="CM196" s="86"/>
      <c r="CN196" s="86"/>
      <c r="CO196" s="86" t="str">
        <f t="shared" si="139"/>
        <v/>
      </c>
      <c r="CP196" s="86">
        <f t="shared" si="119"/>
        <v>0</v>
      </c>
      <c r="CQ196" s="74">
        <v>11</v>
      </c>
      <c r="CR196" s="75">
        <v>8</v>
      </c>
      <c r="CS196" s="87">
        <v>11</v>
      </c>
      <c r="CT196" s="87"/>
      <c r="CU196" s="88"/>
      <c r="CV196" s="88"/>
      <c r="CW196" s="88"/>
      <c r="CX196" s="88"/>
      <c r="CY196" s="88">
        <f t="shared" si="140"/>
        <v>30</v>
      </c>
      <c r="CZ196" s="89">
        <f t="shared" si="121"/>
        <v>60</v>
      </c>
      <c r="DA196" s="264">
        <v>33</v>
      </c>
      <c r="DB196" s="263"/>
      <c r="DC196" s="80">
        <f t="shared" si="122"/>
        <v>13.2</v>
      </c>
      <c r="DD196" s="162" t="str">
        <f t="shared" si="123"/>
        <v/>
      </c>
      <c r="DE196" s="162">
        <f t="shared" si="124"/>
        <v>19.82</v>
      </c>
      <c r="DF196" s="162">
        <f t="shared" si="125"/>
        <v>37.195289855072467</v>
      </c>
      <c r="DG196" s="162">
        <f t="shared" si="126"/>
        <v>13.2</v>
      </c>
      <c r="DH196" s="93">
        <f t="shared" si="127"/>
        <v>70.21528985507247</v>
      </c>
      <c r="DI196" s="94">
        <f t="shared" si="128"/>
        <v>81.384556159420299</v>
      </c>
      <c r="DJ196" s="95">
        <f t="shared" si="129"/>
        <v>83.452938808373602</v>
      </c>
      <c r="DK196" s="96">
        <f t="shared" si="130"/>
        <v>85.107644927536228</v>
      </c>
      <c r="DL196" s="97">
        <f t="shared" si="131"/>
        <v>83</v>
      </c>
      <c r="DM196" s="164">
        <f t="shared" si="132"/>
        <v>1</v>
      </c>
      <c r="DN196" s="165">
        <f t="shared" si="133"/>
        <v>82</v>
      </c>
      <c r="DO196" s="165">
        <f t="shared" si="134"/>
        <v>83</v>
      </c>
      <c r="DP196" s="165">
        <f t="shared" si="135"/>
        <v>84</v>
      </c>
      <c r="DQ196" s="171">
        <f t="shared" si="136"/>
        <v>83</v>
      </c>
    </row>
    <row r="197" spans="1:121" ht="18" customHeight="1">
      <c r="A197" s="70">
        <v>406913150107</v>
      </c>
      <c r="B197" s="71" t="s">
        <v>92</v>
      </c>
      <c r="C197" s="72" t="s">
        <v>93</v>
      </c>
      <c r="D197" s="73"/>
      <c r="E197" s="74"/>
      <c r="F197" s="75"/>
      <c r="G197" s="75"/>
      <c r="H197" s="75"/>
      <c r="I197" s="75"/>
      <c r="J197" s="75"/>
      <c r="K197" s="75"/>
      <c r="L197" s="75"/>
      <c r="M197" s="76"/>
      <c r="N197" s="76"/>
      <c r="O197" s="76"/>
      <c r="P197" s="76"/>
      <c r="Q197" s="76" t="str">
        <f t="shared" si="102"/>
        <v/>
      </c>
      <c r="R197" s="76">
        <f t="shared" si="103"/>
        <v>0</v>
      </c>
      <c r="S197" s="77"/>
      <c r="T197" s="77"/>
      <c r="U197" s="77"/>
      <c r="V197" s="77"/>
      <c r="W197" s="77"/>
      <c r="X197" s="78"/>
      <c r="Y197" s="78"/>
      <c r="Z197" s="78"/>
      <c r="AA197" s="78"/>
      <c r="AB197" s="78"/>
      <c r="AC197" s="78" t="str">
        <f t="shared" si="104"/>
        <v/>
      </c>
      <c r="AD197" s="79" t="str">
        <f t="shared" si="105"/>
        <v/>
      </c>
      <c r="AE197" s="74"/>
      <c r="AF197" s="75"/>
      <c r="AG197" s="75"/>
      <c r="AH197" s="75"/>
      <c r="AI197" s="75"/>
      <c r="AJ197" s="75"/>
      <c r="AK197" s="75"/>
      <c r="AL197" s="76"/>
      <c r="AM197" s="76"/>
      <c r="AN197" s="76"/>
      <c r="AO197" s="76" t="str">
        <f t="shared" si="107"/>
        <v/>
      </c>
      <c r="AP197" s="76" t="str">
        <f t="shared" si="108"/>
        <v/>
      </c>
      <c r="AQ197" s="77"/>
      <c r="AR197" s="77"/>
      <c r="AS197" s="77"/>
      <c r="AT197" s="77"/>
      <c r="AU197" s="78"/>
      <c r="AV197" s="78"/>
      <c r="AW197" s="78"/>
      <c r="AX197" s="78" t="str">
        <f t="shared" si="137"/>
        <v/>
      </c>
      <c r="AY197" s="78" t="str">
        <f t="shared" si="109"/>
        <v/>
      </c>
      <c r="AZ197" s="262"/>
      <c r="BA197" s="263"/>
      <c r="BB197" s="80" t="str">
        <f t="shared" si="110"/>
        <v/>
      </c>
      <c r="BC197" s="74"/>
      <c r="BD197" s="75"/>
      <c r="BE197" s="75"/>
      <c r="BF197" s="75"/>
      <c r="BG197" s="75"/>
      <c r="BH197" s="76" t="str">
        <f t="shared" si="111"/>
        <v/>
      </c>
      <c r="BI197" s="76" t="str">
        <f t="shared" si="112"/>
        <v/>
      </c>
      <c r="BJ197" s="77"/>
      <c r="BK197" s="77"/>
      <c r="BL197" s="77"/>
      <c r="BM197" s="77"/>
      <c r="BN197" s="77"/>
      <c r="BO197" s="77"/>
      <c r="BP197" s="78"/>
      <c r="BQ197" s="78"/>
      <c r="BR197" s="78"/>
      <c r="BS197" s="78"/>
      <c r="BT197" s="78" t="str">
        <f t="shared" si="138"/>
        <v/>
      </c>
      <c r="BU197" s="78" t="str">
        <f t="shared" si="113"/>
        <v/>
      </c>
      <c r="BV197" s="81"/>
      <c r="BW197" s="81"/>
      <c r="BX197" s="81"/>
      <c r="BY197" s="82"/>
      <c r="BZ197" s="82"/>
      <c r="CA197" s="82" t="str">
        <f t="shared" si="114"/>
        <v/>
      </c>
      <c r="CB197" s="82" t="str">
        <f t="shared" si="115"/>
        <v/>
      </c>
      <c r="CC197" s="83"/>
      <c r="CD197" s="83"/>
      <c r="CE197" s="84"/>
      <c r="CF197" s="84"/>
      <c r="CG197" s="84"/>
      <c r="CH197" s="84" t="str">
        <f t="shared" si="116"/>
        <v/>
      </c>
      <c r="CI197" s="84" t="str">
        <f t="shared" si="117"/>
        <v/>
      </c>
      <c r="CJ197" s="85"/>
      <c r="CK197" s="85"/>
      <c r="CL197" s="86"/>
      <c r="CM197" s="86"/>
      <c r="CN197" s="86"/>
      <c r="CO197" s="86" t="str">
        <f t="shared" si="139"/>
        <v/>
      </c>
      <c r="CP197" s="86">
        <f t="shared" si="119"/>
        <v>0</v>
      </c>
      <c r="CQ197" s="74"/>
      <c r="CR197" s="75"/>
      <c r="CS197" s="87"/>
      <c r="CT197" s="87"/>
      <c r="CU197" s="88"/>
      <c r="CV197" s="88"/>
      <c r="CW197" s="88"/>
      <c r="CX197" s="88"/>
      <c r="CY197" s="88" t="str">
        <f t="shared" si="140"/>
        <v/>
      </c>
      <c r="CZ197" s="89" t="str">
        <f t="shared" si="121"/>
        <v/>
      </c>
      <c r="DA197" s="264"/>
      <c r="DB197" s="263"/>
      <c r="DC197" s="80" t="str">
        <f t="shared" si="122"/>
        <v/>
      </c>
      <c r="DD197" s="162" t="str">
        <f t="shared" si="123"/>
        <v/>
      </c>
      <c r="DE197" s="162" t="str">
        <f t="shared" si="124"/>
        <v/>
      </c>
      <c r="DF197" s="162" t="str">
        <f t="shared" si="125"/>
        <v/>
      </c>
      <c r="DG197" s="162" t="str">
        <f t="shared" si="126"/>
        <v/>
      </c>
      <c r="DH197" s="93" t="str">
        <f t="shared" si="127"/>
        <v/>
      </c>
      <c r="DI197" s="94" t="str">
        <f t="shared" si="128"/>
        <v/>
      </c>
      <c r="DJ197" s="95" t="str">
        <f t="shared" si="129"/>
        <v/>
      </c>
      <c r="DK197" s="96" t="str">
        <f t="shared" si="130"/>
        <v/>
      </c>
      <c r="DL197" s="97" t="str">
        <f t="shared" si="131"/>
        <v/>
      </c>
      <c r="DM197" s="164" t="str">
        <f t="shared" si="132"/>
        <v/>
      </c>
      <c r="DN197" s="165" t="str">
        <f t="shared" si="133"/>
        <v/>
      </c>
      <c r="DO197" s="165">
        <f t="shared" si="134"/>
        <v>90</v>
      </c>
      <c r="DP197" s="165">
        <f t="shared" si="135"/>
        <v>92</v>
      </c>
      <c r="DQ197" s="171">
        <f t="shared" si="136"/>
        <v>91</v>
      </c>
    </row>
    <row r="198" spans="1:121" ht="18" customHeight="1">
      <c r="A198" s="70">
        <v>406913150108</v>
      </c>
      <c r="B198" s="71" t="s">
        <v>94</v>
      </c>
      <c r="C198" s="72" t="s">
        <v>95</v>
      </c>
      <c r="D198" s="73"/>
      <c r="E198" s="74"/>
      <c r="F198" s="75"/>
      <c r="G198" s="75"/>
      <c r="H198" s="75"/>
      <c r="I198" s="75"/>
      <c r="J198" s="75"/>
      <c r="K198" s="75"/>
      <c r="L198" s="75"/>
      <c r="M198" s="76"/>
      <c r="N198" s="76"/>
      <c r="O198" s="76"/>
      <c r="P198" s="76"/>
      <c r="Q198" s="76" t="str">
        <f t="shared" si="102"/>
        <v/>
      </c>
      <c r="R198" s="76">
        <f t="shared" si="103"/>
        <v>0</v>
      </c>
      <c r="S198" s="77"/>
      <c r="T198" s="77"/>
      <c r="U198" s="77"/>
      <c r="V198" s="77"/>
      <c r="W198" s="77"/>
      <c r="X198" s="78"/>
      <c r="Y198" s="78"/>
      <c r="Z198" s="78"/>
      <c r="AA198" s="78"/>
      <c r="AB198" s="78"/>
      <c r="AC198" s="78" t="str">
        <f t="shared" si="104"/>
        <v/>
      </c>
      <c r="AD198" s="79" t="str">
        <f t="shared" si="105"/>
        <v/>
      </c>
      <c r="AE198" s="74">
        <v>9</v>
      </c>
      <c r="AF198" s="75">
        <v>10</v>
      </c>
      <c r="AG198" s="75">
        <v>10</v>
      </c>
      <c r="AH198" s="75">
        <v>9</v>
      </c>
      <c r="AI198" s="75">
        <f t="shared" si="106"/>
        <v>10</v>
      </c>
      <c r="AJ198" s="75">
        <v>10</v>
      </c>
      <c r="AK198" s="75"/>
      <c r="AL198" s="76"/>
      <c r="AM198" s="76"/>
      <c r="AN198" s="76"/>
      <c r="AO198" s="76">
        <f t="shared" si="107"/>
        <v>58</v>
      </c>
      <c r="AP198" s="76">
        <f t="shared" si="108"/>
        <v>96.666666666666671</v>
      </c>
      <c r="AQ198" s="77">
        <v>9</v>
      </c>
      <c r="AR198" s="77">
        <v>10</v>
      </c>
      <c r="AS198" s="77">
        <v>9</v>
      </c>
      <c r="AT198" s="77"/>
      <c r="AU198" s="78"/>
      <c r="AV198" s="78"/>
      <c r="AW198" s="78"/>
      <c r="AX198" s="78">
        <f t="shared" si="137"/>
        <v>28</v>
      </c>
      <c r="AY198" s="78">
        <f t="shared" si="109"/>
        <v>93.333333333333329</v>
      </c>
      <c r="AZ198" s="262">
        <v>29</v>
      </c>
      <c r="BA198" s="263"/>
      <c r="BB198" s="80">
        <f t="shared" si="110"/>
        <v>57.999999999999993</v>
      </c>
      <c r="BC198" s="74">
        <v>85</v>
      </c>
      <c r="BD198" s="75">
        <v>92</v>
      </c>
      <c r="BE198" s="75">
        <v>92</v>
      </c>
      <c r="BF198" s="75"/>
      <c r="BG198" s="75"/>
      <c r="BH198" s="76">
        <f t="shared" si="111"/>
        <v>269</v>
      </c>
      <c r="BI198" s="76">
        <f t="shared" si="112"/>
        <v>89.666666666666657</v>
      </c>
      <c r="BJ198" s="77">
        <v>24</v>
      </c>
      <c r="BK198" s="77">
        <v>28</v>
      </c>
      <c r="BL198" s="77">
        <v>22</v>
      </c>
      <c r="BM198" s="77">
        <v>20</v>
      </c>
      <c r="BN198" s="77">
        <v>15</v>
      </c>
      <c r="BO198" s="77">
        <v>5</v>
      </c>
      <c r="BP198" s="78"/>
      <c r="BQ198" s="78"/>
      <c r="BR198" s="78"/>
      <c r="BS198" s="78"/>
      <c r="BT198" s="78">
        <f t="shared" si="138"/>
        <v>114</v>
      </c>
      <c r="BU198" s="78">
        <f t="shared" si="113"/>
        <v>99.130434782608702</v>
      </c>
      <c r="BV198" s="81">
        <v>92</v>
      </c>
      <c r="BW198" s="81"/>
      <c r="BX198" s="81"/>
      <c r="BY198" s="82"/>
      <c r="BZ198" s="82"/>
      <c r="CA198" s="82">
        <f t="shared" si="114"/>
        <v>92</v>
      </c>
      <c r="CB198" s="82">
        <f t="shared" si="115"/>
        <v>92</v>
      </c>
      <c r="CC198" s="83">
        <v>86</v>
      </c>
      <c r="CD198" s="83"/>
      <c r="CE198" s="84"/>
      <c r="CF198" s="84"/>
      <c r="CG198" s="84"/>
      <c r="CH198" s="84">
        <f t="shared" si="116"/>
        <v>86</v>
      </c>
      <c r="CI198" s="84">
        <f t="shared" si="117"/>
        <v>86</v>
      </c>
      <c r="CJ198" s="85"/>
      <c r="CK198" s="85"/>
      <c r="CL198" s="86"/>
      <c r="CM198" s="86"/>
      <c r="CN198" s="86"/>
      <c r="CO198" s="86" t="str">
        <f t="shared" si="139"/>
        <v/>
      </c>
      <c r="CP198" s="86">
        <f t="shared" si="119"/>
        <v>0</v>
      </c>
      <c r="CQ198" s="74">
        <v>24</v>
      </c>
      <c r="CR198" s="75">
        <v>10</v>
      </c>
      <c r="CS198" s="87">
        <v>15</v>
      </c>
      <c r="CT198" s="87"/>
      <c r="CU198" s="88"/>
      <c r="CV198" s="88"/>
      <c r="CW198" s="88"/>
      <c r="CX198" s="88"/>
      <c r="CY198" s="88">
        <f t="shared" si="140"/>
        <v>49</v>
      </c>
      <c r="CZ198" s="89">
        <f t="shared" si="121"/>
        <v>98</v>
      </c>
      <c r="DA198" s="264">
        <v>33</v>
      </c>
      <c r="DB198" s="263"/>
      <c r="DC198" s="80">
        <f t="shared" si="122"/>
        <v>13.2</v>
      </c>
      <c r="DD198" s="162" t="str">
        <f t="shared" si="123"/>
        <v/>
      </c>
      <c r="DE198" s="162">
        <f t="shared" si="124"/>
        <v>25.22</v>
      </c>
      <c r="DF198" s="162">
        <f t="shared" si="125"/>
        <v>46.957971014492749</v>
      </c>
      <c r="DG198" s="162">
        <f t="shared" si="126"/>
        <v>13.2</v>
      </c>
      <c r="DH198" s="93">
        <f t="shared" si="127"/>
        <v>85.377971014492758</v>
      </c>
      <c r="DI198" s="94">
        <f t="shared" si="128"/>
        <v>90.861231884057972</v>
      </c>
      <c r="DJ198" s="95">
        <f t="shared" si="129"/>
        <v>91.876650563607086</v>
      </c>
      <c r="DK198" s="96">
        <f t="shared" si="130"/>
        <v>92.688985507246372</v>
      </c>
      <c r="DL198" s="97">
        <f t="shared" si="131"/>
        <v>92</v>
      </c>
      <c r="DM198" s="164">
        <f t="shared" si="132"/>
        <v>1</v>
      </c>
      <c r="DN198" s="165">
        <f t="shared" si="133"/>
        <v>91</v>
      </c>
      <c r="DO198" s="165">
        <f t="shared" si="134"/>
        <v>89</v>
      </c>
      <c r="DP198" s="165">
        <f t="shared" si="135"/>
        <v>89</v>
      </c>
      <c r="DQ198" s="171">
        <f t="shared" si="136"/>
        <v>90.25</v>
      </c>
    </row>
    <row r="199" spans="1:121" ht="18" customHeight="1">
      <c r="A199" s="70">
        <v>406913150134</v>
      </c>
      <c r="B199" s="71" t="s">
        <v>96</v>
      </c>
      <c r="C199" s="72" t="s">
        <v>97</v>
      </c>
      <c r="D199" s="114"/>
      <c r="E199" s="74"/>
      <c r="F199" s="75"/>
      <c r="G199" s="75"/>
      <c r="H199" s="75"/>
      <c r="I199" s="75"/>
      <c r="J199" s="75"/>
      <c r="K199" s="75"/>
      <c r="L199" s="75"/>
      <c r="M199" s="76"/>
      <c r="N199" s="76"/>
      <c r="O199" s="76"/>
      <c r="P199" s="76"/>
      <c r="Q199" s="76" t="str">
        <f t="shared" si="102"/>
        <v/>
      </c>
      <c r="R199" s="76">
        <f t="shared" si="103"/>
        <v>0</v>
      </c>
      <c r="S199" s="77"/>
      <c r="T199" s="77"/>
      <c r="U199" s="77"/>
      <c r="V199" s="77"/>
      <c r="W199" s="77"/>
      <c r="X199" s="78"/>
      <c r="Y199" s="78"/>
      <c r="Z199" s="78"/>
      <c r="AA199" s="78"/>
      <c r="AB199" s="78"/>
      <c r="AC199" s="78" t="str">
        <f t="shared" si="104"/>
        <v/>
      </c>
      <c r="AD199" s="79" t="str">
        <f t="shared" si="105"/>
        <v/>
      </c>
      <c r="AE199" s="74">
        <v>5</v>
      </c>
      <c r="AF199" s="75">
        <v>7</v>
      </c>
      <c r="AG199" s="75">
        <v>10</v>
      </c>
      <c r="AH199" s="75">
        <v>9</v>
      </c>
      <c r="AI199" s="75">
        <f t="shared" si="106"/>
        <v>7</v>
      </c>
      <c r="AJ199" s="75">
        <v>7</v>
      </c>
      <c r="AK199" s="75"/>
      <c r="AL199" s="76"/>
      <c r="AM199" s="76"/>
      <c r="AN199" s="76"/>
      <c r="AO199" s="76">
        <f t="shared" si="107"/>
        <v>45</v>
      </c>
      <c r="AP199" s="76">
        <f t="shared" si="108"/>
        <v>75</v>
      </c>
      <c r="AQ199" s="77">
        <v>8</v>
      </c>
      <c r="AR199" s="77">
        <v>8</v>
      </c>
      <c r="AS199" s="77">
        <v>10</v>
      </c>
      <c r="AT199" s="77"/>
      <c r="AU199" s="78"/>
      <c r="AV199" s="78"/>
      <c r="AW199" s="78"/>
      <c r="AX199" s="78">
        <f t="shared" si="137"/>
        <v>26</v>
      </c>
      <c r="AY199" s="78">
        <f>IFERROR(IF($AY$168=0,0,((AX199/SUMIFS($AQ$171:$AW$171,AQ199:AW199,"&gt;=0"))*100)),"")</f>
        <v>86.666666666666671</v>
      </c>
      <c r="AZ199" s="262">
        <v>27</v>
      </c>
      <c r="BA199" s="263"/>
      <c r="BB199" s="80">
        <f t="shared" si="110"/>
        <v>54</v>
      </c>
      <c r="BC199" s="74">
        <v>85</v>
      </c>
      <c r="BD199" s="75">
        <v>92</v>
      </c>
      <c r="BE199" s="75">
        <v>85</v>
      </c>
      <c r="BF199" s="75"/>
      <c r="BG199" s="75"/>
      <c r="BH199" s="76">
        <f t="shared" si="111"/>
        <v>262</v>
      </c>
      <c r="BI199" s="76">
        <f t="shared" si="112"/>
        <v>87.333333333333329</v>
      </c>
      <c r="BJ199" s="77">
        <v>20</v>
      </c>
      <c r="BK199" s="77">
        <v>30</v>
      </c>
      <c r="BL199" s="77">
        <v>21</v>
      </c>
      <c r="BM199" s="77">
        <v>18</v>
      </c>
      <c r="BN199" s="77">
        <v>10</v>
      </c>
      <c r="BO199" s="77">
        <v>5</v>
      </c>
      <c r="BP199" s="78"/>
      <c r="BQ199" s="78"/>
      <c r="BR199" s="78"/>
      <c r="BS199" s="78"/>
      <c r="BT199" s="78">
        <f t="shared" si="138"/>
        <v>104</v>
      </c>
      <c r="BU199" s="78">
        <f t="shared" si="113"/>
        <v>90.434782608695656</v>
      </c>
      <c r="BV199" s="81">
        <v>90</v>
      </c>
      <c r="BW199" s="81"/>
      <c r="BX199" s="81"/>
      <c r="BY199" s="82"/>
      <c r="BZ199" s="82"/>
      <c r="CA199" s="82">
        <f t="shared" si="114"/>
        <v>90</v>
      </c>
      <c r="CB199" s="82">
        <f t="shared" si="115"/>
        <v>90</v>
      </c>
      <c r="CC199" s="83">
        <v>84</v>
      </c>
      <c r="CD199" s="83"/>
      <c r="CE199" s="84"/>
      <c r="CF199" s="84"/>
      <c r="CG199" s="84"/>
      <c r="CH199" s="84">
        <f t="shared" si="116"/>
        <v>84</v>
      </c>
      <c r="CI199" s="84">
        <f t="shared" si="117"/>
        <v>84</v>
      </c>
      <c r="CJ199" s="85"/>
      <c r="CK199" s="85"/>
      <c r="CL199" s="86"/>
      <c r="CM199" s="86"/>
      <c r="CN199" s="86"/>
      <c r="CO199" s="86" t="str">
        <f t="shared" si="139"/>
        <v/>
      </c>
      <c r="CP199" s="86">
        <f t="shared" si="119"/>
        <v>0</v>
      </c>
      <c r="CQ199" s="74">
        <v>20</v>
      </c>
      <c r="CR199" s="75">
        <v>6</v>
      </c>
      <c r="CS199" s="87">
        <v>13</v>
      </c>
      <c r="CT199" s="87"/>
      <c r="CU199" s="88"/>
      <c r="CV199" s="88"/>
      <c r="CW199" s="88"/>
      <c r="CX199" s="88"/>
      <c r="CY199" s="88">
        <f t="shared" si="140"/>
        <v>39</v>
      </c>
      <c r="CZ199" s="89">
        <f t="shared" si="121"/>
        <v>78</v>
      </c>
      <c r="DA199" s="264">
        <v>38</v>
      </c>
      <c r="DB199" s="263"/>
      <c r="DC199" s="80">
        <f t="shared" si="122"/>
        <v>15.2</v>
      </c>
      <c r="DD199" s="162" t="str">
        <f t="shared" si="123"/>
        <v/>
      </c>
      <c r="DE199" s="162">
        <f t="shared" si="124"/>
        <v>21.66</v>
      </c>
      <c r="DF199" s="162">
        <f t="shared" si="125"/>
        <v>42.837681159420292</v>
      </c>
      <c r="DG199" s="162">
        <f t="shared" si="126"/>
        <v>15.2</v>
      </c>
      <c r="DH199" s="93">
        <f t="shared" si="127"/>
        <v>79.697681159420299</v>
      </c>
      <c r="DI199" s="94">
        <f t="shared" si="128"/>
        <v>87.311050724637681</v>
      </c>
      <c r="DJ199" s="95">
        <f t="shared" si="129"/>
        <v>88.720933977455729</v>
      </c>
      <c r="DK199" s="96">
        <f t="shared" si="130"/>
        <v>89.848840579710156</v>
      </c>
      <c r="DL199" s="97">
        <f t="shared" si="131"/>
        <v>89</v>
      </c>
      <c r="DM199" s="164">
        <f t="shared" si="132"/>
        <v>5</v>
      </c>
      <c r="DN199" s="165">
        <f t="shared" si="133"/>
        <v>84</v>
      </c>
      <c r="DO199" s="165">
        <f t="shared" si="134"/>
        <v>85</v>
      </c>
      <c r="DP199" s="165">
        <f t="shared" si="135"/>
        <v>85</v>
      </c>
      <c r="DQ199" s="171">
        <f t="shared" si="136"/>
        <v>85.75</v>
      </c>
    </row>
    <row r="200" spans="1:121" ht="18" customHeight="1">
      <c r="A200" s="70">
        <v>406913150135</v>
      </c>
      <c r="B200" s="71" t="s">
        <v>98</v>
      </c>
      <c r="C200" s="72" t="s">
        <v>99</v>
      </c>
      <c r="D200" s="114"/>
      <c r="E200" s="74"/>
      <c r="F200" s="75"/>
      <c r="G200" s="75"/>
      <c r="H200" s="75"/>
      <c r="I200" s="75"/>
      <c r="J200" s="75"/>
      <c r="K200" s="75"/>
      <c r="L200" s="75"/>
      <c r="M200" s="76"/>
      <c r="N200" s="76"/>
      <c r="O200" s="76"/>
      <c r="P200" s="76"/>
      <c r="Q200" s="76" t="str">
        <f t="shared" si="102"/>
        <v/>
      </c>
      <c r="R200" s="76">
        <f t="shared" si="103"/>
        <v>0</v>
      </c>
      <c r="S200" s="77"/>
      <c r="T200" s="77"/>
      <c r="U200" s="77"/>
      <c r="V200" s="77"/>
      <c r="W200" s="77"/>
      <c r="X200" s="78"/>
      <c r="Y200" s="78"/>
      <c r="Z200" s="78"/>
      <c r="AA200" s="78"/>
      <c r="AB200" s="78"/>
      <c r="AC200" s="78" t="str">
        <f t="shared" si="104"/>
        <v/>
      </c>
      <c r="AD200" s="79" t="str">
        <f t="shared" si="105"/>
        <v/>
      </c>
      <c r="AE200" s="74">
        <v>5</v>
      </c>
      <c r="AF200" s="75">
        <v>10</v>
      </c>
      <c r="AG200" s="75">
        <v>10</v>
      </c>
      <c r="AH200" s="75">
        <v>9</v>
      </c>
      <c r="AI200" s="75">
        <f t="shared" si="106"/>
        <v>8</v>
      </c>
      <c r="AJ200" s="75">
        <v>8</v>
      </c>
      <c r="AK200" s="75"/>
      <c r="AL200" s="76"/>
      <c r="AM200" s="76"/>
      <c r="AN200" s="76"/>
      <c r="AO200" s="76">
        <f t="shared" si="107"/>
        <v>50</v>
      </c>
      <c r="AP200" s="76">
        <f t="shared" si="108"/>
        <v>83.333333333333343</v>
      </c>
      <c r="AQ200" s="77">
        <v>9</v>
      </c>
      <c r="AR200" s="77">
        <v>8</v>
      </c>
      <c r="AS200" s="77">
        <v>7</v>
      </c>
      <c r="AT200" s="77"/>
      <c r="AU200" s="78"/>
      <c r="AV200" s="78"/>
      <c r="AW200" s="78"/>
      <c r="AX200" s="78">
        <f t="shared" si="137"/>
        <v>24</v>
      </c>
      <c r="AY200" s="78">
        <f t="shared" si="109"/>
        <v>80</v>
      </c>
      <c r="AZ200" s="262">
        <v>32</v>
      </c>
      <c r="BA200" s="263"/>
      <c r="BB200" s="80">
        <f t="shared" si="110"/>
        <v>64</v>
      </c>
      <c r="BC200" s="74">
        <v>85</v>
      </c>
      <c r="BD200" s="75">
        <v>92</v>
      </c>
      <c r="BE200" s="75">
        <v>92</v>
      </c>
      <c r="BF200" s="75"/>
      <c r="BG200" s="75"/>
      <c r="BH200" s="76">
        <f t="shared" si="111"/>
        <v>269</v>
      </c>
      <c r="BI200" s="76">
        <f t="shared" si="112"/>
        <v>89.666666666666657</v>
      </c>
      <c r="BJ200" s="77">
        <v>25</v>
      </c>
      <c r="BK200" s="77">
        <v>20</v>
      </c>
      <c r="BL200" s="77">
        <v>15</v>
      </c>
      <c r="BM200" s="77">
        <v>10</v>
      </c>
      <c r="BN200" s="77">
        <v>7</v>
      </c>
      <c r="BO200" s="77">
        <v>1</v>
      </c>
      <c r="BP200" s="78"/>
      <c r="BQ200" s="78"/>
      <c r="BR200" s="78"/>
      <c r="BS200" s="78"/>
      <c r="BT200" s="78">
        <f t="shared" si="138"/>
        <v>78</v>
      </c>
      <c r="BU200" s="78">
        <f t="shared" si="113"/>
        <v>67.826086956521735</v>
      </c>
      <c r="BV200" s="81">
        <v>85</v>
      </c>
      <c r="BW200" s="81"/>
      <c r="BX200" s="81"/>
      <c r="BY200" s="82"/>
      <c r="BZ200" s="82"/>
      <c r="CA200" s="82">
        <f t="shared" si="114"/>
        <v>85</v>
      </c>
      <c r="CB200" s="82">
        <f t="shared" si="115"/>
        <v>85</v>
      </c>
      <c r="CC200" s="83">
        <v>80</v>
      </c>
      <c r="CD200" s="83"/>
      <c r="CE200" s="84"/>
      <c r="CF200" s="84"/>
      <c r="CG200" s="84"/>
      <c r="CH200" s="84">
        <f t="shared" si="116"/>
        <v>80</v>
      </c>
      <c r="CI200" s="84">
        <f t="shared" si="117"/>
        <v>80</v>
      </c>
      <c r="CJ200" s="85"/>
      <c r="CK200" s="85"/>
      <c r="CL200" s="86"/>
      <c r="CM200" s="86"/>
      <c r="CN200" s="86"/>
      <c r="CO200" s="86" t="str">
        <f t="shared" si="139"/>
        <v/>
      </c>
      <c r="CP200" s="86">
        <f t="shared" si="119"/>
        <v>0</v>
      </c>
      <c r="CQ200" s="74">
        <v>21</v>
      </c>
      <c r="CR200" s="75">
        <v>9</v>
      </c>
      <c r="CS200" s="87">
        <v>13</v>
      </c>
      <c r="CT200" s="87"/>
      <c r="CU200" s="88"/>
      <c r="CV200" s="88"/>
      <c r="CW200" s="88"/>
      <c r="CX200" s="88"/>
      <c r="CY200" s="88">
        <f t="shared" si="140"/>
        <v>43</v>
      </c>
      <c r="CZ200" s="89">
        <f t="shared" si="121"/>
        <v>86</v>
      </c>
      <c r="DA200" s="264">
        <v>45</v>
      </c>
      <c r="DB200" s="263"/>
      <c r="DC200" s="80">
        <f t="shared" si="122"/>
        <v>18</v>
      </c>
      <c r="DD200" s="162" t="str">
        <f t="shared" si="123"/>
        <v/>
      </c>
      <c r="DE200" s="162">
        <f t="shared" si="124"/>
        <v>22.960000000000004</v>
      </c>
      <c r="DF200" s="162">
        <f t="shared" si="125"/>
        <v>40.56992753623188</v>
      </c>
      <c r="DG200" s="162">
        <f t="shared" si="126"/>
        <v>18</v>
      </c>
      <c r="DH200" s="93">
        <f t="shared" si="127"/>
        <v>81.529927536231881</v>
      </c>
      <c r="DI200" s="94">
        <f t="shared" si="128"/>
        <v>88.456204710144931</v>
      </c>
      <c r="DJ200" s="95">
        <f t="shared" si="129"/>
        <v>89.738848631239932</v>
      </c>
      <c r="DK200" s="96">
        <f t="shared" si="130"/>
        <v>90.764963768115933</v>
      </c>
      <c r="DL200" s="97">
        <f t="shared" si="131"/>
        <v>90</v>
      </c>
      <c r="DM200" s="164">
        <f t="shared" si="132"/>
        <v>3</v>
      </c>
      <c r="DN200" s="165">
        <f t="shared" si="133"/>
        <v>87</v>
      </c>
      <c r="DO200" s="165">
        <f t="shared" si="134"/>
        <v>86</v>
      </c>
      <c r="DP200" s="165">
        <f t="shared" si="135"/>
        <v>85</v>
      </c>
      <c r="DQ200" s="171">
        <f t="shared" si="136"/>
        <v>87</v>
      </c>
    </row>
    <row r="201" spans="1:121" ht="18" customHeight="1" thickBot="1">
      <c r="A201" s="70">
        <v>406913150136</v>
      </c>
      <c r="B201" s="103" t="s">
        <v>100</v>
      </c>
      <c r="C201" s="104" t="s">
        <v>101</v>
      </c>
      <c r="D201" s="115"/>
      <c r="E201" s="74"/>
      <c r="F201" s="75"/>
      <c r="G201" s="75"/>
      <c r="H201" s="75"/>
      <c r="I201" s="75"/>
      <c r="J201" s="75"/>
      <c r="K201" s="75"/>
      <c r="L201" s="75"/>
      <c r="M201" s="76"/>
      <c r="N201" s="76"/>
      <c r="O201" s="76"/>
      <c r="P201" s="76"/>
      <c r="Q201" s="76" t="str">
        <f t="shared" si="102"/>
        <v/>
      </c>
      <c r="R201" s="76">
        <f t="shared" si="103"/>
        <v>0</v>
      </c>
      <c r="S201" s="77"/>
      <c r="T201" s="77"/>
      <c r="U201" s="77"/>
      <c r="V201" s="77"/>
      <c r="W201" s="77"/>
      <c r="X201" s="78"/>
      <c r="Y201" s="78"/>
      <c r="Z201" s="78"/>
      <c r="AA201" s="78"/>
      <c r="AB201" s="78"/>
      <c r="AC201" s="78" t="str">
        <f t="shared" si="104"/>
        <v/>
      </c>
      <c r="AD201" s="79" t="str">
        <f t="shared" si="105"/>
        <v/>
      </c>
      <c r="AE201" s="74">
        <v>6</v>
      </c>
      <c r="AF201" s="75">
        <v>9</v>
      </c>
      <c r="AG201" s="75">
        <v>10</v>
      </c>
      <c r="AH201" s="75">
        <v>6</v>
      </c>
      <c r="AI201" s="75">
        <f t="shared" si="106"/>
        <v>5</v>
      </c>
      <c r="AJ201" s="75">
        <v>5</v>
      </c>
      <c r="AK201" s="75"/>
      <c r="AL201" s="76"/>
      <c r="AM201" s="76"/>
      <c r="AN201" s="76"/>
      <c r="AO201" s="76">
        <f t="shared" si="107"/>
        <v>41</v>
      </c>
      <c r="AP201" s="76">
        <f t="shared" si="108"/>
        <v>68.333333333333329</v>
      </c>
      <c r="AQ201" s="77">
        <v>4</v>
      </c>
      <c r="AR201" s="77">
        <v>6</v>
      </c>
      <c r="AS201" s="77">
        <v>6</v>
      </c>
      <c r="AT201" s="77"/>
      <c r="AU201" s="78"/>
      <c r="AV201" s="78"/>
      <c r="AW201" s="78"/>
      <c r="AX201" s="78">
        <f t="shared" si="137"/>
        <v>16</v>
      </c>
      <c r="AY201" s="78">
        <f t="shared" si="109"/>
        <v>53.333333333333336</v>
      </c>
      <c r="AZ201" s="262">
        <v>22</v>
      </c>
      <c r="BA201" s="263"/>
      <c r="BB201" s="80">
        <f t="shared" si="110"/>
        <v>44</v>
      </c>
      <c r="BC201" s="74">
        <v>92</v>
      </c>
      <c r="BD201" s="75">
        <v>92</v>
      </c>
      <c r="BE201" s="75">
        <v>85</v>
      </c>
      <c r="BF201" s="75"/>
      <c r="BG201" s="75"/>
      <c r="BH201" s="76">
        <f t="shared" si="111"/>
        <v>269</v>
      </c>
      <c r="BI201" s="76">
        <f t="shared" si="112"/>
        <v>89.666666666666657</v>
      </c>
      <c r="BJ201" s="77">
        <v>24</v>
      </c>
      <c r="BK201" s="77">
        <v>26</v>
      </c>
      <c r="BL201" s="77">
        <v>19</v>
      </c>
      <c r="BM201" s="77">
        <v>12</v>
      </c>
      <c r="BN201" s="77">
        <v>10</v>
      </c>
      <c r="BO201" s="77">
        <v>0</v>
      </c>
      <c r="BP201" s="78"/>
      <c r="BQ201" s="78"/>
      <c r="BR201" s="78"/>
      <c r="BS201" s="78"/>
      <c r="BT201" s="78">
        <f t="shared" si="138"/>
        <v>91</v>
      </c>
      <c r="BU201" s="78">
        <f t="shared" si="113"/>
        <v>79.130434782608688</v>
      </c>
      <c r="BV201" s="81">
        <v>81</v>
      </c>
      <c r="BW201" s="81"/>
      <c r="BX201" s="81"/>
      <c r="BY201" s="82"/>
      <c r="BZ201" s="82"/>
      <c r="CA201" s="82">
        <f t="shared" si="114"/>
        <v>81</v>
      </c>
      <c r="CB201" s="82">
        <f t="shared" si="115"/>
        <v>81</v>
      </c>
      <c r="CC201" s="83">
        <v>80</v>
      </c>
      <c r="CD201" s="83"/>
      <c r="CE201" s="84"/>
      <c r="CF201" s="84"/>
      <c r="CG201" s="84"/>
      <c r="CH201" s="84">
        <f t="shared" si="116"/>
        <v>80</v>
      </c>
      <c r="CI201" s="84">
        <f t="shared" si="117"/>
        <v>80</v>
      </c>
      <c r="CJ201" s="85"/>
      <c r="CK201" s="85"/>
      <c r="CL201" s="86"/>
      <c r="CM201" s="86"/>
      <c r="CN201" s="86"/>
      <c r="CO201" s="86" t="str">
        <f t="shared" si="139"/>
        <v/>
      </c>
      <c r="CP201" s="86">
        <f t="shared" si="119"/>
        <v>0</v>
      </c>
      <c r="CQ201" s="87">
        <v>23</v>
      </c>
      <c r="CR201" s="87">
        <v>8</v>
      </c>
      <c r="CS201" s="87">
        <v>12</v>
      </c>
      <c r="CT201" s="87"/>
      <c r="CU201" s="88"/>
      <c r="CV201" s="88"/>
      <c r="CW201" s="88"/>
      <c r="CX201" s="88"/>
      <c r="CY201" s="88">
        <f t="shared" si="140"/>
        <v>43</v>
      </c>
      <c r="CZ201" s="89">
        <f t="shared" si="121"/>
        <v>86</v>
      </c>
      <c r="DA201" s="264">
        <v>35</v>
      </c>
      <c r="DB201" s="263"/>
      <c r="DC201" s="80">
        <f t="shared" si="122"/>
        <v>14</v>
      </c>
      <c r="DD201" s="162" t="str">
        <f t="shared" si="123"/>
        <v/>
      </c>
      <c r="DE201" s="162">
        <f t="shared" si="124"/>
        <v>16.96</v>
      </c>
      <c r="DF201" s="162">
        <f t="shared" si="125"/>
        <v>41.68297101449275</v>
      </c>
      <c r="DG201" s="162">
        <f t="shared" si="126"/>
        <v>14</v>
      </c>
      <c r="DH201" s="93">
        <f t="shared" si="127"/>
        <v>72.642971014492758</v>
      </c>
      <c r="DI201" s="94">
        <f t="shared" si="128"/>
        <v>82.901856884057977</v>
      </c>
      <c r="DJ201" s="95">
        <f t="shared" si="129"/>
        <v>84.801650563607083</v>
      </c>
      <c r="DK201" s="96">
        <f t="shared" si="130"/>
        <v>86.321485507246379</v>
      </c>
      <c r="DL201" s="97">
        <f t="shared" si="131"/>
        <v>85</v>
      </c>
      <c r="DM201" s="164">
        <f t="shared" si="132"/>
        <v>2</v>
      </c>
      <c r="DN201" s="165">
        <f t="shared" si="133"/>
        <v>83</v>
      </c>
      <c r="DO201" s="165">
        <f t="shared" si="134"/>
        <v>84</v>
      </c>
      <c r="DP201" s="165">
        <f t="shared" si="135"/>
        <v>89</v>
      </c>
      <c r="DQ201" s="172">
        <f t="shared" si="136"/>
        <v>85.25</v>
      </c>
    </row>
    <row r="202" spans="1:121" ht="18" hidden="1" customHeight="1">
      <c r="A202" s="70"/>
      <c r="B202" s="116"/>
      <c r="C202" s="117"/>
      <c r="D202" s="115"/>
      <c r="E202" s="74"/>
      <c r="F202" s="75"/>
      <c r="G202" s="75"/>
      <c r="H202" s="75"/>
      <c r="I202" s="75"/>
      <c r="J202" s="75"/>
      <c r="K202" s="75"/>
      <c r="L202" s="75"/>
      <c r="M202" s="76"/>
      <c r="N202" s="76"/>
      <c r="O202" s="76"/>
      <c r="P202" s="76"/>
      <c r="Q202" s="76" t="str">
        <f t="shared" si="102"/>
        <v/>
      </c>
      <c r="R202" s="76">
        <f t="shared" si="103"/>
        <v>0</v>
      </c>
      <c r="S202" s="77"/>
      <c r="T202" s="77"/>
      <c r="U202" s="77"/>
      <c r="V202" s="77"/>
      <c r="W202" s="77"/>
      <c r="X202" s="78"/>
      <c r="Y202" s="78"/>
      <c r="Z202" s="78"/>
      <c r="AA202" s="78"/>
      <c r="AB202" s="78"/>
      <c r="AC202" s="78" t="str">
        <f t="shared" si="104"/>
        <v/>
      </c>
      <c r="AD202" s="79" t="str">
        <f t="shared" si="105"/>
        <v/>
      </c>
      <c r="AE202" s="74"/>
      <c r="AF202" s="75"/>
      <c r="AG202" s="75"/>
      <c r="AH202" s="75"/>
      <c r="AI202" s="75">
        <f t="shared" ref="AI202:AI211" si="141">CT202</f>
        <v>0</v>
      </c>
      <c r="AJ202" s="75"/>
      <c r="AK202" s="75"/>
      <c r="AL202" s="76"/>
      <c r="AM202" s="76"/>
      <c r="AN202" s="76"/>
      <c r="AO202" s="76" t="str">
        <f t="shared" si="107"/>
        <v/>
      </c>
      <c r="AP202" s="76" t="str">
        <f t="shared" si="108"/>
        <v/>
      </c>
      <c r="AQ202" s="77"/>
      <c r="AR202" s="77"/>
      <c r="AS202" s="77"/>
      <c r="AT202" s="77"/>
      <c r="AU202" s="78"/>
      <c r="AV202" s="78"/>
      <c r="AW202" s="78"/>
      <c r="AX202" s="78" t="str">
        <f t="shared" si="137"/>
        <v/>
      </c>
      <c r="AY202" s="78" t="str">
        <f t="shared" si="109"/>
        <v/>
      </c>
      <c r="AZ202" s="262"/>
      <c r="BA202" s="263"/>
      <c r="BB202" s="80" t="str">
        <f t="shared" si="110"/>
        <v/>
      </c>
      <c r="BC202" s="74"/>
      <c r="BD202" s="75"/>
      <c r="BE202" s="75"/>
      <c r="BF202" s="75"/>
      <c r="BG202" s="75"/>
      <c r="BH202" s="76" t="str">
        <f t="shared" si="111"/>
        <v/>
      </c>
      <c r="BI202" s="76" t="str">
        <f t="shared" si="112"/>
        <v/>
      </c>
      <c r="BJ202" s="77"/>
      <c r="BK202" s="77"/>
      <c r="BL202" s="77"/>
      <c r="BM202" s="77"/>
      <c r="BN202" s="77"/>
      <c r="BO202" s="77"/>
      <c r="BP202" s="78"/>
      <c r="BQ202" s="78"/>
      <c r="BR202" s="78"/>
      <c r="BS202" s="78"/>
      <c r="BT202" s="78" t="str">
        <f t="shared" si="138"/>
        <v/>
      </c>
      <c r="BU202" s="78" t="str">
        <f t="shared" si="113"/>
        <v/>
      </c>
      <c r="BV202" s="81"/>
      <c r="BW202" s="81"/>
      <c r="BX202" s="81"/>
      <c r="BY202" s="82"/>
      <c r="BZ202" s="82"/>
      <c r="CA202" s="82" t="str">
        <f t="shared" si="114"/>
        <v/>
      </c>
      <c r="CB202" s="82" t="str">
        <f t="shared" si="115"/>
        <v/>
      </c>
      <c r="CC202" s="83"/>
      <c r="CD202" s="83"/>
      <c r="CE202" s="84"/>
      <c r="CF202" s="84"/>
      <c r="CG202" s="84"/>
      <c r="CH202" s="84" t="str">
        <f t="shared" si="116"/>
        <v/>
      </c>
      <c r="CI202" s="84" t="str">
        <f t="shared" si="117"/>
        <v/>
      </c>
      <c r="CJ202" s="85"/>
      <c r="CK202" s="85"/>
      <c r="CL202" s="86"/>
      <c r="CM202" s="86"/>
      <c r="CN202" s="86"/>
      <c r="CO202" s="86" t="str">
        <f t="shared" si="139"/>
        <v/>
      </c>
      <c r="CP202" s="86">
        <f t="shared" si="119"/>
        <v>0</v>
      </c>
      <c r="CQ202" s="87"/>
      <c r="CR202" s="87"/>
      <c r="CS202" s="87"/>
      <c r="CT202" s="87"/>
      <c r="CU202" s="88"/>
      <c r="CV202" s="88"/>
      <c r="CW202" s="88"/>
      <c r="CX202" s="88"/>
      <c r="CY202" s="88" t="str">
        <f t="shared" si="140"/>
        <v/>
      </c>
      <c r="CZ202" s="89" t="str">
        <f t="shared" si="121"/>
        <v/>
      </c>
      <c r="DA202" s="264"/>
      <c r="DB202" s="263"/>
      <c r="DC202" s="80" t="str">
        <f t="shared" si="122"/>
        <v/>
      </c>
      <c r="DD202" s="162" t="str">
        <f t="shared" si="123"/>
        <v/>
      </c>
      <c r="DE202" s="162" t="str">
        <f t="shared" si="124"/>
        <v/>
      </c>
      <c r="DF202" s="162" t="str">
        <f t="shared" si="125"/>
        <v/>
      </c>
      <c r="DG202" s="162" t="str">
        <f t="shared" si="126"/>
        <v/>
      </c>
      <c r="DH202" s="93" t="str">
        <f t="shared" si="127"/>
        <v/>
      </c>
      <c r="DI202" s="94" t="str">
        <f t="shared" si="128"/>
        <v/>
      </c>
      <c r="DJ202" s="95" t="str">
        <f t="shared" si="129"/>
        <v/>
      </c>
      <c r="DK202" s="96" t="str">
        <f t="shared" si="130"/>
        <v/>
      </c>
      <c r="DL202" s="97" t="str">
        <f t="shared" si="131"/>
        <v/>
      </c>
      <c r="DM202" s="164" t="str">
        <f t="shared" si="132"/>
        <v/>
      </c>
      <c r="DN202" s="165" t="str">
        <f t="shared" si="133"/>
        <v/>
      </c>
      <c r="DO202" s="165" t="str">
        <f t="shared" si="134"/>
        <v/>
      </c>
      <c r="DP202" s="165" t="str">
        <f t="shared" si="135"/>
        <v/>
      </c>
      <c r="DQ202" s="172" t="str">
        <f t="shared" si="136"/>
        <v/>
      </c>
    </row>
    <row r="203" spans="1:121" ht="18" hidden="1" customHeight="1">
      <c r="A203" s="70"/>
      <c r="B203" s="116"/>
      <c r="C203" s="117"/>
      <c r="D203" s="115"/>
      <c r="E203" s="74"/>
      <c r="F203" s="75"/>
      <c r="G203" s="75"/>
      <c r="H203" s="75"/>
      <c r="I203" s="75"/>
      <c r="J203" s="75"/>
      <c r="K203" s="75"/>
      <c r="L203" s="75"/>
      <c r="M203" s="76"/>
      <c r="N203" s="76"/>
      <c r="O203" s="76"/>
      <c r="P203" s="76"/>
      <c r="Q203" s="76" t="str">
        <f t="shared" si="102"/>
        <v/>
      </c>
      <c r="R203" s="76">
        <f t="shared" si="103"/>
        <v>0</v>
      </c>
      <c r="S203" s="77"/>
      <c r="T203" s="77"/>
      <c r="U203" s="77"/>
      <c r="V203" s="77"/>
      <c r="W203" s="77"/>
      <c r="X203" s="78"/>
      <c r="Y203" s="78"/>
      <c r="Z203" s="78"/>
      <c r="AA203" s="78"/>
      <c r="AB203" s="78"/>
      <c r="AC203" s="78" t="str">
        <f t="shared" si="104"/>
        <v/>
      </c>
      <c r="AD203" s="79" t="str">
        <f t="shared" si="105"/>
        <v/>
      </c>
      <c r="AE203" s="74"/>
      <c r="AF203" s="75"/>
      <c r="AG203" s="75"/>
      <c r="AH203" s="75"/>
      <c r="AI203" s="75">
        <f t="shared" si="141"/>
        <v>0</v>
      </c>
      <c r="AJ203" s="75"/>
      <c r="AK203" s="75"/>
      <c r="AL203" s="76"/>
      <c r="AM203" s="76"/>
      <c r="AN203" s="76"/>
      <c r="AO203" s="76" t="str">
        <f t="shared" si="107"/>
        <v/>
      </c>
      <c r="AP203" s="76" t="str">
        <f t="shared" si="108"/>
        <v/>
      </c>
      <c r="AQ203" s="77"/>
      <c r="AR203" s="77"/>
      <c r="AS203" s="77"/>
      <c r="AT203" s="77"/>
      <c r="AU203" s="78"/>
      <c r="AV203" s="78"/>
      <c r="AW203" s="78"/>
      <c r="AX203" s="78" t="str">
        <f t="shared" si="137"/>
        <v/>
      </c>
      <c r="AY203" s="78" t="str">
        <f t="shared" si="109"/>
        <v/>
      </c>
      <c r="AZ203" s="262"/>
      <c r="BA203" s="263"/>
      <c r="BB203" s="80" t="str">
        <f t="shared" si="110"/>
        <v/>
      </c>
      <c r="BC203" s="74"/>
      <c r="BD203" s="75"/>
      <c r="BE203" s="75"/>
      <c r="BF203" s="75"/>
      <c r="BG203" s="75"/>
      <c r="BH203" s="76" t="str">
        <f t="shared" si="111"/>
        <v/>
      </c>
      <c r="BI203" s="76" t="str">
        <f t="shared" si="112"/>
        <v/>
      </c>
      <c r="BJ203" s="77"/>
      <c r="BK203" s="77"/>
      <c r="BL203" s="77"/>
      <c r="BM203" s="77"/>
      <c r="BN203" s="77"/>
      <c r="BO203" s="77"/>
      <c r="BP203" s="78"/>
      <c r="BQ203" s="78"/>
      <c r="BR203" s="78"/>
      <c r="BS203" s="78"/>
      <c r="BT203" s="78" t="str">
        <f t="shared" si="138"/>
        <v/>
      </c>
      <c r="BU203" s="78" t="str">
        <f>IFERROR(IF($BU$168=0,0,((BT203/SUMIFS($BJ$171:$BS$171,BJ203:BS203,"&gt;=0"))*100)),"")</f>
        <v/>
      </c>
      <c r="BV203" s="81"/>
      <c r="BW203" s="81"/>
      <c r="BX203" s="81"/>
      <c r="BY203" s="82"/>
      <c r="BZ203" s="82"/>
      <c r="CA203" s="82" t="str">
        <f t="shared" si="114"/>
        <v/>
      </c>
      <c r="CB203" s="82" t="str">
        <f t="shared" si="115"/>
        <v/>
      </c>
      <c r="CC203" s="83"/>
      <c r="CD203" s="83"/>
      <c r="CE203" s="84"/>
      <c r="CF203" s="84"/>
      <c r="CG203" s="84"/>
      <c r="CH203" s="84" t="str">
        <f t="shared" si="116"/>
        <v/>
      </c>
      <c r="CI203" s="84" t="str">
        <f t="shared" si="117"/>
        <v/>
      </c>
      <c r="CJ203" s="85"/>
      <c r="CK203" s="85"/>
      <c r="CL203" s="86"/>
      <c r="CM203" s="86"/>
      <c r="CN203" s="86"/>
      <c r="CO203" s="86" t="str">
        <f t="shared" si="139"/>
        <v/>
      </c>
      <c r="CP203" s="86">
        <f t="shared" si="119"/>
        <v>0</v>
      </c>
      <c r="CQ203" s="87"/>
      <c r="CR203" s="87"/>
      <c r="CS203" s="87"/>
      <c r="CT203" s="87"/>
      <c r="CU203" s="88"/>
      <c r="CV203" s="88"/>
      <c r="CW203" s="88"/>
      <c r="CX203" s="88"/>
      <c r="CY203" s="88" t="str">
        <f t="shared" si="140"/>
        <v/>
      </c>
      <c r="CZ203" s="89" t="str">
        <f t="shared" si="121"/>
        <v/>
      </c>
      <c r="DA203" s="264"/>
      <c r="DB203" s="263"/>
      <c r="DC203" s="80" t="str">
        <f t="shared" si="122"/>
        <v/>
      </c>
      <c r="DD203" s="162" t="str">
        <f t="shared" si="123"/>
        <v/>
      </c>
      <c r="DE203" s="162" t="str">
        <f t="shared" si="124"/>
        <v/>
      </c>
      <c r="DF203" s="162" t="str">
        <f t="shared" si="125"/>
        <v/>
      </c>
      <c r="DG203" s="162" t="str">
        <f t="shared" si="126"/>
        <v/>
      </c>
      <c r="DH203" s="93" t="str">
        <f t="shared" si="127"/>
        <v/>
      </c>
      <c r="DI203" s="94" t="str">
        <f t="shared" si="128"/>
        <v/>
      </c>
      <c r="DJ203" s="95" t="str">
        <f t="shared" si="129"/>
        <v/>
      </c>
      <c r="DK203" s="96" t="str">
        <f t="shared" si="130"/>
        <v/>
      </c>
      <c r="DL203" s="97" t="str">
        <f t="shared" si="131"/>
        <v/>
      </c>
      <c r="DM203" s="164" t="str">
        <f t="shared" si="132"/>
        <v/>
      </c>
      <c r="DN203" s="165" t="str">
        <f t="shared" si="133"/>
        <v/>
      </c>
      <c r="DO203" s="165" t="str">
        <f t="shared" si="134"/>
        <v/>
      </c>
      <c r="DP203" s="165" t="str">
        <f t="shared" si="135"/>
        <v/>
      </c>
      <c r="DQ203" s="172" t="str">
        <f t="shared" si="136"/>
        <v/>
      </c>
    </row>
    <row r="204" spans="1:121" ht="18" hidden="1" customHeight="1">
      <c r="A204" s="70"/>
      <c r="B204" s="116"/>
      <c r="C204" s="117"/>
      <c r="D204" s="115"/>
      <c r="E204" s="74"/>
      <c r="F204" s="75"/>
      <c r="G204" s="75"/>
      <c r="H204" s="75"/>
      <c r="I204" s="75"/>
      <c r="J204" s="75"/>
      <c r="K204" s="75"/>
      <c r="L204" s="75"/>
      <c r="M204" s="76"/>
      <c r="N204" s="76"/>
      <c r="O204" s="76"/>
      <c r="P204" s="76"/>
      <c r="Q204" s="76" t="str">
        <f t="shared" si="102"/>
        <v/>
      </c>
      <c r="R204" s="76">
        <f t="shared" si="103"/>
        <v>0</v>
      </c>
      <c r="S204" s="77"/>
      <c r="T204" s="77"/>
      <c r="U204" s="77"/>
      <c r="V204" s="77"/>
      <c r="W204" s="77"/>
      <c r="X204" s="78"/>
      <c r="Y204" s="78"/>
      <c r="Z204" s="78"/>
      <c r="AA204" s="78"/>
      <c r="AB204" s="78"/>
      <c r="AC204" s="78" t="str">
        <f t="shared" si="104"/>
        <v/>
      </c>
      <c r="AD204" s="79" t="str">
        <f t="shared" si="105"/>
        <v/>
      </c>
      <c r="AE204" s="74"/>
      <c r="AF204" s="75"/>
      <c r="AG204" s="75"/>
      <c r="AH204" s="75"/>
      <c r="AI204" s="75">
        <f t="shared" si="141"/>
        <v>0</v>
      </c>
      <c r="AJ204" s="75"/>
      <c r="AK204" s="75"/>
      <c r="AL204" s="76"/>
      <c r="AM204" s="76"/>
      <c r="AN204" s="76"/>
      <c r="AO204" s="76" t="str">
        <f t="shared" si="107"/>
        <v/>
      </c>
      <c r="AP204" s="76" t="str">
        <f t="shared" si="108"/>
        <v/>
      </c>
      <c r="AQ204" s="77"/>
      <c r="AR204" s="77"/>
      <c r="AS204" s="77"/>
      <c r="AT204" s="77"/>
      <c r="AU204" s="78"/>
      <c r="AV204" s="78"/>
      <c r="AW204" s="78"/>
      <c r="AX204" s="78" t="str">
        <f t="shared" si="137"/>
        <v/>
      </c>
      <c r="AY204" s="78" t="str">
        <f t="shared" si="109"/>
        <v/>
      </c>
      <c r="AZ204" s="262"/>
      <c r="BA204" s="263"/>
      <c r="BB204" s="80" t="str">
        <f t="shared" si="110"/>
        <v/>
      </c>
      <c r="BC204" s="74"/>
      <c r="BD204" s="75"/>
      <c r="BE204" s="75"/>
      <c r="BF204" s="75"/>
      <c r="BG204" s="75"/>
      <c r="BH204" s="76" t="str">
        <f t="shared" si="111"/>
        <v/>
      </c>
      <c r="BI204" s="76" t="str">
        <f t="shared" si="112"/>
        <v/>
      </c>
      <c r="BJ204" s="77"/>
      <c r="BK204" s="77"/>
      <c r="BL204" s="77"/>
      <c r="BM204" s="77"/>
      <c r="BN204" s="77"/>
      <c r="BO204" s="77"/>
      <c r="BP204" s="78"/>
      <c r="BQ204" s="78"/>
      <c r="BR204" s="78"/>
      <c r="BS204" s="78"/>
      <c r="BT204" s="78" t="str">
        <f t="shared" si="138"/>
        <v/>
      </c>
      <c r="BU204" s="78" t="str">
        <f t="shared" si="113"/>
        <v/>
      </c>
      <c r="BV204" s="81"/>
      <c r="BW204" s="81"/>
      <c r="BX204" s="81"/>
      <c r="BY204" s="82"/>
      <c r="BZ204" s="82"/>
      <c r="CA204" s="82" t="str">
        <f t="shared" si="114"/>
        <v/>
      </c>
      <c r="CB204" s="82" t="str">
        <f t="shared" si="115"/>
        <v/>
      </c>
      <c r="CC204" s="83"/>
      <c r="CD204" s="83"/>
      <c r="CE204" s="84"/>
      <c r="CF204" s="84"/>
      <c r="CG204" s="84"/>
      <c r="CH204" s="84" t="str">
        <f t="shared" si="116"/>
        <v/>
      </c>
      <c r="CI204" s="84" t="str">
        <f t="shared" si="117"/>
        <v/>
      </c>
      <c r="CJ204" s="85"/>
      <c r="CK204" s="85"/>
      <c r="CL204" s="86"/>
      <c r="CM204" s="86"/>
      <c r="CN204" s="86"/>
      <c r="CO204" s="86" t="str">
        <f t="shared" si="139"/>
        <v/>
      </c>
      <c r="CP204" s="86">
        <f t="shared" si="119"/>
        <v>0</v>
      </c>
      <c r="CQ204" s="87"/>
      <c r="CR204" s="87"/>
      <c r="CS204" s="87"/>
      <c r="CT204" s="87"/>
      <c r="CU204" s="88"/>
      <c r="CV204" s="88"/>
      <c r="CW204" s="88"/>
      <c r="CX204" s="88"/>
      <c r="CY204" s="88" t="str">
        <f t="shared" si="140"/>
        <v/>
      </c>
      <c r="CZ204" s="89" t="str">
        <f t="shared" si="121"/>
        <v/>
      </c>
      <c r="DA204" s="264"/>
      <c r="DB204" s="263"/>
      <c r="DC204" s="80" t="str">
        <f t="shared" si="122"/>
        <v/>
      </c>
      <c r="DD204" s="162" t="str">
        <f t="shared" si="123"/>
        <v/>
      </c>
      <c r="DE204" s="162" t="str">
        <f t="shared" si="124"/>
        <v/>
      </c>
      <c r="DF204" s="162" t="str">
        <f t="shared" si="125"/>
        <v/>
      </c>
      <c r="DG204" s="162" t="str">
        <f t="shared" si="126"/>
        <v/>
      </c>
      <c r="DH204" s="93" t="str">
        <f t="shared" si="127"/>
        <v/>
      </c>
      <c r="DI204" s="94" t="str">
        <f t="shared" si="128"/>
        <v/>
      </c>
      <c r="DJ204" s="95" t="str">
        <f t="shared" si="129"/>
        <v/>
      </c>
      <c r="DK204" s="96" t="str">
        <f t="shared" si="130"/>
        <v/>
      </c>
      <c r="DL204" s="97" t="str">
        <f t="shared" si="131"/>
        <v/>
      </c>
      <c r="DM204" s="164" t="str">
        <f t="shared" si="132"/>
        <v/>
      </c>
      <c r="DN204" s="165" t="str">
        <f t="shared" si="133"/>
        <v/>
      </c>
      <c r="DO204" s="165" t="str">
        <f t="shared" si="134"/>
        <v/>
      </c>
      <c r="DP204" s="165" t="str">
        <f t="shared" si="135"/>
        <v/>
      </c>
      <c r="DQ204" s="172" t="str">
        <f t="shared" si="136"/>
        <v/>
      </c>
    </row>
    <row r="205" spans="1:121" ht="18" hidden="1" customHeight="1">
      <c r="A205" s="70"/>
      <c r="B205" s="118"/>
      <c r="C205" s="117"/>
      <c r="D205" s="115"/>
      <c r="E205" s="74"/>
      <c r="F205" s="75"/>
      <c r="G205" s="75"/>
      <c r="H205" s="75"/>
      <c r="I205" s="75"/>
      <c r="J205" s="75"/>
      <c r="K205" s="75"/>
      <c r="L205" s="75"/>
      <c r="M205" s="76"/>
      <c r="N205" s="76"/>
      <c r="O205" s="76"/>
      <c r="P205" s="76"/>
      <c r="Q205" s="76" t="str">
        <f t="shared" si="102"/>
        <v/>
      </c>
      <c r="R205" s="76">
        <f t="shared" si="103"/>
        <v>0</v>
      </c>
      <c r="S205" s="77"/>
      <c r="T205" s="77"/>
      <c r="U205" s="77"/>
      <c r="V205" s="77"/>
      <c r="W205" s="77"/>
      <c r="X205" s="78"/>
      <c r="Y205" s="78"/>
      <c r="Z205" s="78"/>
      <c r="AA205" s="78"/>
      <c r="AB205" s="78"/>
      <c r="AC205" s="78" t="str">
        <f t="shared" si="104"/>
        <v/>
      </c>
      <c r="AD205" s="79" t="str">
        <f t="shared" si="105"/>
        <v/>
      </c>
      <c r="AE205" s="74"/>
      <c r="AF205" s="75"/>
      <c r="AG205" s="75"/>
      <c r="AH205" s="75"/>
      <c r="AI205" s="75">
        <f t="shared" si="141"/>
        <v>0</v>
      </c>
      <c r="AJ205" s="75"/>
      <c r="AK205" s="75"/>
      <c r="AL205" s="76"/>
      <c r="AM205" s="76"/>
      <c r="AN205" s="76"/>
      <c r="AO205" s="76" t="str">
        <f t="shared" si="107"/>
        <v/>
      </c>
      <c r="AP205" s="76" t="str">
        <f t="shared" si="108"/>
        <v/>
      </c>
      <c r="AQ205" s="77"/>
      <c r="AR205" s="77"/>
      <c r="AS205" s="77"/>
      <c r="AT205" s="77"/>
      <c r="AU205" s="78"/>
      <c r="AV205" s="78"/>
      <c r="AW205" s="78"/>
      <c r="AX205" s="78" t="str">
        <f t="shared" si="137"/>
        <v/>
      </c>
      <c r="AY205" s="78" t="str">
        <f t="shared" si="109"/>
        <v/>
      </c>
      <c r="AZ205" s="262"/>
      <c r="BA205" s="263"/>
      <c r="BB205" s="80" t="str">
        <f t="shared" si="110"/>
        <v/>
      </c>
      <c r="BC205" s="74"/>
      <c r="BD205" s="75"/>
      <c r="BE205" s="75"/>
      <c r="BF205" s="75"/>
      <c r="BG205" s="75"/>
      <c r="BH205" s="76" t="str">
        <f t="shared" si="111"/>
        <v/>
      </c>
      <c r="BI205" s="76" t="str">
        <f t="shared" si="112"/>
        <v/>
      </c>
      <c r="BJ205" s="77"/>
      <c r="BK205" s="77"/>
      <c r="BL205" s="77"/>
      <c r="BM205" s="77"/>
      <c r="BN205" s="77"/>
      <c r="BO205" s="77"/>
      <c r="BP205" s="78"/>
      <c r="BQ205" s="78"/>
      <c r="BR205" s="78"/>
      <c r="BS205" s="78"/>
      <c r="BT205" s="78" t="str">
        <f t="shared" si="138"/>
        <v/>
      </c>
      <c r="BU205" s="78" t="str">
        <f t="shared" si="113"/>
        <v/>
      </c>
      <c r="BV205" s="81"/>
      <c r="BW205" s="81"/>
      <c r="BX205" s="81"/>
      <c r="BY205" s="82"/>
      <c r="BZ205" s="82"/>
      <c r="CA205" s="82" t="str">
        <f t="shared" si="114"/>
        <v/>
      </c>
      <c r="CB205" s="82" t="str">
        <f t="shared" si="115"/>
        <v/>
      </c>
      <c r="CC205" s="83"/>
      <c r="CD205" s="83"/>
      <c r="CE205" s="84"/>
      <c r="CF205" s="84"/>
      <c r="CG205" s="84"/>
      <c r="CH205" s="84" t="str">
        <f t="shared" si="116"/>
        <v/>
      </c>
      <c r="CI205" s="84" t="str">
        <f t="shared" si="117"/>
        <v/>
      </c>
      <c r="CJ205" s="85"/>
      <c r="CK205" s="85"/>
      <c r="CL205" s="86"/>
      <c r="CM205" s="86"/>
      <c r="CN205" s="86"/>
      <c r="CO205" s="86" t="str">
        <f t="shared" si="139"/>
        <v/>
      </c>
      <c r="CP205" s="86">
        <f t="shared" si="119"/>
        <v>0</v>
      </c>
      <c r="CQ205" s="87"/>
      <c r="CR205" s="87"/>
      <c r="CS205" s="87"/>
      <c r="CT205" s="87"/>
      <c r="CU205" s="88"/>
      <c r="CV205" s="88"/>
      <c r="CW205" s="88"/>
      <c r="CX205" s="88"/>
      <c r="CY205" s="88" t="str">
        <f t="shared" si="140"/>
        <v/>
      </c>
      <c r="CZ205" s="89" t="str">
        <f>IFERROR(IF($CZ$168=0,0,((CY205/SUMIFS($CQ$171:$CX$171,CQ205:CX205,"&gt;=0"))*100)),"")</f>
        <v/>
      </c>
      <c r="DA205" s="264"/>
      <c r="DB205" s="263"/>
      <c r="DC205" s="80" t="str">
        <f t="shared" si="122"/>
        <v/>
      </c>
      <c r="DD205" s="162" t="str">
        <f t="shared" si="123"/>
        <v/>
      </c>
      <c r="DE205" s="162" t="str">
        <f t="shared" si="124"/>
        <v/>
      </c>
      <c r="DF205" s="162" t="str">
        <f t="shared" si="125"/>
        <v/>
      </c>
      <c r="DG205" s="162" t="str">
        <f t="shared" si="126"/>
        <v/>
      </c>
      <c r="DH205" s="93" t="str">
        <f t="shared" si="127"/>
        <v/>
      </c>
      <c r="DI205" s="94" t="str">
        <f t="shared" si="128"/>
        <v/>
      </c>
      <c r="DJ205" s="95" t="str">
        <f t="shared" si="129"/>
        <v/>
      </c>
      <c r="DK205" s="96" t="str">
        <f t="shared" si="130"/>
        <v/>
      </c>
      <c r="DL205" s="97" t="str">
        <f t="shared" si="131"/>
        <v/>
      </c>
      <c r="DM205" s="164" t="str">
        <f t="shared" si="132"/>
        <v/>
      </c>
      <c r="DN205" s="165" t="str">
        <f t="shared" si="133"/>
        <v/>
      </c>
      <c r="DO205" s="165" t="str">
        <f t="shared" si="134"/>
        <v/>
      </c>
      <c r="DP205" s="165" t="str">
        <f t="shared" si="135"/>
        <v/>
      </c>
      <c r="DQ205" s="172" t="str">
        <f t="shared" si="136"/>
        <v/>
      </c>
    </row>
    <row r="206" spans="1:121" ht="18" hidden="1" customHeight="1">
      <c r="A206" s="70"/>
      <c r="B206" s="118"/>
      <c r="C206" s="117"/>
      <c r="D206" s="115"/>
      <c r="E206" s="74"/>
      <c r="F206" s="75"/>
      <c r="G206" s="75"/>
      <c r="H206" s="75"/>
      <c r="I206" s="75"/>
      <c r="J206" s="75"/>
      <c r="K206" s="75"/>
      <c r="L206" s="75"/>
      <c r="M206" s="76"/>
      <c r="N206" s="76"/>
      <c r="O206" s="76"/>
      <c r="P206" s="76"/>
      <c r="Q206" s="76" t="str">
        <f t="shared" si="102"/>
        <v/>
      </c>
      <c r="R206" s="76">
        <f t="shared" si="103"/>
        <v>0</v>
      </c>
      <c r="S206" s="77"/>
      <c r="T206" s="77"/>
      <c r="U206" s="77"/>
      <c r="V206" s="77"/>
      <c r="W206" s="77"/>
      <c r="X206" s="78"/>
      <c r="Y206" s="78"/>
      <c r="Z206" s="78"/>
      <c r="AA206" s="78"/>
      <c r="AB206" s="78"/>
      <c r="AC206" s="78" t="str">
        <f t="shared" si="104"/>
        <v/>
      </c>
      <c r="AD206" s="79" t="str">
        <f t="shared" si="105"/>
        <v/>
      </c>
      <c r="AE206" s="74"/>
      <c r="AF206" s="75"/>
      <c r="AG206" s="75"/>
      <c r="AH206" s="75"/>
      <c r="AI206" s="75">
        <f t="shared" si="141"/>
        <v>0</v>
      </c>
      <c r="AJ206" s="75"/>
      <c r="AK206" s="75"/>
      <c r="AL206" s="76"/>
      <c r="AM206" s="76"/>
      <c r="AN206" s="76"/>
      <c r="AO206" s="76" t="str">
        <f t="shared" si="107"/>
        <v/>
      </c>
      <c r="AP206" s="76" t="str">
        <f t="shared" si="108"/>
        <v/>
      </c>
      <c r="AQ206" s="77"/>
      <c r="AR206" s="77"/>
      <c r="AS206" s="77"/>
      <c r="AT206" s="77"/>
      <c r="AU206" s="78"/>
      <c r="AV206" s="78"/>
      <c r="AW206" s="78"/>
      <c r="AX206" s="78" t="str">
        <f t="shared" si="137"/>
        <v/>
      </c>
      <c r="AY206" s="78" t="str">
        <f t="shared" si="109"/>
        <v/>
      </c>
      <c r="AZ206" s="262"/>
      <c r="BA206" s="263"/>
      <c r="BB206" s="80" t="str">
        <f t="shared" si="110"/>
        <v/>
      </c>
      <c r="BC206" s="74"/>
      <c r="BD206" s="75"/>
      <c r="BE206" s="75"/>
      <c r="BF206" s="75"/>
      <c r="BG206" s="75"/>
      <c r="BH206" s="76" t="str">
        <f t="shared" si="111"/>
        <v/>
      </c>
      <c r="BI206" s="76" t="str">
        <f t="shared" si="112"/>
        <v/>
      </c>
      <c r="BJ206" s="77"/>
      <c r="BK206" s="77"/>
      <c r="BL206" s="77"/>
      <c r="BM206" s="77"/>
      <c r="BN206" s="77"/>
      <c r="BO206" s="77"/>
      <c r="BP206" s="78"/>
      <c r="BQ206" s="78"/>
      <c r="BR206" s="78"/>
      <c r="BS206" s="78"/>
      <c r="BT206" s="78" t="str">
        <f t="shared" si="138"/>
        <v/>
      </c>
      <c r="BU206" s="78" t="str">
        <f t="shared" si="113"/>
        <v/>
      </c>
      <c r="BV206" s="81"/>
      <c r="BW206" s="81"/>
      <c r="BX206" s="81"/>
      <c r="BY206" s="82"/>
      <c r="BZ206" s="82"/>
      <c r="CA206" s="82" t="str">
        <f t="shared" si="114"/>
        <v/>
      </c>
      <c r="CB206" s="82" t="str">
        <f t="shared" si="115"/>
        <v/>
      </c>
      <c r="CC206" s="83"/>
      <c r="CD206" s="83"/>
      <c r="CE206" s="84"/>
      <c r="CF206" s="84"/>
      <c r="CG206" s="84"/>
      <c r="CH206" s="84" t="str">
        <f t="shared" si="116"/>
        <v/>
      </c>
      <c r="CI206" s="84" t="str">
        <f>IFERROR(IF($CI$168=0,0,((CH206/SUMIFS($CC$171:$CG$171,CC206:CG206,"&gt;=0"))*100)),"")</f>
        <v/>
      </c>
      <c r="CJ206" s="85"/>
      <c r="CK206" s="85"/>
      <c r="CL206" s="86"/>
      <c r="CM206" s="86"/>
      <c r="CN206" s="86"/>
      <c r="CO206" s="86" t="str">
        <f t="shared" si="139"/>
        <v/>
      </c>
      <c r="CP206" s="86">
        <f t="shared" si="119"/>
        <v>0</v>
      </c>
      <c r="CQ206" s="87"/>
      <c r="CR206" s="87"/>
      <c r="CS206" s="87"/>
      <c r="CT206" s="87"/>
      <c r="CU206" s="88"/>
      <c r="CV206" s="88"/>
      <c r="CW206" s="88"/>
      <c r="CX206" s="88"/>
      <c r="CY206" s="88" t="str">
        <f t="shared" si="140"/>
        <v/>
      </c>
      <c r="CZ206" s="89" t="str">
        <f t="shared" si="121"/>
        <v/>
      </c>
      <c r="DA206" s="264"/>
      <c r="DB206" s="263"/>
      <c r="DC206" s="80" t="str">
        <f t="shared" si="122"/>
        <v/>
      </c>
      <c r="DD206" s="162" t="str">
        <f t="shared" si="123"/>
        <v/>
      </c>
      <c r="DE206" s="162" t="str">
        <f t="shared" si="124"/>
        <v/>
      </c>
      <c r="DF206" s="162" t="str">
        <f t="shared" si="125"/>
        <v/>
      </c>
      <c r="DG206" s="162" t="str">
        <f t="shared" si="126"/>
        <v/>
      </c>
      <c r="DH206" s="93" t="str">
        <f t="shared" si="127"/>
        <v/>
      </c>
      <c r="DI206" s="94" t="str">
        <f t="shared" si="128"/>
        <v/>
      </c>
      <c r="DJ206" s="95" t="str">
        <f t="shared" si="129"/>
        <v/>
      </c>
      <c r="DK206" s="96" t="str">
        <f t="shared" si="130"/>
        <v/>
      </c>
      <c r="DL206" s="97" t="str">
        <f t="shared" si="131"/>
        <v/>
      </c>
      <c r="DM206" s="164" t="str">
        <f t="shared" si="132"/>
        <v/>
      </c>
      <c r="DN206" s="165" t="str">
        <f t="shared" si="133"/>
        <v/>
      </c>
      <c r="DO206" s="165" t="str">
        <f t="shared" si="134"/>
        <v/>
      </c>
      <c r="DP206" s="165" t="str">
        <f t="shared" si="135"/>
        <v/>
      </c>
      <c r="DQ206" s="172" t="str">
        <f t="shared" si="136"/>
        <v/>
      </c>
    </row>
    <row r="207" spans="1:121" ht="18" hidden="1" customHeight="1">
      <c r="A207" s="70"/>
      <c r="B207" s="118"/>
      <c r="C207" s="117"/>
      <c r="D207" s="115"/>
      <c r="E207" s="74"/>
      <c r="F207" s="75"/>
      <c r="G207" s="75"/>
      <c r="H207" s="75"/>
      <c r="I207" s="75"/>
      <c r="J207" s="75"/>
      <c r="K207" s="75"/>
      <c r="L207" s="75"/>
      <c r="M207" s="76"/>
      <c r="N207" s="76"/>
      <c r="O207" s="76"/>
      <c r="P207" s="76"/>
      <c r="Q207" s="76" t="str">
        <f t="shared" si="102"/>
        <v/>
      </c>
      <c r="R207" s="76">
        <f t="shared" si="103"/>
        <v>0</v>
      </c>
      <c r="S207" s="77"/>
      <c r="T207" s="77"/>
      <c r="U207" s="77"/>
      <c r="V207" s="77"/>
      <c r="W207" s="77"/>
      <c r="X207" s="78"/>
      <c r="Y207" s="78"/>
      <c r="Z207" s="78"/>
      <c r="AA207" s="78"/>
      <c r="AB207" s="78"/>
      <c r="AC207" s="78" t="str">
        <f t="shared" si="104"/>
        <v/>
      </c>
      <c r="AD207" s="79" t="str">
        <f t="shared" si="105"/>
        <v/>
      </c>
      <c r="AE207" s="74"/>
      <c r="AF207" s="75"/>
      <c r="AG207" s="75"/>
      <c r="AH207" s="75"/>
      <c r="AI207" s="75">
        <f t="shared" si="141"/>
        <v>0</v>
      </c>
      <c r="AJ207" s="75"/>
      <c r="AK207" s="75"/>
      <c r="AL207" s="76"/>
      <c r="AM207" s="76"/>
      <c r="AN207" s="76"/>
      <c r="AO207" s="76" t="str">
        <f t="shared" si="107"/>
        <v/>
      </c>
      <c r="AP207" s="76" t="str">
        <f>IFERROR(IF($AP$168=0,0,((AO207/SUMIFS($AE$171:$AN$171,AE207:AN207,"&gt;=0"))*100)),"")</f>
        <v/>
      </c>
      <c r="AQ207" s="77"/>
      <c r="AR207" s="77"/>
      <c r="AS207" s="77"/>
      <c r="AT207" s="77"/>
      <c r="AU207" s="78"/>
      <c r="AV207" s="78"/>
      <c r="AW207" s="78"/>
      <c r="AX207" s="78" t="str">
        <f t="shared" si="137"/>
        <v/>
      </c>
      <c r="AY207" s="78" t="str">
        <f t="shared" si="109"/>
        <v/>
      </c>
      <c r="AZ207" s="262"/>
      <c r="BA207" s="263"/>
      <c r="BB207" s="80" t="str">
        <f t="shared" si="110"/>
        <v/>
      </c>
      <c r="BC207" s="74"/>
      <c r="BD207" s="75"/>
      <c r="BE207" s="75"/>
      <c r="BF207" s="75"/>
      <c r="BG207" s="75"/>
      <c r="BH207" s="76" t="str">
        <f t="shared" si="111"/>
        <v/>
      </c>
      <c r="BI207" s="76" t="str">
        <f t="shared" si="112"/>
        <v/>
      </c>
      <c r="BJ207" s="77"/>
      <c r="BK207" s="77"/>
      <c r="BL207" s="77"/>
      <c r="BM207" s="77"/>
      <c r="BN207" s="77"/>
      <c r="BO207" s="77"/>
      <c r="BP207" s="78"/>
      <c r="BQ207" s="78"/>
      <c r="BR207" s="78"/>
      <c r="BS207" s="78"/>
      <c r="BT207" s="78" t="str">
        <f t="shared" si="138"/>
        <v/>
      </c>
      <c r="BU207" s="78" t="str">
        <f t="shared" si="113"/>
        <v/>
      </c>
      <c r="BV207" s="81"/>
      <c r="BW207" s="81"/>
      <c r="BX207" s="81"/>
      <c r="BY207" s="82"/>
      <c r="BZ207" s="82"/>
      <c r="CA207" s="82" t="str">
        <f t="shared" si="114"/>
        <v/>
      </c>
      <c r="CB207" s="82" t="str">
        <f t="shared" si="115"/>
        <v/>
      </c>
      <c r="CC207" s="83"/>
      <c r="CD207" s="83"/>
      <c r="CE207" s="84"/>
      <c r="CF207" s="84"/>
      <c r="CG207" s="84"/>
      <c r="CH207" s="84" t="str">
        <f t="shared" si="116"/>
        <v/>
      </c>
      <c r="CI207" s="84" t="str">
        <f t="shared" si="117"/>
        <v/>
      </c>
      <c r="CJ207" s="85"/>
      <c r="CK207" s="85"/>
      <c r="CL207" s="86"/>
      <c r="CM207" s="86"/>
      <c r="CN207" s="86"/>
      <c r="CO207" s="86" t="str">
        <f t="shared" si="139"/>
        <v/>
      </c>
      <c r="CP207" s="86">
        <f t="shared" si="119"/>
        <v>0</v>
      </c>
      <c r="CQ207" s="87"/>
      <c r="CR207" s="87"/>
      <c r="CS207" s="87"/>
      <c r="CT207" s="87"/>
      <c r="CU207" s="88"/>
      <c r="CV207" s="88"/>
      <c r="CW207" s="88"/>
      <c r="CX207" s="88"/>
      <c r="CY207" s="88" t="str">
        <f t="shared" si="140"/>
        <v/>
      </c>
      <c r="CZ207" s="89" t="str">
        <f t="shared" si="121"/>
        <v/>
      </c>
      <c r="DA207" s="264"/>
      <c r="DB207" s="263"/>
      <c r="DC207" s="80" t="str">
        <f t="shared" si="122"/>
        <v/>
      </c>
      <c r="DD207" s="162" t="str">
        <f t="shared" si="123"/>
        <v/>
      </c>
      <c r="DE207" s="162" t="str">
        <f t="shared" si="124"/>
        <v/>
      </c>
      <c r="DF207" s="162" t="str">
        <f t="shared" si="125"/>
        <v/>
      </c>
      <c r="DG207" s="162" t="str">
        <f t="shared" si="126"/>
        <v/>
      </c>
      <c r="DH207" s="93" t="str">
        <f>IFERROR(IF(AND($C$167="",$E$166="",$AE$166="",$BC$166="",$E$165=""),IF(SUM(DD207:DG207)=0,"",SUM(DD207:DG207)),""),"")</f>
        <v/>
      </c>
      <c r="DI207" s="94" t="str">
        <f t="shared" si="128"/>
        <v/>
      </c>
      <c r="DJ207" s="95" t="str">
        <f t="shared" si="129"/>
        <v/>
      </c>
      <c r="DK207" s="96" t="str">
        <f t="shared" si="130"/>
        <v/>
      </c>
      <c r="DL207" s="97" t="str">
        <f t="shared" si="131"/>
        <v/>
      </c>
      <c r="DM207" s="164" t="str">
        <f t="shared" si="132"/>
        <v/>
      </c>
      <c r="DN207" s="165" t="str">
        <f t="shared" si="133"/>
        <v/>
      </c>
      <c r="DO207" s="165" t="str">
        <f t="shared" si="134"/>
        <v/>
      </c>
      <c r="DP207" s="165" t="str">
        <f t="shared" si="135"/>
        <v/>
      </c>
      <c r="DQ207" s="172" t="str">
        <f t="shared" si="136"/>
        <v/>
      </c>
    </row>
    <row r="208" spans="1:121" ht="18" hidden="1" customHeight="1">
      <c r="A208" s="70"/>
      <c r="B208" s="118"/>
      <c r="C208" s="117"/>
      <c r="D208" s="115"/>
      <c r="E208" s="74"/>
      <c r="F208" s="75"/>
      <c r="G208" s="75"/>
      <c r="H208" s="75"/>
      <c r="I208" s="75"/>
      <c r="J208" s="75"/>
      <c r="K208" s="75"/>
      <c r="L208" s="75"/>
      <c r="M208" s="76"/>
      <c r="N208" s="76"/>
      <c r="O208" s="76"/>
      <c r="P208" s="76"/>
      <c r="Q208" s="76" t="str">
        <f t="shared" si="102"/>
        <v/>
      </c>
      <c r="R208" s="76">
        <f t="shared" si="103"/>
        <v>0</v>
      </c>
      <c r="S208" s="77"/>
      <c r="T208" s="77"/>
      <c r="U208" s="77"/>
      <c r="V208" s="77"/>
      <c r="W208" s="77"/>
      <c r="X208" s="78"/>
      <c r="Y208" s="78"/>
      <c r="Z208" s="78"/>
      <c r="AA208" s="78"/>
      <c r="AB208" s="78"/>
      <c r="AC208" s="78" t="str">
        <f t="shared" si="104"/>
        <v/>
      </c>
      <c r="AD208" s="79" t="str">
        <f t="shared" si="105"/>
        <v/>
      </c>
      <c r="AE208" s="74"/>
      <c r="AF208" s="75"/>
      <c r="AG208" s="75"/>
      <c r="AH208" s="75"/>
      <c r="AI208" s="75">
        <f t="shared" si="141"/>
        <v>0</v>
      </c>
      <c r="AJ208" s="75"/>
      <c r="AK208" s="75"/>
      <c r="AL208" s="76"/>
      <c r="AM208" s="76"/>
      <c r="AN208" s="76"/>
      <c r="AO208" s="76" t="str">
        <f t="shared" si="107"/>
        <v/>
      </c>
      <c r="AP208" s="76" t="str">
        <f t="shared" si="108"/>
        <v/>
      </c>
      <c r="AQ208" s="77"/>
      <c r="AR208" s="77"/>
      <c r="AS208" s="77"/>
      <c r="AT208" s="77"/>
      <c r="AU208" s="78"/>
      <c r="AV208" s="78"/>
      <c r="AW208" s="78"/>
      <c r="AX208" s="78" t="str">
        <f t="shared" si="137"/>
        <v/>
      </c>
      <c r="AY208" s="78" t="str">
        <f t="shared" si="109"/>
        <v/>
      </c>
      <c r="AZ208" s="262"/>
      <c r="BA208" s="263"/>
      <c r="BB208" s="80" t="str">
        <f t="shared" si="110"/>
        <v/>
      </c>
      <c r="BC208" s="74"/>
      <c r="BD208" s="75"/>
      <c r="BE208" s="75"/>
      <c r="BF208" s="75"/>
      <c r="BG208" s="75"/>
      <c r="BH208" s="76" t="str">
        <f t="shared" si="111"/>
        <v/>
      </c>
      <c r="BI208" s="76" t="str">
        <f>IFERROR(IF($BI$168=0,0,((BH208/SUMIFS($BC$171:$BG$171,BC208:BG208,"&gt;=0"))*100)),"")</f>
        <v/>
      </c>
      <c r="BJ208" s="77"/>
      <c r="BK208" s="77"/>
      <c r="BL208" s="77"/>
      <c r="BM208" s="77"/>
      <c r="BN208" s="77"/>
      <c r="BO208" s="77"/>
      <c r="BP208" s="78"/>
      <c r="BQ208" s="78"/>
      <c r="BR208" s="78"/>
      <c r="BS208" s="78"/>
      <c r="BT208" s="78" t="str">
        <f t="shared" si="138"/>
        <v/>
      </c>
      <c r="BU208" s="78" t="str">
        <f t="shared" si="113"/>
        <v/>
      </c>
      <c r="BV208" s="81"/>
      <c r="BW208" s="81"/>
      <c r="BX208" s="81"/>
      <c r="BY208" s="82"/>
      <c r="BZ208" s="82"/>
      <c r="CA208" s="82" t="str">
        <f t="shared" si="114"/>
        <v/>
      </c>
      <c r="CB208" s="82" t="str">
        <f t="shared" si="115"/>
        <v/>
      </c>
      <c r="CC208" s="83"/>
      <c r="CD208" s="83"/>
      <c r="CE208" s="84"/>
      <c r="CF208" s="84"/>
      <c r="CG208" s="84"/>
      <c r="CH208" s="84" t="str">
        <f t="shared" si="116"/>
        <v/>
      </c>
      <c r="CI208" s="84" t="str">
        <f t="shared" si="117"/>
        <v/>
      </c>
      <c r="CJ208" s="85"/>
      <c r="CK208" s="85"/>
      <c r="CL208" s="86"/>
      <c r="CM208" s="86"/>
      <c r="CN208" s="86"/>
      <c r="CO208" s="86" t="str">
        <f t="shared" si="139"/>
        <v/>
      </c>
      <c r="CP208" s="86">
        <f t="shared" si="119"/>
        <v>0</v>
      </c>
      <c r="CQ208" s="87"/>
      <c r="CR208" s="87"/>
      <c r="CS208" s="87"/>
      <c r="CT208" s="87"/>
      <c r="CU208" s="88"/>
      <c r="CV208" s="88"/>
      <c r="CW208" s="88"/>
      <c r="CX208" s="88"/>
      <c r="CY208" s="88" t="str">
        <f t="shared" si="140"/>
        <v/>
      </c>
      <c r="CZ208" s="89" t="str">
        <f t="shared" si="121"/>
        <v/>
      </c>
      <c r="DA208" s="264"/>
      <c r="DB208" s="263"/>
      <c r="DC208" s="80" t="str">
        <f t="shared" si="122"/>
        <v/>
      </c>
      <c r="DD208" s="162" t="str">
        <f t="shared" si="123"/>
        <v/>
      </c>
      <c r="DE208" s="162" t="str">
        <f t="shared" si="124"/>
        <v/>
      </c>
      <c r="DF208" s="162" t="str">
        <f t="shared" si="125"/>
        <v/>
      </c>
      <c r="DG208" s="162" t="str">
        <f t="shared" si="126"/>
        <v/>
      </c>
      <c r="DH208" s="93" t="str">
        <f t="shared" si="127"/>
        <v/>
      </c>
      <c r="DI208" s="94" t="str">
        <f t="shared" si="128"/>
        <v/>
      </c>
      <c r="DJ208" s="95" t="str">
        <f t="shared" si="129"/>
        <v/>
      </c>
      <c r="DK208" s="96" t="str">
        <f t="shared" si="130"/>
        <v/>
      </c>
      <c r="DL208" s="97" t="str">
        <f t="shared" si="131"/>
        <v/>
      </c>
      <c r="DM208" s="164" t="str">
        <f t="shared" si="132"/>
        <v/>
      </c>
      <c r="DN208" s="165" t="str">
        <f t="shared" si="133"/>
        <v/>
      </c>
      <c r="DO208" s="165" t="str">
        <f t="shared" si="134"/>
        <v/>
      </c>
      <c r="DP208" s="165" t="str">
        <f t="shared" si="135"/>
        <v/>
      </c>
      <c r="DQ208" s="172" t="str">
        <f t="shared" si="136"/>
        <v/>
      </c>
    </row>
    <row r="209" spans="1:121" ht="18" hidden="1" customHeight="1">
      <c r="A209" s="70"/>
      <c r="B209" s="118"/>
      <c r="C209" s="117"/>
      <c r="D209" s="115"/>
      <c r="E209" s="74"/>
      <c r="F209" s="75"/>
      <c r="G209" s="75"/>
      <c r="H209" s="75"/>
      <c r="I209" s="75"/>
      <c r="J209" s="75"/>
      <c r="K209" s="75"/>
      <c r="L209" s="75"/>
      <c r="M209" s="76"/>
      <c r="N209" s="76"/>
      <c r="O209" s="76"/>
      <c r="P209" s="76"/>
      <c r="Q209" s="76" t="str">
        <f t="shared" si="102"/>
        <v/>
      </c>
      <c r="R209" s="76">
        <f t="shared" si="103"/>
        <v>0</v>
      </c>
      <c r="S209" s="77"/>
      <c r="T209" s="77"/>
      <c r="U209" s="77"/>
      <c r="V209" s="77"/>
      <c r="W209" s="77"/>
      <c r="X209" s="78"/>
      <c r="Y209" s="78"/>
      <c r="Z209" s="78"/>
      <c r="AA209" s="78"/>
      <c r="AB209" s="78"/>
      <c r="AC209" s="78" t="str">
        <f t="shared" si="104"/>
        <v/>
      </c>
      <c r="AD209" s="79" t="str">
        <f t="shared" si="105"/>
        <v/>
      </c>
      <c r="AE209" s="74"/>
      <c r="AF209" s="75"/>
      <c r="AG209" s="75"/>
      <c r="AH209" s="75"/>
      <c r="AI209" s="75">
        <f t="shared" si="141"/>
        <v>0</v>
      </c>
      <c r="AJ209" s="75"/>
      <c r="AK209" s="75"/>
      <c r="AL209" s="76"/>
      <c r="AM209" s="76"/>
      <c r="AN209" s="76"/>
      <c r="AO209" s="76" t="str">
        <f t="shared" si="107"/>
        <v/>
      </c>
      <c r="AP209" s="76" t="str">
        <f t="shared" si="108"/>
        <v/>
      </c>
      <c r="AQ209" s="77"/>
      <c r="AR209" s="77"/>
      <c r="AS209" s="77"/>
      <c r="AT209" s="77"/>
      <c r="AU209" s="78"/>
      <c r="AV209" s="78"/>
      <c r="AW209" s="78"/>
      <c r="AX209" s="78" t="str">
        <f t="shared" si="137"/>
        <v/>
      </c>
      <c r="AY209" s="78" t="str">
        <f t="shared" si="109"/>
        <v/>
      </c>
      <c r="AZ209" s="262"/>
      <c r="BA209" s="263"/>
      <c r="BB209" s="80" t="str">
        <f t="shared" si="110"/>
        <v/>
      </c>
      <c r="BC209" s="74"/>
      <c r="BD209" s="75"/>
      <c r="BE209" s="75"/>
      <c r="BF209" s="75"/>
      <c r="BG209" s="75"/>
      <c r="BH209" s="76" t="str">
        <f t="shared" si="111"/>
        <v/>
      </c>
      <c r="BI209" s="76" t="str">
        <f t="shared" si="112"/>
        <v/>
      </c>
      <c r="BJ209" s="77"/>
      <c r="BK209" s="77"/>
      <c r="BL209" s="77"/>
      <c r="BM209" s="77"/>
      <c r="BN209" s="77"/>
      <c r="BO209" s="77"/>
      <c r="BP209" s="78"/>
      <c r="BQ209" s="78"/>
      <c r="BR209" s="78"/>
      <c r="BS209" s="78"/>
      <c r="BT209" s="78" t="str">
        <f t="shared" si="138"/>
        <v/>
      </c>
      <c r="BU209" s="78" t="str">
        <f t="shared" si="113"/>
        <v/>
      </c>
      <c r="BV209" s="81"/>
      <c r="BW209" s="81"/>
      <c r="BX209" s="81"/>
      <c r="BY209" s="82"/>
      <c r="BZ209" s="82"/>
      <c r="CA209" s="82" t="str">
        <f t="shared" si="114"/>
        <v/>
      </c>
      <c r="CB209" s="82" t="str">
        <f t="shared" si="115"/>
        <v/>
      </c>
      <c r="CC209" s="83"/>
      <c r="CD209" s="83"/>
      <c r="CE209" s="84"/>
      <c r="CF209" s="84"/>
      <c r="CG209" s="84"/>
      <c r="CH209" s="84" t="str">
        <f t="shared" si="116"/>
        <v/>
      </c>
      <c r="CI209" s="84" t="str">
        <f t="shared" si="117"/>
        <v/>
      </c>
      <c r="CJ209" s="85"/>
      <c r="CK209" s="85"/>
      <c r="CL209" s="86"/>
      <c r="CM209" s="86"/>
      <c r="CN209" s="86"/>
      <c r="CO209" s="86" t="str">
        <f t="shared" si="139"/>
        <v/>
      </c>
      <c r="CP209" s="86">
        <f t="shared" si="119"/>
        <v>0</v>
      </c>
      <c r="CQ209" s="87"/>
      <c r="CR209" s="87"/>
      <c r="CS209" s="87"/>
      <c r="CT209" s="87"/>
      <c r="CU209" s="88"/>
      <c r="CV209" s="88"/>
      <c r="CW209" s="88"/>
      <c r="CX209" s="88"/>
      <c r="CY209" s="88" t="str">
        <f t="shared" si="140"/>
        <v/>
      </c>
      <c r="CZ209" s="89" t="str">
        <f t="shared" si="121"/>
        <v/>
      </c>
      <c r="DA209" s="264"/>
      <c r="DB209" s="263"/>
      <c r="DC209" s="80" t="str">
        <f t="shared" si="122"/>
        <v/>
      </c>
      <c r="DD209" s="162" t="str">
        <f t="shared" si="123"/>
        <v/>
      </c>
      <c r="DE209" s="162" t="str">
        <f t="shared" si="124"/>
        <v/>
      </c>
      <c r="DF209" s="162" t="str">
        <f t="shared" si="125"/>
        <v/>
      </c>
      <c r="DG209" s="162" t="str">
        <f t="shared" si="126"/>
        <v/>
      </c>
      <c r="DH209" s="93" t="str">
        <f t="shared" si="127"/>
        <v/>
      </c>
      <c r="DI209" s="94" t="str">
        <f t="shared" si="128"/>
        <v/>
      </c>
      <c r="DJ209" s="95" t="str">
        <f t="shared" si="129"/>
        <v/>
      </c>
      <c r="DK209" s="96" t="str">
        <f t="shared" si="130"/>
        <v/>
      </c>
      <c r="DL209" s="97" t="str">
        <f t="shared" si="131"/>
        <v/>
      </c>
      <c r="DM209" s="164" t="str">
        <f t="shared" si="132"/>
        <v/>
      </c>
      <c r="DN209" s="165" t="str">
        <f t="shared" si="133"/>
        <v/>
      </c>
      <c r="DO209" s="165" t="str">
        <f t="shared" si="134"/>
        <v/>
      </c>
      <c r="DP209" s="165" t="str">
        <f t="shared" si="135"/>
        <v/>
      </c>
      <c r="DQ209" s="172" t="str">
        <f t="shared" si="136"/>
        <v/>
      </c>
    </row>
    <row r="210" spans="1:121" ht="18" hidden="1" customHeight="1">
      <c r="A210" s="70"/>
      <c r="B210" s="118"/>
      <c r="C210" s="117"/>
      <c r="D210" s="115"/>
      <c r="E210" s="74"/>
      <c r="F210" s="75"/>
      <c r="G210" s="75"/>
      <c r="H210" s="75"/>
      <c r="I210" s="75"/>
      <c r="J210" s="75"/>
      <c r="K210" s="75"/>
      <c r="L210" s="75"/>
      <c r="M210" s="76"/>
      <c r="N210" s="76"/>
      <c r="O210" s="76"/>
      <c r="P210" s="76"/>
      <c r="Q210" s="76" t="str">
        <f t="shared" si="102"/>
        <v/>
      </c>
      <c r="R210" s="76">
        <f t="shared" si="103"/>
        <v>0</v>
      </c>
      <c r="S210" s="77"/>
      <c r="T210" s="77"/>
      <c r="U210" s="77"/>
      <c r="V210" s="77"/>
      <c r="W210" s="77"/>
      <c r="X210" s="78"/>
      <c r="Y210" s="78"/>
      <c r="Z210" s="78"/>
      <c r="AA210" s="78"/>
      <c r="AB210" s="78"/>
      <c r="AC210" s="78" t="str">
        <f t="shared" si="104"/>
        <v/>
      </c>
      <c r="AD210" s="79" t="str">
        <f t="shared" si="105"/>
        <v/>
      </c>
      <c r="AE210" s="74"/>
      <c r="AF210" s="75"/>
      <c r="AG210" s="75"/>
      <c r="AH210" s="75"/>
      <c r="AI210" s="75">
        <f t="shared" si="141"/>
        <v>0</v>
      </c>
      <c r="AJ210" s="75"/>
      <c r="AK210" s="75"/>
      <c r="AL210" s="76"/>
      <c r="AM210" s="76"/>
      <c r="AN210" s="76"/>
      <c r="AO210" s="76" t="str">
        <f t="shared" si="107"/>
        <v/>
      </c>
      <c r="AP210" s="76" t="str">
        <f t="shared" si="108"/>
        <v/>
      </c>
      <c r="AQ210" s="77"/>
      <c r="AR210" s="77"/>
      <c r="AS210" s="77"/>
      <c r="AT210" s="77"/>
      <c r="AU210" s="78"/>
      <c r="AV210" s="78"/>
      <c r="AW210" s="78"/>
      <c r="AX210" s="78" t="str">
        <f t="shared" si="137"/>
        <v/>
      </c>
      <c r="AY210" s="78" t="str">
        <f t="shared" si="109"/>
        <v/>
      </c>
      <c r="AZ210" s="262"/>
      <c r="BA210" s="263"/>
      <c r="BB210" s="80" t="str">
        <f t="shared" si="110"/>
        <v/>
      </c>
      <c r="BC210" s="74"/>
      <c r="BD210" s="75"/>
      <c r="BE210" s="75"/>
      <c r="BF210" s="75"/>
      <c r="BG210" s="75"/>
      <c r="BH210" s="76" t="str">
        <f t="shared" si="111"/>
        <v/>
      </c>
      <c r="BI210" s="76" t="str">
        <f t="shared" si="112"/>
        <v/>
      </c>
      <c r="BJ210" s="77"/>
      <c r="BK210" s="77"/>
      <c r="BL210" s="77"/>
      <c r="BM210" s="77"/>
      <c r="BN210" s="77"/>
      <c r="BO210" s="77"/>
      <c r="BP210" s="78"/>
      <c r="BQ210" s="78"/>
      <c r="BR210" s="78"/>
      <c r="BS210" s="78"/>
      <c r="BT210" s="78" t="str">
        <f t="shared" si="138"/>
        <v/>
      </c>
      <c r="BU210" s="78" t="str">
        <f t="shared" si="113"/>
        <v/>
      </c>
      <c r="BV210" s="81"/>
      <c r="BW210" s="81"/>
      <c r="BX210" s="81"/>
      <c r="BY210" s="82"/>
      <c r="BZ210" s="82"/>
      <c r="CA210" s="82" t="str">
        <f t="shared" si="114"/>
        <v/>
      </c>
      <c r="CB210" s="82" t="str">
        <f>IFERROR(IF($CB$168=0,0,((CA210/SUMIFS($BV$171:$BZ$171,BV210:BZ210,"&gt;=0"))*100)),"")</f>
        <v/>
      </c>
      <c r="CC210" s="83"/>
      <c r="CD210" s="83"/>
      <c r="CE210" s="84"/>
      <c r="CF210" s="84"/>
      <c r="CG210" s="84"/>
      <c r="CH210" s="84" t="str">
        <f t="shared" si="116"/>
        <v/>
      </c>
      <c r="CI210" s="84" t="str">
        <f t="shared" si="117"/>
        <v/>
      </c>
      <c r="CJ210" s="85"/>
      <c r="CK210" s="85"/>
      <c r="CL210" s="86"/>
      <c r="CM210" s="86"/>
      <c r="CN210" s="86"/>
      <c r="CO210" s="86" t="str">
        <f t="shared" si="139"/>
        <v/>
      </c>
      <c r="CP210" s="86">
        <f t="shared" si="119"/>
        <v>0</v>
      </c>
      <c r="CQ210" s="87"/>
      <c r="CR210" s="87"/>
      <c r="CS210" s="87"/>
      <c r="CT210" s="87"/>
      <c r="CU210" s="88"/>
      <c r="CV210" s="88"/>
      <c r="CW210" s="88"/>
      <c r="CX210" s="88"/>
      <c r="CY210" s="88" t="str">
        <f t="shared" si="140"/>
        <v/>
      </c>
      <c r="CZ210" s="89" t="str">
        <f t="shared" si="121"/>
        <v/>
      </c>
      <c r="DA210" s="264"/>
      <c r="DB210" s="263"/>
      <c r="DC210" s="80" t="str">
        <f t="shared" si="122"/>
        <v/>
      </c>
      <c r="DD210" s="162" t="str">
        <f t="shared" si="123"/>
        <v/>
      </c>
      <c r="DE210" s="162" t="str">
        <f t="shared" si="124"/>
        <v/>
      </c>
      <c r="DF210" s="162" t="str">
        <f t="shared" si="125"/>
        <v/>
      </c>
      <c r="DG210" s="162" t="str">
        <f t="shared" si="126"/>
        <v/>
      </c>
      <c r="DH210" s="93" t="str">
        <f t="shared" si="127"/>
        <v/>
      </c>
      <c r="DI210" s="94" t="str">
        <f t="shared" si="128"/>
        <v/>
      </c>
      <c r="DJ210" s="95" t="str">
        <f t="shared" si="129"/>
        <v/>
      </c>
      <c r="DK210" s="96" t="str">
        <f t="shared" si="130"/>
        <v/>
      </c>
      <c r="DL210" s="97" t="str">
        <f t="shared" si="131"/>
        <v/>
      </c>
      <c r="DM210" s="164" t="str">
        <f t="shared" si="132"/>
        <v/>
      </c>
      <c r="DN210" s="165" t="str">
        <f t="shared" si="133"/>
        <v/>
      </c>
      <c r="DO210" s="165" t="str">
        <f t="shared" si="134"/>
        <v/>
      </c>
      <c r="DP210" s="165" t="str">
        <f t="shared" si="135"/>
        <v/>
      </c>
      <c r="DQ210" s="172" t="str">
        <f t="shared" si="136"/>
        <v/>
      </c>
    </row>
    <row r="211" spans="1:121" ht="18" hidden="1" customHeight="1" thickBot="1">
      <c r="A211" s="70"/>
      <c r="B211" s="118"/>
      <c r="C211" s="117"/>
      <c r="D211" s="115"/>
      <c r="E211" s="119"/>
      <c r="F211" s="120"/>
      <c r="G211" s="120"/>
      <c r="H211" s="120"/>
      <c r="I211" s="120"/>
      <c r="J211" s="120"/>
      <c r="K211" s="120"/>
      <c r="L211" s="120"/>
      <c r="M211" s="121"/>
      <c r="N211" s="121"/>
      <c r="O211" s="121"/>
      <c r="P211" s="121"/>
      <c r="Q211" s="121" t="str">
        <f t="shared" si="102"/>
        <v/>
      </c>
      <c r="R211" s="76">
        <f t="shared" si="103"/>
        <v>0</v>
      </c>
      <c r="S211" s="122"/>
      <c r="T211" s="122"/>
      <c r="U211" s="122"/>
      <c r="V211" s="122"/>
      <c r="W211" s="122"/>
      <c r="X211" s="123"/>
      <c r="Y211" s="123"/>
      <c r="Z211" s="123"/>
      <c r="AA211" s="123"/>
      <c r="AB211" s="123"/>
      <c r="AC211" s="123" t="str">
        <f t="shared" si="104"/>
        <v/>
      </c>
      <c r="AD211" s="79" t="str">
        <f t="shared" si="105"/>
        <v/>
      </c>
      <c r="AE211" s="119"/>
      <c r="AF211" s="120"/>
      <c r="AG211" s="120"/>
      <c r="AH211" s="120"/>
      <c r="AI211" s="120">
        <f t="shared" si="141"/>
        <v>0</v>
      </c>
      <c r="AJ211" s="120"/>
      <c r="AK211" s="120"/>
      <c r="AL211" s="121"/>
      <c r="AM211" s="121"/>
      <c r="AN211" s="121"/>
      <c r="AO211" s="76" t="str">
        <f t="shared" si="107"/>
        <v/>
      </c>
      <c r="AP211" s="76" t="str">
        <f t="shared" si="108"/>
        <v/>
      </c>
      <c r="AQ211" s="122"/>
      <c r="AR211" s="122"/>
      <c r="AS211" s="122"/>
      <c r="AT211" s="122"/>
      <c r="AU211" s="123"/>
      <c r="AV211" s="123"/>
      <c r="AW211" s="123"/>
      <c r="AX211" s="78" t="str">
        <f t="shared" si="137"/>
        <v/>
      </c>
      <c r="AY211" s="78" t="str">
        <f t="shared" si="109"/>
        <v/>
      </c>
      <c r="AZ211" s="265"/>
      <c r="BA211" s="266"/>
      <c r="BB211" s="80" t="str">
        <f t="shared" si="110"/>
        <v/>
      </c>
      <c r="BC211" s="119"/>
      <c r="BD211" s="120"/>
      <c r="BE211" s="120"/>
      <c r="BF211" s="120"/>
      <c r="BG211" s="120"/>
      <c r="BH211" s="76" t="str">
        <f t="shared" si="111"/>
        <v/>
      </c>
      <c r="BI211" s="76" t="str">
        <f t="shared" si="112"/>
        <v/>
      </c>
      <c r="BJ211" s="122"/>
      <c r="BK211" s="122"/>
      <c r="BL211" s="122"/>
      <c r="BM211" s="122"/>
      <c r="BN211" s="122"/>
      <c r="BO211" s="122"/>
      <c r="BP211" s="123"/>
      <c r="BQ211" s="123"/>
      <c r="BR211" s="123"/>
      <c r="BS211" s="123"/>
      <c r="BT211" s="78" t="str">
        <f t="shared" si="138"/>
        <v/>
      </c>
      <c r="BU211" s="78" t="str">
        <f t="shared" si="113"/>
        <v/>
      </c>
      <c r="BV211" s="126"/>
      <c r="BW211" s="126"/>
      <c r="BX211" s="126"/>
      <c r="BY211" s="127"/>
      <c r="BZ211" s="127"/>
      <c r="CA211" s="82" t="str">
        <f t="shared" si="114"/>
        <v/>
      </c>
      <c r="CB211" s="82" t="str">
        <f t="shared" si="115"/>
        <v/>
      </c>
      <c r="CC211" s="128"/>
      <c r="CD211" s="128"/>
      <c r="CE211" s="129"/>
      <c r="CF211" s="129"/>
      <c r="CG211" s="129"/>
      <c r="CH211" s="84" t="str">
        <f t="shared" si="116"/>
        <v/>
      </c>
      <c r="CI211" s="84" t="str">
        <f t="shared" si="117"/>
        <v/>
      </c>
      <c r="CJ211" s="130"/>
      <c r="CK211" s="130"/>
      <c r="CL211" s="131"/>
      <c r="CM211" s="131"/>
      <c r="CN211" s="131"/>
      <c r="CO211" s="131" t="str">
        <f t="shared" si="139"/>
        <v/>
      </c>
      <c r="CP211" s="86">
        <f t="shared" si="119"/>
        <v>0</v>
      </c>
      <c r="CQ211" s="132"/>
      <c r="CR211" s="132"/>
      <c r="CS211" s="132"/>
      <c r="CT211" s="132"/>
      <c r="CU211" s="133"/>
      <c r="CV211" s="133"/>
      <c r="CW211" s="133"/>
      <c r="CX211" s="133"/>
      <c r="CY211" s="88" t="str">
        <f t="shared" si="140"/>
        <v/>
      </c>
      <c r="CZ211" s="89" t="str">
        <f t="shared" si="121"/>
        <v/>
      </c>
      <c r="DA211" s="267"/>
      <c r="DB211" s="266"/>
      <c r="DC211" s="80" t="str">
        <f t="shared" si="122"/>
        <v/>
      </c>
      <c r="DD211" s="162" t="str">
        <f t="shared" si="123"/>
        <v/>
      </c>
      <c r="DE211" s="162" t="str">
        <f t="shared" si="124"/>
        <v/>
      </c>
      <c r="DF211" s="162" t="str">
        <f t="shared" si="125"/>
        <v/>
      </c>
      <c r="DG211" s="162" t="str">
        <f t="shared" si="126"/>
        <v/>
      </c>
      <c r="DH211" s="93" t="str">
        <f t="shared" si="127"/>
        <v/>
      </c>
      <c r="DI211" s="94" t="str">
        <f t="shared" si="128"/>
        <v/>
      </c>
      <c r="DJ211" s="95" t="str">
        <f t="shared" si="129"/>
        <v/>
      </c>
      <c r="DK211" s="96" t="str">
        <f t="shared" si="130"/>
        <v/>
      </c>
      <c r="DL211" s="97" t="str">
        <f t="shared" si="131"/>
        <v/>
      </c>
      <c r="DM211" s="164" t="str">
        <f t="shared" si="132"/>
        <v/>
      </c>
      <c r="DN211" s="165" t="str">
        <f t="shared" si="133"/>
        <v/>
      </c>
      <c r="DO211" s="165" t="str">
        <f t="shared" si="134"/>
        <v/>
      </c>
      <c r="DP211" s="165" t="str">
        <f t="shared" si="135"/>
        <v/>
      </c>
      <c r="DQ211" s="172" t="str">
        <f t="shared" si="136"/>
        <v/>
      </c>
    </row>
    <row r="212" spans="1:121" s="148" customFormat="1" ht="15">
      <c r="B212" s="144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  <c r="AN212" s="144"/>
      <c r="AO212" s="144"/>
      <c r="AP212" s="144"/>
      <c r="AQ212" s="144"/>
      <c r="AR212" s="144"/>
      <c r="AS212" s="144"/>
      <c r="AT212" s="144"/>
      <c r="AU212" s="144"/>
      <c r="AV212" s="144"/>
      <c r="AW212" s="144"/>
      <c r="AX212" s="144"/>
      <c r="AY212" s="144"/>
      <c r="AZ212" s="144"/>
      <c r="BA212" s="144"/>
      <c r="BB212" s="144"/>
      <c r="BC212" s="144"/>
      <c r="BD212" s="144"/>
      <c r="BE212" s="144"/>
      <c r="BF212" s="144"/>
      <c r="BG212" s="144"/>
      <c r="BH212" s="144"/>
      <c r="BI212" s="144"/>
      <c r="BJ212" s="144"/>
      <c r="BK212" s="144"/>
      <c r="BL212" s="144"/>
      <c r="BM212" s="144"/>
      <c r="BN212" s="144"/>
      <c r="BO212" s="144"/>
      <c r="BP212" s="144"/>
      <c r="BQ212" s="144"/>
      <c r="BR212" s="144"/>
      <c r="BS212" s="144"/>
      <c r="BT212" s="144"/>
      <c r="BU212" s="144"/>
      <c r="BV212" s="144"/>
      <c r="BW212" s="144"/>
      <c r="BX212" s="144"/>
      <c r="BY212" s="144"/>
      <c r="BZ212" s="144"/>
      <c r="CA212" s="144"/>
      <c r="CB212" s="144"/>
      <c r="CC212" s="144"/>
      <c r="CD212" s="144"/>
      <c r="CE212" s="144"/>
      <c r="CF212" s="144"/>
      <c r="CG212" s="144"/>
      <c r="CH212" s="144"/>
      <c r="CI212" s="144"/>
      <c r="CJ212" s="144"/>
      <c r="CK212" s="144"/>
      <c r="CL212" s="144"/>
      <c r="CM212" s="144"/>
      <c r="CN212" s="144"/>
      <c r="CO212" s="144"/>
      <c r="CP212" s="144"/>
      <c r="CQ212" s="144"/>
      <c r="CR212" s="144"/>
      <c r="CS212" s="144"/>
      <c r="CT212" s="144"/>
      <c r="CU212" s="144"/>
      <c r="CV212" s="144"/>
      <c r="CW212" s="144"/>
      <c r="CX212" s="144"/>
      <c r="CY212" s="144"/>
      <c r="CZ212" s="268" t="s">
        <v>102</v>
      </c>
      <c r="DA212" s="269"/>
      <c r="DB212" s="269"/>
      <c r="DC212" s="269"/>
      <c r="DD212" s="2"/>
      <c r="DE212" s="2"/>
      <c r="DF212" s="2"/>
      <c r="DG212" s="2"/>
      <c r="DH212" s="145">
        <f>IFERROR(AVERAGE(DH172:DH211),"")</f>
        <v>79.037551759834358</v>
      </c>
      <c r="DI212" s="145">
        <f>IFERROR(AVERAGE(DI172:DI211),"")</f>
        <v>86.898469849896486</v>
      </c>
      <c r="DJ212" s="145">
        <f>IFERROR(AVERAGE(DJ172:DJ211),"")</f>
        <v>88.354195422130218</v>
      </c>
      <c r="DK212" s="145">
        <f>IFERROR(AVERAGE(DK172:DK211),"")</f>
        <v>89.518775879917186</v>
      </c>
      <c r="DL212" s="151"/>
      <c r="DM212" s="147"/>
      <c r="DN212" s="151"/>
      <c r="DO212" s="151"/>
    </row>
    <row r="213" spans="1:121" s="148" customFormat="1" ht="15">
      <c r="B213" s="144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  <c r="AN213" s="144"/>
      <c r="AO213" s="144"/>
      <c r="AP213" s="144"/>
      <c r="AQ213" s="144"/>
      <c r="AR213" s="144"/>
      <c r="AS213" s="144"/>
      <c r="AT213" s="144"/>
      <c r="AU213" s="144"/>
      <c r="AV213" s="144"/>
      <c r="AW213" s="144"/>
      <c r="AX213" s="144"/>
      <c r="AY213" s="144"/>
      <c r="AZ213" s="144"/>
      <c r="BA213" s="144"/>
      <c r="BB213" s="144"/>
      <c r="BC213" s="144"/>
      <c r="BD213" s="144"/>
      <c r="BE213" s="144"/>
      <c r="BF213" s="144"/>
      <c r="BG213" s="144"/>
      <c r="BH213" s="144"/>
      <c r="BI213" s="144"/>
      <c r="BJ213" s="144"/>
      <c r="BK213" s="144"/>
      <c r="BL213" s="144"/>
      <c r="BM213" s="144"/>
      <c r="BN213" s="144"/>
      <c r="BO213" s="144"/>
      <c r="BP213" s="144"/>
      <c r="BQ213" s="144"/>
      <c r="BR213" s="144"/>
      <c r="BS213" s="144"/>
      <c r="BT213" s="144"/>
      <c r="BU213" s="144"/>
      <c r="BV213" s="144"/>
      <c r="BW213" s="144"/>
      <c r="BX213" s="144"/>
      <c r="BY213" s="144"/>
      <c r="BZ213" s="144"/>
      <c r="CA213" s="144"/>
      <c r="CB213" s="144"/>
      <c r="CC213" s="144"/>
      <c r="CD213" s="144"/>
      <c r="CE213" s="144"/>
      <c r="CF213" s="144"/>
      <c r="CG213" s="144"/>
      <c r="CH213" s="144"/>
      <c r="CI213" s="144"/>
      <c r="CJ213" s="144"/>
      <c r="CK213" s="144"/>
      <c r="CL213" s="144"/>
      <c r="CM213" s="144"/>
      <c r="CN213" s="144"/>
      <c r="CO213" s="144"/>
      <c r="CP213" s="144"/>
      <c r="CQ213" s="144"/>
      <c r="CR213" s="144"/>
      <c r="CS213" s="144"/>
      <c r="CT213" s="144"/>
      <c r="CU213" s="144"/>
      <c r="CV213" s="144"/>
      <c r="CW213" s="144"/>
      <c r="CX213" s="144"/>
      <c r="CY213" s="144"/>
      <c r="CZ213" s="270" t="s">
        <v>103</v>
      </c>
      <c r="DA213" s="270"/>
      <c r="DB213" s="270"/>
      <c r="DC213" s="270"/>
      <c r="DD213" s="2"/>
      <c r="DE213" s="2"/>
      <c r="DF213" s="2"/>
      <c r="DG213" s="2"/>
      <c r="DH213" s="145">
        <f>IFERROR(ROUND(STDEV(DH172:DH211),2),"")</f>
        <v>9.43</v>
      </c>
      <c r="DI213" s="145">
        <f>IFERROR(ROUND(STDEV(DI172:DI211),2),"")</f>
        <v>5.89</v>
      </c>
      <c r="DJ213" s="145">
        <f>IFERROR(ROUND(STDEV(DJ172:DJ211),2),"")</f>
        <v>5.24</v>
      </c>
      <c r="DK213" s="145">
        <f>IFERROR(ROUND(STDEV(DK172:DK211),2),"")</f>
        <v>4.71</v>
      </c>
      <c r="DL213" s="151"/>
      <c r="DM213" s="147"/>
      <c r="DN213" s="151"/>
    </row>
    <row r="214" spans="1:121" s="148" customFormat="1" ht="15">
      <c r="B214" s="144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  <c r="AN214" s="144"/>
      <c r="AO214" s="144"/>
      <c r="AP214" s="144"/>
      <c r="AQ214" s="144"/>
      <c r="AR214" s="144"/>
      <c r="AS214" s="144"/>
      <c r="AT214" s="144"/>
      <c r="AU214" s="144"/>
      <c r="AV214" s="144"/>
      <c r="AW214" s="144"/>
      <c r="AX214" s="144"/>
      <c r="AY214" s="144"/>
      <c r="AZ214" s="144"/>
      <c r="BA214" s="144"/>
      <c r="BB214" s="144"/>
      <c r="BC214" s="144"/>
      <c r="BD214" s="144"/>
      <c r="BE214" s="144"/>
      <c r="BF214" s="144"/>
      <c r="BG214" s="144"/>
      <c r="BH214" s="144"/>
      <c r="BI214" s="144"/>
      <c r="BJ214" s="144"/>
      <c r="BK214" s="144"/>
      <c r="BL214" s="144"/>
      <c r="BM214" s="144"/>
      <c r="BN214" s="144"/>
      <c r="BO214" s="144"/>
      <c r="BP214" s="144"/>
      <c r="BQ214" s="144"/>
      <c r="BR214" s="144"/>
      <c r="BS214" s="144"/>
      <c r="BT214" s="144"/>
      <c r="BU214" s="144"/>
      <c r="BV214" s="144"/>
      <c r="BW214" s="144"/>
      <c r="BX214" s="144"/>
      <c r="BY214" s="144"/>
      <c r="BZ214" s="144"/>
      <c r="CA214" s="144"/>
      <c r="CB214" s="144"/>
      <c r="CC214" s="144"/>
      <c r="CD214" s="144"/>
      <c r="CE214" s="144"/>
      <c r="CF214" s="144"/>
      <c r="CG214" s="144"/>
      <c r="CH214" s="144"/>
      <c r="CI214" s="144"/>
      <c r="CJ214" s="144"/>
      <c r="CK214" s="144"/>
      <c r="CL214" s="144"/>
      <c r="CM214" s="144"/>
      <c r="CN214" s="144"/>
      <c r="CO214" s="144"/>
      <c r="CP214" s="144"/>
      <c r="CQ214" s="144"/>
      <c r="CR214" s="144"/>
      <c r="CS214" s="144"/>
      <c r="CT214" s="144"/>
      <c r="CU214" s="144"/>
      <c r="CV214" s="144"/>
      <c r="CW214" s="144"/>
      <c r="CX214" s="144"/>
      <c r="CY214" s="144"/>
      <c r="CZ214" s="144"/>
      <c r="DA214" s="144"/>
      <c r="DB214" s="144"/>
      <c r="DC214" s="144"/>
      <c r="DD214" s="149"/>
      <c r="DE214" s="149"/>
      <c r="DF214" s="149"/>
      <c r="DG214" s="149"/>
      <c r="DH214" s="150"/>
      <c r="DL214" s="151"/>
      <c r="DM214" s="147"/>
      <c r="DN214" s="151"/>
    </row>
    <row r="215" spans="1:121" s="148" customFormat="1" ht="15">
      <c r="B215" s="144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  <c r="AN215" s="144"/>
      <c r="AO215" s="144"/>
      <c r="AP215" s="144"/>
      <c r="AQ215" s="144"/>
      <c r="AR215" s="144"/>
      <c r="AS215" s="144"/>
      <c r="AT215" s="144"/>
      <c r="AU215" s="144"/>
      <c r="AV215" s="144"/>
      <c r="AW215" s="144"/>
      <c r="AX215" s="144"/>
      <c r="AY215" s="144"/>
      <c r="AZ215" s="144"/>
      <c r="BA215" s="144"/>
      <c r="BB215" s="144"/>
      <c r="BC215" s="144"/>
      <c r="BD215" s="144"/>
      <c r="BE215" s="144"/>
      <c r="BF215" s="144"/>
      <c r="BG215" s="144"/>
      <c r="BH215" s="144"/>
      <c r="BI215" s="144"/>
      <c r="BJ215" s="144"/>
      <c r="BK215" s="144"/>
      <c r="BL215" s="144"/>
      <c r="BM215" s="144"/>
      <c r="BN215" s="144"/>
      <c r="BO215" s="144"/>
      <c r="BP215" s="144"/>
      <c r="BQ215" s="144"/>
      <c r="BR215" s="144"/>
      <c r="BS215" s="144"/>
      <c r="BT215" s="144"/>
      <c r="BU215" s="144"/>
      <c r="BV215" s="144"/>
      <c r="BW215" s="144"/>
      <c r="BX215" s="144"/>
      <c r="BY215" s="144"/>
      <c r="BZ215" s="144"/>
      <c r="CA215" s="144"/>
      <c r="CB215" s="144"/>
      <c r="CC215" s="144"/>
      <c r="CD215" s="144"/>
      <c r="CE215" s="144"/>
      <c r="CF215" s="144"/>
      <c r="CG215" s="144"/>
      <c r="CH215" s="144"/>
      <c r="CI215" s="144"/>
      <c r="CJ215" s="144"/>
      <c r="CK215" s="144"/>
      <c r="CL215" s="144"/>
      <c r="CM215" s="144"/>
      <c r="CN215" s="144"/>
      <c r="CO215" s="144"/>
      <c r="CP215" s="144"/>
      <c r="CQ215" s="144"/>
      <c r="CR215" s="144"/>
      <c r="CS215" s="144"/>
      <c r="CT215" s="144"/>
      <c r="CU215" s="144"/>
      <c r="CV215" s="144"/>
      <c r="CW215" s="144"/>
      <c r="CX215" s="144"/>
      <c r="CY215" s="144"/>
      <c r="CZ215" s="144"/>
      <c r="DA215" s="144"/>
      <c r="DB215" s="144"/>
      <c r="DC215" s="144"/>
      <c r="DD215" s="149"/>
      <c r="DE215" s="149"/>
      <c r="DF215" s="149"/>
      <c r="DG215" s="149"/>
      <c r="DH215" s="150"/>
      <c r="DL215" s="151"/>
      <c r="DM215" s="147"/>
      <c r="DN215" s="151"/>
    </row>
    <row r="216" spans="1:121" s="148" customFormat="1" ht="15">
      <c r="B216" s="144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  <c r="AN216" s="144"/>
      <c r="AO216" s="144"/>
      <c r="AP216" s="144"/>
      <c r="AQ216" s="144"/>
      <c r="AR216" s="144"/>
      <c r="AS216" s="144"/>
      <c r="AT216" s="144"/>
      <c r="AU216" s="144"/>
      <c r="AV216" s="144"/>
      <c r="AW216" s="144"/>
      <c r="AX216" s="144"/>
      <c r="AY216" s="144"/>
      <c r="AZ216" s="144"/>
      <c r="BA216" s="144"/>
      <c r="BB216" s="144"/>
      <c r="BC216" s="144"/>
      <c r="BD216" s="144"/>
      <c r="BE216" s="144"/>
      <c r="BF216" s="144"/>
      <c r="BG216" s="144"/>
      <c r="BH216" s="144"/>
      <c r="BI216" s="144"/>
      <c r="BJ216" s="144"/>
      <c r="BK216" s="144"/>
      <c r="BL216" s="144"/>
      <c r="BM216" s="144"/>
      <c r="BN216" s="144"/>
      <c r="BO216" s="144"/>
      <c r="BP216" s="144"/>
      <c r="BQ216" s="144"/>
      <c r="BR216" s="144"/>
      <c r="BS216" s="144"/>
      <c r="BT216" s="144"/>
      <c r="BU216" s="144"/>
      <c r="BV216" s="144"/>
      <c r="BW216" s="144"/>
      <c r="BX216" s="144"/>
      <c r="BY216" s="144"/>
      <c r="BZ216" s="144"/>
      <c r="CA216" s="144"/>
      <c r="CB216" s="144"/>
      <c r="CC216" s="144"/>
      <c r="CD216" s="144"/>
      <c r="CE216" s="144"/>
      <c r="CF216" s="144"/>
      <c r="CG216" s="144"/>
      <c r="CH216" s="144"/>
      <c r="CI216" s="144"/>
      <c r="CJ216" s="144"/>
      <c r="CK216" s="144"/>
      <c r="CL216" s="144"/>
      <c r="CM216" s="144"/>
      <c r="CN216" s="144"/>
      <c r="CO216" s="144"/>
      <c r="CP216" s="144"/>
      <c r="CQ216" s="144"/>
      <c r="CR216" s="144"/>
      <c r="CS216" s="144"/>
      <c r="CT216" s="144"/>
      <c r="CU216" s="144"/>
      <c r="CV216" s="144"/>
      <c r="CW216" s="144"/>
      <c r="CX216" s="144"/>
      <c r="CY216" s="144"/>
      <c r="CZ216" s="144"/>
      <c r="DA216" s="144"/>
      <c r="DB216" s="144"/>
      <c r="DC216" s="144"/>
      <c r="DD216" s="149"/>
      <c r="DE216" s="149"/>
      <c r="DF216" s="149"/>
      <c r="DG216" s="149"/>
      <c r="DH216" s="150"/>
      <c r="DL216" s="151"/>
      <c r="DM216" s="147"/>
      <c r="DN216" s="151"/>
    </row>
    <row r="217" spans="1:121"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  <c r="AA217" s="143"/>
      <c r="AB217" s="143"/>
      <c r="AC217" s="143"/>
      <c r="AD217" s="143"/>
      <c r="AE217" s="143"/>
      <c r="AF217" s="143"/>
      <c r="AG217" s="143"/>
      <c r="AH217" s="143"/>
      <c r="AI217" s="143"/>
      <c r="AJ217" s="143"/>
      <c r="AK217" s="143"/>
      <c r="AL217" s="143"/>
      <c r="AM217" s="143"/>
      <c r="AN217" s="143"/>
      <c r="AO217" s="143"/>
      <c r="AP217" s="143"/>
      <c r="AQ217" s="143"/>
      <c r="AR217" s="143"/>
      <c r="AS217" s="143"/>
      <c r="AT217" s="143"/>
      <c r="AU217" s="143"/>
      <c r="AV217" s="143"/>
      <c r="AW217" s="143"/>
      <c r="AX217" s="143"/>
      <c r="AY217" s="143"/>
      <c r="AZ217" s="143"/>
      <c r="BA217" s="143"/>
      <c r="BB217" s="143"/>
      <c r="BC217" s="143"/>
      <c r="BD217" s="143"/>
      <c r="BE217" s="143"/>
      <c r="BF217" s="143"/>
      <c r="BG217" s="143"/>
      <c r="BH217" s="143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  <c r="BV217" s="143"/>
      <c r="BW217" s="143"/>
      <c r="BX217" s="143"/>
      <c r="BY217" s="143"/>
      <c r="BZ217" s="143"/>
      <c r="CA217" s="143"/>
      <c r="CB217" s="143"/>
      <c r="CC217" s="143"/>
      <c r="CD217" s="143"/>
      <c r="CE217" s="143"/>
      <c r="CF217" s="143"/>
      <c r="CG217" s="143"/>
      <c r="CH217" s="143"/>
      <c r="CI217" s="143"/>
      <c r="CJ217" s="143"/>
      <c r="CK217" s="143"/>
      <c r="CL217" s="143"/>
      <c r="CM217" s="143"/>
      <c r="CN217" s="143"/>
      <c r="CO217" s="143"/>
      <c r="CP217" s="143"/>
      <c r="CQ217" s="143"/>
      <c r="CR217" s="143"/>
      <c r="CS217" s="143"/>
      <c r="CT217" s="143"/>
      <c r="CU217" s="143"/>
      <c r="CV217" s="143"/>
      <c r="CW217" s="143"/>
      <c r="CX217" s="143"/>
      <c r="CY217" s="143"/>
      <c r="CZ217" s="143"/>
      <c r="DA217" s="143"/>
      <c r="DB217" s="143"/>
      <c r="DC217" s="143"/>
      <c r="DD217" s="173"/>
      <c r="DE217" s="173"/>
      <c r="DF217" s="173"/>
      <c r="DG217" s="173"/>
    </row>
  </sheetData>
  <sheetProtection password="C7EA" sheet="1" objects="1" scenarios="1"/>
  <dataConsolidate/>
  <mergeCells count="695">
    <mergeCell ref="C5:D5"/>
    <mergeCell ref="C6:D6"/>
    <mergeCell ref="E6:CZ6"/>
    <mergeCell ref="C7:D7"/>
    <mergeCell ref="E7:AD7"/>
    <mergeCell ref="AE7:BB7"/>
    <mergeCell ref="BC7:CZ7"/>
    <mergeCell ref="DA7:DC8"/>
    <mergeCell ref="C8:D8"/>
    <mergeCell ref="E8:W8"/>
    <mergeCell ref="X8:AB8"/>
    <mergeCell ref="AC8:AD8"/>
    <mergeCell ref="AE8:AV8"/>
    <mergeCell ref="AW8:AZ8"/>
    <mergeCell ref="BA8:BB8"/>
    <mergeCell ref="BC8:CQ8"/>
    <mergeCell ref="CR8:CX8"/>
    <mergeCell ref="AP10:AP12"/>
    <mergeCell ref="AX10:AX11"/>
    <mergeCell ref="AY10:AY12"/>
    <mergeCell ref="BB10:BB12"/>
    <mergeCell ref="CY8:CZ8"/>
    <mergeCell ref="A9:A12"/>
    <mergeCell ref="B9:B12"/>
    <mergeCell ref="C9:C12"/>
    <mergeCell ref="D9:D10"/>
    <mergeCell ref="E9:M9"/>
    <mergeCell ref="N9:O9"/>
    <mergeCell ref="P9:Q9"/>
    <mergeCell ref="S9:Y9"/>
    <mergeCell ref="Z9:AC9"/>
    <mergeCell ref="BI10:BI12"/>
    <mergeCell ref="BT10:BT11"/>
    <mergeCell ref="BU10:BU12"/>
    <mergeCell ref="CA10:CA11"/>
    <mergeCell ref="CB10:CB12"/>
    <mergeCell ref="CP10:CP12"/>
    <mergeCell ref="CY10:CY11"/>
    <mergeCell ref="CZ10:CZ12"/>
    <mergeCell ref="BH10:BH11"/>
    <mergeCell ref="DL9:DL12"/>
    <mergeCell ref="Q10:Q11"/>
    <mergeCell ref="R10:R12"/>
    <mergeCell ref="AC10:AC11"/>
    <mergeCell ref="AD10:AD12"/>
    <mergeCell ref="AO10:AO11"/>
    <mergeCell ref="CG9:CH9"/>
    <mergeCell ref="CJ9:CM9"/>
    <mergeCell ref="CN9:CO9"/>
    <mergeCell ref="CQ9:CW9"/>
    <mergeCell ref="CX9:CY9"/>
    <mergeCell ref="DA9:DB9"/>
    <mergeCell ref="BG9:BH9"/>
    <mergeCell ref="BJ9:BR9"/>
    <mergeCell ref="BS9:BT9"/>
    <mergeCell ref="BV9:BY9"/>
    <mergeCell ref="BZ9:CA9"/>
    <mergeCell ref="CC9:CF9"/>
    <mergeCell ref="AE9:AM9"/>
    <mergeCell ref="AN9:AO9"/>
    <mergeCell ref="AQ9:AV9"/>
    <mergeCell ref="AW9:AX9"/>
    <mergeCell ref="AZ9:BA10"/>
    <mergeCell ref="BC9:BF9"/>
    <mergeCell ref="DH9:DH12"/>
    <mergeCell ref="DI9:DI11"/>
    <mergeCell ref="DJ9:DJ11"/>
    <mergeCell ref="DK9:DK11"/>
    <mergeCell ref="AZ14:BA14"/>
    <mergeCell ref="DA14:DB14"/>
    <mergeCell ref="DR14:DU14"/>
    <mergeCell ref="DV14:DW14"/>
    <mergeCell ref="AZ15:BA15"/>
    <mergeCell ref="DA15:DB15"/>
    <mergeCell ref="DR15:DU15"/>
    <mergeCell ref="DV15:DW15"/>
    <mergeCell ref="DC10:DC12"/>
    <mergeCell ref="AZ11:BA11"/>
    <mergeCell ref="DA11:DB12"/>
    <mergeCell ref="AZ12:BA12"/>
    <mergeCell ref="DR12:DW12"/>
    <mergeCell ref="AZ13:BA13"/>
    <mergeCell ref="DA13:DB13"/>
    <mergeCell ref="DR13:DU13"/>
    <mergeCell ref="DV13:DW13"/>
    <mergeCell ref="CH10:CH11"/>
    <mergeCell ref="CI10:CI12"/>
    <mergeCell ref="CO10:CO11"/>
    <mergeCell ref="DV18:DW18"/>
    <mergeCell ref="AZ19:BA19"/>
    <mergeCell ref="DA19:DB19"/>
    <mergeCell ref="DR19:DU19"/>
    <mergeCell ref="DV19:DW19"/>
    <mergeCell ref="AZ16:BA16"/>
    <mergeCell ref="DA16:DB16"/>
    <mergeCell ref="DR16:DU16"/>
    <mergeCell ref="DV16:DW16"/>
    <mergeCell ref="AZ17:BA17"/>
    <mergeCell ref="DA17:DB17"/>
    <mergeCell ref="DR17:DU17"/>
    <mergeCell ref="DV17:DW17"/>
    <mergeCell ref="AZ20:BA20"/>
    <mergeCell ref="DA20:DB20"/>
    <mergeCell ref="AZ21:BA21"/>
    <mergeCell ref="DA21:DB21"/>
    <mergeCell ref="AZ22:BA22"/>
    <mergeCell ref="DA22:DB22"/>
    <mergeCell ref="AZ18:BA18"/>
    <mergeCell ref="DA18:DB18"/>
    <mergeCell ref="DR18:DU18"/>
    <mergeCell ref="AZ26:BA26"/>
    <mergeCell ref="DA26:DB26"/>
    <mergeCell ref="AZ27:BA27"/>
    <mergeCell ref="DA27:DB27"/>
    <mergeCell ref="AZ28:BA28"/>
    <mergeCell ref="DA28:DB28"/>
    <mergeCell ref="AZ23:BA23"/>
    <mergeCell ref="DA23:DB23"/>
    <mergeCell ref="AZ24:BA24"/>
    <mergeCell ref="DA24:DB24"/>
    <mergeCell ref="AZ25:BA25"/>
    <mergeCell ref="DA25:DB25"/>
    <mergeCell ref="AZ32:BA32"/>
    <mergeCell ref="DA32:DB32"/>
    <mergeCell ref="AZ33:BA33"/>
    <mergeCell ref="DA33:DB33"/>
    <mergeCell ref="AZ34:BA34"/>
    <mergeCell ref="DA34:DB34"/>
    <mergeCell ref="AZ29:BA29"/>
    <mergeCell ref="DA29:DB29"/>
    <mergeCell ref="AZ30:BA30"/>
    <mergeCell ref="DA30:DB30"/>
    <mergeCell ref="AZ31:BA31"/>
    <mergeCell ref="DA31:DB31"/>
    <mergeCell ref="AZ38:BA38"/>
    <mergeCell ref="DA38:DB38"/>
    <mergeCell ref="AZ39:BA39"/>
    <mergeCell ref="DA39:DB39"/>
    <mergeCell ref="AZ40:BA40"/>
    <mergeCell ref="DA40:DB40"/>
    <mergeCell ref="AZ35:BA35"/>
    <mergeCell ref="DA35:DB35"/>
    <mergeCell ref="AZ36:BA36"/>
    <mergeCell ref="DA36:DB36"/>
    <mergeCell ref="AZ37:BA37"/>
    <mergeCell ref="DA37:DB37"/>
    <mergeCell ref="AZ44:BA44"/>
    <mergeCell ref="DA44:DB44"/>
    <mergeCell ref="AZ45:BA45"/>
    <mergeCell ref="DA45:DB45"/>
    <mergeCell ref="AZ46:BA46"/>
    <mergeCell ref="DA46:DB46"/>
    <mergeCell ref="AZ41:BA41"/>
    <mergeCell ref="DA41:DB41"/>
    <mergeCell ref="AZ42:BA42"/>
    <mergeCell ref="DA42:DB42"/>
    <mergeCell ref="AZ43:BA43"/>
    <mergeCell ref="DA43:DB43"/>
    <mergeCell ref="AZ50:BA50"/>
    <mergeCell ref="DA50:DB50"/>
    <mergeCell ref="AZ51:BA51"/>
    <mergeCell ref="DA51:DB51"/>
    <mergeCell ref="AZ52:BA52"/>
    <mergeCell ref="DA52:DB52"/>
    <mergeCell ref="AZ47:BA47"/>
    <mergeCell ref="DA47:DB47"/>
    <mergeCell ref="AZ48:BA48"/>
    <mergeCell ref="DA48:DB48"/>
    <mergeCell ref="AZ49:BA49"/>
    <mergeCell ref="DA49:DB49"/>
    <mergeCell ref="CZ53:DC53"/>
    <mergeCell ref="CZ54:DC54"/>
    <mergeCell ref="C58:D58"/>
    <mergeCell ref="C59:D59"/>
    <mergeCell ref="E59:CZ59"/>
    <mergeCell ref="C60:D60"/>
    <mergeCell ref="E60:AD60"/>
    <mergeCell ref="AE60:BB60"/>
    <mergeCell ref="BC60:CZ60"/>
    <mergeCell ref="DA60:DC61"/>
    <mergeCell ref="BA61:BB61"/>
    <mergeCell ref="BC61:CQ61"/>
    <mergeCell ref="CR61:CX61"/>
    <mergeCell ref="CY61:CZ61"/>
    <mergeCell ref="AC61:AD61"/>
    <mergeCell ref="AE61:AV61"/>
    <mergeCell ref="AW61:AZ61"/>
    <mergeCell ref="A62:A65"/>
    <mergeCell ref="B62:B65"/>
    <mergeCell ref="C62:C65"/>
    <mergeCell ref="D62:D63"/>
    <mergeCell ref="E62:M62"/>
    <mergeCell ref="N62:Q62"/>
    <mergeCell ref="C61:D61"/>
    <mergeCell ref="E61:W61"/>
    <mergeCell ref="X61:AB61"/>
    <mergeCell ref="Q63:Q64"/>
    <mergeCell ref="R63:R65"/>
    <mergeCell ref="S62:Y62"/>
    <mergeCell ref="DC63:DC65"/>
    <mergeCell ref="DA64:DB65"/>
    <mergeCell ref="BZ62:CA62"/>
    <mergeCell ref="CC62:CF62"/>
    <mergeCell ref="CG62:CH62"/>
    <mergeCell ref="CJ62:CM62"/>
    <mergeCell ref="CN62:CO62"/>
    <mergeCell ref="CQ62:CW62"/>
    <mergeCell ref="AZ62:BA63"/>
    <mergeCell ref="BC62:BF62"/>
    <mergeCell ref="BG62:BH62"/>
    <mergeCell ref="BJ62:BR62"/>
    <mergeCell ref="BS62:BT62"/>
    <mergeCell ref="BV62:BY62"/>
    <mergeCell ref="BT63:BT64"/>
    <mergeCell ref="BU63:BU65"/>
    <mergeCell ref="AZ64:BA64"/>
    <mergeCell ref="AZ65:BA65"/>
    <mergeCell ref="AC63:AC64"/>
    <mergeCell ref="AD63:AD65"/>
    <mergeCell ref="AO63:AO64"/>
    <mergeCell ref="AP63:AP65"/>
    <mergeCell ref="AX63:AX64"/>
    <mergeCell ref="CX62:CY62"/>
    <mergeCell ref="DA62:DB62"/>
    <mergeCell ref="CY63:CY64"/>
    <mergeCell ref="CZ63:CZ65"/>
    <mergeCell ref="Z62:AC62"/>
    <mergeCell ref="AE62:AM62"/>
    <mergeCell ref="AN62:AO62"/>
    <mergeCell ref="AQ62:AV62"/>
    <mergeCell ref="AW62:AX62"/>
    <mergeCell ref="CA63:CA64"/>
    <mergeCell ref="CB63:CB65"/>
    <mergeCell ref="CH63:CH64"/>
    <mergeCell ref="CI63:CI65"/>
    <mergeCell ref="CO63:CO64"/>
    <mergeCell ref="CP63:CP65"/>
    <mergeCell ref="AY63:AY65"/>
    <mergeCell ref="BB63:BB65"/>
    <mergeCell ref="BH63:BH64"/>
    <mergeCell ref="BI63:BI65"/>
    <mergeCell ref="AZ68:BA68"/>
    <mergeCell ref="DA68:DB68"/>
    <mergeCell ref="DR68:DU68"/>
    <mergeCell ref="DV68:DW68"/>
    <mergeCell ref="AZ69:BA69"/>
    <mergeCell ref="DA69:DB69"/>
    <mergeCell ref="DR69:DU69"/>
    <mergeCell ref="DV69:DW69"/>
    <mergeCell ref="DR65:DW65"/>
    <mergeCell ref="AZ66:BA66"/>
    <mergeCell ref="DA66:DB66"/>
    <mergeCell ref="DR66:DU66"/>
    <mergeCell ref="DV66:DW66"/>
    <mergeCell ref="AZ67:BA67"/>
    <mergeCell ref="DA67:DB67"/>
    <mergeCell ref="DR67:DU67"/>
    <mergeCell ref="DV67:DW67"/>
    <mergeCell ref="DL62:DL65"/>
    <mergeCell ref="DM62:DM65"/>
    <mergeCell ref="DN62:DN65"/>
    <mergeCell ref="DH62:DH65"/>
    <mergeCell ref="DI62:DI64"/>
    <mergeCell ref="DJ62:DJ64"/>
    <mergeCell ref="DK62:DK64"/>
    <mergeCell ref="AZ72:BA72"/>
    <mergeCell ref="DA72:DB72"/>
    <mergeCell ref="DR72:DU72"/>
    <mergeCell ref="DV72:DW72"/>
    <mergeCell ref="AZ73:BA73"/>
    <mergeCell ref="DA73:DB73"/>
    <mergeCell ref="AZ70:BA70"/>
    <mergeCell ref="DA70:DB70"/>
    <mergeCell ref="DR70:DU70"/>
    <mergeCell ref="DV70:DW70"/>
    <mergeCell ref="AZ71:BA71"/>
    <mergeCell ref="DA71:DB71"/>
    <mergeCell ref="DR71:DU71"/>
    <mergeCell ref="DV71:DW71"/>
    <mergeCell ref="AZ77:BA77"/>
    <mergeCell ref="DA77:DB77"/>
    <mergeCell ref="AZ78:BA78"/>
    <mergeCell ref="DA78:DB78"/>
    <mergeCell ref="AZ79:BA79"/>
    <mergeCell ref="DA79:DB79"/>
    <mergeCell ref="AZ74:BA74"/>
    <mergeCell ref="DA74:DB74"/>
    <mergeCell ref="AZ75:BA75"/>
    <mergeCell ref="DA75:DB75"/>
    <mergeCell ref="AZ76:BA76"/>
    <mergeCell ref="DA76:DB76"/>
    <mergeCell ref="AZ83:BA83"/>
    <mergeCell ref="DA83:DB83"/>
    <mergeCell ref="AZ84:BA84"/>
    <mergeCell ref="DA84:DB84"/>
    <mergeCell ref="AZ85:BA85"/>
    <mergeCell ref="DA85:DB85"/>
    <mergeCell ref="AZ80:BA80"/>
    <mergeCell ref="DA80:DB80"/>
    <mergeCell ref="AZ81:BA81"/>
    <mergeCell ref="DA81:DB81"/>
    <mergeCell ref="AZ82:BA82"/>
    <mergeCell ref="DA82:DB82"/>
    <mergeCell ref="AZ89:BA89"/>
    <mergeCell ref="DA89:DB89"/>
    <mergeCell ref="AZ90:BA90"/>
    <mergeCell ref="DA90:DB90"/>
    <mergeCell ref="AZ91:BA91"/>
    <mergeCell ref="DA91:DB91"/>
    <mergeCell ref="AZ86:BA86"/>
    <mergeCell ref="DA86:DB86"/>
    <mergeCell ref="AZ87:BA87"/>
    <mergeCell ref="DA87:DB87"/>
    <mergeCell ref="AZ88:BA88"/>
    <mergeCell ref="DA88:DB88"/>
    <mergeCell ref="AZ95:BA95"/>
    <mergeCell ref="DA95:DB95"/>
    <mergeCell ref="AZ96:BA96"/>
    <mergeCell ref="DA96:DB96"/>
    <mergeCell ref="AZ97:BA97"/>
    <mergeCell ref="DA97:DB97"/>
    <mergeCell ref="AZ92:BA92"/>
    <mergeCell ref="DA92:DB92"/>
    <mergeCell ref="AZ93:BA93"/>
    <mergeCell ref="DA93:DB93"/>
    <mergeCell ref="AZ94:BA94"/>
    <mergeCell ref="DA94:DB94"/>
    <mergeCell ref="AZ101:BA101"/>
    <mergeCell ref="DA101:DB101"/>
    <mergeCell ref="AZ102:BA102"/>
    <mergeCell ref="DA102:DB102"/>
    <mergeCell ref="AZ103:BA103"/>
    <mergeCell ref="DA103:DB103"/>
    <mergeCell ref="AZ98:BA98"/>
    <mergeCell ref="DA98:DB98"/>
    <mergeCell ref="AZ99:BA99"/>
    <mergeCell ref="DA99:DB99"/>
    <mergeCell ref="AZ100:BA100"/>
    <mergeCell ref="DA100:DB100"/>
    <mergeCell ref="C111:D111"/>
    <mergeCell ref="C112:D112"/>
    <mergeCell ref="E112:CZ112"/>
    <mergeCell ref="C113:D113"/>
    <mergeCell ref="E113:AD113"/>
    <mergeCell ref="AE113:BB113"/>
    <mergeCell ref="BC113:CZ113"/>
    <mergeCell ref="AZ104:BA104"/>
    <mergeCell ref="DA104:DB104"/>
    <mergeCell ref="AZ105:BA105"/>
    <mergeCell ref="DA105:DB105"/>
    <mergeCell ref="CZ106:DC106"/>
    <mergeCell ref="CZ107:DC107"/>
    <mergeCell ref="DA113:DC114"/>
    <mergeCell ref="C114:D114"/>
    <mergeCell ref="E114:W114"/>
    <mergeCell ref="X114:AB114"/>
    <mergeCell ref="AC114:AD114"/>
    <mergeCell ref="AE114:AV114"/>
    <mergeCell ref="AW114:AZ114"/>
    <mergeCell ref="BA114:BB114"/>
    <mergeCell ref="BC114:CQ114"/>
    <mergeCell ref="CR114:CX114"/>
    <mergeCell ref="CY114:CZ114"/>
    <mergeCell ref="A115:A118"/>
    <mergeCell ref="B115:B118"/>
    <mergeCell ref="C115:C118"/>
    <mergeCell ref="D115:D116"/>
    <mergeCell ref="E115:M115"/>
    <mergeCell ref="N115:Q115"/>
    <mergeCell ref="S115:Y115"/>
    <mergeCell ref="Z115:AC115"/>
    <mergeCell ref="AE115:AM115"/>
    <mergeCell ref="BV115:BY115"/>
    <mergeCell ref="BZ115:CA115"/>
    <mergeCell ref="CC115:CF115"/>
    <mergeCell ref="CG115:CH115"/>
    <mergeCell ref="AN115:AO115"/>
    <mergeCell ref="AQ115:AV115"/>
    <mergeCell ref="AW115:AX115"/>
    <mergeCell ref="AZ115:BA116"/>
    <mergeCell ref="BC115:BF115"/>
    <mergeCell ref="BG115:BH115"/>
    <mergeCell ref="BH116:BH117"/>
    <mergeCell ref="AZ117:BA117"/>
    <mergeCell ref="CA116:CA117"/>
    <mergeCell ref="CB116:CB118"/>
    <mergeCell ref="CH116:CH117"/>
    <mergeCell ref="DO115:DO118"/>
    <mergeCell ref="Q116:Q117"/>
    <mergeCell ref="R116:R118"/>
    <mergeCell ref="AC116:AC117"/>
    <mergeCell ref="AD116:AD118"/>
    <mergeCell ref="AO116:AO117"/>
    <mergeCell ref="AP116:AP118"/>
    <mergeCell ref="AX116:AX117"/>
    <mergeCell ref="AY116:AY118"/>
    <mergeCell ref="BB116:BB118"/>
    <mergeCell ref="DI115:DI117"/>
    <mergeCell ref="DJ115:DJ117"/>
    <mergeCell ref="DK115:DK117"/>
    <mergeCell ref="DL115:DL118"/>
    <mergeCell ref="DM115:DM118"/>
    <mergeCell ref="DN115:DN118"/>
    <mergeCell ref="CJ115:CM115"/>
    <mergeCell ref="CN115:CO115"/>
    <mergeCell ref="CQ115:CW115"/>
    <mergeCell ref="CX115:CY115"/>
    <mergeCell ref="DA115:DB115"/>
    <mergeCell ref="DH115:DH118"/>
    <mergeCell ref="BJ115:BR115"/>
    <mergeCell ref="BS115:BT115"/>
    <mergeCell ref="AZ120:BA120"/>
    <mergeCell ref="DA120:DB120"/>
    <mergeCell ref="DR120:DU120"/>
    <mergeCell ref="DV120:DW120"/>
    <mergeCell ref="AZ121:BA121"/>
    <mergeCell ref="DA121:DB121"/>
    <mergeCell ref="DR121:DU121"/>
    <mergeCell ref="DV121:DW121"/>
    <mergeCell ref="AZ118:BA118"/>
    <mergeCell ref="DR118:DW118"/>
    <mergeCell ref="AZ119:BA119"/>
    <mergeCell ref="DA119:DB119"/>
    <mergeCell ref="DR119:DU119"/>
    <mergeCell ref="DV119:DW119"/>
    <mergeCell ref="CI116:CI118"/>
    <mergeCell ref="CO116:CO117"/>
    <mergeCell ref="CP116:CP118"/>
    <mergeCell ref="CY116:CY117"/>
    <mergeCell ref="CZ116:CZ118"/>
    <mergeCell ref="DC116:DC118"/>
    <mergeCell ref="DA117:DB118"/>
    <mergeCell ref="BI116:BI118"/>
    <mergeCell ref="BT116:BT117"/>
    <mergeCell ref="BU116:BU118"/>
    <mergeCell ref="DV124:DW124"/>
    <mergeCell ref="AZ125:BA125"/>
    <mergeCell ref="DA125:DB125"/>
    <mergeCell ref="DR125:DU125"/>
    <mergeCell ref="DV125:DW125"/>
    <mergeCell ref="AZ122:BA122"/>
    <mergeCell ref="DA122:DB122"/>
    <mergeCell ref="DR122:DU122"/>
    <mergeCell ref="DV122:DW122"/>
    <mergeCell ref="AZ123:BA123"/>
    <mergeCell ref="DA123:DB123"/>
    <mergeCell ref="DR123:DU123"/>
    <mergeCell ref="DV123:DW123"/>
    <mergeCell ref="AZ126:BA126"/>
    <mergeCell ref="DA126:DB126"/>
    <mergeCell ref="AZ127:BA127"/>
    <mergeCell ref="DA127:DB127"/>
    <mergeCell ref="AZ128:BA128"/>
    <mergeCell ref="DA128:DB128"/>
    <mergeCell ref="AZ124:BA124"/>
    <mergeCell ref="DA124:DB124"/>
    <mergeCell ref="DR124:DU124"/>
    <mergeCell ref="AZ132:BA132"/>
    <mergeCell ref="DA132:DB132"/>
    <mergeCell ref="AZ133:BA133"/>
    <mergeCell ref="DA133:DB133"/>
    <mergeCell ref="AZ134:BA134"/>
    <mergeCell ref="DA134:DB134"/>
    <mergeCell ref="AZ129:BA129"/>
    <mergeCell ref="DA129:DB129"/>
    <mergeCell ref="AZ130:BA130"/>
    <mergeCell ref="DA130:DB130"/>
    <mergeCell ref="AZ131:BA131"/>
    <mergeCell ref="DA131:DB131"/>
    <mergeCell ref="AZ138:BA138"/>
    <mergeCell ref="DA138:DB138"/>
    <mergeCell ref="AZ139:BA139"/>
    <mergeCell ref="DA139:DB139"/>
    <mergeCell ref="AZ140:BA140"/>
    <mergeCell ref="DA140:DB140"/>
    <mergeCell ref="AZ135:BA135"/>
    <mergeCell ref="DA135:DB135"/>
    <mergeCell ref="AZ136:BA136"/>
    <mergeCell ref="DA136:DB136"/>
    <mergeCell ref="AZ137:BA137"/>
    <mergeCell ref="DA137:DB137"/>
    <mergeCell ref="AZ144:BA144"/>
    <mergeCell ref="DA144:DB144"/>
    <mergeCell ref="AZ145:BA145"/>
    <mergeCell ref="DA145:DB145"/>
    <mergeCell ref="AZ146:BA146"/>
    <mergeCell ref="DA146:DB146"/>
    <mergeCell ref="AZ141:BA141"/>
    <mergeCell ref="DA141:DB141"/>
    <mergeCell ref="AZ142:BA142"/>
    <mergeCell ref="DA142:DB142"/>
    <mergeCell ref="AZ143:BA143"/>
    <mergeCell ref="DA143:DB143"/>
    <mergeCell ref="AZ150:BA150"/>
    <mergeCell ref="DA150:DB150"/>
    <mergeCell ref="AZ151:BA151"/>
    <mergeCell ref="DA151:DB151"/>
    <mergeCell ref="AZ152:BA152"/>
    <mergeCell ref="DA152:DB152"/>
    <mergeCell ref="AZ147:BA147"/>
    <mergeCell ref="DA147:DB147"/>
    <mergeCell ref="AZ148:BA148"/>
    <mergeCell ref="DA148:DB148"/>
    <mergeCell ref="AZ149:BA149"/>
    <mergeCell ref="DA149:DB149"/>
    <mergeCell ref="AZ156:BA156"/>
    <mergeCell ref="DA156:DB156"/>
    <mergeCell ref="AZ157:BA157"/>
    <mergeCell ref="DA157:DB157"/>
    <mergeCell ref="AZ158:BA158"/>
    <mergeCell ref="DA158:DB158"/>
    <mergeCell ref="AZ153:BA153"/>
    <mergeCell ref="DA153:DB153"/>
    <mergeCell ref="AZ154:BA154"/>
    <mergeCell ref="DA154:DB154"/>
    <mergeCell ref="AZ155:BA155"/>
    <mergeCell ref="DA155:DB155"/>
    <mergeCell ref="CZ159:DC159"/>
    <mergeCell ref="CZ160:DC160"/>
    <mergeCell ref="C164:D164"/>
    <mergeCell ref="C165:D165"/>
    <mergeCell ref="E165:CZ165"/>
    <mergeCell ref="C166:D166"/>
    <mergeCell ref="E166:AD166"/>
    <mergeCell ref="AE166:BB166"/>
    <mergeCell ref="BC166:CZ166"/>
    <mergeCell ref="DA166:DC167"/>
    <mergeCell ref="CY167:CZ167"/>
    <mergeCell ref="AC167:AD167"/>
    <mergeCell ref="AE167:AV167"/>
    <mergeCell ref="AW167:AZ167"/>
    <mergeCell ref="A168:A171"/>
    <mergeCell ref="B168:B171"/>
    <mergeCell ref="C168:C171"/>
    <mergeCell ref="D168:D169"/>
    <mergeCell ref="E168:M168"/>
    <mergeCell ref="N168:Q168"/>
    <mergeCell ref="C167:D167"/>
    <mergeCell ref="E167:W167"/>
    <mergeCell ref="X167:AB167"/>
    <mergeCell ref="S168:Y168"/>
    <mergeCell ref="Z168:AC168"/>
    <mergeCell ref="AE168:AM168"/>
    <mergeCell ref="AN168:AO168"/>
    <mergeCell ref="AQ168:AV168"/>
    <mergeCell ref="AW168:AX168"/>
    <mergeCell ref="BA167:BB167"/>
    <mergeCell ref="BC167:CQ167"/>
    <mergeCell ref="CR167:CX167"/>
    <mergeCell ref="Q169:Q170"/>
    <mergeCell ref="R169:R171"/>
    <mergeCell ref="AC169:AC170"/>
    <mergeCell ref="AD169:AD171"/>
    <mergeCell ref="AO169:AO170"/>
    <mergeCell ref="AP169:AP171"/>
    <mergeCell ref="BZ168:CA168"/>
    <mergeCell ref="CC168:CF168"/>
    <mergeCell ref="CG168:CH168"/>
    <mergeCell ref="CJ168:CM168"/>
    <mergeCell ref="CN168:CO168"/>
    <mergeCell ref="CA169:CA170"/>
    <mergeCell ref="CB169:CB171"/>
    <mergeCell ref="CH169:CH170"/>
    <mergeCell ref="CI169:CI171"/>
    <mergeCell ref="CO169:CO170"/>
    <mergeCell ref="CP169:CP171"/>
    <mergeCell ref="DM168:DM171"/>
    <mergeCell ref="DN168:DN171"/>
    <mergeCell ref="CX168:CY168"/>
    <mergeCell ref="DA168:DB168"/>
    <mergeCell ref="DH168:DH171"/>
    <mergeCell ref="DI168:DI170"/>
    <mergeCell ref="DJ168:DJ170"/>
    <mergeCell ref="DK168:DK170"/>
    <mergeCell ref="CY169:CY170"/>
    <mergeCell ref="CZ169:CZ171"/>
    <mergeCell ref="DC169:DC171"/>
    <mergeCell ref="DA170:DB171"/>
    <mergeCell ref="AX169:AX170"/>
    <mergeCell ref="AY169:AY171"/>
    <mergeCell ref="BB169:BB171"/>
    <mergeCell ref="BH169:BH170"/>
    <mergeCell ref="BI169:BI171"/>
    <mergeCell ref="BT169:BT170"/>
    <mergeCell ref="AZ170:BA170"/>
    <mergeCell ref="AZ171:BA171"/>
    <mergeCell ref="AZ168:BA169"/>
    <mergeCell ref="BC168:BF168"/>
    <mergeCell ref="BG168:BH168"/>
    <mergeCell ref="BJ168:BR168"/>
    <mergeCell ref="BS168:BT168"/>
    <mergeCell ref="BV168:BY168"/>
    <mergeCell ref="BU169:BU171"/>
    <mergeCell ref="AZ174:BA174"/>
    <mergeCell ref="DA174:DB174"/>
    <mergeCell ref="DR174:DU174"/>
    <mergeCell ref="DV174:DW174"/>
    <mergeCell ref="AZ175:BA175"/>
    <mergeCell ref="DA175:DB175"/>
    <mergeCell ref="DR175:DU175"/>
    <mergeCell ref="DV175:DW175"/>
    <mergeCell ref="DR171:DW171"/>
    <mergeCell ref="AZ172:BA172"/>
    <mergeCell ref="DA172:DB172"/>
    <mergeCell ref="DR172:DU172"/>
    <mergeCell ref="DV172:DW172"/>
    <mergeCell ref="AZ173:BA173"/>
    <mergeCell ref="DA173:DB173"/>
    <mergeCell ref="DR173:DU173"/>
    <mergeCell ref="DV173:DW173"/>
    <mergeCell ref="DO168:DO171"/>
    <mergeCell ref="DP168:DP171"/>
    <mergeCell ref="DQ168:DQ171"/>
    <mergeCell ref="CQ168:CW168"/>
    <mergeCell ref="DL168:DL171"/>
    <mergeCell ref="DV178:DW178"/>
    <mergeCell ref="AZ179:BA179"/>
    <mergeCell ref="DA179:DB179"/>
    <mergeCell ref="AZ176:BA176"/>
    <mergeCell ref="DA176:DB176"/>
    <mergeCell ref="DR176:DU176"/>
    <mergeCell ref="DV176:DW176"/>
    <mergeCell ref="AZ177:BA177"/>
    <mergeCell ref="DA177:DB177"/>
    <mergeCell ref="DR177:DU177"/>
    <mergeCell ref="DV177:DW177"/>
    <mergeCell ref="AZ180:BA180"/>
    <mergeCell ref="DA180:DB180"/>
    <mergeCell ref="AZ181:BA181"/>
    <mergeCell ref="DA181:DB181"/>
    <mergeCell ref="AZ182:BA182"/>
    <mergeCell ref="DA182:DB182"/>
    <mergeCell ref="AZ178:BA178"/>
    <mergeCell ref="DA178:DB178"/>
    <mergeCell ref="DR178:DU178"/>
    <mergeCell ref="AZ186:BA186"/>
    <mergeCell ref="DA186:DB186"/>
    <mergeCell ref="AZ187:BA187"/>
    <mergeCell ref="DA187:DB187"/>
    <mergeCell ref="AZ188:BA188"/>
    <mergeCell ref="DA188:DB188"/>
    <mergeCell ref="AZ183:BA183"/>
    <mergeCell ref="DA183:DB183"/>
    <mergeCell ref="AZ184:BA184"/>
    <mergeCell ref="DA184:DB184"/>
    <mergeCell ref="AZ185:BA185"/>
    <mergeCell ref="DA185:DB185"/>
    <mergeCell ref="AZ192:BA192"/>
    <mergeCell ref="DA192:DB192"/>
    <mergeCell ref="AZ193:BA193"/>
    <mergeCell ref="DA193:DB193"/>
    <mergeCell ref="AZ194:BA194"/>
    <mergeCell ref="DA194:DB194"/>
    <mergeCell ref="AZ189:BA189"/>
    <mergeCell ref="DA189:DB189"/>
    <mergeCell ref="AZ190:BA190"/>
    <mergeCell ref="DA190:DB190"/>
    <mergeCell ref="AZ191:BA191"/>
    <mergeCell ref="DA191:DB191"/>
    <mergeCell ref="AZ198:BA198"/>
    <mergeCell ref="DA198:DB198"/>
    <mergeCell ref="AZ199:BA199"/>
    <mergeCell ref="DA199:DB199"/>
    <mergeCell ref="AZ200:BA200"/>
    <mergeCell ref="DA200:DB200"/>
    <mergeCell ref="AZ195:BA195"/>
    <mergeCell ref="DA195:DB195"/>
    <mergeCell ref="AZ196:BA196"/>
    <mergeCell ref="DA196:DB196"/>
    <mergeCell ref="AZ197:BA197"/>
    <mergeCell ref="DA197:DB197"/>
    <mergeCell ref="AZ204:BA204"/>
    <mergeCell ref="DA204:DB204"/>
    <mergeCell ref="AZ205:BA205"/>
    <mergeCell ref="DA205:DB205"/>
    <mergeCell ref="AZ206:BA206"/>
    <mergeCell ref="DA206:DB206"/>
    <mergeCell ref="AZ201:BA201"/>
    <mergeCell ref="DA201:DB201"/>
    <mergeCell ref="AZ202:BA202"/>
    <mergeCell ref="DA202:DB202"/>
    <mergeCell ref="AZ203:BA203"/>
    <mergeCell ref="DA203:DB203"/>
    <mergeCell ref="AZ210:BA210"/>
    <mergeCell ref="DA210:DB210"/>
    <mergeCell ref="AZ211:BA211"/>
    <mergeCell ref="DA211:DB211"/>
    <mergeCell ref="CZ212:DC212"/>
    <mergeCell ref="CZ213:DC213"/>
    <mergeCell ref="AZ207:BA207"/>
    <mergeCell ref="DA207:DB207"/>
    <mergeCell ref="AZ208:BA208"/>
    <mergeCell ref="DA208:DB208"/>
    <mergeCell ref="AZ209:BA209"/>
    <mergeCell ref="DA209:DB209"/>
  </mergeCells>
  <conditionalFormatting sqref="DL13:DL52 DL66:DL105 DL119:DL158 DL172:DL211 DQ172:DQ211">
    <cfRule type="cellIs" dxfId="79" priority="11" operator="lessThan">
      <formula>75</formula>
    </cfRule>
  </conditionalFormatting>
  <conditionalFormatting sqref="E6:CZ7 E59:CZ60 E112:CZ113 E165:CZ166">
    <cfRule type="containsText" dxfId="78" priority="10" operator="containsText" text="Total">
      <formula>NOT(ISERROR(SEARCH("Total",E6)))</formula>
    </cfRule>
  </conditionalFormatting>
  <conditionalFormatting sqref="DM66:DM105 DM119:DM158 DM172:DM211">
    <cfRule type="cellIs" dxfId="77" priority="2" operator="between">
      <formula>-9</formula>
      <formula>-20</formula>
    </cfRule>
    <cfRule type="cellIs" dxfId="76" priority="3" operator="between">
      <formula>-6</formula>
      <formula>-9</formula>
    </cfRule>
    <cfRule type="cellIs" dxfId="75" priority="4" operator="between">
      <formula>-3</formula>
      <formula>-6</formula>
    </cfRule>
    <cfRule type="cellIs" dxfId="74" priority="5" operator="between">
      <formula>-1</formula>
      <formula>-3</formula>
    </cfRule>
    <cfRule type="cellIs" dxfId="73" priority="6" operator="between">
      <formula>9</formula>
      <formula>20</formula>
    </cfRule>
    <cfRule type="cellIs" dxfId="72" priority="7" operator="between">
      <formula>6</formula>
      <formula>9</formula>
    </cfRule>
    <cfRule type="cellIs" dxfId="71" priority="8" operator="between">
      <formula>3</formula>
      <formula>6</formula>
    </cfRule>
    <cfRule type="cellIs" dxfId="70" priority="9" operator="between">
      <formula>1</formula>
      <formula>3</formula>
    </cfRule>
  </conditionalFormatting>
  <conditionalFormatting sqref="DM66:DM105 DM119:DM158 DM172:DM211">
    <cfRule type="cellIs" dxfId="69" priority="1" operator="equal">
      <formula>0</formula>
    </cfRule>
  </conditionalFormatting>
  <dataValidations count="104">
    <dataValidation type="custom" allowBlank="1" showInputMessage="1" showErrorMessage="1" errorTitle="Error Message" error="Score is greater than the number of items. You should enter a score less than or equal to the number of items" sqref="AZ172:BA200">
      <formula1>AZ172&lt;=AZ$171</formula1>
    </dataValidation>
    <dataValidation type="custom" allowBlank="1" showInputMessage="1" showErrorMessage="1" errorTitle="Error Message" error="Score is greater than the number of items. You should enter a score less than or equal to the number of items" sqref="AE66:AN105 AQ66:AW105 AZ66:BA105 BC66:BG105 BJ66:BS105 BV66:BZ105 CC66:CG105 CJ66:CN105 CQ66:CX105 DA66:DB105">
      <formula1>AE66&lt;=AE$65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E119:P158 S119:AB158 AE119:AN158 AQ119:AW158 AZ119:BA158 BC119:BG158 BJ119:BS158 BV119:BZ158 CC119:CG158 CJ119:CN158 CQ119:CX158 DA119:DB158 E172:P211 S172:AB211 AE172:AN211 AQ172:AW211 DB199:DB211 BC172:BG211 BJ172:BS211 BV172:BZ211 CC172:CG211 CJ172:CN211 CQ172:CX211 DA172:DA211 AZ201:BA211">
      <formula1>E119&lt;=E$118</formula1>
    </dataValidation>
    <dataValidation type="custom" allowBlank="1" showInputMessage="1" showErrorMessage="1" errorTitle="Error Message" error="Score is greater than the number of items. You should enter a score less than or equal to the number of items" sqref="E13:E52">
      <formula1>E13&lt;=$E$12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F13:F52">
      <formula1>F13&lt;=$F$12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P13:P52">
      <formula1>P13&lt;=$P$12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O13:O52">
      <formula1>O13&lt;=$O$12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N13:N52">
      <formula1>N13&lt;=$N$12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M13:M52">
      <formula1>M13&lt;=$M$12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L13:L52">
      <formula1>L13&lt;=$L$12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K13:K52">
      <formula1>K13&lt;=$K$12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J13:J52">
      <formula1>J13&lt;=$J$12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I13:I52">
      <formula1>I13&lt;=$I$12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H13:H52">
      <formula1>H13&lt;=$H$12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G13:G52">
      <formula1>G13&lt;=$G$12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S13:S52">
      <formula1>S13&lt;=$S$12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T13:T52">
      <formula1>T13&lt;=$T$12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U13:U52">
      <formula1>U13&lt;=$U$12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B13:AB52">
      <formula1>AB13&lt;=$AB$12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A13:AA52">
      <formula1>AA13&lt;=$AA$12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Z13:Z52 AL52">
      <formula1>Z13&lt;=$Z$12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Y13:Y52">
      <formula1>Y13&lt;=$Y$12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X13:X52">
      <formula1>X13&lt;=$X$12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W13:W52">
      <formula1>W13&lt;=$W$12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V13:V52">
      <formula1>V13&lt;=$V$12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E13:AE52">
      <formula1>AE13&lt;=$AE$12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F13:AF52">
      <formula1>AF13&lt;=$AF$12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G13:AG52">
      <formula1>AG13&lt;=$AG$12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H13:AH52">
      <formula1>AH13&lt;=$AH$12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I13:AI52">
      <formula1>AI13&lt;=$AI$12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J13:AJ52">
      <formula1>AJ13&lt;=$AJ$12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K13:AK52">
      <formula1>AK13&lt;=$AK$12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L13:AL51">
      <formula1>AL13&lt;=$AL$12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M13:AM52">
      <formula1>AM13&lt;=$AM$12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N13:AN52">
      <formula1>AN13&lt;=$AN$12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Q13:AQ52">
      <formula1>AQ13&lt;=$AQ$12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R13:AR52">
      <formula1>AR13&lt;=$AR$12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S13:AS52">
      <formula1>AS13&lt;=$AS$12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T13:AT52">
      <formula1>AT13&lt;=$AT$12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U13:AU52">
      <formula1>AU13&lt;=$AU$12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V13:AV52">
      <formula1>AV13&lt;=$AV$12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W13:AW52">
      <formula1>AW13&lt;=$AW$12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Z13:BA52">
      <formula1>AZ13&lt;=$AZ$12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C13:BC52">
      <formula1>BC13&lt;=$BC$12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D13:BD52">
      <formula1>BD13&lt;=$BD$12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E13:BE52">
      <formula1>BE13&lt;=$BE$12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F13:BF52">
      <formula1>BF13&lt;=$BF$12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G13:BG52">
      <formula1>BG13&lt;=$BG$12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J13:BJ52">
      <formula1>BJ13&lt;=$BJ$12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K13:BK52">
      <formula1>BK13&lt;=$BK$12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L13:BL52">
      <formula1>BL13&lt;=$BL$12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M13:BM52">
      <formula1>BM13&lt;=$BM$12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N13:BN52">
      <formula1>BN13&lt;=$BN$12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O13:BO52">
      <formula1>BO13&lt;=$BO$12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P13:BP52">
      <formula1>BP13&lt;=$BP$12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S13:BS52">
      <formula1>BS13&lt;=$BS$12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R13:BR52">
      <formula1>BR13&lt;=$BR$12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Q13:BQ52">
      <formula1>BQ13&lt;=$BQ$12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V13:BV52">
      <formula1>BV13&lt;=$BV$12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W13:BW52">
      <formula1>BW13&lt;=$BW$12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X13:BX52">
      <formula1>BX13&lt;=$BX$12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Y13:BY52">
      <formula1>BY13&lt;=$BY$12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Z13:BZ52">
      <formula1>BZ13&lt;=$BZ$12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C13:CC52">
      <formula1>CC13&lt;=$CC$12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D13:CD52">
      <formula1>CD13&lt;=$CD$12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E13:CE52">
      <formula1>CE13&lt;=$CE$12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F13:CF52">
      <formula1>CF13&lt;=$CF$12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G13:CG52">
      <formula1>CG13&lt;=$CG$12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J13:CJ52">
      <formula1>CJ13&lt;=$CJ$12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K13:CK52">
      <formula1>CK13&lt;=$CK$12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L13:CL52">
      <formula1>CL13&lt;=$CL$12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M13:CM52">
      <formula1>CM13&lt;=$CM$12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N13:CN52">
      <formula1>CN13&lt;=$CN$12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Q13:CQ52">
      <formula1>CQ13&lt;=$CQ$12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R13:CR52">
      <formula1>CR13&lt;=$CR$12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S13:CS52">
      <formula1>CS13&lt;=$CS$12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T13:CT52">
      <formula1>CT13&lt;=$CT$12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U13:CU52">
      <formula1>CU13&lt;=$CU$12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V13:CV52">
      <formula1>CV13&lt;=$CV$12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W13:CW52">
      <formula1>CW13&lt;=$CW$12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X13:CX52">
      <formula1>CX13&lt;=$CX$12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DA13:DB52">
      <formula1>DA13&lt;=$DA$12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E66:E105">
      <formula1>E66&lt;=$E$65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F66:F105">
      <formula1>F66&lt;=$F$65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G66:G105">
      <formula1>G66&lt;=$G$65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H66:H105">
      <formula1>H66&lt;=$H$65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I66:I105">
      <formula1>I66&lt;=$I$65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J66:J105">
      <formula1>J66&lt;=$J$65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K66:K105">
      <formula1>K66&lt;=$K$65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L66:L105">
      <formula1>L66&lt;=$L$65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M66:M105">
      <formula1>M66&lt;=$M$65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N66:N105">
      <formula1>N66&lt;=$N$65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O66:O105">
      <formula1>O66&lt;=$O$65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P66:P105">
      <formula1>P66&lt;=$P$65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S66:S105">
      <formula1>S66&lt;=$S$65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T66:T105">
      <formula1>T66&lt;=$T$65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U66:U105">
      <formula1>U66&lt;=$U$65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V66:V105">
      <formula1>V66&lt;=$V$65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W66:W105">
      <formula1>W66&lt;=$W$65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X66:X105">
      <formula1>X66&lt;=$X$65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Y66:Y105">
      <formula1>Y66&lt;=$Y$65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Z66:Z105">
      <formula1>Z66&lt;=$Z$65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AA66:AA105">
      <formula1>AA66&lt;=$AA$65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AB66:AB105">
      <formula1>AB66&lt;=$AB$65</formula1>
    </dataValidation>
  </dataValidations>
  <pageMargins left="0.25" right="0.25" top="0.75" bottom="0.75" header="0.3" footer="0.3"/>
  <pageSetup paperSize="256" scale="75" orientation="landscape" horizontalDpi="4294967293" verticalDpi="0" r:id="rId1"/>
  <headerFooter>
    <oddFooter>&amp;L*Homework/Experiments/Portfolio/Other Outputs</oddFooter>
  </headerFooter>
  <colBreaks count="1" manualBreakCount="1">
    <brk id="66" max="206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5:DW217"/>
  <sheetViews>
    <sheetView topLeftCell="A162" workbookViewId="0">
      <pane xSplit="4" topLeftCell="CZ1" activePane="topRight" state="frozen"/>
      <selection activeCell="BH10" sqref="BH10:BH11"/>
      <selection pane="topRight" activeCell="AY176" sqref="AY176"/>
    </sheetView>
  </sheetViews>
  <sheetFormatPr defaultColWidth="9.140625" defaultRowHeight="12.75"/>
  <cols>
    <col min="1" max="1" width="14.42578125" style="1" customWidth="1"/>
    <col min="2" max="2" width="10" style="143" hidden="1" customWidth="1"/>
    <col min="3" max="3" width="27.85546875" style="1" customWidth="1"/>
    <col min="4" max="4" width="16.5703125" style="1" customWidth="1"/>
    <col min="5" max="12" width="4.28515625" style="1" customWidth="1"/>
    <col min="13" max="16" width="4.28515625" style="1" hidden="1" customWidth="1"/>
    <col min="17" max="18" width="5.5703125" style="1" customWidth="1"/>
    <col min="19" max="23" width="4.28515625" style="1" customWidth="1"/>
    <col min="24" max="28" width="4.28515625" style="1" hidden="1" customWidth="1"/>
    <col min="29" max="30" width="5.5703125" style="1" customWidth="1"/>
    <col min="31" max="37" width="4.28515625" style="1" customWidth="1"/>
    <col min="38" max="40" width="4.28515625" style="1" hidden="1" customWidth="1"/>
    <col min="41" max="42" width="5.5703125" style="1" customWidth="1"/>
    <col min="43" max="46" width="4.28515625" style="1" customWidth="1"/>
    <col min="47" max="49" width="4.28515625" style="1" hidden="1" customWidth="1"/>
    <col min="50" max="51" width="5.5703125" style="1" customWidth="1"/>
    <col min="52" max="52" width="5.42578125" style="1" customWidth="1"/>
    <col min="53" max="54" width="5.5703125" style="1" customWidth="1"/>
    <col min="55" max="59" width="4.28515625" style="1" customWidth="1"/>
    <col min="60" max="61" width="5.5703125" style="1" customWidth="1"/>
    <col min="62" max="67" width="4.28515625" style="1" customWidth="1"/>
    <col min="68" max="71" width="4.28515625" style="1" hidden="1" customWidth="1"/>
    <col min="72" max="73" width="5.5703125" style="1" customWidth="1"/>
    <col min="74" max="76" width="4.28515625" style="1" customWidth="1"/>
    <col min="77" max="78" width="4.28515625" style="1" hidden="1" customWidth="1"/>
    <col min="79" max="80" width="5.42578125" style="1" customWidth="1"/>
    <col min="81" max="82" width="4.28515625" style="1" customWidth="1"/>
    <col min="83" max="85" width="4.28515625" style="1" hidden="1" customWidth="1"/>
    <col min="86" max="86" width="5.5703125" style="1" customWidth="1"/>
    <col min="87" max="87" width="5.42578125" style="1" customWidth="1"/>
    <col min="88" max="89" width="4.28515625" style="1" customWidth="1"/>
    <col min="90" max="92" width="4.28515625" style="1" hidden="1" customWidth="1"/>
    <col min="93" max="94" width="5.5703125" style="1" customWidth="1"/>
    <col min="95" max="98" width="4.28515625" style="1" customWidth="1"/>
    <col min="99" max="102" width="4.28515625" style="1" hidden="1" customWidth="1"/>
    <col min="103" max="107" width="5.5703125" style="1" customWidth="1"/>
    <col min="108" max="108" width="5.5703125" style="2" hidden="1" customWidth="1"/>
    <col min="109" max="109" width="8.42578125" style="2" hidden="1" customWidth="1"/>
    <col min="110" max="111" width="5.5703125" style="2" hidden="1" customWidth="1"/>
    <col min="112" max="112" width="9.7109375" style="3" customWidth="1"/>
    <col min="113" max="115" width="13.7109375" style="1" customWidth="1"/>
    <col min="116" max="116" width="12.85546875" style="4" customWidth="1"/>
    <col min="117" max="117" width="11.5703125" style="11" customWidth="1"/>
    <col min="118" max="118" width="13.42578125" style="4" customWidth="1"/>
    <col min="119" max="122" width="10.140625" style="1" customWidth="1"/>
    <col min="123" max="126" width="3.140625" style="1" customWidth="1"/>
    <col min="127" max="16384" width="9.140625" style="1"/>
  </cols>
  <sheetData>
    <row r="5" spans="1:127" ht="24" thickBot="1">
      <c r="B5" s="1"/>
      <c r="C5" s="363" t="s">
        <v>0</v>
      </c>
      <c r="D5" s="363"/>
      <c r="DM5" s="1"/>
      <c r="DN5" s="1"/>
    </row>
    <row r="6" spans="1:127" ht="21" thickBot="1">
      <c r="B6" s="1"/>
      <c r="C6" s="364" t="s">
        <v>1</v>
      </c>
      <c r="D6" s="364"/>
      <c r="E6" s="365" t="str">
        <f>IF($AC$8+$BA$8+$CY$8+$DC$9=100,"","Total weight should be equal to 100")</f>
        <v/>
      </c>
      <c r="F6" s="366"/>
      <c r="G6" s="366"/>
      <c r="H6" s="366"/>
      <c r="I6" s="366"/>
      <c r="J6" s="366"/>
      <c r="K6" s="366"/>
      <c r="L6" s="366"/>
      <c r="M6" s="366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366"/>
      <c r="AA6" s="366"/>
      <c r="AB6" s="366"/>
      <c r="AC6" s="366"/>
      <c r="AD6" s="366"/>
      <c r="AE6" s="366"/>
      <c r="AF6" s="366"/>
      <c r="AG6" s="366"/>
      <c r="AH6" s="366"/>
      <c r="AI6" s="366"/>
      <c r="AJ6" s="366"/>
      <c r="AK6" s="366"/>
      <c r="AL6" s="366"/>
      <c r="AM6" s="366"/>
      <c r="AN6" s="366"/>
      <c r="AO6" s="366"/>
      <c r="AP6" s="366"/>
      <c r="AQ6" s="366"/>
      <c r="AR6" s="366"/>
      <c r="AS6" s="366"/>
      <c r="AT6" s="366"/>
      <c r="AU6" s="366"/>
      <c r="AV6" s="366"/>
      <c r="AW6" s="366"/>
      <c r="AX6" s="366"/>
      <c r="AY6" s="366"/>
      <c r="AZ6" s="366"/>
      <c r="BA6" s="366"/>
      <c r="BB6" s="366"/>
      <c r="BC6" s="366"/>
      <c r="BD6" s="366"/>
      <c r="BE6" s="366"/>
      <c r="BF6" s="366"/>
      <c r="BG6" s="366"/>
      <c r="BH6" s="366"/>
      <c r="BI6" s="366"/>
      <c r="BJ6" s="366"/>
      <c r="BK6" s="366"/>
      <c r="BL6" s="366"/>
      <c r="BM6" s="366"/>
      <c r="BN6" s="366"/>
      <c r="BO6" s="366"/>
      <c r="BP6" s="366"/>
      <c r="BQ6" s="366"/>
      <c r="BR6" s="366"/>
      <c r="BS6" s="366"/>
      <c r="BT6" s="366"/>
      <c r="BU6" s="366"/>
      <c r="BV6" s="366"/>
      <c r="BW6" s="366"/>
      <c r="BX6" s="366"/>
      <c r="BY6" s="366"/>
      <c r="BZ6" s="366"/>
      <c r="CA6" s="366"/>
      <c r="CB6" s="366"/>
      <c r="CC6" s="366"/>
      <c r="CD6" s="366"/>
      <c r="CE6" s="366"/>
      <c r="CF6" s="366"/>
      <c r="CG6" s="366"/>
      <c r="CH6" s="366"/>
      <c r="CI6" s="366"/>
      <c r="CJ6" s="366"/>
      <c r="CK6" s="366"/>
      <c r="CL6" s="366"/>
      <c r="CM6" s="366"/>
      <c r="CN6" s="366"/>
      <c r="CO6" s="366"/>
      <c r="CP6" s="366"/>
      <c r="CQ6" s="366"/>
      <c r="CR6" s="366"/>
      <c r="CS6" s="366"/>
      <c r="CT6" s="366"/>
      <c r="CU6" s="366"/>
      <c r="CV6" s="366"/>
      <c r="CW6" s="366"/>
      <c r="CX6" s="366"/>
      <c r="CY6" s="366"/>
      <c r="CZ6" s="367"/>
      <c r="DA6" s="5"/>
      <c r="DB6" s="5"/>
      <c r="DC6" s="5"/>
      <c r="DD6" s="6"/>
      <c r="DE6" s="6"/>
      <c r="DF6" s="6"/>
      <c r="DG6" s="6"/>
      <c r="DH6" s="7"/>
      <c r="DI6" s="5"/>
      <c r="DJ6" s="5"/>
      <c r="DK6" s="5"/>
      <c r="DL6" s="8"/>
      <c r="DM6" s="1"/>
      <c r="DN6" s="1"/>
    </row>
    <row r="7" spans="1:127" ht="17.25" thickBot="1">
      <c r="B7" s="1"/>
      <c r="C7" s="426" t="s">
        <v>262</v>
      </c>
      <c r="D7" s="427"/>
      <c r="E7" s="370" t="str">
        <f>IF(R9+AD9=100,"","Total formative assessment weight should be 100")</f>
        <v/>
      </c>
      <c r="F7" s="371"/>
      <c r="G7" s="371"/>
      <c r="H7" s="371"/>
      <c r="I7" s="371"/>
      <c r="J7" s="371"/>
      <c r="K7" s="371"/>
      <c r="L7" s="371"/>
      <c r="M7" s="371"/>
      <c r="N7" s="371"/>
      <c r="O7" s="371"/>
      <c r="P7" s="371"/>
      <c r="Q7" s="371"/>
      <c r="R7" s="371"/>
      <c r="S7" s="371"/>
      <c r="T7" s="371"/>
      <c r="U7" s="371"/>
      <c r="V7" s="371"/>
      <c r="W7" s="371"/>
      <c r="X7" s="371"/>
      <c r="Y7" s="371"/>
      <c r="Z7" s="371"/>
      <c r="AA7" s="371"/>
      <c r="AB7" s="371"/>
      <c r="AC7" s="371"/>
      <c r="AD7" s="371"/>
      <c r="AE7" s="371" t="str">
        <f>IF(AP9+AY9+BB9=100,"","Total written work weight should be 100")</f>
        <v/>
      </c>
      <c r="AF7" s="371"/>
      <c r="AG7" s="371"/>
      <c r="AH7" s="371"/>
      <c r="AI7" s="371"/>
      <c r="AJ7" s="371"/>
      <c r="AK7" s="371"/>
      <c r="AL7" s="371"/>
      <c r="AM7" s="371"/>
      <c r="AN7" s="371"/>
      <c r="AO7" s="371"/>
      <c r="AP7" s="371"/>
      <c r="AQ7" s="371"/>
      <c r="AR7" s="371"/>
      <c r="AS7" s="371"/>
      <c r="AT7" s="371"/>
      <c r="AU7" s="371"/>
      <c r="AV7" s="371"/>
      <c r="AW7" s="371"/>
      <c r="AX7" s="371"/>
      <c r="AY7" s="371"/>
      <c r="AZ7" s="371"/>
      <c r="BA7" s="371"/>
      <c r="BB7" s="371"/>
      <c r="BC7" s="371" t="str">
        <f>IF(BI9+BU9+CB9+CI9+CP9+CZ9=100,"","Total written work weight should be 100")</f>
        <v/>
      </c>
      <c r="BD7" s="371"/>
      <c r="BE7" s="371"/>
      <c r="BF7" s="371"/>
      <c r="BG7" s="371"/>
      <c r="BH7" s="371"/>
      <c r="BI7" s="371"/>
      <c r="BJ7" s="371"/>
      <c r="BK7" s="371"/>
      <c r="BL7" s="371"/>
      <c r="BM7" s="371"/>
      <c r="BN7" s="371"/>
      <c r="BO7" s="371"/>
      <c r="BP7" s="371"/>
      <c r="BQ7" s="371"/>
      <c r="BR7" s="371"/>
      <c r="BS7" s="371"/>
      <c r="BT7" s="371"/>
      <c r="BU7" s="371"/>
      <c r="BV7" s="371"/>
      <c r="BW7" s="371"/>
      <c r="BX7" s="371"/>
      <c r="BY7" s="371"/>
      <c r="BZ7" s="371"/>
      <c r="CA7" s="371"/>
      <c r="CB7" s="371"/>
      <c r="CC7" s="371"/>
      <c r="CD7" s="371"/>
      <c r="CE7" s="371"/>
      <c r="CF7" s="371"/>
      <c r="CG7" s="371"/>
      <c r="CH7" s="371"/>
      <c r="CI7" s="371"/>
      <c r="CJ7" s="371"/>
      <c r="CK7" s="371"/>
      <c r="CL7" s="371"/>
      <c r="CM7" s="371"/>
      <c r="CN7" s="371"/>
      <c r="CO7" s="371"/>
      <c r="CP7" s="371"/>
      <c r="CQ7" s="371"/>
      <c r="CR7" s="371"/>
      <c r="CS7" s="371"/>
      <c r="CT7" s="371"/>
      <c r="CU7" s="371"/>
      <c r="CV7" s="371"/>
      <c r="CW7" s="371"/>
      <c r="CX7" s="371"/>
      <c r="CY7" s="371"/>
      <c r="CZ7" s="372"/>
      <c r="DA7" s="373" t="s">
        <v>3</v>
      </c>
      <c r="DB7" s="374"/>
      <c r="DC7" s="375"/>
      <c r="DD7" s="9"/>
      <c r="DE7" s="9"/>
      <c r="DF7" s="9"/>
      <c r="DG7" s="9"/>
      <c r="DH7" s="7"/>
      <c r="DI7" s="5"/>
      <c r="DJ7" s="5"/>
      <c r="DK7" s="5"/>
      <c r="DL7" s="10"/>
      <c r="DN7" s="1"/>
    </row>
    <row r="8" spans="1:127" ht="18.75" thickBot="1">
      <c r="B8" s="1"/>
      <c r="C8" s="359" t="str">
        <f>IF(C7='AP 4R'!C7:D7,"","Scale should be the same with the other section.")</f>
        <v/>
      </c>
      <c r="D8" s="359"/>
      <c r="E8" s="431" t="s">
        <v>4</v>
      </c>
      <c r="F8" s="432"/>
      <c r="G8" s="432"/>
      <c r="H8" s="432"/>
      <c r="I8" s="432"/>
      <c r="J8" s="432"/>
      <c r="K8" s="432"/>
      <c r="L8" s="432"/>
      <c r="M8" s="432"/>
      <c r="N8" s="361"/>
      <c r="O8" s="361"/>
      <c r="P8" s="432"/>
      <c r="Q8" s="432"/>
      <c r="R8" s="361"/>
      <c r="S8" s="361"/>
      <c r="T8" s="361"/>
      <c r="U8" s="361"/>
      <c r="V8" s="361"/>
      <c r="W8" s="361"/>
      <c r="X8" s="361" t="s">
        <v>5</v>
      </c>
      <c r="Y8" s="361"/>
      <c r="Z8" s="361"/>
      <c r="AA8" s="361"/>
      <c r="AB8" s="361"/>
      <c r="AC8" s="361">
        <v>0</v>
      </c>
      <c r="AD8" s="381"/>
      <c r="AE8" s="382" t="s">
        <v>6</v>
      </c>
      <c r="AF8" s="383"/>
      <c r="AG8" s="383"/>
      <c r="AH8" s="383"/>
      <c r="AI8" s="383"/>
      <c r="AJ8" s="383"/>
      <c r="AK8" s="383"/>
      <c r="AL8" s="383"/>
      <c r="AM8" s="383"/>
      <c r="AN8" s="383"/>
      <c r="AO8" s="383"/>
      <c r="AP8" s="383"/>
      <c r="AQ8" s="383"/>
      <c r="AR8" s="383"/>
      <c r="AS8" s="383"/>
      <c r="AT8" s="383"/>
      <c r="AU8" s="383"/>
      <c r="AV8" s="458"/>
      <c r="AW8" s="459" t="s">
        <v>5</v>
      </c>
      <c r="AX8" s="460"/>
      <c r="AY8" s="460"/>
      <c r="AZ8" s="461"/>
      <c r="BA8" s="329">
        <v>30</v>
      </c>
      <c r="BB8" s="330"/>
      <c r="BC8" s="331" t="s">
        <v>7</v>
      </c>
      <c r="BD8" s="332"/>
      <c r="BE8" s="332"/>
      <c r="BF8" s="332"/>
      <c r="BG8" s="332"/>
      <c r="BH8" s="332"/>
      <c r="BI8" s="332"/>
      <c r="BJ8" s="332"/>
      <c r="BK8" s="332"/>
      <c r="BL8" s="332"/>
      <c r="BM8" s="332"/>
      <c r="BN8" s="332"/>
      <c r="BO8" s="332"/>
      <c r="BP8" s="332"/>
      <c r="BQ8" s="332"/>
      <c r="BR8" s="332"/>
      <c r="BS8" s="332"/>
      <c r="BT8" s="332"/>
      <c r="BU8" s="332"/>
      <c r="BV8" s="332"/>
      <c r="BW8" s="332"/>
      <c r="BX8" s="332"/>
      <c r="BY8" s="332"/>
      <c r="BZ8" s="332"/>
      <c r="CA8" s="332"/>
      <c r="CB8" s="332"/>
      <c r="CC8" s="332"/>
      <c r="CD8" s="332"/>
      <c r="CE8" s="332"/>
      <c r="CF8" s="332"/>
      <c r="CG8" s="332"/>
      <c r="CH8" s="332"/>
      <c r="CI8" s="332"/>
      <c r="CJ8" s="332"/>
      <c r="CK8" s="332"/>
      <c r="CL8" s="332"/>
      <c r="CM8" s="332"/>
      <c r="CN8" s="332"/>
      <c r="CO8" s="332"/>
      <c r="CP8" s="332"/>
      <c r="CQ8" s="332"/>
      <c r="CR8" s="333" t="s">
        <v>5</v>
      </c>
      <c r="CS8" s="334"/>
      <c r="CT8" s="334"/>
      <c r="CU8" s="334"/>
      <c r="CV8" s="334"/>
      <c r="CW8" s="334"/>
      <c r="CX8" s="335"/>
      <c r="CY8" s="379">
        <v>50</v>
      </c>
      <c r="CZ8" s="380"/>
      <c r="DA8" s="376"/>
      <c r="DB8" s="377"/>
      <c r="DC8" s="378"/>
      <c r="DD8" s="12"/>
      <c r="DE8" s="12"/>
      <c r="DF8" s="12"/>
      <c r="DG8" s="12"/>
      <c r="DH8" s="13"/>
      <c r="DI8" s="14"/>
      <c r="DJ8" s="14"/>
      <c r="DK8" s="14"/>
      <c r="DL8" s="15"/>
      <c r="DN8" s="1"/>
    </row>
    <row r="9" spans="1:127" ht="24.75" customHeight="1" thickBot="1">
      <c r="A9" s="350" t="s">
        <v>8</v>
      </c>
      <c r="B9" s="350"/>
      <c r="C9" s="353" t="s">
        <v>9</v>
      </c>
      <c r="D9" s="356" t="s">
        <v>10</v>
      </c>
      <c r="E9" s="451" t="s">
        <v>11</v>
      </c>
      <c r="F9" s="452"/>
      <c r="G9" s="452"/>
      <c r="H9" s="452"/>
      <c r="I9" s="452"/>
      <c r="J9" s="452"/>
      <c r="K9" s="452"/>
      <c r="L9" s="452"/>
      <c r="M9" s="453"/>
      <c r="N9" s="454" t="s">
        <v>5</v>
      </c>
      <c r="O9" s="455"/>
      <c r="P9" s="456" t="s">
        <v>5</v>
      </c>
      <c r="Q9" s="457"/>
      <c r="R9" s="201">
        <v>0</v>
      </c>
      <c r="S9" s="278" t="s">
        <v>12</v>
      </c>
      <c r="T9" s="278"/>
      <c r="U9" s="278"/>
      <c r="V9" s="278"/>
      <c r="W9" s="278"/>
      <c r="X9" s="278"/>
      <c r="Y9" s="278"/>
      <c r="Z9" s="301" t="s">
        <v>5</v>
      </c>
      <c r="AA9" s="362"/>
      <c r="AB9" s="362"/>
      <c r="AC9" s="302"/>
      <c r="AD9" s="203">
        <v>100</v>
      </c>
      <c r="AE9" s="324" t="s">
        <v>13</v>
      </c>
      <c r="AF9" s="325"/>
      <c r="AG9" s="325"/>
      <c r="AH9" s="325"/>
      <c r="AI9" s="325"/>
      <c r="AJ9" s="325"/>
      <c r="AK9" s="325"/>
      <c r="AL9" s="325"/>
      <c r="AM9" s="326"/>
      <c r="AN9" s="327" t="s">
        <v>5</v>
      </c>
      <c r="AO9" s="328"/>
      <c r="AP9" s="199">
        <v>30</v>
      </c>
      <c r="AQ9" s="278" t="s">
        <v>14</v>
      </c>
      <c r="AR9" s="278"/>
      <c r="AS9" s="278"/>
      <c r="AT9" s="278"/>
      <c r="AU9" s="278"/>
      <c r="AV9" s="278"/>
      <c r="AW9" s="405" t="s">
        <v>5</v>
      </c>
      <c r="AX9" s="406"/>
      <c r="AY9" s="210">
        <v>20</v>
      </c>
      <c r="AZ9" s="297" t="s">
        <v>15</v>
      </c>
      <c r="BA9" s="296"/>
      <c r="BB9" s="23">
        <v>50</v>
      </c>
      <c r="BC9" s="299" t="s">
        <v>16</v>
      </c>
      <c r="BD9" s="300"/>
      <c r="BE9" s="300"/>
      <c r="BF9" s="300"/>
      <c r="BG9" s="450" t="s">
        <v>5</v>
      </c>
      <c r="BH9" s="450"/>
      <c r="BI9" s="199">
        <v>15</v>
      </c>
      <c r="BJ9" s="278" t="s">
        <v>17</v>
      </c>
      <c r="BK9" s="278"/>
      <c r="BL9" s="278"/>
      <c r="BM9" s="278"/>
      <c r="BN9" s="278"/>
      <c r="BO9" s="278"/>
      <c r="BP9" s="278"/>
      <c r="BQ9" s="278"/>
      <c r="BR9" s="278"/>
      <c r="BS9" s="301" t="s">
        <v>5</v>
      </c>
      <c r="BT9" s="302"/>
      <c r="BU9" s="200">
        <v>30</v>
      </c>
      <c r="BV9" s="277" t="s">
        <v>18</v>
      </c>
      <c r="BW9" s="277"/>
      <c r="BX9" s="277"/>
      <c r="BY9" s="277"/>
      <c r="BZ9" s="339" t="s">
        <v>5</v>
      </c>
      <c r="CA9" s="339"/>
      <c r="CB9" s="184">
        <v>15</v>
      </c>
      <c r="CC9" s="340" t="s">
        <v>19</v>
      </c>
      <c r="CD9" s="340"/>
      <c r="CE9" s="340"/>
      <c r="CF9" s="340"/>
      <c r="CG9" s="341" t="s">
        <v>5</v>
      </c>
      <c r="CH9" s="341"/>
      <c r="CI9" s="185">
        <v>20</v>
      </c>
      <c r="CJ9" s="343" t="s">
        <v>20</v>
      </c>
      <c r="CK9" s="343"/>
      <c r="CL9" s="343"/>
      <c r="CM9" s="343"/>
      <c r="CN9" s="343" t="s">
        <v>5</v>
      </c>
      <c r="CO9" s="343"/>
      <c r="CP9" s="204">
        <v>10</v>
      </c>
      <c r="CQ9" s="284" t="s">
        <v>21</v>
      </c>
      <c r="CR9" s="448"/>
      <c r="CS9" s="448"/>
      <c r="CT9" s="448"/>
      <c r="CU9" s="448"/>
      <c r="CV9" s="448"/>
      <c r="CW9" s="448"/>
      <c r="CX9" s="449" t="s">
        <v>5</v>
      </c>
      <c r="CY9" s="449"/>
      <c r="CZ9" s="211">
        <v>10</v>
      </c>
      <c r="DA9" s="304" t="s">
        <v>5</v>
      </c>
      <c r="DB9" s="305"/>
      <c r="DC9" s="23">
        <v>20</v>
      </c>
      <c r="DD9" s="24"/>
      <c r="DE9" s="24"/>
      <c r="DF9" s="24"/>
      <c r="DG9" s="24"/>
      <c r="DH9" s="306" t="s">
        <v>22</v>
      </c>
      <c r="DI9" s="309" t="s">
        <v>23</v>
      </c>
      <c r="DJ9" s="312" t="s">
        <v>23</v>
      </c>
      <c r="DK9" s="315" t="s">
        <v>23</v>
      </c>
      <c r="DL9" s="282" t="s">
        <v>24</v>
      </c>
      <c r="DM9" s="25"/>
      <c r="DN9" s="1"/>
    </row>
    <row r="10" spans="1:127" ht="15" customHeight="1">
      <c r="A10" s="351"/>
      <c r="B10" s="351"/>
      <c r="C10" s="354"/>
      <c r="D10" s="357"/>
      <c r="E10" s="26">
        <v>1</v>
      </c>
      <c r="F10" s="27">
        <v>2</v>
      </c>
      <c r="G10" s="27">
        <v>3</v>
      </c>
      <c r="H10" s="27">
        <v>4</v>
      </c>
      <c r="I10" s="27">
        <v>5</v>
      </c>
      <c r="J10" s="27">
        <v>6</v>
      </c>
      <c r="K10" s="27">
        <v>7</v>
      </c>
      <c r="L10" s="27">
        <v>8</v>
      </c>
      <c r="M10" s="27">
        <v>9</v>
      </c>
      <c r="N10" s="199">
        <v>10</v>
      </c>
      <c r="O10" s="199">
        <v>11</v>
      </c>
      <c r="P10" s="27">
        <v>12</v>
      </c>
      <c r="Q10" s="444" t="s">
        <v>25</v>
      </c>
      <c r="R10" s="289" t="s">
        <v>26</v>
      </c>
      <c r="S10" s="29">
        <v>1</v>
      </c>
      <c r="T10" s="29">
        <v>2</v>
      </c>
      <c r="U10" s="29">
        <v>3</v>
      </c>
      <c r="V10" s="29">
        <v>4</v>
      </c>
      <c r="W10" s="29">
        <v>5</v>
      </c>
      <c r="X10" s="29">
        <v>6</v>
      </c>
      <c r="Y10" s="29">
        <v>7</v>
      </c>
      <c r="Z10" s="29">
        <v>8</v>
      </c>
      <c r="AA10" s="29">
        <v>9</v>
      </c>
      <c r="AB10" s="29">
        <v>10</v>
      </c>
      <c r="AC10" s="285" t="s">
        <v>25</v>
      </c>
      <c r="AD10" s="445" t="s">
        <v>26</v>
      </c>
      <c r="AE10" s="30">
        <v>1</v>
      </c>
      <c r="AF10" s="199">
        <v>2</v>
      </c>
      <c r="AG10" s="199">
        <v>3</v>
      </c>
      <c r="AH10" s="199">
        <v>4</v>
      </c>
      <c r="AI10" s="199">
        <v>5</v>
      </c>
      <c r="AJ10" s="199">
        <v>6</v>
      </c>
      <c r="AK10" s="199">
        <v>7</v>
      </c>
      <c r="AL10" s="199">
        <v>8</v>
      </c>
      <c r="AM10" s="199">
        <v>9</v>
      </c>
      <c r="AN10" s="199">
        <v>10</v>
      </c>
      <c r="AO10" s="336" t="s">
        <v>25</v>
      </c>
      <c r="AP10" s="289" t="s">
        <v>26</v>
      </c>
      <c r="AQ10" s="29">
        <v>1</v>
      </c>
      <c r="AR10" s="29">
        <v>2</v>
      </c>
      <c r="AS10" s="29">
        <v>3</v>
      </c>
      <c r="AT10" s="29">
        <v>4</v>
      </c>
      <c r="AU10" s="29">
        <v>5</v>
      </c>
      <c r="AV10" s="29">
        <v>6</v>
      </c>
      <c r="AW10" s="29">
        <v>7</v>
      </c>
      <c r="AX10" s="285" t="s">
        <v>25</v>
      </c>
      <c r="AY10" s="445" t="s">
        <v>26</v>
      </c>
      <c r="AZ10" s="297"/>
      <c r="BA10" s="298"/>
      <c r="BB10" s="287" t="s">
        <v>26</v>
      </c>
      <c r="BC10" s="30">
        <v>1</v>
      </c>
      <c r="BD10" s="199">
        <v>2</v>
      </c>
      <c r="BE10" s="199">
        <v>3</v>
      </c>
      <c r="BF10" s="199">
        <v>4</v>
      </c>
      <c r="BG10" s="199">
        <v>5</v>
      </c>
      <c r="BH10" s="288" t="s">
        <v>25</v>
      </c>
      <c r="BI10" s="289" t="s">
        <v>26</v>
      </c>
      <c r="BJ10" s="29">
        <v>1</v>
      </c>
      <c r="BK10" s="29">
        <v>2</v>
      </c>
      <c r="BL10" s="29">
        <v>3</v>
      </c>
      <c r="BM10" s="29">
        <v>4</v>
      </c>
      <c r="BN10" s="29">
        <v>5</v>
      </c>
      <c r="BO10" s="29">
        <v>6</v>
      </c>
      <c r="BP10" s="29">
        <v>7</v>
      </c>
      <c r="BQ10" s="29">
        <v>8</v>
      </c>
      <c r="BR10" s="29">
        <v>9</v>
      </c>
      <c r="BS10" s="29">
        <v>10</v>
      </c>
      <c r="BT10" s="290" t="s">
        <v>25</v>
      </c>
      <c r="BU10" s="445" t="s">
        <v>26</v>
      </c>
      <c r="BV10" s="31">
        <v>1</v>
      </c>
      <c r="BW10" s="31">
        <v>2</v>
      </c>
      <c r="BX10" s="31">
        <v>3</v>
      </c>
      <c r="BY10" s="31">
        <v>4</v>
      </c>
      <c r="BZ10" s="32">
        <v>5</v>
      </c>
      <c r="CA10" s="344" t="s">
        <v>25</v>
      </c>
      <c r="CB10" s="287" t="s">
        <v>26</v>
      </c>
      <c r="CC10" s="202">
        <v>1</v>
      </c>
      <c r="CD10" s="202">
        <v>2</v>
      </c>
      <c r="CE10" s="202">
        <v>3</v>
      </c>
      <c r="CF10" s="202">
        <v>4</v>
      </c>
      <c r="CG10" s="202">
        <v>5</v>
      </c>
      <c r="CH10" s="346" t="s">
        <v>25</v>
      </c>
      <c r="CI10" s="347" t="s">
        <v>26</v>
      </c>
      <c r="CJ10" s="34">
        <v>1</v>
      </c>
      <c r="CK10" s="34">
        <v>2</v>
      </c>
      <c r="CL10" s="34">
        <v>3</v>
      </c>
      <c r="CM10" s="34">
        <v>4</v>
      </c>
      <c r="CN10" s="34">
        <v>5</v>
      </c>
      <c r="CO10" s="348" t="s">
        <v>25</v>
      </c>
      <c r="CP10" s="349" t="s">
        <v>26</v>
      </c>
      <c r="CQ10" s="35">
        <v>1</v>
      </c>
      <c r="CR10" s="35">
        <v>2</v>
      </c>
      <c r="CS10" s="35">
        <v>3</v>
      </c>
      <c r="CT10" s="36">
        <v>4</v>
      </c>
      <c r="CU10" s="35">
        <v>5</v>
      </c>
      <c r="CV10" s="35">
        <v>6</v>
      </c>
      <c r="CW10" s="35">
        <v>7</v>
      </c>
      <c r="CX10" s="35">
        <v>8</v>
      </c>
      <c r="CY10" s="288" t="s">
        <v>25</v>
      </c>
      <c r="CZ10" s="318" t="s">
        <v>26</v>
      </c>
      <c r="DA10" s="37"/>
      <c r="DB10" s="38"/>
      <c r="DC10" s="287" t="s">
        <v>27</v>
      </c>
      <c r="DD10" s="39"/>
      <c r="DE10" s="39"/>
      <c r="DF10" s="39"/>
      <c r="DG10" s="39"/>
      <c r="DH10" s="307"/>
      <c r="DI10" s="310"/>
      <c r="DJ10" s="313"/>
      <c r="DK10" s="316"/>
      <c r="DL10" s="283"/>
      <c r="DM10" s="25"/>
      <c r="DN10" s="1"/>
    </row>
    <row r="11" spans="1:127" ht="17.25" customHeight="1">
      <c r="A11" s="351"/>
      <c r="B11" s="351"/>
      <c r="C11" s="354"/>
      <c r="D11" s="40" t="s">
        <v>28</v>
      </c>
      <c r="E11" s="180"/>
      <c r="F11" s="43"/>
      <c r="G11" s="43"/>
      <c r="H11" s="43"/>
      <c r="I11" s="43"/>
      <c r="J11" s="43"/>
      <c r="K11" s="43"/>
      <c r="L11" s="43"/>
      <c r="M11" s="43"/>
      <c r="N11" s="44"/>
      <c r="O11" s="44"/>
      <c r="P11" s="44"/>
      <c r="Q11" s="337"/>
      <c r="R11" s="289"/>
      <c r="S11" s="46"/>
      <c r="T11" s="46"/>
      <c r="U11" s="46"/>
      <c r="V11" s="46"/>
      <c r="W11" s="46"/>
      <c r="X11" s="46"/>
      <c r="Y11" s="46"/>
      <c r="Z11" s="46"/>
      <c r="AA11" s="47"/>
      <c r="AB11" s="47"/>
      <c r="AC11" s="286"/>
      <c r="AD11" s="446"/>
      <c r="AE11" s="180"/>
      <c r="AF11" s="43"/>
      <c r="AG11" s="43"/>
      <c r="AH11" s="43"/>
      <c r="AI11" s="43"/>
      <c r="AJ11" s="43"/>
      <c r="AK11" s="43"/>
      <c r="AL11" s="43"/>
      <c r="AM11" s="43"/>
      <c r="AN11" s="43"/>
      <c r="AO11" s="337"/>
      <c r="AP11" s="289"/>
      <c r="AQ11" s="46"/>
      <c r="AR11" s="46"/>
      <c r="AS11" s="46"/>
      <c r="AT11" s="46"/>
      <c r="AU11" s="46"/>
      <c r="AV11" s="46"/>
      <c r="AW11" s="46"/>
      <c r="AX11" s="286"/>
      <c r="AY11" s="446"/>
      <c r="AZ11" s="417"/>
      <c r="BA11" s="418"/>
      <c r="BB11" s="287"/>
      <c r="BC11" s="180"/>
      <c r="BD11" s="43"/>
      <c r="BE11" s="43"/>
      <c r="BF11" s="43"/>
      <c r="BG11" s="43"/>
      <c r="BH11" s="288"/>
      <c r="BI11" s="289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290"/>
      <c r="BU11" s="446"/>
      <c r="BV11" s="49"/>
      <c r="BW11" s="49"/>
      <c r="BX11" s="49"/>
      <c r="BY11" s="49"/>
      <c r="BZ11" s="50"/>
      <c r="CA11" s="344"/>
      <c r="CB11" s="287"/>
      <c r="CC11" s="52"/>
      <c r="CD11" s="52"/>
      <c r="CE11" s="52"/>
      <c r="CF11" s="52"/>
      <c r="CG11" s="52"/>
      <c r="CH11" s="346"/>
      <c r="CI11" s="347"/>
      <c r="CJ11" s="54"/>
      <c r="CK11" s="54"/>
      <c r="CL11" s="54"/>
      <c r="CM11" s="54"/>
      <c r="CN11" s="54"/>
      <c r="CO11" s="348"/>
      <c r="CP11" s="349"/>
      <c r="CQ11" s="57"/>
      <c r="CR11" s="57"/>
      <c r="CS11" s="57"/>
      <c r="CT11" s="181"/>
      <c r="CU11" s="57"/>
      <c r="CV11" s="57"/>
      <c r="CW11" s="57"/>
      <c r="CX11" s="57"/>
      <c r="CY11" s="288"/>
      <c r="CZ11" s="318"/>
      <c r="DA11" s="394">
        <v>40</v>
      </c>
      <c r="DB11" s="395"/>
      <c r="DC11" s="287"/>
      <c r="DD11" s="39" t="s">
        <v>29</v>
      </c>
      <c r="DE11" s="39" t="s">
        <v>30</v>
      </c>
      <c r="DF11" s="39" t="s">
        <v>31</v>
      </c>
      <c r="DG11" s="39" t="s">
        <v>32</v>
      </c>
      <c r="DH11" s="307"/>
      <c r="DI11" s="311"/>
      <c r="DJ11" s="314"/>
      <c r="DK11" s="317"/>
      <c r="DL11" s="283"/>
      <c r="DM11" s="25"/>
      <c r="DN11" s="1"/>
    </row>
    <row r="12" spans="1:127" ht="15" customHeight="1" thickBot="1">
      <c r="A12" s="352"/>
      <c r="B12" s="352"/>
      <c r="C12" s="355"/>
      <c r="D12" s="40" t="s">
        <v>33</v>
      </c>
      <c r="E12" s="30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>
        <f>SUM(E12:P12)</f>
        <v>0</v>
      </c>
      <c r="R12" s="28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>
        <f>SUM(S12:AB12)</f>
        <v>0</v>
      </c>
      <c r="AD12" s="447"/>
      <c r="AE12" s="30">
        <v>15</v>
      </c>
      <c r="AF12" s="199">
        <v>10</v>
      </c>
      <c r="AG12" s="199">
        <v>15</v>
      </c>
      <c r="AH12" s="199">
        <v>15</v>
      </c>
      <c r="AI12" s="199">
        <v>20</v>
      </c>
      <c r="AJ12" s="199">
        <v>10</v>
      </c>
      <c r="AK12" s="199">
        <v>10</v>
      </c>
      <c r="AL12" s="199"/>
      <c r="AM12" s="199"/>
      <c r="AN12" s="199"/>
      <c r="AO12" s="199">
        <f>SUM(AE12:AN12)</f>
        <v>95</v>
      </c>
      <c r="AP12" s="289"/>
      <c r="AQ12" s="29">
        <v>10</v>
      </c>
      <c r="AR12" s="29">
        <v>10</v>
      </c>
      <c r="AS12" s="29">
        <v>10</v>
      </c>
      <c r="AT12" s="29">
        <v>15</v>
      </c>
      <c r="AU12" s="29"/>
      <c r="AV12" s="29"/>
      <c r="AW12" s="29"/>
      <c r="AX12" s="29">
        <f>SUM(AQ12:AW12)</f>
        <v>45</v>
      </c>
      <c r="AY12" s="447"/>
      <c r="AZ12" s="390">
        <v>40</v>
      </c>
      <c r="BA12" s="391"/>
      <c r="BB12" s="287"/>
      <c r="BC12" s="30">
        <v>100</v>
      </c>
      <c r="BD12" s="199"/>
      <c r="BE12" s="199"/>
      <c r="BF12" s="199"/>
      <c r="BG12" s="199"/>
      <c r="BH12" s="199">
        <f>SUM(BC12:BG12)</f>
        <v>100</v>
      </c>
      <c r="BI12" s="289"/>
      <c r="BJ12" s="29">
        <v>25</v>
      </c>
      <c r="BK12" s="29">
        <v>15</v>
      </c>
      <c r="BL12" s="29">
        <v>20</v>
      </c>
      <c r="BM12" s="29">
        <v>20</v>
      </c>
      <c r="BN12" s="29">
        <v>20</v>
      </c>
      <c r="BO12" s="29"/>
      <c r="BP12" s="29"/>
      <c r="BQ12" s="29"/>
      <c r="BR12" s="29"/>
      <c r="BS12" s="29"/>
      <c r="BT12" s="29">
        <f>SUM(BJ12:BS12)</f>
        <v>100</v>
      </c>
      <c r="BU12" s="447"/>
      <c r="BV12" s="31">
        <v>100</v>
      </c>
      <c r="BW12" s="31">
        <v>100</v>
      </c>
      <c r="BX12" s="31"/>
      <c r="BY12" s="31"/>
      <c r="BZ12" s="31"/>
      <c r="CA12" s="32">
        <f>SUM(BV12:BZ12)</f>
        <v>200</v>
      </c>
      <c r="CB12" s="287"/>
      <c r="CC12" s="202">
        <v>100</v>
      </c>
      <c r="CD12" s="202">
        <v>100</v>
      </c>
      <c r="CE12" s="202"/>
      <c r="CF12" s="202"/>
      <c r="CG12" s="202"/>
      <c r="CH12" s="202">
        <f>SUM(CC12:CG12)</f>
        <v>200</v>
      </c>
      <c r="CI12" s="347"/>
      <c r="CJ12" s="34">
        <v>15</v>
      </c>
      <c r="CK12" s="34"/>
      <c r="CL12" s="34"/>
      <c r="CM12" s="34"/>
      <c r="CN12" s="34"/>
      <c r="CO12" s="63">
        <f>SUM(CJ12:CN12)</f>
        <v>15</v>
      </c>
      <c r="CP12" s="349"/>
      <c r="CQ12" s="35">
        <v>20</v>
      </c>
      <c r="CR12" s="35">
        <v>10</v>
      </c>
      <c r="CS12" s="35">
        <v>10</v>
      </c>
      <c r="CT12" s="36">
        <v>10</v>
      </c>
      <c r="CU12" s="35"/>
      <c r="CV12" s="35"/>
      <c r="CW12" s="35"/>
      <c r="CX12" s="35"/>
      <c r="CY12" s="66">
        <f>SUM(CQ12:CX12)</f>
        <v>50</v>
      </c>
      <c r="CZ12" s="318"/>
      <c r="DA12" s="396"/>
      <c r="DB12" s="397"/>
      <c r="DC12" s="319"/>
      <c r="DD12" s="39"/>
      <c r="DE12" s="39"/>
      <c r="DF12" s="39"/>
      <c r="DG12" s="39"/>
      <c r="DH12" s="308"/>
      <c r="DI12" s="67" t="s">
        <v>34</v>
      </c>
      <c r="DJ12" s="68" t="s">
        <v>35</v>
      </c>
      <c r="DK12" s="69" t="s">
        <v>36</v>
      </c>
      <c r="DL12" s="283"/>
      <c r="DM12" s="25"/>
      <c r="DN12" s="1"/>
      <c r="DR12" s="279" t="s">
        <v>37</v>
      </c>
      <c r="DS12" s="279"/>
      <c r="DT12" s="279"/>
      <c r="DU12" s="279"/>
      <c r="DV12" s="279"/>
      <c r="DW12" s="279"/>
    </row>
    <row r="13" spans="1:127" ht="18" customHeight="1">
      <c r="A13" s="70">
        <v>406913150114</v>
      </c>
      <c r="B13" s="71"/>
      <c r="C13" s="207" t="s">
        <v>116</v>
      </c>
      <c r="D13" s="208"/>
      <c r="E13" s="182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 t="str">
        <f>IF(SUMIFS(E13:P13,E13:P13,"&gt;=0")=0,"",SUMIFS(E13:P13,E13:P13,"&gt;=0"))</f>
        <v/>
      </c>
      <c r="R13" s="76">
        <f>IFERROR(IF($R$9=0,0,((Q13/SUMIFS($E$12:$P$12,E13:P13,"&gt;=0")*100))),"")</f>
        <v>0</v>
      </c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 t="str">
        <f>IF(SUMIFS(S13:AB13,S13:AB13,"&gt;=0")=0,"",SUMIFS(S13:AB13,S13:AB13,"&gt;=0"))</f>
        <v/>
      </c>
      <c r="AD13" s="79" t="str">
        <f>IFERROR(IF($AD$9=0,0,((AC13/SUMIFS($S$12:$AB$12,S13:AB13,"&gt;=0")*100))),"")</f>
        <v/>
      </c>
      <c r="AE13" s="182">
        <v>12</v>
      </c>
      <c r="AF13" s="76">
        <v>3</v>
      </c>
      <c r="AG13" s="76">
        <v>14</v>
      </c>
      <c r="AH13" s="76">
        <v>11</v>
      </c>
      <c r="AI13" s="76">
        <v>20</v>
      </c>
      <c r="AJ13" s="76">
        <v>10</v>
      </c>
      <c r="AK13" s="76">
        <v>5</v>
      </c>
      <c r="AL13" s="76"/>
      <c r="AM13" s="76"/>
      <c r="AN13" s="76"/>
      <c r="AO13" s="76">
        <f>IF(SUMIFS(AE13:AN13,AE13:AN13,"&gt;=0")=0,"",SUMIFS(AE13:AN13,AE13:AN13,"&gt;=0"))</f>
        <v>75</v>
      </c>
      <c r="AP13" s="76">
        <f>IFERROR(IF($AP$9=0,0,((AO13/SUMIFS($AE$12:$AN$12,AE13:AN13,"&gt;=0"))*100)),"")</f>
        <v>78.94736842105263</v>
      </c>
      <c r="AQ13" s="78">
        <v>10</v>
      </c>
      <c r="AR13" s="78">
        <v>9</v>
      </c>
      <c r="AS13" s="78">
        <v>5</v>
      </c>
      <c r="AT13" s="78">
        <v>14</v>
      </c>
      <c r="AU13" s="78"/>
      <c r="AV13" s="78"/>
      <c r="AW13" s="78"/>
      <c r="AX13" s="78">
        <f>IF(SUMIFS(AQ13:AW13,AQ13:AW13,"&gt;=0")=0,"",SUMIFS(AQ13:AW13,AQ13:AW13,"&gt;=0"))</f>
        <v>38</v>
      </c>
      <c r="AY13" s="78">
        <f t="shared" ref="AY13:AY52" si="0">IFERROR(IF($AY$9=0,0,((AX13/SUMIFS($AQ$12:$AW$12,AQ13:AW13,"&gt;=0"))*100)),"")</f>
        <v>84.444444444444443</v>
      </c>
      <c r="AZ13" s="384">
        <v>45</v>
      </c>
      <c r="BA13" s="385"/>
      <c r="BB13" s="80">
        <f>IFERROR(IF(OR($BB$9="",$BB$9=0),0,IF(AZ13/$AZ$12*100=0,"",AZ13/$AZ$12*100)),"")</f>
        <v>112.5</v>
      </c>
      <c r="BC13" s="182">
        <v>95</v>
      </c>
      <c r="BD13" s="76"/>
      <c r="BE13" s="76"/>
      <c r="BF13" s="76"/>
      <c r="BG13" s="76"/>
      <c r="BH13" s="76">
        <f>IF(SUMIFS(BC13:BG13,BC13:BG13,"&gt;=0")=0,"",SUMIFS(BC13:BG13,BC13:BG13,"&gt;=0"))</f>
        <v>95</v>
      </c>
      <c r="BI13" s="76">
        <f t="shared" ref="BI13:BI52" si="1">IFERROR(IF($BI$9=0,0,((BH13/SUMIFS($BC$12:$BG$12,BC13:BG13,"&gt;=0"))*100)),"")</f>
        <v>95</v>
      </c>
      <c r="BJ13" s="78">
        <v>23</v>
      </c>
      <c r="BK13" s="78">
        <v>14</v>
      </c>
      <c r="BL13" s="78">
        <v>15</v>
      </c>
      <c r="BM13" s="78">
        <v>20</v>
      </c>
      <c r="BN13" s="78">
        <v>19</v>
      </c>
      <c r="BO13" s="78"/>
      <c r="BP13" s="78"/>
      <c r="BQ13" s="78"/>
      <c r="BR13" s="78"/>
      <c r="BS13" s="78"/>
      <c r="BT13" s="78">
        <f>IF(SUMIFS(BJ13:BS13,BJ13:BS13,"&gt;=0")=0,"",SUMIFS(BJ13:BS13,BJ13:BS13,"&gt;=0"))</f>
        <v>91</v>
      </c>
      <c r="BU13" s="78">
        <f>IFERROR(IF($BU$9=0,0,((BT13/SUMIFS($BJ$12:$BS$12,BJ13:BS13,"&gt;=0"))*100)),"")</f>
        <v>91</v>
      </c>
      <c r="BV13" s="82">
        <v>89</v>
      </c>
      <c r="BW13" s="82">
        <v>88</v>
      </c>
      <c r="BX13" s="82"/>
      <c r="BY13" s="82"/>
      <c r="BZ13" s="82"/>
      <c r="CA13" s="82">
        <f>IF(SUMIFS(BV13:BZ13,BV13:BZ13,"&gt;=0")=0,"",SUMIFS(BV13:BZ13,BV13:BZ13,"&gt;=0"))</f>
        <v>177</v>
      </c>
      <c r="CB13" s="82">
        <f>IFERROR(IF($CB$9=0,0,((CA13/SUMIFS($BV$12:$BZ$12,BV13:BZ13,"&gt;=0"))*100)),"")</f>
        <v>88.5</v>
      </c>
      <c r="CC13" s="84">
        <v>90</v>
      </c>
      <c r="CD13" s="84">
        <v>88</v>
      </c>
      <c r="CE13" s="84"/>
      <c r="CF13" s="84"/>
      <c r="CG13" s="84"/>
      <c r="CH13" s="84">
        <f>IF(SUMIFS(CC13:CG13,CC13:CG13,"&gt;=0")=0,"",SUMIFS(CC13:CG13,CC13:CG13,"&gt;=0"))</f>
        <v>178</v>
      </c>
      <c r="CI13" s="84">
        <f>IFERROR(IF($CI$9=0,0,((CH13/SUMIFS($CC$12:$CG$12,CC13:CG13,"&gt;=0"))*100)),"")</f>
        <v>89</v>
      </c>
      <c r="CJ13" s="86">
        <v>13</v>
      </c>
      <c r="CK13" s="86"/>
      <c r="CL13" s="86"/>
      <c r="CM13" s="86"/>
      <c r="CN13" s="86"/>
      <c r="CO13" s="86">
        <f>IF(SUMIFS(CJ13:CN13,CJ13:CN13,"&gt;=0")=0,"",SUMIFS(CJ13:CN13,CJ13:CN13,"&gt;=0"))</f>
        <v>13</v>
      </c>
      <c r="CP13" s="86">
        <f>IFERROR(IF($CP$9=0,0,((CO13/SUMIFS($CJ$12:$CN$12,CJ13:CN13,"&gt;=0"))*100)),"")</f>
        <v>86.666666666666671</v>
      </c>
      <c r="CQ13" s="182">
        <v>17</v>
      </c>
      <c r="CR13" s="76">
        <v>10</v>
      </c>
      <c r="CS13" s="76">
        <v>7</v>
      </c>
      <c r="CT13" s="88">
        <v>9</v>
      </c>
      <c r="CU13" s="88"/>
      <c r="CV13" s="88"/>
      <c r="CW13" s="88"/>
      <c r="CX13" s="88"/>
      <c r="CY13" s="88">
        <f>IF(SUMIFS(CQ13:CX13,CQ13:CX13,"&gt;=0")=0,"",SUMIFS(CQ13:CX13,CQ13:CX13,"&gt;=0"))</f>
        <v>43</v>
      </c>
      <c r="CZ13" s="89">
        <f t="shared" ref="CZ13:CZ52" si="2">IFERROR(IF($CZ$9=0,0,((CY13/SUMIFS($CQ$12:$CX$12,CQ13:CX13,"&gt;=0"))*100)),"")</f>
        <v>86</v>
      </c>
      <c r="DA13" s="392">
        <v>35</v>
      </c>
      <c r="DB13" s="393"/>
      <c r="DC13" s="80">
        <f>IFERROR(IF(OR($DC$9="",$DC$9=0),0,IF((DA13/$DA$11*100)*$DC$9/100=0,"",(DA13/$DA$11*100)*$DC$9/100)),"")</f>
        <v>17.5</v>
      </c>
      <c r="DD13" s="90" t="str">
        <f>IFERROR((R13*$R$9+AD13*$AD$9)/100*$AC$8/100,"")</f>
        <v/>
      </c>
      <c r="DE13" s="91">
        <f>IFERROR(((AP13*$AP$9+AY13*$AY$9+BB13*$BB$9)/100)*$BA$8/100,"")</f>
        <v>29.046929824561399</v>
      </c>
      <c r="DF13" s="91">
        <f>IFERROR(((BI13*$BI$9+BU13*$BU$9+CB13*$CB$9+CI13*$CI$9+CP13*$CP$9+CZ13*$CZ$9)/100)*$CY$8/100,"")</f>
        <v>44.94583333333334</v>
      </c>
      <c r="DG13" s="92">
        <f>IFERROR(DC13,"")</f>
        <v>17.5</v>
      </c>
      <c r="DH13" s="93">
        <f>IFERROR(IF(AND($C$8="",$E$7="",$AE$7="",$BC$7="",$E$6=""),IF(SUM(DD13:DG13)=0,"",SUM(DD13:DG13)),""),"")</f>
        <v>91.492763157894743</v>
      </c>
      <c r="DI13" s="94">
        <f>IFERROR(75+(100-75)/(100-60)*(DH13-60),"")</f>
        <v>94.68297697368422</v>
      </c>
      <c r="DJ13" s="95">
        <f>IFERROR(75+(100-75)/(100-55)*(DH13-55),"")</f>
        <v>95.273757309941516</v>
      </c>
      <c r="DK13" s="96">
        <f>IFERROR(75+(100-75)/(100-50)*(DH13-50),"")</f>
        <v>95.746381578947364</v>
      </c>
      <c r="DL13" s="97">
        <f>IFERROR(IF(ROUND(IF($C$7="Green",DI13,IF($C$7="Orange",DJ13,IF($C$7="Yellow",DK13,"Error!"))),0)&lt;70,70,ROUND(IF($C$7="Green",DI13,IF($C$7="Orange",DJ13,IF($C$7="Yellow",DK13,"Error!"))),0)),"")</f>
        <v>95</v>
      </c>
      <c r="DM13" s="98"/>
      <c r="DN13" s="1"/>
      <c r="DR13" s="275" t="s">
        <v>40</v>
      </c>
      <c r="DS13" s="275"/>
      <c r="DT13" s="275"/>
      <c r="DU13" s="275"/>
      <c r="DV13" s="276">
        <f>COUNTIFS($DL$13:$DL$52,"&gt;=95",$DL$13:$DL$52,"&lt;=100")</f>
        <v>5</v>
      </c>
      <c r="DW13" s="276"/>
    </row>
    <row r="14" spans="1:127" ht="18" customHeight="1">
      <c r="A14" s="70">
        <v>406913150086</v>
      </c>
      <c r="B14" s="99"/>
      <c r="C14" s="207" t="s">
        <v>117</v>
      </c>
      <c r="D14" s="208"/>
      <c r="E14" s="182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 t="str">
        <f t="shared" ref="Q14:Q52" si="3">IF(SUMIFS(E14:P14,E14:P14,"&gt;=0")=0,"",SUMIFS(E14:P14,E14:P14,"&gt;=0"))</f>
        <v/>
      </c>
      <c r="R14" s="76">
        <f t="shared" ref="R14:R52" si="4">IFERROR(IF($R$9=0,0,((Q14/SUMIFS($E$12:$P$12,E14:P14,"&gt;=0")*100))),"")</f>
        <v>0</v>
      </c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 t="str">
        <f t="shared" ref="AC14:AC52" si="5">IF(SUMIFS(S14:AB14,S14:AB14,"&gt;=0")=0,"",SUMIFS(S14:AB14,S14:AB14,"&gt;=0"))</f>
        <v/>
      </c>
      <c r="AD14" s="79" t="str">
        <f t="shared" ref="AD14:AD52" si="6">IFERROR(IF($AD$9=0,0,((AC14/SUMIFS($S$12:$AB$12,S14:AB14,"&gt;=0")*100))),"")</f>
        <v/>
      </c>
      <c r="AE14" s="182">
        <v>14</v>
      </c>
      <c r="AF14" s="76">
        <v>9</v>
      </c>
      <c r="AG14" s="76">
        <v>15</v>
      </c>
      <c r="AH14" s="76">
        <v>12</v>
      </c>
      <c r="AI14" s="76">
        <v>19</v>
      </c>
      <c r="AJ14" s="76">
        <v>20</v>
      </c>
      <c r="AK14" s="76">
        <v>10</v>
      </c>
      <c r="AL14" s="76"/>
      <c r="AM14" s="76"/>
      <c r="AN14" s="76"/>
      <c r="AO14" s="76">
        <f t="shared" ref="AO14:AO52" si="7">IF(SUMIFS(AE14:AN14,AE14:AN14,"&gt;=0")=0,"",SUMIFS(AE14:AN14,AE14:AN14,"&gt;=0"))</f>
        <v>99</v>
      </c>
      <c r="AP14" s="76">
        <f t="shared" ref="AP14:AP52" si="8">IFERROR(IF($AP$9=0,0,((AO14/SUMIFS($AE$12:$AN$12,AE14:AN14,"&gt;=0"))*100)),"")</f>
        <v>104.21052631578947</v>
      </c>
      <c r="AQ14" s="78">
        <v>8</v>
      </c>
      <c r="AR14" s="78">
        <v>10</v>
      </c>
      <c r="AS14" s="78">
        <v>7</v>
      </c>
      <c r="AT14" s="78">
        <v>10</v>
      </c>
      <c r="AU14" s="78"/>
      <c r="AV14" s="78"/>
      <c r="AW14" s="78"/>
      <c r="AX14" s="78">
        <f t="shared" ref="AX14:AX52" si="9">IF(SUMIFS(AQ14:AW14,AQ14:AW14,"&gt;=0")=0,"",SUMIFS(AQ14:AW14,AQ14:AW14,"&gt;=0"))</f>
        <v>35</v>
      </c>
      <c r="AY14" s="78">
        <f t="shared" si="0"/>
        <v>77.777777777777786</v>
      </c>
      <c r="AZ14" s="384">
        <v>28</v>
      </c>
      <c r="BA14" s="385"/>
      <c r="BB14" s="80">
        <f t="shared" ref="BB14:BB52" si="10">IFERROR(IF(OR($BB$9="",$BB$9=0),0,IF(AZ14/$AZ$12*100=0,"",AZ14/$AZ$12*100)),"")</f>
        <v>70</v>
      </c>
      <c r="BC14" s="182">
        <v>95</v>
      </c>
      <c r="BD14" s="76"/>
      <c r="BE14" s="76"/>
      <c r="BF14" s="76"/>
      <c r="BG14" s="76"/>
      <c r="BH14" s="76">
        <f t="shared" ref="BH14:BH52" si="11">IF(SUMIFS(BC14:BG14,BC14:BG14,"&gt;=0")=0,"",SUMIFS(BC14:BG14,BC14:BG14,"&gt;=0"))</f>
        <v>95</v>
      </c>
      <c r="BI14" s="76">
        <f t="shared" si="1"/>
        <v>95</v>
      </c>
      <c r="BJ14" s="78">
        <v>21</v>
      </c>
      <c r="BK14" s="78">
        <v>11</v>
      </c>
      <c r="BL14" s="78">
        <v>11</v>
      </c>
      <c r="BM14" s="78">
        <v>18</v>
      </c>
      <c r="BN14" s="78">
        <v>15</v>
      </c>
      <c r="BO14" s="78"/>
      <c r="BP14" s="78"/>
      <c r="BQ14" s="78"/>
      <c r="BR14" s="78"/>
      <c r="BS14" s="78"/>
      <c r="BT14" s="78">
        <f t="shared" ref="BT14:BT52" si="12">IF(SUMIFS(BJ14:BS14,BJ14:BS14,"&gt;=0")=0,"",SUMIFS(BJ14:BS14,BJ14:BS14,"&gt;=0"))</f>
        <v>76</v>
      </c>
      <c r="BU14" s="78">
        <f>IFERROR(IF($BU$9=0,0,((BT14/SUMIFS($BJ$12:$BS$12,BJ14:BS14,"&gt;=0"))*100)),"")</f>
        <v>76</v>
      </c>
      <c r="BV14" s="82">
        <v>85</v>
      </c>
      <c r="BW14" s="82">
        <v>85</v>
      </c>
      <c r="BX14" s="82"/>
      <c r="BY14" s="82"/>
      <c r="BZ14" s="82"/>
      <c r="CA14" s="82">
        <f t="shared" ref="CA14:CA52" si="13">IF(SUMIFS(BV14:BZ14,BV14:BZ14,"&gt;=0")=0,"",SUMIFS(BV14:BZ14,BV14:BZ14,"&gt;=0"))</f>
        <v>170</v>
      </c>
      <c r="CB14" s="82">
        <f t="shared" ref="CB14:CB52" si="14">IFERROR(IF($CB$9=0,0,((CA14/SUMIFS($BV$12:$BZ$12,BV14:BZ14,"&gt;=0"))*100)),"")</f>
        <v>85</v>
      </c>
      <c r="CC14" s="84">
        <v>95</v>
      </c>
      <c r="CD14" s="84">
        <v>88</v>
      </c>
      <c r="CE14" s="84"/>
      <c r="CF14" s="84"/>
      <c r="CG14" s="84"/>
      <c r="CH14" s="84">
        <f t="shared" ref="CH14:CH52" si="15">IF(SUMIFS(CC14:CG14,CC14:CG14,"&gt;=0")=0,"",SUMIFS(CC14:CG14,CC14:CG14,"&gt;=0"))</f>
        <v>183</v>
      </c>
      <c r="CI14" s="84">
        <f t="shared" ref="CI14:CI51" si="16">IFERROR(IF($CI$9=0,0,((CH14/SUMIFS($CC$12:$CG$12,CC14:CG14,"&gt;=0"))*100)),"")</f>
        <v>91.5</v>
      </c>
      <c r="CJ14" s="86">
        <v>11</v>
      </c>
      <c r="CK14" s="86"/>
      <c r="CL14" s="86"/>
      <c r="CM14" s="86"/>
      <c r="CN14" s="86"/>
      <c r="CO14" s="86">
        <f t="shared" ref="CO14:CO52" si="17">IF(SUMIFS(CJ14:CN14,CJ14:CN14,"&gt;=0")=0,"",SUMIFS(CJ14:CN14,CJ14:CN14,"&gt;=0"))</f>
        <v>11</v>
      </c>
      <c r="CP14" s="86">
        <f t="shared" ref="CP14:CP52" si="18">IFERROR(IF($CP$9=0,0,((CO14/SUMIFS($CJ$12:$CN$12,CJ14:CN14,"&gt;=0"))*100)),"")</f>
        <v>73.333333333333329</v>
      </c>
      <c r="CQ14" s="182">
        <v>14</v>
      </c>
      <c r="CR14" s="76">
        <v>9</v>
      </c>
      <c r="CS14" s="76">
        <v>8</v>
      </c>
      <c r="CT14" s="88">
        <v>10</v>
      </c>
      <c r="CU14" s="88"/>
      <c r="CV14" s="88"/>
      <c r="CW14" s="88"/>
      <c r="CX14" s="88"/>
      <c r="CY14" s="88">
        <f t="shared" ref="CY14:CY52" si="19">IF(SUMIFS(CQ14:CX14,CQ14:CX14,"&gt;=0")=0,"",SUMIFS(CQ14:CX14,CQ14:CX14,"&gt;=0"))</f>
        <v>41</v>
      </c>
      <c r="CZ14" s="89">
        <f t="shared" si="2"/>
        <v>82</v>
      </c>
      <c r="DA14" s="386">
        <v>17</v>
      </c>
      <c r="DB14" s="385"/>
      <c r="DC14" s="80">
        <f t="shared" ref="DC14:DC52" si="20">IFERROR(IF(OR($DC$9="",$DC$9=0),0,IF((DA14/$DA$11*100)*$DC$9/100=0,"",(DA14/$DA$11*100)*$DC$9/100)),"")</f>
        <v>8.5</v>
      </c>
      <c r="DD14" s="100" t="str">
        <f t="shared" ref="DD14:DD52" si="21">IFERROR((R14*$R$9+AD14*$AD$9)/100*$AC$8/100,"")</f>
        <v/>
      </c>
      <c r="DE14" s="101">
        <f t="shared" ref="DE14:DE52" si="22">IFERROR(((AP14*$AP$9+AY14*$AY$9+BB14*$BB$9)/100)*$BA$8/100,"")</f>
        <v>24.54561403508772</v>
      </c>
      <c r="DF14" s="101">
        <f t="shared" ref="DF14:DF52" si="23">IFERROR(((BI14*$BI$9+BU14*$BU$9+CB14*$CB$9+CI14*$CI$9+CP14*$CP$9+CZ14*$CZ$9)/100)*$CY$8/100,"")</f>
        <v>41.816666666666663</v>
      </c>
      <c r="DG14" s="102">
        <f>IFERROR(DC14,"")</f>
        <v>8.5</v>
      </c>
      <c r="DH14" s="93">
        <f>IFERROR(IF(AND($C$8="",$E$7="",$AE$7="",$BC$7="",$E$6=""),IF(SUM(DD14:DG14)=0,"",SUM(DD14:DG14)),""),"")</f>
        <v>74.862280701754386</v>
      </c>
      <c r="DI14" s="94">
        <f t="shared" ref="DI14:DI52" si="24">IFERROR(75+(100-75)/(100-60)*(DH14-60),"")</f>
        <v>84.288925438596493</v>
      </c>
      <c r="DJ14" s="95">
        <f t="shared" ref="DJ14:DJ52" si="25">IFERROR(75+(100-75)/(100-55)*(DH14-55),"")</f>
        <v>86.034600389863556</v>
      </c>
      <c r="DK14" s="96">
        <f t="shared" ref="DK14:DK52" si="26">IFERROR(75+(100-75)/(100-50)*(DH14-50),"")</f>
        <v>87.4311403508772</v>
      </c>
      <c r="DL14" s="97">
        <f t="shared" ref="DL14:DL50" si="27">IFERROR(IF(ROUND(IF($C$7="Green",DI14,IF($C$7="Orange",DJ14,IF($C$7="Yellow",DK14,"Error!"))),0)&lt;70,70,ROUND(IF($C$7="Green",DI14,IF($C$7="Orange",DJ14,IF($C$7="Yellow",DK14,"Error!"))),0)),"")</f>
        <v>86</v>
      </c>
      <c r="DM14" s="98"/>
      <c r="DN14" s="1"/>
      <c r="DR14" s="275" t="s">
        <v>43</v>
      </c>
      <c r="DS14" s="275"/>
      <c r="DT14" s="275"/>
      <c r="DU14" s="275"/>
      <c r="DV14" s="276">
        <f>COUNTIFS($DL$13:$DL$52,"&gt;=90",$DL$13:$DL$52,"&lt;95")</f>
        <v>4</v>
      </c>
      <c r="DW14" s="276"/>
    </row>
    <row r="15" spans="1:127" ht="18" customHeight="1">
      <c r="A15" s="70">
        <v>406913150118</v>
      </c>
      <c r="B15" s="71"/>
      <c r="C15" s="207" t="s">
        <v>118</v>
      </c>
      <c r="D15" s="208"/>
      <c r="E15" s="182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 t="str">
        <f t="shared" si="3"/>
        <v/>
      </c>
      <c r="R15" s="76">
        <f t="shared" si="4"/>
        <v>0</v>
      </c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 t="str">
        <f t="shared" si="5"/>
        <v/>
      </c>
      <c r="AD15" s="79" t="str">
        <f t="shared" si="6"/>
        <v/>
      </c>
      <c r="AE15" s="182">
        <v>14</v>
      </c>
      <c r="AF15" s="76">
        <v>4</v>
      </c>
      <c r="AG15" s="76">
        <v>6</v>
      </c>
      <c r="AH15" s="76">
        <v>12</v>
      </c>
      <c r="AI15" s="76">
        <v>19</v>
      </c>
      <c r="AJ15" s="76">
        <v>5</v>
      </c>
      <c r="AK15" s="76">
        <v>5</v>
      </c>
      <c r="AL15" s="76"/>
      <c r="AM15" s="76"/>
      <c r="AN15" s="76"/>
      <c r="AO15" s="76">
        <f t="shared" si="7"/>
        <v>65</v>
      </c>
      <c r="AP15" s="76">
        <f t="shared" si="8"/>
        <v>68.421052631578945</v>
      </c>
      <c r="AQ15" s="78">
        <v>8</v>
      </c>
      <c r="AR15" s="78">
        <v>8</v>
      </c>
      <c r="AS15" s="78">
        <v>8</v>
      </c>
      <c r="AT15" s="78">
        <v>14</v>
      </c>
      <c r="AU15" s="78"/>
      <c r="AV15" s="78"/>
      <c r="AW15" s="78"/>
      <c r="AX15" s="78">
        <f t="shared" si="9"/>
        <v>38</v>
      </c>
      <c r="AY15" s="78">
        <f t="shared" si="0"/>
        <v>84.444444444444443</v>
      </c>
      <c r="AZ15" s="384">
        <v>15</v>
      </c>
      <c r="BA15" s="385"/>
      <c r="BB15" s="80">
        <f t="shared" si="10"/>
        <v>37.5</v>
      </c>
      <c r="BC15" s="182">
        <v>90</v>
      </c>
      <c r="BD15" s="76"/>
      <c r="BE15" s="76"/>
      <c r="BF15" s="76"/>
      <c r="BG15" s="76"/>
      <c r="BH15" s="76">
        <f t="shared" si="11"/>
        <v>90</v>
      </c>
      <c r="BI15" s="76">
        <f t="shared" si="1"/>
        <v>90</v>
      </c>
      <c r="BJ15" s="78">
        <v>24</v>
      </c>
      <c r="BK15" s="78">
        <v>11</v>
      </c>
      <c r="BL15" s="78">
        <v>14</v>
      </c>
      <c r="BM15" s="78">
        <v>14</v>
      </c>
      <c r="BN15" s="78">
        <v>13</v>
      </c>
      <c r="BO15" s="78"/>
      <c r="BP15" s="78"/>
      <c r="BQ15" s="78"/>
      <c r="BR15" s="78"/>
      <c r="BS15" s="78"/>
      <c r="BT15" s="78">
        <f t="shared" si="12"/>
        <v>76</v>
      </c>
      <c r="BU15" s="78">
        <f t="shared" ref="BU15:BU52" si="28">IFERROR(IF($BU$9=0,0,((BT15/SUMIFS($BJ$12:$BS$12,BJ15:BS15,"&gt;=0"))*100)),"")</f>
        <v>76</v>
      </c>
      <c r="BV15" s="82">
        <v>88</v>
      </c>
      <c r="BW15" s="82">
        <v>85</v>
      </c>
      <c r="BX15" s="82"/>
      <c r="BY15" s="82"/>
      <c r="BZ15" s="82"/>
      <c r="CA15" s="82">
        <f t="shared" si="13"/>
        <v>173</v>
      </c>
      <c r="CB15" s="82">
        <f t="shared" si="14"/>
        <v>86.5</v>
      </c>
      <c r="CC15" s="84">
        <v>90</v>
      </c>
      <c r="CD15" s="84">
        <v>95</v>
      </c>
      <c r="CE15" s="84"/>
      <c r="CF15" s="84"/>
      <c r="CG15" s="84"/>
      <c r="CH15" s="84">
        <f t="shared" si="15"/>
        <v>185</v>
      </c>
      <c r="CI15" s="84">
        <f t="shared" si="16"/>
        <v>92.5</v>
      </c>
      <c r="CJ15" s="86">
        <v>12</v>
      </c>
      <c r="CK15" s="86"/>
      <c r="CL15" s="86"/>
      <c r="CM15" s="86"/>
      <c r="CN15" s="86"/>
      <c r="CO15" s="86">
        <f t="shared" si="17"/>
        <v>12</v>
      </c>
      <c r="CP15" s="86">
        <f t="shared" si="18"/>
        <v>80</v>
      </c>
      <c r="CQ15" s="182">
        <v>19</v>
      </c>
      <c r="CR15" s="76">
        <v>10</v>
      </c>
      <c r="CS15" s="76">
        <v>10</v>
      </c>
      <c r="CT15" s="88">
        <v>10</v>
      </c>
      <c r="CU15" s="88"/>
      <c r="CV15" s="88"/>
      <c r="CW15" s="88"/>
      <c r="CX15" s="88"/>
      <c r="CY15" s="88">
        <f t="shared" si="19"/>
        <v>49</v>
      </c>
      <c r="CZ15" s="89">
        <f t="shared" si="2"/>
        <v>98</v>
      </c>
      <c r="DA15" s="386">
        <v>5</v>
      </c>
      <c r="DB15" s="385"/>
      <c r="DC15" s="80">
        <f t="shared" si="20"/>
        <v>2.5</v>
      </c>
      <c r="DD15" s="100" t="str">
        <f t="shared" si="21"/>
        <v/>
      </c>
      <c r="DE15" s="101">
        <f t="shared" si="22"/>
        <v>16.849561403508773</v>
      </c>
      <c r="DF15" s="101">
        <f t="shared" si="23"/>
        <v>42.787500000000001</v>
      </c>
      <c r="DG15" s="102">
        <f t="shared" ref="DG15:DG52" si="29">IFERROR(DC15,"")</f>
        <v>2.5</v>
      </c>
      <c r="DH15" s="93">
        <f t="shared" ref="DH15:DH52" si="30">IFERROR(IF(AND($C$8="",$E$7="",$AE$7="",$BC$7="",$E$6=""),IF(SUM(DD15:DG15)=0,"",SUM(DD15:DG15)),""),"")</f>
        <v>62.137061403508774</v>
      </c>
      <c r="DI15" s="94">
        <f t="shared" si="24"/>
        <v>76.335663377192986</v>
      </c>
      <c r="DJ15" s="95">
        <f t="shared" si="25"/>
        <v>78.965034113060426</v>
      </c>
      <c r="DK15" s="96">
        <f t="shared" si="26"/>
        <v>81.068530701754383</v>
      </c>
      <c r="DL15" s="97">
        <f t="shared" si="27"/>
        <v>79</v>
      </c>
      <c r="DM15" s="98"/>
      <c r="DN15" s="1"/>
      <c r="DR15" s="275" t="s">
        <v>46</v>
      </c>
      <c r="DS15" s="275"/>
      <c r="DT15" s="275"/>
      <c r="DU15" s="275"/>
      <c r="DV15" s="276">
        <f>COUNTIFS($DL$13:$DL$52,"&gt;=85",$DL$13:$DL$52,"&lt;90")</f>
        <v>15</v>
      </c>
      <c r="DW15" s="276"/>
    </row>
    <row r="16" spans="1:127" ht="18" customHeight="1">
      <c r="A16" s="70">
        <v>406913150090</v>
      </c>
      <c r="B16" s="103"/>
      <c r="C16" s="207" t="s">
        <v>119</v>
      </c>
      <c r="D16" s="208"/>
      <c r="E16" s="182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 t="str">
        <f t="shared" si="3"/>
        <v/>
      </c>
      <c r="R16" s="76">
        <f t="shared" si="4"/>
        <v>0</v>
      </c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 t="str">
        <f t="shared" si="5"/>
        <v/>
      </c>
      <c r="AD16" s="79" t="str">
        <f>IFERROR(IF($AD$9=0,0,((AC16/SUMIFS($S$12:$AB$12,S16:AB16,"&gt;=0")*100))),"")</f>
        <v/>
      </c>
      <c r="AE16" s="182">
        <v>13</v>
      </c>
      <c r="AF16" s="76">
        <v>6</v>
      </c>
      <c r="AG16" s="76">
        <v>13</v>
      </c>
      <c r="AH16" s="76">
        <v>12</v>
      </c>
      <c r="AI16" s="76">
        <v>19</v>
      </c>
      <c r="AJ16" s="76">
        <v>15</v>
      </c>
      <c r="AK16" s="76">
        <v>8</v>
      </c>
      <c r="AL16" s="76"/>
      <c r="AM16" s="76"/>
      <c r="AN16" s="76"/>
      <c r="AO16" s="76">
        <f t="shared" si="7"/>
        <v>86</v>
      </c>
      <c r="AP16" s="76">
        <f t="shared" si="8"/>
        <v>90.526315789473685</v>
      </c>
      <c r="AQ16" s="78">
        <v>6</v>
      </c>
      <c r="AR16" s="78">
        <v>10</v>
      </c>
      <c r="AS16" s="78">
        <v>8</v>
      </c>
      <c r="AT16" s="78">
        <v>13</v>
      </c>
      <c r="AU16" s="78"/>
      <c r="AV16" s="78"/>
      <c r="AW16" s="78"/>
      <c r="AX16" s="78">
        <f t="shared" si="9"/>
        <v>37</v>
      </c>
      <c r="AY16" s="78">
        <f t="shared" si="0"/>
        <v>82.222222222222214</v>
      </c>
      <c r="AZ16" s="384">
        <v>32</v>
      </c>
      <c r="BA16" s="385"/>
      <c r="BB16" s="80">
        <f t="shared" si="10"/>
        <v>80</v>
      </c>
      <c r="BC16" s="182">
        <v>95</v>
      </c>
      <c r="BD16" s="76"/>
      <c r="BE16" s="76"/>
      <c r="BF16" s="76"/>
      <c r="BG16" s="76"/>
      <c r="BH16" s="76">
        <f t="shared" si="11"/>
        <v>95</v>
      </c>
      <c r="BI16" s="76">
        <f t="shared" si="1"/>
        <v>95</v>
      </c>
      <c r="BJ16" s="78">
        <v>24</v>
      </c>
      <c r="BK16" s="78">
        <v>15</v>
      </c>
      <c r="BL16" s="78">
        <v>12</v>
      </c>
      <c r="BM16" s="78">
        <v>21</v>
      </c>
      <c r="BN16" s="78">
        <v>15</v>
      </c>
      <c r="BO16" s="78"/>
      <c r="BP16" s="78"/>
      <c r="BQ16" s="78"/>
      <c r="BR16" s="78"/>
      <c r="BS16" s="78"/>
      <c r="BT16" s="78">
        <f t="shared" si="12"/>
        <v>87</v>
      </c>
      <c r="BU16" s="78">
        <f t="shared" si="28"/>
        <v>87</v>
      </c>
      <c r="BV16" s="82">
        <v>87</v>
      </c>
      <c r="BW16" s="82">
        <v>86</v>
      </c>
      <c r="BX16" s="82"/>
      <c r="BY16" s="82"/>
      <c r="BZ16" s="82"/>
      <c r="CA16" s="82">
        <f t="shared" si="13"/>
        <v>173</v>
      </c>
      <c r="CB16" s="82">
        <f>IFERROR(IF($CB$9=0,0,((CA16/SUMIFS($BV$12:$BZ$12,BV16:BZ16,"&gt;=0"))*100)),"")</f>
        <v>86.5</v>
      </c>
      <c r="CC16" s="84">
        <v>95</v>
      </c>
      <c r="CD16" s="84">
        <v>88</v>
      </c>
      <c r="CE16" s="84"/>
      <c r="CF16" s="84"/>
      <c r="CG16" s="84"/>
      <c r="CH16" s="84">
        <f t="shared" si="15"/>
        <v>183</v>
      </c>
      <c r="CI16" s="84">
        <f t="shared" si="16"/>
        <v>91.5</v>
      </c>
      <c r="CJ16" s="86">
        <v>11</v>
      </c>
      <c r="CK16" s="86"/>
      <c r="CL16" s="86"/>
      <c r="CM16" s="86"/>
      <c r="CN16" s="86"/>
      <c r="CO16" s="86">
        <f t="shared" si="17"/>
        <v>11</v>
      </c>
      <c r="CP16" s="86">
        <f>IFERROR(IF($CP$9=0,0,((CO16/SUMIFS($CJ$12:$CN$12,CJ16:CN16,"&gt;=0"))*100)),"")</f>
        <v>73.333333333333329</v>
      </c>
      <c r="CQ16" s="182">
        <v>12</v>
      </c>
      <c r="CR16" s="76">
        <v>9</v>
      </c>
      <c r="CS16" s="76">
        <v>8</v>
      </c>
      <c r="CT16" s="88">
        <v>10</v>
      </c>
      <c r="CU16" s="88"/>
      <c r="CV16" s="88"/>
      <c r="CW16" s="88"/>
      <c r="CX16" s="88"/>
      <c r="CY16" s="88">
        <f t="shared" si="19"/>
        <v>39</v>
      </c>
      <c r="CZ16" s="89">
        <f t="shared" si="2"/>
        <v>78</v>
      </c>
      <c r="DA16" s="386">
        <v>20</v>
      </c>
      <c r="DB16" s="385"/>
      <c r="DC16" s="80">
        <f t="shared" si="20"/>
        <v>10</v>
      </c>
      <c r="DD16" s="100" t="str">
        <f t="shared" si="21"/>
        <v/>
      </c>
      <c r="DE16" s="101">
        <f t="shared" si="22"/>
        <v>25.080701754385963</v>
      </c>
      <c r="DF16" s="101">
        <f t="shared" si="23"/>
        <v>43.379166666666663</v>
      </c>
      <c r="DG16" s="102">
        <f t="shared" si="29"/>
        <v>10</v>
      </c>
      <c r="DH16" s="93">
        <f t="shared" si="30"/>
        <v>78.459868421052619</v>
      </c>
      <c r="DI16" s="94">
        <f t="shared" si="24"/>
        <v>86.53741776315789</v>
      </c>
      <c r="DJ16" s="95">
        <f t="shared" si="25"/>
        <v>88.033260233918128</v>
      </c>
      <c r="DK16" s="96">
        <f t="shared" si="26"/>
        <v>89.229934210526309</v>
      </c>
      <c r="DL16" s="97">
        <f t="shared" si="27"/>
        <v>88</v>
      </c>
      <c r="DM16" s="98"/>
      <c r="DN16" s="1"/>
      <c r="DR16" s="275" t="s">
        <v>49</v>
      </c>
      <c r="DS16" s="275"/>
      <c r="DT16" s="275"/>
      <c r="DU16" s="275"/>
      <c r="DV16" s="276">
        <f>COUNTIFS($DL$13:$DL$52,"&gt;=80",$DL$13:$DL$52,"&lt;85")</f>
        <v>3</v>
      </c>
      <c r="DW16" s="276"/>
    </row>
    <row r="17" spans="1:127" ht="18" customHeight="1">
      <c r="A17" s="70">
        <v>406913150092</v>
      </c>
      <c r="B17" s="71"/>
      <c r="C17" s="207" t="s">
        <v>120</v>
      </c>
      <c r="D17" s="208"/>
      <c r="E17" s="182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 t="str">
        <f t="shared" si="3"/>
        <v/>
      </c>
      <c r="R17" s="76">
        <f t="shared" si="4"/>
        <v>0</v>
      </c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 t="str">
        <f t="shared" si="5"/>
        <v/>
      </c>
      <c r="AD17" s="79" t="str">
        <f t="shared" si="6"/>
        <v/>
      </c>
      <c r="AE17" s="182">
        <v>15</v>
      </c>
      <c r="AF17" s="76">
        <v>6</v>
      </c>
      <c r="AG17" s="76">
        <v>13</v>
      </c>
      <c r="AH17" s="76">
        <v>14</v>
      </c>
      <c r="AI17" s="76">
        <v>18</v>
      </c>
      <c r="AJ17" s="76">
        <v>19</v>
      </c>
      <c r="AK17" s="76">
        <v>10</v>
      </c>
      <c r="AL17" s="76"/>
      <c r="AM17" s="76"/>
      <c r="AN17" s="76"/>
      <c r="AO17" s="76">
        <f t="shared" si="7"/>
        <v>95</v>
      </c>
      <c r="AP17" s="76">
        <f t="shared" si="8"/>
        <v>100</v>
      </c>
      <c r="AQ17" s="78">
        <v>9</v>
      </c>
      <c r="AR17" s="78">
        <v>6</v>
      </c>
      <c r="AS17" s="78">
        <v>3</v>
      </c>
      <c r="AT17" s="78">
        <v>16</v>
      </c>
      <c r="AU17" s="78"/>
      <c r="AV17" s="78"/>
      <c r="AW17" s="78"/>
      <c r="AX17" s="78">
        <f t="shared" si="9"/>
        <v>34</v>
      </c>
      <c r="AY17" s="78">
        <f t="shared" si="0"/>
        <v>75.555555555555557</v>
      </c>
      <c r="AZ17" s="384">
        <v>48</v>
      </c>
      <c r="BA17" s="385"/>
      <c r="BB17" s="80">
        <f t="shared" si="10"/>
        <v>120</v>
      </c>
      <c r="BC17" s="182">
        <v>95</v>
      </c>
      <c r="BD17" s="76"/>
      <c r="BE17" s="76"/>
      <c r="BF17" s="76"/>
      <c r="BG17" s="76"/>
      <c r="BH17" s="76">
        <f t="shared" si="11"/>
        <v>95</v>
      </c>
      <c r="BI17" s="76">
        <f t="shared" si="1"/>
        <v>95</v>
      </c>
      <c r="BJ17" s="78">
        <v>25</v>
      </c>
      <c r="BK17" s="78">
        <v>14</v>
      </c>
      <c r="BL17" s="78">
        <v>15</v>
      </c>
      <c r="BM17" s="78">
        <v>19</v>
      </c>
      <c r="BN17" s="78">
        <v>11</v>
      </c>
      <c r="BO17" s="78"/>
      <c r="BP17" s="78"/>
      <c r="BQ17" s="78"/>
      <c r="BR17" s="78"/>
      <c r="BS17" s="78"/>
      <c r="BT17" s="78">
        <f t="shared" si="12"/>
        <v>84</v>
      </c>
      <c r="BU17" s="78">
        <f>IFERROR(IF($BU$9=0,0,((BT17/SUMIFS($BJ$12:$BS$12,BJ17:BS17,"&gt;=0"))*100)),"")</f>
        <v>84</v>
      </c>
      <c r="BV17" s="82">
        <v>86</v>
      </c>
      <c r="BW17" s="82">
        <v>86</v>
      </c>
      <c r="BX17" s="82"/>
      <c r="BY17" s="82"/>
      <c r="BZ17" s="82"/>
      <c r="CA17" s="82">
        <f t="shared" si="13"/>
        <v>172</v>
      </c>
      <c r="CB17" s="82">
        <f t="shared" si="14"/>
        <v>86</v>
      </c>
      <c r="CC17" s="84">
        <v>90</v>
      </c>
      <c r="CD17" s="84">
        <v>90</v>
      </c>
      <c r="CE17" s="84"/>
      <c r="CF17" s="84"/>
      <c r="CG17" s="84"/>
      <c r="CH17" s="84">
        <f t="shared" si="15"/>
        <v>180</v>
      </c>
      <c r="CI17" s="84">
        <f t="shared" si="16"/>
        <v>90</v>
      </c>
      <c r="CJ17" s="86">
        <v>13</v>
      </c>
      <c r="CK17" s="86"/>
      <c r="CL17" s="86"/>
      <c r="CM17" s="86"/>
      <c r="CN17" s="86"/>
      <c r="CO17" s="86">
        <f t="shared" si="17"/>
        <v>13</v>
      </c>
      <c r="CP17" s="86">
        <f t="shared" si="18"/>
        <v>86.666666666666671</v>
      </c>
      <c r="CQ17" s="182">
        <v>17</v>
      </c>
      <c r="CR17" s="76">
        <v>10</v>
      </c>
      <c r="CS17" s="76">
        <v>10</v>
      </c>
      <c r="CT17" s="88">
        <v>10</v>
      </c>
      <c r="CU17" s="88"/>
      <c r="CV17" s="88"/>
      <c r="CW17" s="88"/>
      <c r="CX17" s="88"/>
      <c r="CY17" s="88">
        <f t="shared" si="19"/>
        <v>47</v>
      </c>
      <c r="CZ17" s="89">
        <f t="shared" si="2"/>
        <v>94</v>
      </c>
      <c r="DA17" s="386">
        <v>43</v>
      </c>
      <c r="DB17" s="385"/>
      <c r="DC17" s="80">
        <f t="shared" si="20"/>
        <v>21.5</v>
      </c>
      <c r="DD17" s="100" t="str">
        <f t="shared" si="21"/>
        <v/>
      </c>
      <c r="DE17" s="101">
        <f t="shared" si="22"/>
        <v>31.533333333333335</v>
      </c>
      <c r="DF17" s="101">
        <f t="shared" si="23"/>
        <v>44.208333333333343</v>
      </c>
      <c r="DG17" s="102">
        <f t="shared" si="29"/>
        <v>21.5</v>
      </c>
      <c r="DH17" s="93">
        <f t="shared" si="30"/>
        <v>97.241666666666674</v>
      </c>
      <c r="DI17" s="94">
        <f t="shared" si="24"/>
        <v>98.276041666666671</v>
      </c>
      <c r="DJ17" s="95">
        <f t="shared" si="25"/>
        <v>98.467592592592595</v>
      </c>
      <c r="DK17" s="96">
        <f t="shared" si="26"/>
        <v>98.620833333333337</v>
      </c>
      <c r="DL17" s="97">
        <f>IFERROR(IF(ROUND(IF($C$7="Green",DI17,IF($C$7="Orange",DJ17,IF($C$7="Yellow",DK17,"Error!"))),0)&lt;70,70,ROUND(IF($C$7="Green",DI17,IF($C$7="Orange",DJ17,IF($C$7="Yellow",DK17,"Error!"))),0)),"")</f>
        <v>98</v>
      </c>
      <c r="DM17" s="98"/>
      <c r="DN17" s="1"/>
      <c r="DR17" s="275" t="s">
        <v>52</v>
      </c>
      <c r="DS17" s="275"/>
      <c r="DT17" s="275"/>
      <c r="DU17" s="275"/>
      <c r="DV17" s="276">
        <f>COUNTIFS($DL$13:$DL$52,"&gt;=75",$DL$13:$DL$52,"&lt;80")</f>
        <v>1</v>
      </c>
      <c r="DW17" s="276"/>
    </row>
    <row r="18" spans="1:127" ht="18" customHeight="1">
      <c r="A18" s="70">
        <v>406913150093</v>
      </c>
      <c r="B18" s="71"/>
      <c r="C18" s="207" t="s">
        <v>121</v>
      </c>
      <c r="D18" s="208"/>
      <c r="E18" s="182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 t="str">
        <f t="shared" si="3"/>
        <v/>
      </c>
      <c r="R18" s="76">
        <f t="shared" si="4"/>
        <v>0</v>
      </c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 t="str">
        <f t="shared" si="5"/>
        <v/>
      </c>
      <c r="AD18" s="79" t="str">
        <f t="shared" si="6"/>
        <v/>
      </c>
      <c r="AE18" s="182">
        <v>10</v>
      </c>
      <c r="AF18" s="76">
        <v>10</v>
      </c>
      <c r="AG18" s="76">
        <v>14</v>
      </c>
      <c r="AH18" s="76">
        <v>13</v>
      </c>
      <c r="AI18" s="76">
        <v>17</v>
      </c>
      <c r="AJ18" s="76">
        <v>10</v>
      </c>
      <c r="AK18" s="76">
        <v>10</v>
      </c>
      <c r="AL18" s="76"/>
      <c r="AM18" s="76"/>
      <c r="AN18" s="76"/>
      <c r="AO18" s="76">
        <f t="shared" si="7"/>
        <v>84</v>
      </c>
      <c r="AP18" s="76">
        <f>IFERROR(IF($AP$9=0,0,((AO18/SUMIFS($AE$12:$AN$12,AE18:AN18,"&gt;=0"))*100)),"")</f>
        <v>88.421052631578945</v>
      </c>
      <c r="AQ18" s="78">
        <v>8</v>
      </c>
      <c r="AR18" s="78">
        <v>10</v>
      </c>
      <c r="AS18" s="78">
        <v>5</v>
      </c>
      <c r="AT18" s="78">
        <v>10</v>
      </c>
      <c r="AU18" s="78"/>
      <c r="AV18" s="78"/>
      <c r="AW18" s="78"/>
      <c r="AX18" s="78">
        <f t="shared" si="9"/>
        <v>33</v>
      </c>
      <c r="AY18" s="78">
        <f t="shared" si="0"/>
        <v>73.333333333333329</v>
      </c>
      <c r="AZ18" s="384">
        <v>32</v>
      </c>
      <c r="BA18" s="385"/>
      <c r="BB18" s="80">
        <f t="shared" si="10"/>
        <v>80</v>
      </c>
      <c r="BC18" s="182">
        <v>95</v>
      </c>
      <c r="BD18" s="76"/>
      <c r="BE18" s="76"/>
      <c r="BF18" s="76"/>
      <c r="BG18" s="76"/>
      <c r="BH18" s="76">
        <f t="shared" si="11"/>
        <v>95</v>
      </c>
      <c r="BI18" s="76">
        <f t="shared" si="1"/>
        <v>95</v>
      </c>
      <c r="BJ18" s="78">
        <v>14</v>
      </c>
      <c r="BK18" s="78">
        <v>13</v>
      </c>
      <c r="BL18" s="78">
        <v>4</v>
      </c>
      <c r="BM18" s="78">
        <v>15</v>
      </c>
      <c r="BN18" s="78">
        <v>11</v>
      </c>
      <c r="BO18" s="78"/>
      <c r="BP18" s="78"/>
      <c r="BQ18" s="78"/>
      <c r="BR18" s="78"/>
      <c r="BS18" s="78"/>
      <c r="BT18" s="78">
        <f t="shared" si="12"/>
        <v>57</v>
      </c>
      <c r="BU18" s="78">
        <f t="shared" si="28"/>
        <v>56.999999999999993</v>
      </c>
      <c r="BV18" s="82">
        <v>88</v>
      </c>
      <c r="BW18" s="82">
        <v>86</v>
      </c>
      <c r="BX18" s="82"/>
      <c r="BY18" s="82"/>
      <c r="BZ18" s="82"/>
      <c r="CA18" s="82">
        <f t="shared" si="13"/>
        <v>174</v>
      </c>
      <c r="CB18" s="82">
        <f t="shared" si="14"/>
        <v>87</v>
      </c>
      <c r="CC18" s="84">
        <v>95</v>
      </c>
      <c r="CD18" s="84">
        <v>88</v>
      </c>
      <c r="CE18" s="84"/>
      <c r="CF18" s="84"/>
      <c r="CG18" s="84"/>
      <c r="CH18" s="84">
        <f t="shared" si="15"/>
        <v>183</v>
      </c>
      <c r="CI18" s="84">
        <f t="shared" si="16"/>
        <v>91.5</v>
      </c>
      <c r="CJ18" s="86">
        <v>13</v>
      </c>
      <c r="CK18" s="86"/>
      <c r="CL18" s="86"/>
      <c r="CM18" s="86"/>
      <c r="CN18" s="86"/>
      <c r="CO18" s="86">
        <f t="shared" si="17"/>
        <v>13</v>
      </c>
      <c r="CP18" s="86">
        <f t="shared" si="18"/>
        <v>86.666666666666671</v>
      </c>
      <c r="CQ18" s="182">
        <v>13</v>
      </c>
      <c r="CR18" s="76">
        <v>9</v>
      </c>
      <c r="CS18" s="76">
        <v>8</v>
      </c>
      <c r="CT18" s="88">
        <v>10</v>
      </c>
      <c r="CU18" s="88"/>
      <c r="CV18" s="88"/>
      <c r="CW18" s="88"/>
      <c r="CX18" s="88"/>
      <c r="CY18" s="88">
        <f t="shared" si="19"/>
        <v>40</v>
      </c>
      <c r="CZ18" s="89">
        <f t="shared" si="2"/>
        <v>80</v>
      </c>
      <c r="DA18" s="386">
        <v>21</v>
      </c>
      <c r="DB18" s="385"/>
      <c r="DC18" s="80">
        <f t="shared" si="20"/>
        <v>10.5</v>
      </c>
      <c r="DD18" s="100" t="str">
        <f t="shared" si="21"/>
        <v/>
      </c>
      <c r="DE18" s="101">
        <f t="shared" si="22"/>
        <v>24.357894736842105</v>
      </c>
      <c r="DF18" s="101">
        <f t="shared" si="23"/>
        <v>39.683333333333337</v>
      </c>
      <c r="DG18" s="102">
        <f t="shared" si="29"/>
        <v>10.5</v>
      </c>
      <c r="DH18" s="93">
        <f t="shared" si="30"/>
        <v>74.541228070175436</v>
      </c>
      <c r="DI18" s="94">
        <f t="shared" si="24"/>
        <v>84.088267543859644</v>
      </c>
      <c r="DJ18" s="95">
        <f t="shared" si="25"/>
        <v>85.856237816764136</v>
      </c>
      <c r="DK18" s="96">
        <f t="shared" si="26"/>
        <v>87.270614035087718</v>
      </c>
      <c r="DL18" s="97">
        <f>IFERROR(IF(ROUND(IF($C$7="Green",DI18,IF($C$7="Orange",DJ18,IF($C$7="Yellow",DK18,"Error!"))),0)&lt;70,70,ROUND(IF($C$7="Green",DI18,IF($C$7="Orange",DJ18,IF($C$7="Yellow",DK18,"Error!"))),0)),"")</f>
        <v>86</v>
      </c>
      <c r="DM18" s="98"/>
      <c r="DN18" s="1"/>
      <c r="DR18" s="275" t="s">
        <v>55</v>
      </c>
      <c r="DS18" s="275"/>
      <c r="DT18" s="275"/>
      <c r="DU18" s="275"/>
      <c r="DV18" s="276">
        <f>COUNTIFS($DL$13:$DL$52,"&lt;75")</f>
        <v>0</v>
      </c>
      <c r="DW18" s="276"/>
    </row>
    <row r="19" spans="1:127" ht="18" customHeight="1">
      <c r="A19" s="70">
        <v>406913150096</v>
      </c>
      <c r="B19" s="71"/>
      <c r="C19" s="207" t="s">
        <v>122</v>
      </c>
      <c r="D19" s="208"/>
      <c r="E19" s="182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 t="str">
        <f t="shared" si="3"/>
        <v/>
      </c>
      <c r="R19" s="76">
        <f t="shared" si="4"/>
        <v>0</v>
      </c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 t="str">
        <f t="shared" si="5"/>
        <v/>
      </c>
      <c r="AD19" s="79" t="str">
        <f>IFERROR(IF($AD$9=0,0,((AC19/SUMIFS($S$12:$AB$12,S19:AB19,"&gt;=0")*100))),"")</f>
        <v/>
      </c>
      <c r="AE19" s="182">
        <v>15</v>
      </c>
      <c r="AF19" s="76">
        <v>8</v>
      </c>
      <c r="AG19" s="76">
        <v>14</v>
      </c>
      <c r="AH19" s="76">
        <v>14</v>
      </c>
      <c r="AI19" s="76">
        <v>17</v>
      </c>
      <c r="AJ19" s="76">
        <v>9</v>
      </c>
      <c r="AK19" s="76">
        <v>9</v>
      </c>
      <c r="AL19" s="76"/>
      <c r="AM19" s="76"/>
      <c r="AN19" s="76"/>
      <c r="AO19" s="76">
        <f t="shared" si="7"/>
        <v>86</v>
      </c>
      <c r="AP19" s="76">
        <f t="shared" si="8"/>
        <v>90.526315789473685</v>
      </c>
      <c r="AQ19" s="78">
        <v>10</v>
      </c>
      <c r="AR19" s="78">
        <v>8</v>
      </c>
      <c r="AS19" s="78">
        <v>9</v>
      </c>
      <c r="AT19" s="78">
        <v>14</v>
      </c>
      <c r="AU19" s="78"/>
      <c r="AV19" s="78"/>
      <c r="AW19" s="78"/>
      <c r="AX19" s="78">
        <f t="shared" si="9"/>
        <v>41</v>
      </c>
      <c r="AY19" s="78">
        <f t="shared" si="0"/>
        <v>91.111111111111114</v>
      </c>
      <c r="AZ19" s="384">
        <v>30</v>
      </c>
      <c r="BA19" s="385"/>
      <c r="BB19" s="80">
        <f t="shared" si="10"/>
        <v>75</v>
      </c>
      <c r="BC19" s="182">
        <v>95</v>
      </c>
      <c r="BD19" s="76"/>
      <c r="BE19" s="76"/>
      <c r="BF19" s="76"/>
      <c r="BG19" s="76"/>
      <c r="BH19" s="76">
        <f t="shared" si="11"/>
        <v>95</v>
      </c>
      <c r="BI19" s="76">
        <f t="shared" si="1"/>
        <v>95</v>
      </c>
      <c r="BJ19" s="78">
        <v>16</v>
      </c>
      <c r="BK19" s="78">
        <v>11</v>
      </c>
      <c r="BL19" s="78">
        <v>15</v>
      </c>
      <c r="BM19" s="78">
        <v>11</v>
      </c>
      <c r="BN19" s="78">
        <v>11</v>
      </c>
      <c r="BO19" s="78"/>
      <c r="BP19" s="78"/>
      <c r="BQ19" s="78"/>
      <c r="BR19" s="78"/>
      <c r="BS19" s="78"/>
      <c r="BT19" s="78">
        <f t="shared" si="12"/>
        <v>64</v>
      </c>
      <c r="BU19" s="78">
        <f>IFERROR(IF($BU$9=0,0,((BT19/SUMIFS($BJ$12:$BS$12,BJ19:BS19,"&gt;=0"))*100)),"")</f>
        <v>64</v>
      </c>
      <c r="BV19" s="82">
        <v>87</v>
      </c>
      <c r="BW19" s="82">
        <v>86</v>
      </c>
      <c r="BX19" s="82"/>
      <c r="BY19" s="82"/>
      <c r="BZ19" s="82"/>
      <c r="CA19" s="82">
        <f t="shared" si="13"/>
        <v>173</v>
      </c>
      <c r="CB19" s="82">
        <f t="shared" si="14"/>
        <v>86.5</v>
      </c>
      <c r="CC19" s="84">
        <v>90</v>
      </c>
      <c r="CD19" s="84">
        <v>88</v>
      </c>
      <c r="CE19" s="84"/>
      <c r="CF19" s="84"/>
      <c r="CG19" s="84"/>
      <c r="CH19" s="84">
        <f t="shared" si="15"/>
        <v>178</v>
      </c>
      <c r="CI19" s="84">
        <f t="shared" si="16"/>
        <v>89</v>
      </c>
      <c r="CJ19" s="86">
        <v>11</v>
      </c>
      <c r="CK19" s="86"/>
      <c r="CL19" s="86"/>
      <c r="CM19" s="86"/>
      <c r="CN19" s="86"/>
      <c r="CO19" s="86">
        <f t="shared" si="17"/>
        <v>11</v>
      </c>
      <c r="CP19" s="86">
        <f t="shared" si="18"/>
        <v>73.333333333333329</v>
      </c>
      <c r="CQ19" s="182">
        <v>15</v>
      </c>
      <c r="CR19" s="76">
        <v>10</v>
      </c>
      <c r="CS19" s="76">
        <v>9</v>
      </c>
      <c r="CT19" s="88">
        <v>10</v>
      </c>
      <c r="CU19" s="88"/>
      <c r="CV19" s="88"/>
      <c r="CW19" s="88"/>
      <c r="CX19" s="88"/>
      <c r="CY19" s="88">
        <f t="shared" si="19"/>
        <v>44</v>
      </c>
      <c r="CZ19" s="89">
        <f t="shared" si="2"/>
        <v>88</v>
      </c>
      <c r="DA19" s="386">
        <v>32</v>
      </c>
      <c r="DB19" s="385"/>
      <c r="DC19" s="80">
        <f t="shared" si="20"/>
        <v>16</v>
      </c>
      <c r="DD19" s="100" t="str">
        <f>IFERROR((R19*$R$9+AD19*$AD$9)/100*$AC$8/100,"")</f>
        <v/>
      </c>
      <c r="DE19" s="101">
        <f t="shared" si="22"/>
        <v>24.864035087719298</v>
      </c>
      <c r="DF19" s="101">
        <f t="shared" si="23"/>
        <v>40.179166666666667</v>
      </c>
      <c r="DG19" s="102">
        <f t="shared" si="29"/>
        <v>16</v>
      </c>
      <c r="DH19" s="93">
        <f>IFERROR(IF(AND($C$8="",$E$7="",$AE$7="",$BC$7="",$E$6=""),IF(SUM(DD19:DG19)=0,"",SUM(DD19:DG19)),""),"")</f>
        <v>81.043201754385962</v>
      </c>
      <c r="DI19" s="94">
        <f t="shared" si="24"/>
        <v>88.152001096491233</v>
      </c>
      <c r="DJ19" s="95">
        <f t="shared" si="25"/>
        <v>89.468445419103318</v>
      </c>
      <c r="DK19" s="96">
        <f t="shared" si="26"/>
        <v>90.521600877192981</v>
      </c>
      <c r="DL19" s="97">
        <f t="shared" si="27"/>
        <v>89</v>
      </c>
      <c r="DM19" s="98"/>
      <c r="DN19" s="1"/>
      <c r="DR19" s="272" t="s">
        <v>25</v>
      </c>
      <c r="DS19" s="272"/>
      <c r="DT19" s="272"/>
      <c r="DU19" s="272"/>
      <c r="DV19" s="464">
        <f>SUM(DV13:DW18)</f>
        <v>28</v>
      </c>
      <c r="DW19" s="464"/>
    </row>
    <row r="20" spans="1:127" ht="18" customHeight="1">
      <c r="A20" s="70">
        <v>406913150097</v>
      </c>
      <c r="B20" s="99"/>
      <c r="C20" s="207" t="s">
        <v>123</v>
      </c>
      <c r="D20" s="208"/>
      <c r="E20" s="182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 t="str">
        <f t="shared" si="3"/>
        <v/>
      </c>
      <c r="R20" s="76">
        <f t="shared" si="4"/>
        <v>0</v>
      </c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 t="str">
        <f t="shared" si="5"/>
        <v/>
      </c>
      <c r="AD20" s="79" t="str">
        <f t="shared" si="6"/>
        <v/>
      </c>
      <c r="AE20" s="182">
        <v>15</v>
      </c>
      <c r="AF20" s="76">
        <v>8</v>
      </c>
      <c r="AG20" s="76">
        <v>14</v>
      </c>
      <c r="AH20" s="76">
        <v>14</v>
      </c>
      <c r="AI20" s="76">
        <v>17</v>
      </c>
      <c r="AJ20" s="76">
        <v>9</v>
      </c>
      <c r="AK20" s="76">
        <v>9</v>
      </c>
      <c r="AL20" s="76"/>
      <c r="AM20" s="76"/>
      <c r="AN20" s="76"/>
      <c r="AO20" s="76">
        <f t="shared" si="7"/>
        <v>86</v>
      </c>
      <c r="AP20" s="76">
        <f t="shared" si="8"/>
        <v>90.526315789473685</v>
      </c>
      <c r="AQ20" s="78">
        <v>10</v>
      </c>
      <c r="AR20" s="78">
        <v>7</v>
      </c>
      <c r="AS20" s="78">
        <v>10</v>
      </c>
      <c r="AT20" s="78">
        <v>14</v>
      </c>
      <c r="AU20" s="78"/>
      <c r="AV20" s="78"/>
      <c r="AW20" s="78"/>
      <c r="AX20" s="78">
        <f t="shared" si="9"/>
        <v>41</v>
      </c>
      <c r="AY20" s="78">
        <f t="shared" si="0"/>
        <v>91.111111111111114</v>
      </c>
      <c r="AZ20" s="384">
        <v>31</v>
      </c>
      <c r="BA20" s="385"/>
      <c r="BB20" s="80">
        <f t="shared" si="10"/>
        <v>77.5</v>
      </c>
      <c r="BC20" s="182">
        <v>95</v>
      </c>
      <c r="BD20" s="76"/>
      <c r="BE20" s="76"/>
      <c r="BF20" s="76"/>
      <c r="BG20" s="76"/>
      <c r="BH20" s="76">
        <f t="shared" si="11"/>
        <v>95</v>
      </c>
      <c r="BI20" s="76">
        <f t="shared" si="1"/>
        <v>95</v>
      </c>
      <c r="BJ20" s="78">
        <v>14</v>
      </c>
      <c r="BK20" s="78">
        <v>14</v>
      </c>
      <c r="BL20" s="78">
        <v>14</v>
      </c>
      <c r="BM20" s="78">
        <v>11</v>
      </c>
      <c r="BN20" s="78">
        <v>15</v>
      </c>
      <c r="BO20" s="78"/>
      <c r="BP20" s="78"/>
      <c r="BQ20" s="78"/>
      <c r="BR20" s="78"/>
      <c r="BS20" s="78"/>
      <c r="BT20" s="78">
        <f t="shared" si="12"/>
        <v>68</v>
      </c>
      <c r="BU20" s="78">
        <f t="shared" si="28"/>
        <v>68</v>
      </c>
      <c r="BV20" s="82">
        <v>83</v>
      </c>
      <c r="BW20" s="82">
        <v>87</v>
      </c>
      <c r="BX20" s="82"/>
      <c r="BY20" s="82"/>
      <c r="BZ20" s="82"/>
      <c r="CA20" s="82">
        <f t="shared" si="13"/>
        <v>170</v>
      </c>
      <c r="CB20" s="82">
        <f t="shared" si="14"/>
        <v>85</v>
      </c>
      <c r="CC20" s="84">
        <v>95</v>
      </c>
      <c r="CD20" s="84">
        <v>88</v>
      </c>
      <c r="CE20" s="84"/>
      <c r="CF20" s="84"/>
      <c r="CG20" s="84"/>
      <c r="CH20" s="84">
        <f t="shared" si="15"/>
        <v>183</v>
      </c>
      <c r="CI20" s="84">
        <f t="shared" si="16"/>
        <v>91.5</v>
      </c>
      <c r="CJ20" s="86">
        <v>11</v>
      </c>
      <c r="CK20" s="86"/>
      <c r="CL20" s="86"/>
      <c r="CM20" s="86"/>
      <c r="CN20" s="86"/>
      <c r="CO20" s="86">
        <f>IF(SUMIFS(CJ20:CN20,CJ20:CN20,"&gt;=0")=0,"",SUMIFS(CJ20:CN20,CJ20:CN20,"&gt;=0"))</f>
        <v>11</v>
      </c>
      <c r="CP20" s="86">
        <f t="shared" si="18"/>
        <v>73.333333333333329</v>
      </c>
      <c r="CQ20" s="182">
        <v>11</v>
      </c>
      <c r="CR20" s="76">
        <v>9</v>
      </c>
      <c r="CS20" s="76">
        <v>8</v>
      </c>
      <c r="CT20" s="88">
        <v>10</v>
      </c>
      <c r="CU20" s="88"/>
      <c r="CV20" s="88"/>
      <c r="CW20" s="88"/>
      <c r="CX20" s="88"/>
      <c r="CY20" s="88">
        <f t="shared" si="19"/>
        <v>38</v>
      </c>
      <c r="CZ20" s="89">
        <f t="shared" si="2"/>
        <v>76</v>
      </c>
      <c r="DA20" s="386">
        <v>25</v>
      </c>
      <c r="DB20" s="385"/>
      <c r="DC20" s="80">
        <f t="shared" si="20"/>
        <v>12.5</v>
      </c>
      <c r="DD20" s="100" t="str">
        <f t="shared" si="21"/>
        <v/>
      </c>
      <c r="DE20" s="101">
        <f t="shared" si="22"/>
        <v>25.239035087719298</v>
      </c>
      <c r="DF20" s="101">
        <f t="shared" si="23"/>
        <v>40.316666666666663</v>
      </c>
      <c r="DG20" s="102">
        <f t="shared" si="29"/>
        <v>12.5</v>
      </c>
      <c r="DH20" s="93">
        <f t="shared" si="30"/>
        <v>78.055701754385964</v>
      </c>
      <c r="DI20" s="94">
        <f t="shared" si="24"/>
        <v>86.284813596491233</v>
      </c>
      <c r="DJ20" s="95">
        <f t="shared" si="25"/>
        <v>87.80872319688109</v>
      </c>
      <c r="DK20" s="96">
        <f t="shared" si="26"/>
        <v>89.027850877192975</v>
      </c>
      <c r="DL20" s="97">
        <f t="shared" si="27"/>
        <v>88</v>
      </c>
      <c r="DM20" s="98"/>
      <c r="DN20" s="1"/>
    </row>
    <row r="21" spans="1:127" ht="18" customHeight="1">
      <c r="A21" s="70">
        <v>406913150098</v>
      </c>
      <c r="B21" s="71"/>
      <c r="C21" s="207" t="s">
        <v>124</v>
      </c>
      <c r="D21" s="208"/>
      <c r="E21" s="182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 t="str">
        <f t="shared" si="3"/>
        <v/>
      </c>
      <c r="R21" s="76">
        <f t="shared" si="4"/>
        <v>0</v>
      </c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 t="str">
        <f t="shared" si="5"/>
        <v/>
      </c>
      <c r="AD21" s="79" t="str">
        <f t="shared" si="6"/>
        <v/>
      </c>
      <c r="AE21" s="182">
        <v>5</v>
      </c>
      <c r="AF21" s="76">
        <v>8</v>
      </c>
      <c r="AG21" s="76">
        <v>13</v>
      </c>
      <c r="AH21" s="76">
        <v>14</v>
      </c>
      <c r="AI21" s="76">
        <v>17</v>
      </c>
      <c r="AJ21" s="76">
        <v>13</v>
      </c>
      <c r="AK21" s="76">
        <v>5</v>
      </c>
      <c r="AL21" s="76"/>
      <c r="AM21" s="76"/>
      <c r="AN21" s="76"/>
      <c r="AO21" s="76">
        <f t="shared" si="7"/>
        <v>75</v>
      </c>
      <c r="AP21" s="76">
        <f t="shared" si="8"/>
        <v>78.94736842105263</v>
      </c>
      <c r="AQ21" s="78">
        <v>8</v>
      </c>
      <c r="AR21" s="78">
        <v>4</v>
      </c>
      <c r="AS21" s="78">
        <v>6</v>
      </c>
      <c r="AT21" s="78">
        <v>14</v>
      </c>
      <c r="AU21" s="78"/>
      <c r="AV21" s="78"/>
      <c r="AW21" s="78"/>
      <c r="AX21" s="78">
        <f t="shared" si="9"/>
        <v>32</v>
      </c>
      <c r="AY21" s="78">
        <f t="shared" si="0"/>
        <v>71.111111111111114</v>
      </c>
      <c r="AZ21" s="384">
        <v>37</v>
      </c>
      <c r="BA21" s="385"/>
      <c r="BB21" s="80">
        <f t="shared" si="10"/>
        <v>92.5</v>
      </c>
      <c r="BC21" s="182">
        <v>95</v>
      </c>
      <c r="BD21" s="76"/>
      <c r="BE21" s="76"/>
      <c r="BF21" s="76"/>
      <c r="BG21" s="76"/>
      <c r="BH21" s="76">
        <f t="shared" si="11"/>
        <v>95</v>
      </c>
      <c r="BI21" s="76">
        <f t="shared" si="1"/>
        <v>95</v>
      </c>
      <c r="BJ21" s="78">
        <v>16</v>
      </c>
      <c r="BK21" s="78">
        <v>11</v>
      </c>
      <c r="BL21" s="78">
        <v>10</v>
      </c>
      <c r="BM21" s="78">
        <v>25</v>
      </c>
      <c r="BN21" s="78">
        <v>12</v>
      </c>
      <c r="BO21" s="78"/>
      <c r="BP21" s="78"/>
      <c r="BQ21" s="78"/>
      <c r="BR21" s="78"/>
      <c r="BS21" s="78"/>
      <c r="BT21" s="78">
        <f t="shared" si="12"/>
        <v>74</v>
      </c>
      <c r="BU21" s="78">
        <f t="shared" si="28"/>
        <v>74</v>
      </c>
      <c r="BV21" s="82">
        <v>82</v>
      </c>
      <c r="BW21" s="82">
        <v>85</v>
      </c>
      <c r="BX21" s="82"/>
      <c r="BY21" s="82"/>
      <c r="BZ21" s="82"/>
      <c r="CA21" s="82">
        <f t="shared" si="13"/>
        <v>167</v>
      </c>
      <c r="CB21" s="82">
        <f t="shared" si="14"/>
        <v>83.5</v>
      </c>
      <c r="CC21" s="84">
        <v>95</v>
      </c>
      <c r="CD21" s="84">
        <v>88</v>
      </c>
      <c r="CE21" s="84"/>
      <c r="CF21" s="84"/>
      <c r="CG21" s="84"/>
      <c r="CH21" s="84">
        <f t="shared" si="15"/>
        <v>183</v>
      </c>
      <c r="CI21" s="84">
        <f t="shared" si="16"/>
        <v>91.5</v>
      </c>
      <c r="CJ21" s="86">
        <v>10</v>
      </c>
      <c r="CK21" s="86"/>
      <c r="CL21" s="86"/>
      <c r="CM21" s="86"/>
      <c r="CN21" s="86"/>
      <c r="CO21" s="86">
        <f t="shared" si="17"/>
        <v>10</v>
      </c>
      <c r="CP21" s="86">
        <f t="shared" si="18"/>
        <v>66.666666666666657</v>
      </c>
      <c r="CQ21" s="182">
        <v>14</v>
      </c>
      <c r="CR21" s="76">
        <v>9</v>
      </c>
      <c r="CS21" s="76">
        <v>8</v>
      </c>
      <c r="CT21" s="88">
        <v>10</v>
      </c>
      <c r="CU21" s="88"/>
      <c r="CV21" s="88"/>
      <c r="CW21" s="88"/>
      <c r="CX21" s="88"/>
      <c r="CY21" s="88">
        <f t="shared" si="19"/>
        <v>41</v>
      </c>
      <c r="CZ21" s="89">
        <f t="shared" si="2"/>
        <v>82</v>
      </c>
      <c r="DA21" s="386">
        <v>26</v>
      </c>
      <c r="DB21" s="385"/>
      <c r="DC21" s="80">
        <f t="shared" si="20"/>
        <v>13</v>
      </c>
      <c r="DD21" s="100" t="str">
        <f t="shared" si="21"/>
        <v/>
      </c>
      <c r="DE21" s="101">
        <f t="shared" si="22"/>
        <v>25.246929824561402</v>
      </c>
      <c r="DF21" s="101">
        <f t="shared" si="23"/>
        <v>41.070833333333333</v>
      </c>
      <c r="DG21" s="102">
        <f t="shared" si="29"/>
        <v>13</v>
      </c>
      <c r="DH21" s="93">
        <f t="shared" si="30"/>
        <v>79.317763157894731</v>
      </c>
      <c r="DI21" s="94">
        <f t="shared" si="24"/>
        <v>87.073601973684205</v>
      </c>
      <c r="DJ21" s="95">
        <f t="shared" si="25"/>
        <v>88.50986842105263</v>
      </c>
      <c r="DK21" s="96">
        <f t="shared" si="26"/>
        <v>89.658881578947359</v>
      </c>
      <c r="DL21" s="97">
        <f t="shared" si="27"/>
        <v>89</v>
      </c>
      <c r="DM21" s="98"/>
      <c r="DN21" s="1"/>
    </row>
    <row r="22" spans="1:127" ht="18" customHeight="1">
      <c r="A22" s="70">
        <v>406913150100</v>
      </c>
      <c r="B22" s="103"/>
      <c r="C22" s="207" t="s">
        <v>125</v>
      </c>
      <c r="D22" s="208"/>
      <c r="E22" s="182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 t="str">
        <f t="shared" si="3"/>
        <v/>
      </c>
      <c r="R22" s="76">
        <f t="shared" si="4"/>
        <v>0</v>
      </c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 t="str">
        <f t="shared" si="5"/>
        <v/>
      </c>
      <c r="AD22" s="79" t="str">
        <f t="shared" si="6"/>
        <v/>
      </c>
      <c r="AE22" s="182">
        <v>13</v>
      </c>
      <c r="AF22" s="76">
        <v>5</v>
      </c>
      <c r="AG22" s="76">
        <v>11</v>
      </c>
      <c r="AH22" s="76">
        <v>14</v>
      </c>
      <c r="AI22" s="76">
        <v>19</v>
      </c>
      <c r="AJ22" s="76">
        <v>10</v>
      </c>
      <c r="AK22" s="76">
        <v>6</v>
      </c>
      <c r="AL22" s="76"/>
      <c r="AM22" s="76"/>
      <c r="AN22" s="76"/>
      <c r="AO22" s="76">
        <f t="shared" si="7"/>
        <v>78</v>
      </c>
      <c r="AP22" s="76">
        <f t="shared" si="8"/>
        <v>82.10526315789474</v>
      </c>
      <c r="AQ22" s="78">
        <v>10</v>
      </c>
      <c r="AR22" s="78">
        <v>10</v>
      </c>
      <c r="AS22" s="78">
        <v>5</v>
      </c>
      <c r="AT22" s="78">
        <v>14</v>
      </c>
      <c r="AU22" s="78"/>
      <c r="AV22" s="78"/>
      <c r="AW22" s="78"/>
      <c r="AX22" s="78">
        <f t="shared" si="9"/>
        <v>39</v>
      </c>
      <c r="AY22" s="78">
        <f t="shared" si="0"/>
        <v>86.666666666666671</v>
      </c>
      <c r="AZ22" s="384">
        <v>21</v>
      </c>
      <c r="BA22" s="385"/>
      <c r="BB22" s="80">
        <f t="shared" si="10"/>
        <v>52.5</v>
      </c>
      <c r="BC22" s="182">
        <v>90</v>
      </c>
      <c r="BD22" s="76"/>
      <c r="BE22" s="76"/>
      <c r="BF22" s="76"/>
      <c r="BG22" s="76"/>
      <c r="BH22" s="76">
        <f t="shared" si="11"/>
        <v>90</v>
      </c>
      <c r="BI22" s="76">
        <f t="shared" si="1"/>
        <v>90</v>
      </c>
      <c r="BJ22" s="78">
        <v>18</v>
      </c>
      <c r="BK22" s="78">
        <v>14</v>
      </c>
      <c r="BL22" s="78">
        <v>19</v>
      </c>
      <c r="BM22" s="78">
        <v>11</v>
      </c>
      <c r="BN22" s="78">
        <v>17</v>
      </c>
      <c r="BO22" s="78"/>
      <c r="BP22" s="78"/>
      <c r="BQ22" s="78"/>
      <c r="BR22" s="78"/>
      <c r="BS22" s="78"/>
      <c r="BT22" s="78">
        <f t="shared" si="12"/>
        <v>79</v>
      </c>
      <c r="BU22" s="78">
        <f t="shared" si="28"/>
        <v>79</v>
      </c>
      <c r="BV22" s="82">
        <v>85</v>
      </c>
      <c r="BW22" s="82">
        <v>85</v>
      </c>
      <c r="BX22" s="82"/>
      <c r="BY22" s="82"/>
      <c r="BZ22" s="82"/>
      <c r="CA22" s="82">
        <f t="shared" si="13"/>
        <v>170</v>
      </c>
      <c r="CB22" s="82">
        <f t="shared" si="14"/>
        <v>85</v>
      </c>
      <c r="CC22" s="84">
        <v>95</v>
      </c>
      <c r="CD22" s="84">
        <v>88</v>
      </c>
      <c r="CE22" s="84"/>
      <c r="CF22" s="84"/>
      <c r="CG22" s="84"/>
      <c r="CH22" s="84">
        <f t="shared" si="15"/>
        <v>183</v>
      </c>
      <c r="CI22" s="84">
        <f t="shared" si="16"/>
        <v>91.5</v>
      </c>
      <c r="CJ22" s="86">
        <v>12</v>
      </c>
      <c r="CK22" s="86"/>
      <c r="CL22" s="86"/>
      <c r="CM22" s="86"/>
      <c r="CN22" s="86"/>
      <c r="CO22" s="86">
        <f t="shared" si="17"/>
        <v>12</v>
      </c>
      <c r="CP22" s="86">
        <f t="shared" si="18"/>
        <v>80</v>
      </c>
      <c r="CQ22" s="182">
        <v>17</v>
      </c>
      <c r="CR22" s="76">
        <v>9</v>
      </c>
      <c r="CS22" s="76">
        <v>8</v>
      </c>
      <c r="CT22" s="88">
        <v>10</v>
      </c>
      <c r="CU22" s="88"/>
      <c r="CV22" s="88"/>
      <c r="CW22" s="88"/>
      <c r="CX22" s="88"/>
      <c r="CY22" s="88">
        <f t="shared" si="19"/>
        <v>44</v>
      </c>
      <c r="CZ22" s="89">
        <f t="shared" si="2"/>
        <v>88</v>
      </c>
      <c r="DA22" s="386">
        <v>20</v>
      </c>
      <c r="DB22" s="385"/>
      <c r="DC22" s="80">
        <f t="shared" si="20"/>
        <v>10</v>
      </c>
      <c r="DD22" s="100" t="str">
        <f t="shared" si="21"/>
        <v/>
      </c>
      <c r="DE22" s="101">
        <f t="shared" si="22"/>
        <v>20.464473684210525</v>
      </c>
      <c r="DF22" s="101">
        <f t="shared" si="23"/>
        <v>42.524999999999999</v>
      </c>
      <c r="DG22" s="102">
        <f t="shared" si="29"/>
        <v>10</v>
      </c>
      <c r="DH22" s="93">
        <f t="shared" si="30"/>
        <v>72.989473684210523</v>
      </c>
      <c r="DI22" s="94">
        <f t="shared" si="24"/>
        <v>83.118421052631575</v>
      </c>
      <c r="DJ22" s="95">
        <f t="shared" si="25"/>
        <v>84.994152046783626</v>
      </c>
      <c r="DK22" s="96">
        <f t="shared" si="26"/>
        <v>86.494736842105254</v>
      </c>
      <c r="DL22" s="97">
        <f>IFERROR(IF(ROUND(IF($C$7="Green",DI22,IF($C$7="Orange",DJ22,IF($C$7="Yellow",DK22,"Error!"))),0)&lt;70,70,ROUND(IF($C$7="Green",DI22,IF($C$7="Orange",DJ22,IF($C$7="Yellow",DK22,"Error!"))),0)),"")</f>
        <v>85</v>
      </c>
      <c r="DM22" s="98"/>
      <c r="DN22" s="1"/>
    </row>
    <row r="23" spans="1:127" ht="18" customHeight="1">
      <c r="A23" s="70">
        <v>406804150105</v>
      </c>
      <c r="B23" s="71"/>
      <c r="C23" s="207" t="s">
        <v>126</v>
      </c>
      <c r="D23" s="208"/>
      <c r="E23" s="182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 t="str">
        <f t="shared" si="3"/>
        <v/>
      </c>
      <c r="R23" s="76">
        <f t="shared" si="4"/>
        <v>0</v>
      </c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 t="str">
        <f t="shared" si="5"/>
        <v/>
      </c>
      <c r="AD23" s="79" t="str">
        <f t="shared" si="6"/>
        <v/>
      </c>
      <c r="AE23" s="182">
        <v>12</v>
      </c>
      <c r="AF23" s="76">
        <v>5</v>
      </c>
      <c r="AG23" s="76">
        <v>12</v>
      </c>
      <c r="AH23" s="76">
        <v>11</v>
      </c>
      <c r="AI23" s="76">
        <v>20</v>
      </c>
      <c r="AJ23" s="76">
        <v>16</v>
      </c>
      <c r="AK23" s="76">
        <v>10</v>
      </c>
      <c r="AL23" s="76"/>
      <c r="AM23" s="76"/>
      <c r="AN23" s="76"/>
      <c r="AO23" s="76">
        <f t="shared" si="7"/>
        <v>86</v>
      </c>
      <c r="AP23" s="76">
        <f t="shared" si="8"/>
        <v>90.526315789473685</v>
      </c>
      <c r="AQ23" s="78">
        <v>9</v>
      </c>
      <c r="AR23" s="78">
        <v>8</v>
      </c>
      <c r="AS23" s="78">
        <v>2</v>
      </c>
      <c r="AT23" s="78">
        <v>13</v>
      </c>
      <c r="AU23" s="78"/>
      <c r="AV23" s="78"/>
      <c r="AW23" s="78"/>
      <c r="AX23" s="78">
        <f t="shared" si="9"/>
        <v>32</v>
      </c>
      <c r="AY23" s="78">
        <f t="shared" si="0"/>
        <v>71.111111111111114</v>
      </c>
      <c r="AZ23" s="384">
        <v>42</v>
      </c>
      <c r="BA23" s="385"/>
      <c r="BB23" s="80">
        <f t="shared" si="10"/>
        <v>105</v>
      </c>
      <c r="BC23" s="182">
        <v>95</v>
      </c>
      <c r="BD23" s="76"/>
      <c r="BE23" s="76"/>
      <c r="BF23" s="76"/>
      <c r="BG23" s="76"/>
      <c r="BH23" s="76">
        <f t="shared" si="11"/>
        <v>95</v>
      </c>
      <c r="BI23" s="76">
        <f t="shared" si="1"/>
        <v>95</v>
      </c>
      <c r="BJ23" s="78">
        <v>21</v>
      </c>
      <c r="BK23" s="78">
        <v>13</v>
      </c>
      <c r="BL23" s="78">
        <v>17</v>
      </c>
      <c r="BM23" s="78">
        <v>17</v>
      </c>
      <c r="BN23" s="78">
        <v>17</v>
      </c>
      <c r="BO23" s="78"/>
      <c r="BP23" s="78"/>
      <c r="BQ23" s="78"/>
      <c r="BR23" s="78"/>
      <c r="BS23" s="78"/>
      <c r="BT23" s="78">
        <f t="shared" si="12"/>
        <v>85</v>
      </c>
      <c r="BU23" s="78">
        <f t="shared" si="28"/>
        <v>85</v>
      </c>
      <c r="BV23" s="82">
        <v>83</v>
      </c>
      <c r="BW23" s="82">
        <v>82</v>
      </c>
      <c r="BX23" s="82"/>
      <c r="BY23" s="82"/>
      <c r="BZ23" s="82"/>
      <c r="CA23" s="82">
        <f t="shared" si="13"/>
        <v>165</v>
      </c>
      <c r="CB23" s="82">
        <f t="shared" si="14"/>
        <v>82.5</v>
      </c>
      <c r="CC23" s="84">
        <v>95</v>
      </c>
      <c r="CD23" s="84">
        <v>88</v>
      </c>
      <c r="CE23" s="84"/>
      <c r="CF23" s="84"/>
      <c r="CG23" s="84"/>
      <c r="CH23" s="84">
        <f t="shared" si="15"/>
        <v>183</v>
      </c>
      <c r="CI23" s="84">
        <f t="shared" si="16"/>
        <v>91.5</v>
      </c>
      <c r="CJ23" s="86">
        <v>13</v>
      </c>
      <c r="CK23" s="86"/>
      <c r="CL23" s="86"/>
      <c r="CM23" s="86"/>
      <c r="CN23" s="86"/>
      <c r="CO23" s="86">
        <f t="shared" si="17"/>
        <v>13</v>
      </c>
      <c r="CP23" s="86">
        <f t="shared" si="18"/>
        <v>86.666666666666671</v>
      </c>
      <c r="CQ23" s="182">
        <v>16</v>
      </c>
      <c r="CR23" s="76">
        <v>9</v>
      </c>
      <c r="CS23" s="76">
        <v>8</v>
      </c>
      <c r="CT23" s="88">
        <v>9</v>
      </c>
      <c r="CU23" s="88"/>
      <c r="CV23" s="88"/>
      <c r="CW23" s="88"/>
      <c r="CX23" s="88"/>
      <c r="CY23" s="88">
        <f t="shared" si="19"/>
        <v>42</v>
      </c>
      <c r="CZ23" s="89">
        <f t="shared" si="2"/>
        <v>84</v>
      </c>
      <c r="DA23" s="386">
        <v>41</v>
      </c>
      <c r="DB23" s="385"/>
      <c r="DC23" s="80">
        <f t="shared" si="20"/>
        <v>20.499999999999996</v>
      </c>
      <c r="DD23" s="100" t="str">
        <f t="shared" si="21"/>
        <v/>
      </c>
      <c r="DE23" s="101">
        <f t="shared" si="22"/>
        <v>28.164035087719299</v>
      </c>
      <c r="DF23" s="101">
        <f t="shared" si="23"/>
        <v>43.745833333333337</v>
      </c>
      <c r="DG23" s="102">
        <f t="shared" si="29"/>
        <v>20.499999999999996</v>
      </c>
      <c r="DH23" s="93">
        <f t="shared" si="30"/>
        <v>92.409868421052636</v>
      </c>
      <c r="DI23" s="94">
        <f t="shared" si="24"/>
        <v>95.25616776315789</v>
      </c>
      <c r="DJ23" s="95">
        <f t="shared" si="25"/>
        <v>95.783260233918128</v>
      </c>
      <c r="DK23" s="96">
        <f t="shared" si="26"/>
        <v>96.204934210526318</v>
      </c>
      <c r="DL23" s="97">
        <f t="shared" si="27"/>
        <v>96</v>
      </c>
      <c r="DM23" s="98"/>
      <c r="DN23" s="1"/>
    </row>
    <row r="24" spans="1:127" ht="18" customHeight="1">
      <c r="A24" s="70">
        <v>109337150219</v>
      </c>
      <c r="B24" s="71"/>
      <c r="C24" s="207" t="s">
        <v>127</v>
      </c>
      <c r="D24" s="208"/>
      <c r="E24" s="182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 t="str">
        <f t="shared" si="3"/>
        <v/>
      </c>
      <c r="R24" s="76">
        <f t="shared" si="4"/>
        <v>0</v>
      </c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 t="str">
        <f t="shared" si="5"/>
        <v/>
      </c>
      <c r="AD24" s="79" t="str">
        <f t="shared" si="6"/>
        <v/>
      </c>
      <c r="AE24" s="182">
        <v>15</v>
      </c>
      <c r="AF24" s="76">
        <v>10</v>
      </c>
      <c r="AG24" s="76">
        <v>14</v>
      </c>
      <c r="AH24" s="76">
        <v>10</v>
      </c>
      <c r="AI24" s="76">
        <v>18</v>
      </c>
      <c r="AJ24" s="76">
        <v>20</v>
      </c>
      <c r="AK24" s="76">
        <v>10</v>
      </c>
      <c r="AL24" s="76"/>
      <c r="AM24" s="76"/>
      <c r="AN24" s="76"/>
      <c r="AO24" s="76">
        <f t="shared" si="7"/>
        <v>97</v>
      </c>
      <c r="AP24" s="76">
        <f t="shared" si="8"/>
        <v>102.10526315789474</v>
      </c>
      <c r="AQ24" s="78">
        <v>10</v>
      </c>
      <c r="AR24" s="78">
        <v>10</v>
      </c>
      <c r="AS24" s="78">
        <v>10</v>
      </c>
      <c r="AT24" s="78">
        <v>10</v>
      </c>
      <c r="AU24" s="78"/>
      <c r="AV24" s="78"/>
      <c r="AW24" s="78"/>
      <c r="AX24" s="78">
        <f t="shared" si="9"/>
        <v>40</v>
      </c>
      <c r="AY24" s="78">
        <f t="shared" si="0"/>
        <v>88.888888888888886</v>
      </c>
      <c r="AZ24" s="384">
        <v>14</v>
      </c>
      <c r="BA24" s="385"/>
      <c r="BB24" s="80">
        <f t="shared" si="10"/>
        <v>35</v>
      </c>
      <c r="BC24" s="182">
        <v>95</v>
      </c>
      <c r="BD24" s="76"/>
      <c r="BE24" s="76"/>
      <c r="BF24" s="76"/>
      <c r="BG24" s="76"/>
      <c r="BH24" s="76">
        <f t="shared" si="11"/>
        <v>95</v>
      </c>
      <c r="BI24" s="76">
        <f t="shared" si="1"/>
        <v>95</v>
      </c>
      <c r="BJ24" s="78">
        <v>23</v>
      </c>
      <c r="BK24" s="78">
        <v>14</v>
      </c>
      <c r="BL24" s="78">
        <v>17</v>
      </c>
      <c r="BM24" s="78">
        <v>18</v>
      </c>
      <c r="BN24" s="78">
        <v>16</v>
      </c>
      <c r="BO24" s="78"/>
      <c r="BP24" s="78"/>
      <c r="BQ24" s="78"/>
      <c r="BR24" s="78"/>
      <c r="BS24" s="78"/>
      <c r="BT24" s="78">
        <f t="shared" si="12"/>
        <v>88</v>
      </c>
      <c r="BU24" s="78">
        <f t="shared" si="28"/>
        <v>88</v>
      </c>
      <c r="BV24" s="82">
        <v>88</v>
      </c>
      <c r="BW24" s="82">
        <v>82</v>
      </c>
      <c r="BX24" s="82"/>
      <c r="BY24" s="82"/>
      <c r="BZ24" s="82"/>
      <c r="CA24" s="82">
        <f t="shared" si="13"/>
        <v>170</v>
      </c>
      <c r="CB24" s="82">
        <f t="shared" si="14"/>
        <v>85</v>
      </c>
      <c r="CC24" s="84">
        <v>95</v>
      </c>
      <c r="CD24" s="84">
        <v>95</v>
      </c>
      <c r="CE24" s="84"/>
      <c r="CF24" s="84"/>
      <c r="CG24" s="84"/>
      <c r="CH24" s="84">
        <f t="shared" si="15"/>
        <v>190</v>
      </c>
      <c r="CI24" s="84">
        <f t="shared" si="16"/>
        <v>95</v>
      </c>
      <c r="CJ24" s="86">
        <v>13</v>
      </c>
      <c r="CK24" s="86"/>
      <c r="CL24" s="86"/>
      <c r="CM24" s="86"/>
      <c r="CN24" s="86"/>
      <c r="CO24" s="86">
        <f t="shared" si="17"/>
        <v>13</v>
      </c>
      <c r="CP24" s="86">
        <f t="shared" si="18"/>
        <v>86.666666666666671</v>
      </c>
      <c r="CQ24" s="182">
        <v>16</v>
      </c>
      <c r="CR24" s="76">
        <v>10</v>
      </c>
      <c r="CS24" s="76">
        <v>10</v>
      </c>
      <c r="CT24" s="88">
        <v>8</v>
      </c>
      <c r="CU24" s="88"/>
      <c r="CV24" s="88"/>
      <c r="CW24" s="88"/>
      <c r="CX24" s="88"/>
      <c r="CY24" s="88">
        <f t="shared" si="19"/>
        <v>44</v>
      </c>
      <c r="CZ24" s="89">
        <f t="shared" si="2"/>
        <v>88</v>
      </c>
      <c r="DA24" s="386">
        <v>15</v>
      </c>
      <c r="DB24" s="385"/>
      <c r="DC24" s="80">
        <f t="shared" si="20"/>
        <v>7.5</v>
      </c>
      <c r="DD24" s="100" t="str">
        <f t="shared" si="21"/>
        <v/>
      </c>
      <c r="DE24" s="101">
        <f t="shared" si="22"/>
        <v>19.772807017543858</v>
      </c>
      <c r="DF24" s="101">
        <f t="shared" si="23"/>
        <v>44.933333333333337</v>
      </c>
      <c r="DG24" s="102">
        <f t="shared" si="29"/>
        <v>7.5</v>
      </c>
      <c r="DH24" s="93">
        <f t="shared" si="30"/>
        <v>72.206140350877192</v>
      </c>
      <c r="DI24" s="94">
        <f t="shared" si="24"/>
        <v>82.628837719298247</v>
      </c>
      <c r="DJ24" s="95">
        <f t="shared" si="25"/>
        <v>84.558966861598435</v>
      </c>
      <c r="DK24" s="96">
        <f t="shared" si="26"/>
        <v>86.103070175438603</v>
      </c>
      <c r="DL24" s="97">
        <f t="shared" si="27"/>
        <v>85</v>
      </c>
      <c r="DM24" s="98"/>
      <c r="DN24" s="1"/>
    </row>
    <row r="25" spans="1:127" ht="18" customHeight="1">
      <c r="A25" s="70"/>
      <c r="B25" s="71"/>
      <c r="C25" s="207"/>
      <c r="D25" s="208"/>
      <c r="E25" s="182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 t="str">
        <f t="shared" si="3"/>
        <v/>
      </c>
      <c r="R25" s="76">
        <f t="shared" si="4"/>
        <v>0</v>
      </c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 t="str">
        <f t="shared" si="5"/>
        <v/>
      </c>
      <c r="AD25" s="79" t="str">
        <f t="shared" si="6"/>
        <v/>
      </c>
      <c r="AE25" s="182"/>
      <c r="AF25" s="76"/>
      <c r="AG25" s="76"/>
      <c r="AH25" s="76"/>
      <c r="AI25" s="76"/>
      <c r="AJ25" s="76"/>
      <c r="AK25" s="76"/>
      <c r="AL25" s="76"/>
      <c r="AM25" s="76"/>
      <c r="AN25" s="76"/>
      <c r="AO25" s="76" t="str">
        <f t="shared" si="7"/>
        <v/>
      </c>
      <c r="AP25" s="76" t="str">
        <f t="shared" si="8"/>
        <v/>
      </c>
      <c r="AQ25" s="78"/>
      <c r="AR25" s="78"/>
      <c r="AS25" s="78"/>
      <c r="AT25" s="78"/>
      <c r="AU25" s="78"/>
      <c r="AV25" s="78"/>
      <c r="AW25" s="78"/>
      <c r="AX25" s="78" t="str">
        <f t="shared" si="9"/>
        <v/>
      </c>
      <c r="AY25" s="78" t="str">
        <f t="shared" si="0"/>
        <v/>
      </c>
      <c r="AZ25" s="384"/>
      <c r="BA25" s="385"/>
      <c r="BB25" s="80" t="str">
        <f t="shared" si="10"/>
        <v/>
      </c>
      <c r="BC25" s="182"/>
      <c r="BD25" s="76"/>
      <c r="BE25" s="76"/>
      <c r="BF25" s="76"/>
      <c r="BG25" s="76"/>
      <c r="BH25" s="76" t="str">
        <f t="shared" si="11"/>
        <v/>
      </c>
      <c r="BI25" s="76" t="str">
        <f t="shared" si="1"/>
        <v/>
      </c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 t="str">
        <f t="shared" si="12"/>
        <v/>
      </c>
      <c r="BU25" s="78" t="str">
        <f t="shared" si="28"/>
        <v/>
      </c>
      <c r="BV25" s="82"/>
      <c r="BW25" s="82"/>
      <c r="BX25" s="82"/>
      <c r="BY25" s="82"/>
      <c r="BZ25" s="82"/>
      <c r="CA25" s="82" t="str">
        <f t="shared" si="13"/>
        <v/>
      </c>
      <c r="CB25" s="82" t="str">
        <f t="shared" si="14"/>
        <v/>
      </c>
      <c r="CC25" s="84"/>
      <c r="CD25" s="84"/>
      <c r="CE25" s="84"/>
      <c r="CF25" s="84"/>
      <c r="CG25" s="84"/>
      <c r="CH25" s="84" t="str">
        <f t="shared" si="15"/>
        <v/>
      </c>
      <c r="CI25" s="84" t="str">
        <f t="shared" si="16"/>
        <v/>
      </c>
      <c r="CJ25" s="86"/>
      <c r="CK25" s="86"/>
      <c r="CL25" s="86"/>
      <c r="CM25" s="86"/>
      <c r="CN25" s="86"/>
      <c r="CO25" s="86" t="str">
        <f t="shared" si="17"/>
        <v/>
      </c>
      <c r="CP25" s="86" t="str">
        <f t="shared" si="18"/>
        <v/>
      </c>
      <c r="CQ25" s="182"/>
      <c r="CR25" s="76"/>
      <c r="CS25" s="76"/>
      <c r="CT25" s="88"/>
      <c r="CU25" s="88"/>
      <c r="CV25" s="88"/>
      <c r="CW25" s="88"/>
      <c r="CX25" s="88"/>
      <c r="CY25" s="88" t="str">
        <f t="shared" si="19"/>
        <v/>
      </c>
      <c r="CZ25" s="89" t="str">
        <f t="shared" si="2"/>
        <v/>
      </c>
      <c r="DA25" s="386"/>
      <c r="DB25" s="385"/>
      <c r="DC25" s="80" t="str">
        <f t="shared" si="20"/>
        <v/>
      </c>
      <c r="DD25" s="100" t="str">
        <f t="shared" si="21"/>
        <v/>
      </c>
      <c r="DE25" s="101" t="str">
        <f t="shared" si="22"/>
        <v/>
      </c>
      <c r="DF25" s="101" t="str">
        <f t="shared" si="23"/>
        <v/>
      </c>
      <c r="DG25" s="102" t="str">
        <f t="shared" si="29"/>
        <v/>
      </c>
      <c r="DH25" s="93" t="str">
        <f t="shared" si="30"/>
        <v/>
      </c>
      <c r="DI25" s="94" t="str">
        <f t="shared" si="24"/>
        <v/>
      </c>
      <c r="DJ25" s="95" t="str">
        <f t="shared" si="25"/>
        <v/>
      </c>
      <c r="DK25" s="96" t="str">
        <f t="shared" si="26"/>
        <v/>
      </c>
      <c r="DL25" s="97" t="str">
        <f t="shared" si="27"/>
        <v/>
      </c>
      <c r="DM25" s="98"/>
      <c r="DN25" s="1"/>
    </row>
    <row r="26" spans="1:127" ht="18" customHeight="1">
      <c r="A26" s="70">
        <v>136651150507</v>
      </c>
      <c r="B26" s="71"/>
      <c r="C26" s="207" t="s">
        <v>128</v>
      </c>
      <c r="D26" s="208"/>
      <c r="E26" s="182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 t="str">
        <f t="shared" si="3"/>
        <v/>
      </c>
      <c r="R26" s="76">
        <f t="shared" si="4"/>
        <v>0</v>
      </c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 t="str">
        <f t="shared" si="5"/>
        <v/>
      </c>
      <c r="AD26" s="79" t="str">
        <f t="shared" si="6"/>
        <v/>
      </c>
      <c r="AE26" s="182">
        <v>15</v>
      </c>
      <c r="AF26" s="76">
        <v>5</v>
      </c>
      <c r="AG26" s="76">
        <v>12</v>
      </c>
      <c r="AH26" s="76">
        <v>10</v>
      </c>
      <c r="AI26" s="76">
        <v>17</v>
      </c>
      <c r="AJ26" s="76">
        <v>13</v>
      </c>
      <c r="AK26" s="76">
        <v>3</v>
      </c>
      <c r="AL26" s="76"/>
      <c r="AM26" s="76"/>
      <c r="AN26" s="76"/>
      <c r="AO26" s="76">
        <f t="shared" si="7"/>
        <v>75</v>
      </c>
      <c r="AP26" s="76">
        <f t="shared" si="8"/>
        <v>78.94736842105263</v>
      </c>
      <c r="AQ26" s="78">
        <v>10</v>
      </c>
      <c r="AR26" s="78">
        <v>10</v>
      </c>
      <c r="AS26" s="78">
        <v>4</v>
      </c>
      <c r="AT26" s="78">
        <v>13</v>
      </c>
      <c r="AU26" s="78"/>
      <c r="AV26" s="78"/>
      <c r="AW26" s="78"/>
      <c r="AX26" s="78">
        <f t="shared" si="9"/>
        <v>37</v>
      </c>
      <c r="AY26" s="78">
        <f t="shared" si="0"/>
        <v>82.222222222222214</v>
      </c>
      <c r="AZ26" s="384">
        <v>17</v>
      </c>
      <c r="BA26" s="385"/>
      <c r="BB26" s="80">
        <f t="shared" si="10"/>
        <v>42.5</v>
      </c>
      <c r="BC26" s="182">
        <v>95</v>
      </c>
      <c r="BD26" s="76"/>
      <c r="BE26" s="76"/>
      <c r="BF26" s="76"/>
      <c r="BG26" s="76"/>
      <c r="BH26" s="76">
        <f t="shared" si="11"/>
        <v>95</v>
      </c>
      <c r="BI26" s="76">
        <f t="shared" si="1"/>
        <v>95</v>
      </c>
      <c r="BJ26" s="78">
        <v>25</v>
      </c>
      <c r="BK26" s="78">
        <v>8</v>
      </c>
      <c r="BL26" s="78">
        <v>8</v>
      </c>
      <c r="BM26" s="78">
        <v>16</v>
      </c>
      <c r="BN26" s="78">
        <v>16</v>
      </c>
      <c r="BO26" s="78"/>
      <c r="BP26" s="78"/>
      <c r="BQ26" s="78"/>
      <c r="BR26" s="78"/>
      <c r="BS26" s="78"/>
      <c r="BT26" s="78">
        <f t="shared" si="12"/>
        <v>73</v>
      </c>
      <c r="BU26" s="78">
        <f t="shared" si="28"/>
        <v>73</v>
      </c>
      <c r="BV26" s="82">
        <v>89</v>
      </c>
      <c r="BW26" s="82">
        <v>83</v>
      </c>
      <c r="BX26" s="82"/>
      <c r="BY26" s="82"/>
      <c r="BZ26" s="82"/>
      <c r="CA26" s="82">
        <f t="shared" si="13"/>
        <v>172</v>
      </c>
      <c r="CB26" s="82">
        <f t="shared" si="14"/>
        <v>86</v>
      </c>
      <c r="CC26" s="84">
        <v>95</v>
      </c>
      <c r="CD26" s="84">
        <v>88</v>
      </c>
      <c r="CE26" s="84"/>
      <c r="CF26" s="84"/>
      <c r="CG26" s="84"/>
      <c r="CH26" s="84">
        <f t="shared" si="15"/>
        <v>183</v>
      </c>
      <c r="CI26" s="84">
        <f t="shared" si="16"/>
        <v>91.5</v>
      </c>
      <c r="CJ26" s="86">
        <v>13</v>
      </c>
      <c r="CK26" s="86"/>
      <c r="CL26" s="86"/>
      <c r="CM26" s="86"/>
      <c r="CN26" s="86"/>
      <c r="CO26" s="86">
        <f t="shared" si="17"/>
        <v>13</v>
      </c>
      <c r="CP26" s="86">
        <f t="shared" si="18"/>
        <v>86.666666666666671</v>
      </c>
      <c r="CQ26" s="182">
        <v>19</v>
      </c>
      <c r="CR26" s="76">
        <v>10</v>
      </c>
      <c r="CS26" s="76">
        <v>10</v>
      </c>
      <c r="CT26" s="88">
        <v>9</v>
      </c>
      <c r="CU26" s="88"/>
      <c r="CV26" s="88"/>
      <c r="CW26" s="88"/>
      <c r="CX26" s="88"/>
      <c r="CY26" s="88">
        <f t="shared" si="19"/>
        <v>48</v>
      </c>
      <c r="CZ26" s="89">
        <f t="shared" si="2"/>
        <v>96</v>
      </c>
      <c r="DA26" s="386">
        <v>18</v>
      </c>
      <c r="DB26" s="385"/>
      <c r="DC26" s="80">
        <f t="shared" si="20"/>
        <v>9</v>
      </c>
      <c r="DD26" s="100" t="str">
        <f t="shared" si="21"/>
        <v/>
      </c>
      <c r="DE26" s="101">
        <f t="shared" si="22"/>
        <v>18.413596491228073</v>
      </c>
      <c r="DF26" s="101">
        <f t="shared" si="23"/>
        <v>42.808333333333337</v>
      </c>
      <c r="DG26" s="102">
        <f t="shared" si="29"/>
        <v>9</v>
      </c>
      <c r="DH26" s="93">
        <f t="shared" si="30"/>
        <v>70.221929824561414</v>
      </c>
      <c r="DI26" s="94">
        <f t="shared" si="24"/>
        <v>81.388706140350877</v>
      </c>
      <c r="DJ26" s="95">
        <f t="shared" si="25"/>
        <v>83.456627680311897</v>
      </c>
      <c r="DK26" s="96">
        <f t="shared" si="26"/>
        <v>85.110964912280707</v>
      </c>
      <c r="DL26" s="97">
        <f t="shared" si="27"/>
        <v>83</v>
      </c>
      <c r="DM26" s="98"/>
      <c r="DN26" s="1"/>
    </row>
    <row r="27" spans="1:127" ht="18" customHeight="1">
      <c r="A27" s="70">
        <v>406913150126</v>
      </c>
      <c r="B27" s="71"/>
      <c r="C27" s="207" t="s">
        <v>129</v>
      </c>
      <c r="D27" s="208"/>
      <c r="E27" s="182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 t="str">
        <f t="shared" si="3"/>
        <v/>
      </c>
      <c r="R27" s="76">
        <f t="shared" si="4"/>
        <v>0</v>
      </c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 t="str">
        <f t="shared" si="5"/>
        <v/>
      </c>
      <c r="AD27" s="79" t="str">
        <f t="shared" si="6"/>
        <v/>
      </c>
      <c r="AE27" s="182">
        <v>15</v>
      </c>
      <c r="AF27" s="76">
        <v>10</v>
      </c>
      <c r="AG27" s="76">
        <v>13</v>
      </c>
      <c r="AH27" s="76">
        <v>10</v>
      </c>
      <c r="AI27" s="76">
        <v>9</v>
      </c>
      <c r="AJ27" s="76">
        <v>10</v>
      </c>
      <c r="AK27" s="76">
        <v>19</v>
      </c>
      <c r="AL27" s="76"/>
      <c r="AM27" s="76"/>
      <c r="AN27" s="76"/>
      <c r="AO27" s="76">
        <f t="shared" si="7"/>
        <v>86</v>
      </c>
      <c r="AP27" s="76">
        <f t="shared" si="8"/>
        <v>90.526315789473685</v>
      </c>
      <c r="AQ27" s="78">
        <v>10</v>
      </c>
      <c r="AR27" s="78">
        <v>10</v>
      </c>
      <c r="AS27" s="78">
        <v>6</v>
      </c>
      <c r="AT27" s="78">
        <v>15</v>
      </c>
      <c r="AU27" s="78"/>
      <c r="AV27" s="78"/>
      <c r="AW27" s="78"/>
      <c r="AX27" s="78">
        <f t="shared" si="9"/>
        <v>41</v>
      </c>
      <c r="AY27" s="78">
        <f t="shared" si="0"/>
        <v>91.111111111111114</v>
      </c>
      <c r="AZ27" s="384">
        <v>43</v>
      </c>
      <c r="BA27" s="385"/>
      <c r="BB27" s="80">
        <f t="shared" si="10"/>
        <v>107.5</v>
      </c>
      <c r="BC27" s="182">
        <v>95</v>
      </c>
      <c r="BD27" s="76"/>
      <c r="BE27" s="76"/>
      <c r="BF27" s="76"/>
      <c r="BG27" s="76"/>
      <c r="BH27" s="76">
        <f t="shared" si="11"/>
        <v>95</v>
      </c>
      <c r="BI27" s="76">
        <f t="shared" si="1"/>
        <v>95</v>
      </c>
      <c r="BJ27" s="78">
        <v>25</v>
      </c>
      <c r="BK27" s="78">
        <v>10</v>
      </c>
      <c r="BL27" s="78">
        <v>10</v>
      </c>
      <c r="BM27" s="78">
        <v>19</v>
      </c>
      <c r="BN27" s="78">
        <v>15</v>
      </c>
      <c r="BO27" s="78"/>
      <c r="BP27" s="78"/>
      <c r="BQ27" s="78"/>
      <c r="BR27" s="78"/>
      <c r="BS27" s="78"/>
      <c r="BT27" s="78">
        <f t="shared" si="12"/>
        <v>79</v>
      </c>
      <c r="BU27" s="78">
        <f t="shared" si="28"/>
        <v>79</v>
      </c>
      <c r="BV27" s="82">
        <v>89</v>
      </c>
      <c r="BW27" s="82">
        <v>82</v>
      </c>
      <c r="BX27" s="82"/>
      <c r="BY27" s="82"/>
      <c r="BZ27" s="82"/>
      <c r="CA27" s="82">
        <f t="shared" si="13"/>
        <v>171</v>
      </c>
      <c r="CB27" s="82">
        <f t="shared" si="14"/>
        <v>85.5</v>
      </c>
      <c r="CC27" s="84">
        <v>95</v>
      </c>
      <c r="CD27" s="84">
        <v>89</v>
      </c>
      <c r="CE27" s="84"/>
      <c r="CF27" s="84"/>
      <c r="CG27" s="84"/>
      <c r="CH27" s="84">
        <f t="shared" si="15"/>
        <v>184</v>
      </c>
      <c r="CI27" s="84">
        <f t="shared" si="16"/>
        <v>92</v>
      </c>
      <c r="CJ27" s="86">
        <v>13</v>
      </c>
      <c r="CK27" s="86"/>
      <c r="CL27" s="86"/>
      <c r="CM27" s="86"/>
      <c r="CN27" s="86"/>
      <c r="CO27" s="86">
        <f t="shared" si="17"/>
        <v>13</v>
      </c>
      <c r="CP27" s="86">
        <f t="shared" si="18"/>
        <v>86.666666666666671</v>
      </c>
      <c r="CQ27" s="182">
        <v>19</v>
      </c>
      <c r="CR27" s="76">
        <v>10</v>
      </c>
      <c r="CS27" s="76">
        <v>4</v>
      </c>
      <c r="CT27" s="88">
        <v>10</v>
      </c>
      <c r="CU27" s="88"/>
      <c r="CV27" s="88"/>
      <c r="CW27" s="88"/>
      <c r="CX27" s="88"/>
      <c r="CY27" s="88">
        <f t="shared" si="19"/>
        <v>43</v>
      </c>
      <c r="CZ27" s="89">
        <f t="shared" si="2"/>
        <v>86</v>
      </c>
      <c r="DA27" s="386">
        <v>43</v>
      </c>
      <c r="DB27" s="385"/>
      <c r="DC27" s="80">
        <f t="shared" si="20"/>
        <v>21.5</v>
      </c>
      <c r="DD27" s="100" t="str">
        <f t="shared" si="21"/>
        <v/>
      </c>
      <c r="DE27" s="101">
        <f t="shared" si="22"/>
        <v>29.739035087719298</v>
      </c>
      <c r="DF27" s="101">
        <f t="shared" si="23"/>
        <v>43.220833333333339</v>
      </c>
      <c r="DG27" s="102">
        <f t="shared" si="29"/>
        <v>21.5</v>
      </c>
      <c r="DH27" s="93">
        <f t="shared" si="30"/>
        <v>94.459868421052633</v>
      </c>
      <c r="DI27" s="94">
        <f t="shared" si="24"/>
        <v>96.53741776315789</v>
      </c>
      <c r="DJ27" s="95">
        <f t="shared" si="25"/>
        <v>96.922149122807014</v>
      </c>
      <c r="DK27" s="96">
        <f t="shared" si="26"/>
        <v>97.229934210526324</v>
      </c>
      <c r="DL27" s="97">
        <f t="shared" si="27"/>
        <v>97</v>
      </c>
      <c r="DM27" s="98"/>
      <c r="DN27" s="1"/>
    </row>
    <row r="28" spans="1:127" ht="18" customHeight="1">
      <c r="A28" s="70">
        <v>406913150127</v>
      </c>
      <c r="B28" s="71"/>
      <c r="C28" s="207" t="s">
        <v>130</v>
      </c>
      <c r="D28" s="208"/>
      <c r="E28" s="182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 t="str">
        <f t="shared" si="3"/>
        <v/>
      </c>
      <c r="R28" s="76">
        <f t="shared" si="4"/>
        <v>0</v>
      </c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 t="str">
        <f t="shared" si="5"/>
        <v/>
      </c>
      <c r="AD28" s="79" t="str">
        <f t="shared" si="6"/>
        <v/>
      </c>
      <c r="AE28" s="182">
        <v>12</v>
      </c>
      <c r="AF28" s="76">
        <v>6</v>
      </c>
      <c r="AG28" s="76">
        <v>14</v>
      </c>
      <c r="AH28" s="76">
        <v>14</v>
      </c>
      <c r="AI28" s="76">
        <v>16</v>
      </c>
      <c r="AJ28" s="76">
        <v>25</v>
      </c>
      <c r="AK28" s="76">
        <v>10</v>
      </c>
      <c r="AL28" s="76"/>
      <c r="AM28" s="76"/>
      <c r="AN28" s="76"/>
      <c r="AO28" s="76">
        <f t="shared" si="7"/>
        <v>97</v>
      </c>
      <c r="AP28" s="76">
        <f t="shared" si="8"/>
        <v>102.10526315789474</v>
      </c>
      <c r="AQ28" s="78">
        <v>10</v>
      </c>
      <c r="AR28" s="78">
        <v>3</v>
      </c>
      <c r="AS28" s="78">
        <v>6</v>
      </c>
      <c r="AT28" s="78">
        <v>16</v>
      </c>
      <c r="AU28" s="78"/>
      <c r="AV28" s="78"/>
      <c r="AW28" s="78"/>
      <c r="AX28" s="78">
        <f t="shared" si="9"/>
        <v>35</v>
      </c>
      <c r="AY28" s="78">
        <f t="shared" si="0"/>
        <v>77.777777777777786</v>
      </c>
      <c r="AZ28" s="384">
        <v>34</v>
      </c>
      <c r="BA28" s="385"/>
      <c r="BB28" s="80">
        <f t="shared" si="10"/>
        <v>85</v>
      </c>
      <c r="BC28" s="182">
        <v>95</v>
      </c>
      <c r="BD28" s="76"/>
      <c r="BE28" s="76"/>
      <c r="BF28" s="76"/>
      <c r="BG28" s="76"/>
      <c r="BH28" s="76">
        <f t="shared" si="11"/>
        <v>95</v>
      </c>
      <c r="BI28" s="76">
        <f t="shared" si="1"/>
        <v>95</v>
      </c>
      <c r="BJ28" s="78">
        <v>20</v>
      </c>
      <c r="BK28" s="78">
        <v>13</v>
      </c>
      <c r="BL28" s="78">
        <v>15</v>
      </c>
      <c r="BM28" s="78">
        <v>16</v>
      </c>
      <c r="BN28" s="78">
        <v>18</v>
      </c>
      <c r="BO28" s="78"/>
      <c r="BP28" s="78"/>
      <c r="BQ28" s="78"/>
      <c r="BR28" s="78"/>
      <c r="BS28" s="78"/>
      <c r="BT28" s="78">
        <f t="shared" si="12"/>
        <v>82</v>
      </c>
      <c r="BU28" s="78">
        <f t="shared" si="28"/>
        <v>82</v>
      </c>
      <c r="BV28" s="82">
        <v>87</v>
      </c>
      <c r="BW28" s="82">
        <v>83</v>
      </c>
      <c r="BX28" s="82"/>
      <c r="BY28" s="82"/>
      <c r="BZ28" s="82"/>
      <c r="CA28" s="82">
        <f t="shared" si="13"/>
        <v>170</v>
      </c>
      <c r="CB28" s="82">
        <f t="shared" si="14"/>
        <v>85</v>
      </c>
      <c r="CC28" s="84">
        <v>95</v>
      </c>
      <c r="CD28" s="84">
        <v>88</v>
      </c>
      <c r="CE28" s="84"/>
      <c r="CF28" s="84"/>
      <c r="CG28" s="84"/>
      <c r="CH28" s="84">
        <f t="shared" si="15"/>
        <v>183</v>
      </c>
      <c r="CI28" s="84">
        <f t="shared" si="16"/>
        <v>91.5</v>
      </c>
      <c r="CJ28" s="86">
        <v>10</v>
      </c>
      <c r="CK28" s="86"/>
      <c r="CL28" s="86"/>
      <c r="CM28" s="86"/>
      <c r="CN28" s="86"/>
      <c r="CO28" s="86">
        <f t="shared" si="17"/>
        <v>10</v>
      </c>
      <c r="CP28" s="86">
        <f t="shared" si="18"/>
        <v>66.666666666666657</v>
      </c>
      <c r="CQ28" s="182">
        <v>19</v>
      </c>
      <c r="CR28" s="76">
        <v>9</v>
      </c>
      <c r="CS28" s="76">
        <v>11</v>
      </c>
      <c r="CT28" s="88">
        <v>10</v>
      </c>
      <c r="CU28" s="88"/>
      <c r="CV28" s="88"/>
      <c r="CW28" s="88"/>
      <c r="CX28" s="88"/>
      <c r="CY28" s="88">
        <f t="shared" si="19"/>
        <v>49</v>
      </c>
      <c r="CZ28" s="89">
        <f t="shared" si="2"/>
        <v>98</v>
      </c>
      <c r="DA28" s="386">
        <v>32</v>
      </c>
      <c r="DB28" s="385"/>
      <c r="DC28" s="80">
        <f t="shared" si="20"/>
        <v>16</v>
      </c>
      <c r="DD28" s="100" t="str">
        <f t="shared" si="21"/>
        <v/>
      </c>
      <c r="DE28" s="101">
        <f t="shared" si="22"/>
        <v>26.606140350877194</v>
      </c>
      <c r="DF28" s="101">
        <f t="shared" si="23"/>
        <v>43.18333333333333</v>
      </c>
      <c r="DG28" s="102">
        <f t="shared" si="29"/>
        <v>16</v>
      </c>
      <c r="DH28" s="93">
        <f t="shared" si="30"/>
        <v>85.78947368421052</v>
      </c>
      <c r="DI28" s="94">
        <f t="shared" si="24"/>
        <v>91.118421052631575</v>
      </c>
      <c r="DJ28" s="95">
        <f t="shared" si="25"/>
        <v>92.10526315789474</v>
      </c>
      <c r="DK28" s="96">
        <f t="shared" si="26"/>
        <v>92.89473684210526</v>
      </c>
      <c r="DL28" s="97">
        <f t="shared" si="27"/>
        <v>92</v>
      </c>
      <c r="DM28" s="98"/>
      <c r="DN28" s="1"/>
    </row>
    <row r="29" spans="1:127" ht="18" customHeight="1">
      <c r="A29" s="70">
        <v>406913150103</v>
      </c>
      <c r="B29" s="71"/>
      <c r="C29" s="207" t="s">
        <v>131</v>
      </c>
      <c r="D29" s="208"/>
      <c r="E29" s="182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 t="str">
        <f t="shared" si="3"/>
        <v/>
      </c>
      <c r="R29" s="76">
        <f t="shared" si="4"/>
        <v>0</v>
      </c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 t="str">
        <f t="shared" si="5"/>
        <v/>
      </c>
      <c r="AD29" s="79" t="str">
        <f t="shared" si="6"/>
        <v/>
      </c>
      <c r="AE29" s="182">
        <v>14</v>
      </c>
      <c r="AF29" s="76">
        <v>10</v>
      </c>
      <c r="AG29" s="76">
        <v>14</v>
      </c>
      <c r="AH29" s="76">
        <v>14</v>
      </c>
      <c r="AI29" s="76">
        <v>15</v>
      </c>
      <c r="AJ29" s="76">
        <v>10</v>
      </c>
      <c r="AK29" s="76">
        <v>0</v>
      </c>
      <c r="AL29" s="76"/>
      <c r="AM29" s="76"/>
      <c r="AN29" s="76"/>
      <c r="AO29" s="76">
        <f t="shared" si="7"/>
        <v>77</v>
      </c>
      <c r="AP29" s="76">
        <f t="shared" si="8"/>
        <v>81.05263157894737</v>
      </c>
      <c r="AQ29" s="78">
        <v>10</v>
      </c>
      <c r="AR29" s="78">
        <v>10</v>
      </c>
      <c r="AS29" s="78">
        <v>10</v>
      </c>
      <c r="AT29" s="78">
        <v>12</v>
      </c>
      <c r="AU29" s="78"/>
      <c r="AV29" s="78"/>
      <c r="AW29" s="78"/>
      <c r="AX29" s="78">
        <f t="shared" si="9"/>
        <v>42</v>
      </c>
      <c r="AY29" s="78">
        <f t="shared" si="0"/>
        <v>93.333333333333329</v>
      </c>
      <c r="AZ29" s="384">
        <v>16</v>
      </c>
      <c r="BA29" s="385"/>
      <c r="BB29" s="80">
        <f t="shared" si="10"/>
        <v>40</v>
      </c>
      <c r="BC29" s="182">
        <v>95</v>
      </c>
      <c r="BD29" s="76"/>
      <c r="BE29" s="76"/>
      <c r="BF29" s="76"/>
      <c r="BG29" s="76"/>
      <c r="BH29" s="76">
        <f t="shared" si="11"/>
        <v>95</v>
      </c>
      <c r="BI29" s="76">
        <f t="shared" si="1"/>
        <v>95</v>
      </c>
      <c r="BJ29" s="78">
        <v>24</v>
      </c>
      <c r="BK29" s="78">
        <v>15</v>
      </c>
      <c r="BL29" s="78">
        <v>11</v>
      </c>
      <c r="BM29" s="78">
        <v>13</v>
      </c>
      <c r="BN29" s="78">
        <v>11</v>
      </c>
      <c r="BO29" s="78"/>
      <c r="BP29" s="78"/>
      <c r="BQ29" s="78"/>
      <c r="BR29" s="78"/>
      <c r="BS29" s="78"/>
      <c r="BT29" s="78">
        <f t="shared" si="12"/>
        <v>74</v>
      </c>
      <c r="BU29" s="78">
        <f t="shared" si="28"/>
        <v>74</v>
      </c>
      <c r="BV29" s="82">
        <v>87</v>
      </c>
      <c r="BW29" s="82">
        <v>88</v>
      </c>
      <c r="BX29" s="82"/>
      <c r="BY29" s="82"/>
      <c r="BZ29" s="82"/>
      <c r="CA29" s="82">
        <f t="shared" si="13"/>
        <v>175</v>
      </c>
      <c r="CB29" s="82">
        <f t="shared" si="14"/>
        <v>87.5</v>
      </c>
      <c r="CC29" s="84">
        <v>90</v>
      </c>
      <c r="CD29" s="84">
        <v>90</v>
      </c>
      <c r="CE29" s="84"/>
      <c r="CF29" s="84"/>
      <c r="CG29" s="84"/>
      <c r="CH29" s="84">
        <f t="shared" si="15"/>
        <v>180</v>
      </c>
      <c r="CI29" s="84">
        <f t="shared" si="16"/>
        <v>90</v>
      </c>
      <c r="CJ29" s="86">
        <v>15</v>
      </c>
      <c r="CK29" s="86"/>
      <c r="CL29" s="86"/>
      <c r="CM29" s="86"/>
      <c r="CN29" s="86"/>
      <c r="CO29" s="86">
        <f t="shared" si="17"/>
        <v>15</v>
      </c>
      <c r="CP29" s="86">
        <f t="shared" si="18"/>
        <v>100</v>
      </c>
      <c r="CQ29" s="182">
        <v>17</v>
      </c>
      <c r="CR29" s="76">
        <v>10</v>
      </c>
      <c r="CS29" s="76">
        <v>10</v>
      </c>
      <c r="CT29" s="88">
        <v>10</v>
      </c>
      <c r="CU29" s="88"/>
      <c r="CV29" s="88"/>
      <c r="CW29" s="88"/>
      <c r="CX29" s="88"/>
      <c r="CY29" s="88">
        <f t="shared" si="19"/>
        <v>47</v>
      </c>
      <c r="CZ29" s="89">
        <f t="shared" si="2"/>
        <v>94</v>
      </c>
      <c r="DA29" s="386">
        <v>15</v>
      </c>
      <c r="DB29" s="385"/>
      <c r="DC29" s="80">
        <f t="shared" si="20"/>
        <v>7.5</v>
      </c>
      <c r="DD29" s="100" t="str">
        <f t="shared" si="21"/>
        <v/>
      </c>
      <c r="DE29" s="101">
        <f t="shared" si="22"/>
        <v>18.894736842105264</v>
      </c>
      <c r="DF29" s="101">
        <f t="shared" si="23"/>
        <v>43.487499999999997</v>
      </c>
      <c r="DG29" s="102">
        <f t="shared" si="29"/>
        <v>7.5</v>
      </c>
      <c r="DH29" s="93">
        <f t="shared" si="30"/>
        <v>69.882236842105257</v>
      </c>
      <c r="DI29" s="94">
        <f t="shared" si="24"/>
        <v>81.17639802631578</v>
      </c>
      <c r="DJ29" s="95">
        <f>IFERROR(75+(100-75)/(100-55)*(DH29-55),"")</f>
        <v>83.267909356725141</v>
      </c>
      <c r="DK29" s="96">
        <f>IFERROR(75+(100-75)/(100-50)*(DH29-50),"")</f>
        <v>84.941118421052636</v>
      </c>
      <c r="DL29" s="97">
        <f t="shared" si="27"/>
        <v>83</v>
      </c>
      <c r="DM29" s="98"/>
      <c r="DN29" s="1"/>
    </row>
    <row r="30" spans="1:127" ht="18" customHeight="1">
      <c r="A30" s="70">
        <v>406913150128</v>
      </c>
      <c r="B30" s="71"/>
      <c r="C30" s="207" t="s">
        <v>132</v>
      </c>
      <c r="D30" s="208"/>
      <c r="E30" s="182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 t="str">
        <f t="shared" si="3"/>
        <v/>
      </c>
      <c r="R30" s="76">
        <f t="shared" si="4"/>
        <v>0</v>
      </c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 t="str">
        <f t="shared" si="5"/>
        <v/>
      </c>
      <c r="AD30" s="79" t="str">
        <f t="shared" si="6"/>
        <v/>
      </c>
      <c r="AE30" s="182">
        <v>13</v>
      </c>
      <c r="AF30" s="76">
        <v>10</v>
      </c>
      <c r="AG30" s="76">
        <v>13</v>
      </c>
      <c r="AH30" s="76">
        <v>8</v>
      </c>
      <c r="AI30" s="76">
        <v>18</v>
      </c>
      <c r="AJ30" s="76">
        <v>14</v>
      </c>
      <c r="AK30" s="76">
        <v>10</v>
      </c>
      <c r="AL30" s="76"/>
      <c r="AM30" s="76"/>
      <c r="AN30" s="76"/>
      <c r="AO30" s="76">
        <f t="shared" si="7"/>
        <v>86</v>
      </c>
      <c r="AP30" s="76">
        <f t="shared" si="8"/>
        <v>90.526315789473685</v>
      </c>
      <c r="AQ30" s="78">
        <v>10</v>
      </c>
      <c r="AR30" s="78">
        <v>8</v>
      </c>
      <c r="AS30" s="78">
        <v>8</v>
      </c>
      <c r="AT30" s="78">
        <v>14</v>
      </c>
      <c r="AU30" s="78"/>
      <c r="AV30" s="78"/>
      <c r="AW30" s="78"/>
      <c r="AX30" s="78">
        <f t="shared" si="9"/>
        <v>40</v>
      </c>
      <c r="AY30" s="78">
        <f t="shared" si="0"/>
        <v>88.888888888888886</v>
      </c>
      <c r="AZ30" s="384">
        <v>19</v>
      </c>
      <c r="BA30" s="385"/>
      <c r="BB30" s="80">
        <f t="shared" si="10"/>
        <v>47.5</v>
      </c>
      <c r="BC30" s="182">
        <v>95</v>
      </c>
      <c r="BD30" s="76"/>
      <c r="BE30" s="76"/>
      <c r="BF30" s="76"/>
      <c r="BG30" s="76"/>
      <c r="BH30" s="76">
        <f t="shared" si="11"/>
        <v>95</v>
      </c>
      <c r="BI30" s="76">
        <f t="shared" si="1"/>
        <v>95</v>
      </c>
      <c r="BJ30" s="78">
        <v>15</v>
      </c>
      <c r="BK30" s="78">
        <v>14</v>
      </c>
      <c r="BL30" s="78">
        <v>14</v>
      </c>
      <c r="BM30" s="78">
        <v>16</v>
      </c>
      <c r="BN30" s="78">
        <v>15</v>
      </c>
      <c r="BO30" s="78"/>
      <c r="BP30" s="78"/>
      <c r="BQ30" s="78"/>
      <c r="BR30" s="78"/>
      <c r="BS30" s="78"/>
      <c r="BT30" s="78">
        <f t="shared" si="12"/>
        <v>74</v>
      </c>
      <c r="BU30" s="78">
        <f t="shared" si="28"/>
        <v>74</v>
      </c>
      <c r="BV30" s="82">
        <v>82</v>
      </c>
      <c r="BW30" s="82">
        <v>87</v>
      </c>
      <c r="BX30" s="82"/>
      <c r="BY30" s="82"/>
      <c r="BZ30" s="82"/>
      <c r="CA30" s="82">
        <f t="shared" si="13"/>
        <v>169</v>
      </c>
      <c r="CB30" s="82">
        <f t="shared" si="14"/>
        <v>84.5</v>
      </c>
      <c r="CC30" s="84">
        <v>95</v>
      </c>
      <c r="CD30" s="84">
        <v>88</v>
      </c>
      <c r="CE30" s="84"/>
      <c r="CF30" s="84"/>
      <c r="CG30" s="84"/>
      <c r="CH30" s="84">
        <f t="shared" si="15"/>
        <v>183</v>
      </c>
      <c r="CI30" s="84">
        <f t="shared" si="16"/>
        <v>91.5</v>
      </c>
      <c r="CJ30" s="86">
        <v>13</v>
      </c>
      <c r="CK30" s="86"/>
      <c r="CL30" s="86"/>
      <c r="CM30" s="86"/>
      <c r="CN30" s="86"/>
      <c r="CO30" s="86">
        <f t="shared" si="17"/>
        <v>13</v>
      </c>
      <c r="CP30" s="86">
        <f t="shared" si="18"/>
        <v>86.666666666666671</v>
      </c>
      <c r="CQ30" s="182">
        <v>11</v>
      </c>
      <c r="CR30" s="76">
        <v>9</v>
      </c>
      <c r="CS30" s="76">
        <v>8</v>
      </c>
      <c r="CT30" s="88">
        <v>10</v>
      </c>
      <c r="CU30" s="88"/>
      <c r="CV30" s="88"/>
      <c r="CW30" s="88"/>
      <c r="CX30" s="88"/>
      <c r="CY30" s="88">
        <f t="shared" si="19"/>
        <v>38</v>
      </c>
      <c r="CZ30" s="89">
        <f t="shared" si="2"/>
        <v>76</v>
      </c>
      <c r="DA30" s="386">
        <v>21</v>
      </c>
      <c r="DB30" s="385"/>
      <c r="DC30" s="80">
        <f t="shared" si="20"/>
        <v>10.5</v>
      </c>
      <c r="DD30" s="100" t="str">
        <f t="shared" si="21"/>
        <v/>
      </c>
      <c r="DE30" s="101">
        <f t="shared" si="22"/>
        <v>20.605701754385965</v>
      </c>
      <c r="DF30" s="101">
        <f t="shared" si="23"/>
        <v>41.845833333333339</v>
      </c>
      <c r="DG30" s="102">
        <f t="shared" si="29"/>
        <v>10.5</v>
      </c>
      <c r="DH30" s="93">
        <f t="shared" si="30"/>
        <v>72.951535087719307</v>
      </c>
      <c r="DI30" s="94">
        <f t="shared" si="24"/>
        <v>83.094709429824562</v>
      </c>
      <c r="DJ30" s="95">
        <f t="shared" si="25"/>
        <v>84.973075048732952</v>
      </c>
      <c r="DK30" s="96">
        <f t="shared" si="26"/>
        <v>86.475767543859661</v>
      </c>
      <c r="DL30" s="97">
        <f t="shared" si="27"/>
        <v>85</v>
      </c>
      <c r="DM30" s="98"/>
      <c r="DN30" s="1"/>
    </row>
    <row r="31" spans="1:127" ht="18" customHeight="1">
      <c r="A31" s="70">
        <v>406913150131</v>
      </c>
      <c r="B31" s="71"/>
      <c r="C31" s="207" t="s">
        <v>133</v>
      </c>
      <c r="D31" s="208"/>
      <c r="E31" s="182"/>
      <c r="F31" s="76"/>
      <c r="G31" s="76"/>
      <c r="H31" s="76"/>
      <c r="I31" s="76"/>
      <c r="J31" s="76"/>
      <c r="K31" s="76"/>
      <c r="L31" s="76"/>
      <c r="M31" s="76"/>
      <c r="N31" s="76"/>
      <c r="O31" s="106"/>
      <c r="P31" s="106"/>
      <c r="Q31" s="76" t="str">
        <f t="shared" si="3"/>
        <v/>
      </c>
      <c r="R31" s="76">
        <f t="shared" si="4"/>
        <v>0</v>
      </c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78" t="str">
        <f t="shared" si="5"/>
        <v/>
      </c>
      <c r="AD31" s="79" t="str">
        <f t="shared" si="6"/>
        <v/>
      </c>
      <c r="AE31" s="182">
        <v>14</v>
      </c>
      <c r="AF31" s="76">
        <v>4</v>
      </c>
      <c r="AG31" s="76">
        <v>13</v>
      </c>
      <c r="AH31" s="76">
        <v>4</v>
      </c>
      <c r="AI31" s="76">
        <v>19</v>
      </c>
      <c r="AJ31" s="76">
        <v>10</v>
      </c>
      <c r="AK31" s="76">
        <v>5</v>
      </c>
      <c r="AL31" s="76"/>
      <c r="AM31" s="76"/>
      <c r="AN31" s="76"/>
      <c r="AO31" s="76">
        <f t="shared" si="7"/>
        <v>69</v>
      </c>
      <c r="AP31" s="76">
        <f t="shared" si="8"/>
        <v>72.631578947368425</v>
      </c>
      <c r="AQ31" s="108">
        <v>8</v>
      </c>
      <c r="AR31" s="108">
        <v>10</v>
      </c>
      <c r="AS31" s="108">
        <v>5</v>
      </c>
      <c r="AT31" s="108">
        <v>14</v>
      </c>
      <c r="AU31" s="108"/>
      <c r="AV31" s="108"/>
      <c r="AW31" s="108"/>
      <c r="AX31" s="78">
        <f t="shared" si="9"/>
        <v>37</v>
      </c>
      <c r="AY31" s="78">
        <f t="shared" si="0"/>
        <v>82.222222222222214</v>
      </c>
      <c r="AZ31" s="384">
        <v>26</v>
      </c>
      <c r="BA31" s="385"/>
      <c r="BB31" s="80">
        <f t="shared" si="10"/>
        <v>65</v>
      </c>
      <c r="BC31" s="182">
        <v>95</v>
      </c>
      <c r="BD31" s="76"/>
      <c r="BE31" s="76"/>
      <c r="BF31" s="76"/>
      <c r="BG31" s="76"/>
      <c r="BH31" s="76">
        <f t="shared" si="11"/>
        <v>95</v>
      </c>
      <c r="BI31" s="76">
        <f t="shared" si="1"/>
        <v>95</v>
      </c>
      <c r="BJ31" s="108">
        <v>13</v>
      </c>
      <c r="BK31" s="108">
        <v>10</v>
      </c>
      <c r="BL31" s="108">
        <v>12</v>
      </c>
      <c r="BM31" s="78">
        <v>12</v>
      </c>
      <c r="BN31" s="78">
        <v>15</v>
      </c>
      <c r="BO31" s="78"/>
      <c r="BP31" s="78"/>
      <c r="BQ31" s="78"/>
      <c r="BR31" s="78"/>
      <c r="BS31" s="78"/>
      <c r="BT31" s="78">
        <f t="shared" si="12"/>
        <v>62</v>
      </c>
      <c r="BU31" s="78">
        <f t="shared" si="28"/>
        <v>62</v>
      </c>
      <c r="BV31" s="82">
        <v>83</v>
      </c>
      <c r="BW31" s="82">
        <v>88</v>
      </c>
      <c r="BX31" s="82"/>
      <c r="BY31" s="82"/>
      <c r="BZ31" s="82"/>
      <c r="CA31" s="82">
        <f t="shared" si="13"/>
        <v>171</v>
      </c>
      <c r="CB31" s="82">
        <f t="shared" si="14"/>
        <v>85.5</v>
      </c>
      <c r="CC31" s="84">
        <v>95</v>
      </c>
      <c r="CD31" s="84">
        <v>88</v>
      </c>
      <c r="CE31" s="84"/>
      <c r="CF31" s="84"/>
      <c r="CG31" s="84"/>
      <c r="CH31" s="84">
        <f t="shared" si="15"/>
        <v>183</v>
      </c>
      <c r="CI31" s="84">
        <f t="shared" si="16"/>
        <v>91.5</v>
      </c>
      <c r="CJ31" s="86">
        <v>12</v>
      </c>
      <c r="CK31" s="86"/>
      <c r="CL31" s="86"/>
      <c r="CM31" s="86"/>
      <c r="CN31" s="86"/>
      <c r="CO31" s="86">
        <f t="shared" si="17"/>
        <v>12</v>
      </c>
      <c r="CP31" s="86">
        <f t="shared" si="18"/>
        <v>80</v>
      </c>
      <c r="CQ31" s="182">
        <v>11</v>
      </c>
      <c r="CR31" s="76">
        <v>9</v>
      </c>
      <c r="CS31" s="76">
        <v>8</v>
      </c>
      <c r="CT31" s="88">
        <v>10</v>
      </c>
      <c r="CU31" s="88"/>
      <c r="CV31" s="88"/>
      <c r="CW31" s="88"/>
      <c r="CX31" s="88"/>
      <c r="CY31" s="88">
        <f t="shared" si="19"/>
        <v>38</v>
      </c>
      <c r="CZ31" s="89">
        <f t="shared" si="2"/>
        <v>76</v>
      </c>
      <c r="DA31" s="386">
        <v>23</v>
      </c>
      <c r="DB31" s="385"/>
      <c r="DC31" s="80">
        <f t="shared" si="20"/>
        <v>11.499999999999998</v>
      </c>
      <c r="DD31" s="100" t="str">
        <f t="shared" si="21"/>
        <v/>
      </c>
      <c r="DE31" s="101">
        <f t="shared" si="22"/>
        <v>21.220175438596488</v>
      </c>
      <c r="DF31" s="101">
        <f t="shared" si="23"/>
        <v>39.787500000000001</v>
      </c>
      <c r="DG31" s="102">
        <f t="shared" si="29"/>
        <v>11.499999999999998</v>
      </c>
      <c r="DH31" s="93">
        <f t="shared" si="30"/>
        <v>72.507675438596493</v>
      </c>
      <c r="DI31" s="109">
        <f t="shared" si="24"/>
        <v>82.817297149122808</v>
      </c>
      <c r="DJ31" s="110">
        <f t="shared" si="25"/>
        <v>84.72648635477583</v>
      </c>
      <c r="DK31" s="111">
        <f t="shared" si="26"/>
        <v>86.253837719298247</v>
      </c>
      <c r="DL31" s="97">
        <f t="shared" si="27"/>
        <v>85</v>
      </c>
      <c r="DM31" s="98"/>
      <c r="DN31" s="1"/>
    </row>
    <row r="32" spans="1:127" ht="18" customHeight="1">
      <c r="A32" s="70">
        <v>406766150008</v>
      </c>
      <c r="B32" s="71"/>
      <c r="C32" s="207" t="s">
        <v>134</v>
      </c>
      <c r="D32" s="208"/>
      <c r="E32" s="182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 t="str">
        <f t="shared" si="3"/>
        <v/>
      </c>
      <c r="R32" s="76">
        <f t="shared" si="4"/>
        <v>0</v>
      </c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 t="str">
        <f t="shared" si="5"/>
        <v/>
      </c>
      <c r="AD32" s="79" t="str">
        <f t="shared" si="6"/>
        <v/>
      </c>
      <c r="AE32" s="182">
        <v>10</v>
      </c>
      <c r="AF32" s="76">
        <v>2</v>
      </c>
      <c r="AG32" s="76">
        <v>13</v>
      </c>
      <c r="AH32" s="76">
        <v>14</v>
      </c>
      <c r="AI32" s="76">
        <v>17</v>
      </c>
      <c r="AJ32" s="76">
        <v>7</v>
      </c>
      <c r="AK32" s="76">
        <v>10</v>
      </c>
      <c r="AL32" s="76"/>
      <c r="AM32" s="76"/>
      <c r="AN32" s="76"/>
      <c r="AO32" s="76">
        <f t="shared" si="7"/>
        <v>73</v>
      </c>
      <c r="AP32" s="76">
        <f t="shared" si="8"/>
        <v>76.84210526315789</v>
      </c>
      <c r="AQ32" s="78">
        <v>10</v>
      </c>
      <c r="AR32" s="78">
        <v>2</v>
      </c>
      <c r="AS32" s="78">
        <v>5</v>
      </c>
      <c r="AT32" s="78">
        <v>12</v>
      </c>
      <c r="AU32" s="78"/>
      <c r="AV32" s="78"/>
      <c r="AW32" s="78"/>
      <c r="AX32" s="78">
        <f t="shared" si="9"/>
        <v>29</v>
      </c>
      <c r="AY32" s="78">
        <f t="shared" si="0"/>
        <v>64.444444444444443</v>
      </c>
      <c r="AZ32" s="384">
        <v>27</v>
      </c>
      <c r="BA32" s="385"/>
      <c r="BB32" s="80">
        <f t="shared" si="10"/>
        <v>67.5</v>
      </c>
      <c r="BC32" s="182">
        <v>95</v>
      </c>
      <c r="BD32" s="76"/>
      <c r="BE32" s="76"/>
      <c r="BF32" s="76"/>
      <c r="BG32" s="76"/>
      <c r="BH32" s="76">
        <f t="shared" si="11"/>
        <v>95</v>
      </c>
      <c r="BI32" s="76">
        <f t="shared" si="1"/>
        <v>95</v>
      </c>
      <c r="BJ32" s="78">
        <v>18</v>
      </c>
      <c r="BK32" s="78">
        <v>11</v>
      </c>
      <c r="BL32" s="78">
        <v>14</v>
      </c>
      <c r="BM32" s="78">
        <v>16</v>
      </c>
      <c r="BN32" s="78">
        <v>16</v>
      </c>
      <c r="BO32" s="78"/>
      <c r="BP32" s="78"/>
      <c r="BQ32" s="78"/>
      <c r="BR32" s="78"/>
      <c r="BS32" s="78"/>
      <c r="BT32" s="78">
        <f t="shared" si="12"/>
        <v>75</v>
      </c>
      <c r="BU32" s="78">
        <f t="shared" si="28"/>
        <v>75</v>
      </c>
      <c r="BV32" s="82">
        <v>83</v>
      </c>
      <c r="BW32" s="82">
        <v>87</v>
      </c>
      <c r="BX32" s="82"/>
      <c r="BY32" s="82"/>
      <c r="BZ32" s="82"/>
      <c r="CA32" s="82">
        <f t="shared" si="13"/>
        <v>170</v>
      </c>
      <c r="CB32" s="82">
        <f t="shared" si="14"/>
        <v>85</v>
      </c>
      <c r="CC32" s="84">
        <v>90</v>
      </c>
      <c r="CD32" s="84">
        <v>88</v>
      </c>
      <c r="CE32" s="84"/>
      <c r="CF32" s="84"/>
      <c r="CG32" s="84"/>
      <c r="CH32" s="84">
        <f t="shared" si="15"/>
        <v>178</v>
      </c>
      <c r="CI32" s="84">
        <f t="shared" si="16"/>
        <v>89</v>
      </c>
      <c r="CJ32" s="86">
        <v>15</v>
      </c>
      <c r="CK32" s="86"/>
      <c r="CL32" s="86"/>
      <c r="CM32" s="86"/>
      <c r="CN32" s="86"/>
      <c r="CO32" s="86">
        <f t="shared" si="17"/>
        <v>15</v>
      </c>
      <c r="CP32" s="86">
        <f t="shared" si="18"/>
        <v>100</v>
      </c>
      <c r="CQ32" s="182">
        <v>16</v>
      </c>
      <c r="CR32" s="76">
        <v>9</v>
      </c>
      <c r="CS32" s="76">
        <v>8</v>
      </c>
      <c r="CT32" s="88">
        <v>10</v>
      </c>
      <c r="CU32" s="88"/>
      <c r="CV32" s="88"/>
      <c r="CW32" s="88"/>
      <c r="CX32" s="88"/>
      <c r="CY32" s="88">
        <f>IF(SUMIFS(CQ32:CX32,CQ32:CX32,"&gt;=0")=0,"",SUMIFS(CQ32:CX32,CQ32:CX32,"&gt;=0"))</f>
        <v>43</v>
      </c>
      <c r="CZ32" s="89">
        <f t="shared" si="2"/>
        <v>86</v>
      </c>
      <c r="DA32" s="386">
        <v>24</v>
      </c>
      <c r="DB32" s="385"/>
      <c r="DC32" s="80">
        <f t="shared" si="20"/>
        <v>12</v>
      </c>
      <c r="DD32" s="100" t="str">
        <f t="shared" si="21"/>
        <v/>
      </c>
      <c r="DE32" s="101">
        <f t="shared" si="22"/>
        <v>20.907456140350877</v>
      </c>
      <c r="DF32" s="101">
        <f t="shared" si="23"/>
        <v>42.95</v>
      </c>
      <c r="DG32" s="102">
        <f t="shared" si="29"/>
        <v>12</v>
      </c>
      <c r="DH32" s="93">
        <f>IFERROR(IF(AND($C$8="",$E$7="",$AE$7="",$BC$7="",$E$6=""),IF(SUM(DD32:DG32)=0,"",SUM(DD32:DG32)),""),"")</f>
        <v>75.857456140350877</v>
      </c>
      <c r="DI32" s="94">
        <f t="shared" si="24"/>
        <v>84.910910087719301</v>
      </c>
      <c r="DJ32" s="95">
        <f t="shared" si="25"/>
        <v>86.587475633528271</v>
      </c>
      <c r="DK32" s="96">
        <f t="shared" si="26"/>
        <v>87.928728070175438</v>
      </c>
      <c r="DL32" s="97">
        <f t="shared" si="27"/>
        <v>87</v>
      </c>
      <c r="DM32" s="98"/>
      <c r="DN32" s="1"/>
    </row>
    <row r="33" spans="1:118" ht="18" customHeight="1">
      <c r="A33" s="70">
        <v>406913150133</v>
      </c>
      <c r="B33" s="71"/>
      <c r="C33" s="207" t="s">
        <v>135</v>
      </c>
      <c r="D33" s="208"/>
      <c r="E33" s="182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 t="str">
        <f t="shared" si="3"/>
        <v/>
      </c>
      <c r="R33" s="76">
        <f t="shared" si="4"/>
        <v>0</v>
      </c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 t="str">
        <f t="shared" si="5"/>
        <v/>
      </c>
      <c r="AD33" s="79" t="str">
        <f t="shared" si="6"/>
        <v/>
      </c>
      <c r="AE33" s="182">
        <v>14</v>
      </c>
      <c r="AF33" s="76">
        <v>8</v>
      </c>
      <c r="AG33" s="76">
        <v>13</v>
      </c>
      <c r="AH33" s="76">
        <v>4</v>
      </c>
      <c r="AI33" s="76">
        <v>17</v>
      </c>
      <c r="AJ33" s="76">
        <v>9</v>
      </c>
      <c r="AK33" s="76">
        <v>10</v>
      </c>
      <c r="AL33" s="76"/>
      <c r="AM33" s="76"/>
      <c r="AN33" s="76"/>
      <c r="AO33" s="76">
        <f t="shared" si="7"/>
        <v>75</v>
      </c>
      <c r="AP33" s="76">
        <f t="shared" si="8"/>
        <v>78.94736842105263</v>
      </c>
      <c r="AQ33" s="78">
        <v>9</v>
      </c>
      <c r="AR33" s="78">
        <v>4</v>
      </c>
      <c r="AS33" s="78">
        <v>8</v>
      </c>
      <c r="AT33" s="78">
        <v>11</v>
      </c>
      <c r="AU33" s="78"/>
      <c r="AV33" s="78"/>
      <c r="AW33" s="78"/>
      <c r="AX33" s="78">
        <f t="shared" si="9"/>
        <v>32</v>
      </c>
      <c r="AY33" s="78">
        <f t="shared" si="0"/>
        <v>71.111111111111114</v>
      </c>
      <c r="AZ33" s="384">
        <v>12</v>
      </c>
      <c r="BA33" s="385"/>
      <c r="BB33" s="80">
        <f t="shared" si="10"/>
        <v>30</v>
      </c>
      <c r="BC33" s="182">
        <v>95</v>
      </c>
      <c r="BD33" s="76"/>
      <c r="BE33" s="76"/>
      <c r="BF33" s="76"/>
      <c r="BG33" s="76"/>
      <c r="BH33" s="76">
        <f t="shared" si="11"/>
        <v>95</v>
      </c>
      <c r="BI33" s="76">
        <f t="shared" si="1"/>
        <v>95</v>
      </c>
      <c r="BJ33" s="78">
        <v>23</v>
      </c>
      <c r="BK33" s="78">
        <v>14</v>
      </c>
      <c r="BL33" s="78">
        <v>11</v>
      </c>
      <c r="BM33" s="78">
        <v>16</v>
      </c>
      <c r="BN33" s="78">
        <v>15</v>
      </c>
      <c r="BO33" s="78"/>
      <c r="BP33" s="78"/>
      <c r="BQ33" s="78"/>
      <c r="BR33" s="78"/>
      <c r="BS33" s="78"/>
      <c r="BT33" s="78">
        <f t="shared" si="12"/>
        <v>79</v>
      </c>
      <c r="BU33" s="78">
        <f t="shared" si="28"/>
        <v>79</v>
      </c>
      <c r="BV33" s="82">
        <v>82</v>
      </c>
      <c r="BW33" s="82">
        <v>86</v>
      </c>
      <c r="BX33" s="82"/>
      <c r="BY33" s="82"/>
      <c r="BZ33" s="82"/>
      <c r="CA33" s="82">
        <f t="shared" si="13"/>
        <v>168</v>
      </c>
      <c r="CB33" s="82">
        <f t="shared" si="14"/>
        <v>84</v>
      </c>
      <c r="CC33" s="84">
        <v>90</v>
      </c>
      <c r="CD33" s="84">
        <v>80</v>
      </c>
      <c r="CE33" s="84"/>
      <c r="CF33" s="84"/>
      <c r="CG33" s="84"/>
      <c r="CH33" s="84">
        <f t="shared" si="15"/>
        <v>170</v>
      </c>
      <c r="CI33" s="84">
        <f t="shared" si="16"/>
        <v>85</v>
      </c>
      <c r="CJ33" s="86">
        <v>13</v>
      </c>
      <c r="CK33" s="86"/>
      <c r="CL33" s="86"/>
      <c r="CM33" s="86"/>
      <c r="CN33" s="86"/>
      <c r="CO33" s="86">
        <f t="shared" si="17"/>
        <v>13</v>
      </c>
      <c r="CP33" s="86">
        <f t="shared" si="18"/>
        <v>86.666666666666671</v>
      </c>
      <c r="CQ33" s="182">
        <v>16</v>
      </c>
      <c r="CR33" s="76">
        <v>9</v>
      </c>
      <c r="CS33" s="76">
        <v>8</v>
      </c>
      <c r="CT33" s="88">
        <v>10</v>
      </c>
      <c r="CU33" s="88"/>
      <c r="CV33" s="88"/>
      <c r="CW33" s="88"/>
      <c r="CX33" s="88"/>
      <c r="CY33" s="88">
        <f t="shared" si="19"/>
        <v>43</v>
      </c>
      <c r="CZ33" s="89">
        <f t="shared" si="2"/>
        <v>86</v>
      </c>
      <c r="DA33" s="386">
        <v>16</v>
      </c>
      <c r="DB33" s="385"/>
      <c r="DC33" s="80">
        <f t="shared" si="20"/>
        <v>8</v>
      </c>
      <c r="DD33" s="100" t="str">
        <f t="shared" si="21"/>
        <v/>
      </c>
      <c r="DE33" s="101">
        <f t="shared" si="22"/>
        <v>15.871929824561402</v>
      </c>
      <c r="DF33" s="101">
        <f t="shared" si="23"/>
        <v>42.408333333333339</v>
      </c>
      <c r="DG33" s="102">
        <f t="shared" si="29"/>
        <v>8</v>
      </c>
      <c r="DH33" s="93">
        <f t="shared" si="30"/>
        <v>66.280263157894737</v>
      </c>
      <c r="DI33" s="94">
        <f t="shared" si="24"/>
        <v>78.925164473684205</v>
      </c>
      <c r="DJ33" s="95">
        <f t="shared" si="25"/>
        <v>81.266812865497073</v>
      </c>
      <c r="DK33" s="96">
        <f t="shared" si="26"/>
        <v>83.140131578947376</v>
      </c>
      <c r="DL33" s="97">
        <f t="shared" si="27"/>
        <v>81</v>
      </c>
      <c r="DM33" s="98"/>
      <c r="DN33" s="1"/>
    </row>
    <row r="34" spans="1:118" ht="18" customHeight="1">
      <c r="A34" s="70">
        <v>403012150091</v>
      </c>
      <c r="B34" s="103"/>
      <c r="C34" s="207" t="s">
        <v>136</v>
      </c>
      <c r="D34" s="208"/>
      <c r="E34" s="182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 t="str">
        <f t="shared" si="3"/>
        <v/>
      </c>
      <c r="R34" s="76">
        <f t="shared" si="4"/>
        <v>0</v>
      </c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 t="str">
        <f t="shared" si="5"/>
        <v/>
      </c>
      <c r="AD34" s="79" t="str">
        <f t="shared" si="6"/>
        <v/>
      </c>
      <c r="AE34" s="182">
        <v>11</v>
      </c>
      <c r="AF34" s="76">
        <v>9</v>
      </c>
      <c r="AG34" s="76">
        <v>13</v>
      </c>
      <c r="AH34" s="76">
        <v>14</v>
      </c>
      <c r="AI34" s="76">
        <v>17</v>
      </c>
      <c r="AJ34" s="76">
        <v>8</v>
      </c>
      <c r="AK34" s="76">
        <v>10</v>
      </c>
      <c r="AL34" s="76"/>
      <c r="AM34" s="76"/>
      <c r="AN34" s="76"/>
      <c r="AO34" s="76">
        <f t="shared" si="7"/>
        <v>82</v>
      </c>
      <c r="AP34" s="76">
        <f t="shared" si="8"/>
        <v>86.31578947368422</v>
      </c>
      <c r="AQ34" s="78">
        <v>10</v>
      </c>
      <c r="AR34" s="78">
        <v>10</v>
      </c>
      <c r="AS34" s="78">
        <v>10</v>
      </c>
      <c r="AT34" s="78">
        <v>14</v>
      </c>
      <c r="AU34" s="78"/>
      <c r="AV34" s="78"/>
      <c r="AW34" s="78"/>
      <c r="AX34" s="78">
        <f t="shared" si="9"/>
        <v>44</v>
      </c>
      <c r="AY34" s="78">
        <f t="shared" si="0"/>
        <v>97.777777777777771</v>
      </c>
      <c r="AZ34" s="384">
        <v>20</v>
      </c>
      <c r="BA34" s="385"/>
      <c r="BB34" s="80">
        <f t="shared" si="10"/>
        <v>50</v>
      </c>
      <c r="BC34" s="182">
        <v>95</v>
      </c>
      <c r="BD34" s="76"/>
      <c r="BE34" s="76"/>
      <c r="BF34" s="76"/>
      <c r="BG34" s="76"/>
      <c r="BH34" s="76">
        <f t="shared" si="11"/>
        <v>95</v>
      </c>
      <c r="BI34" s="76">
        <f t="shared" si="1"/>
        <v>95</v>
      </c>
      <c r="BJ34" s="78">
        <v>17</v>
      </c>
      <c r="BK34" s="78">
        <v>14</v>
      </c>
      <c r="BL34" s="78">
        <v>14</v>
      </c>
      <c r="BM34" s="78">
        <v>11</v>
      </c>
      <c r="BN34" s="78">
        <v>11</v>
      </c>
      <c r="BO34" s="78"/>
      <c r="BP34" s="78"/>
      <c r="BQ34" s="78"/>
      <c r="BR34" s="78"/>
      <c r="BS34" s="78"/>
      <c r="BT34" s="78">
        <f t="shared" si="12"/>
        <v>67</v>
      </c>
      <c r="BU34" s="78">
        <f t="shared" si="28"/>
        <v>67</v>
      </c>
      <c r="BV34" s="82">
        <v>88</v>
      </c>
      <c r="BW34" s="82">
        <v>88</v>
      </c>
      <c r="BX34" s="82"/>
      <c r="BY34" s="82"/>
      <c r="BZ34" s="82"/>
      <c r="CA34" s="82">
        <f t="shared" si="13"/>
        <v>176</v>
      </c>
      <c r="CB34" s="82">
        <f t="shared" si="14"/>
        <v>88</v>
      </c>
      <c r="CC34" s="84">
        <v>90</v>
      </c>
      <c r="CD34" s="84">
        <v>90</v>
      </c>
      <c r="CE34" s="84"/>
      <c r="CF34" s="84"/>
      <c r="CG34" s="84"/>
      <c r="CH34" s="84">
        <f t="shared" si="15"/>
        <v>180</v>
      </c>
      <c r="CI34" s="84">
        <f t="shared" si="16"/>
        <v>90</v>
      </c>
      <c r="CJ34" s="86">
        <v>15</v>
      </c>
      <c r="CK34" s="86"/>
      <c r="CL34" s="86"/>
      <c r="CM34" s="86"/>
      <c r="CN34" s="86"/>
      <c r="CO34" s="86">
        <f t="shared" si="17"/>
        <v>15</v>
      </c>
      <c r="CP34" s="86">
        <f t="shared" si="18"/>
        <v>100</v>
      </c>
      <c r="CQ34" s="182">
        <v>12</v>
      </c>
      <c r="CR34" s="76">
        <v>10</v>
      </c>
      <c r="CS34" s="76">
        <v>10</v>
      </c>
      <c r="CT34" s="88">
        <v>10</v>
      </c>
      <c r="CU34" s="88"/>
      <c r="CV34" s="88"/>
      <c r="CW34" s="88"/>
      <c r="CX34" s="88"/>
      <c r="CY34" s="88">
        <f t="shared" si="19"/>
        <v>42</v>
      </c>
      <c r="CZ34" s="89">
        <f t="shared" si="2"/>
        <v>84</v>
      </c>
      <c r="DA34" s="386">
        <v>18</v>
      </c>
      <c r="DB34" s="385"/>
      <c r="DC34" s="80">
        <f t="shared" si="20"/>
        <v>9</v>
      </c>
      <c r="DD34" s="100" t="str">
        <f t="shared" si="21"/>
        <v/>
      </c>
      <c r="DE34" s="101">
        <f t="shared" si="22"/>
        <v>21.135087719298244</v>
      </c>
      <c r="DF34" s="101">
        <f t="shared" si="23"/>
        <v>41.975000000000001</v>
      </c>
      <c r="DG34" s="102">
        <f t="shared" si="29"/>
        <v>9</v>
      </c>
      <c r="DH34" s="93">
        <f t="shared" si="30"/>
        <v>72.110087719298249</v>
      </c>
      <c r="DI34" s="94">
        <f t="shared" si="24"/>
        <v>82.568804824561411</v>
      </c>
      <c r="DJ34" s="95">
        <f t="shared" si="25"/>
        <v>84.505604288499029</v>
      </c>
      <c r="DK34" s="96">
        <f t="shared" si="26"/>
        <v>86.055043859649118</v>
      </c>
      <c r="DL34" s="97">
        <f t="shared" si="27"/>
        <v>85</v>
      </c>
      <c r="DM34" s="98"/>
      <c r="DN34" s="1"/>
    </row>
    <row r="35" spans="1:118" ht="18" customHeight="1">
      <c r="A35" s="70">
        <v>406913150110</v>
      </c>
      <c r="B35" s="112"/>
      <c r="C35" s="207" t="s">
        <v>137</v>
      </c>
      <c r="D35" s="208"/>
      <c r="E35" s="182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 t="str">
        <f t="shared" si="3"/>
        <v/>
      </c>
      <c r="R35" s="76">
        <f t="shared" si="4"/>
        <v>0</v>
      </c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 t="str">
        <f t="shared" si="5"/>
        <v/>
      </c>
      <c r="AD35" s="79" t="str">
        <f t="shared" si="6"/>
        <v/>
      </c>
      <c r="AE35" s="182">
        <v>12</v>
      </c>
      <c r="AF35" s="76">
        <v>4</v>
      </c>
      <c r="AG35" s="76">
        <v>13</v>
      </c>
      <c r="AH35" s="76">
        <v>10</v>
      </c>
      <c r="AI35" s="76">
        <v>18</v>
      </c>
      <c r="AJ35" s="76">
        <v>19</v>
      </c>
      <c r="AK35" s="76">
        <v>10</v>
      </c>
      <c r="AL35" s="76"/>
      <c r="AM35" s="76"/>
      <c r="AN35" s="76"/>
      <c r="AO35" s="76">
        <f t="shared" si="7"/>
        <v>86</v>
      </c>
      <c r="AP35" s="76">
        <f t="shared" si="8"/>
        <v>90.526315789473685</v>
      </c>
      <c r="AQ35" s="78">
        <v>8</v>
      </c>
      <c r="AR35" s="78">
        <v>6</v>
      </c>
      <c r="AS35" s="78">
        <v>4</v>
      </c>
      <c r="AT35" s="78">
        <v>12</v>
      </c>
      <c r="AU35" s="78"/>
      <c r="AV35" s="78"/>
      <c r="AW35" s="78"/>
      <c r="AX35" s="78">
        <f t="shared" si="9"/>
        <v>30</v>
      </c>
      <c r="AY35" s="78">
        <f t="shared" si="0"/>
        <v>66.666666666666657</v>
      </c>
      <c r="AZ35" s="384">
        <v>40</v>
      </c>
      <c r="BA35" s="385"/>
      <c r="BB35" s="80">
        <f t="shared" si="10"/>
        <v>100</v>
      </c>
      <c r="BC35" s="182">
        <v>95</v>
      </c>
      <c r="BD35" s="76"/>
      <c r="BE35" s="76"/>
      <c r="BF35" s="76"/>
      <c r="BG35" s="76"/>
      <c r="BH35" s="76">
        <f t="shared" si="11"/>
        <v>95</v>
      </c>
      <c r="BI35" s="76">
        <f t="shared" si="1"/>
        <v>95</v>
      </c>
      <c r="BJ35" s="78">
        <v>23</v>
      </c>
      <c r="BK35" s="78">
        <v>13</v>
      </c>
      <c r="BL35" s="78">
        <v>14</v>
      </c>
      <c r="BM35" s="78">
        <v>15</v>
      </c>
      <c r="BN35" s="78">
        <v>11</v>
      </c>
      <c r="BO35" s="78"/>
      <c r="BP35" s="78"/>
      <c r="BQ35" s="78"/>
      <c r="BR35" s="78"/>
      <c r="BS35" s="78"/>
      <c r="BT35" s="78">
        <f t="shared" si="12"/>
        <v>76</v>
      </c>
      <c r="BU35" s="78">
        <f t="shared" si="28"/>
        <v>76</v>
      </c>
      <c r="BV35" s="82">
        <v>85</v>
      </c>
      <c r="BW35" s="82">
        <v>85</v>
      </c>
      <c r="BX35" s="82"/>
      <c r="BY35" s="82"/>
      <c r="BZ35" s="82"/>
      <c r="CA35" s="82">
        <f t="shared" si="13"/>
        <v>170</v>
      </c>
      <c r="CB35" s="82">
        <f t="shared" si="14"/>
        <v>85</v>
      </c>
      <c r="CC35" s="84">
        <v>90</v>
      </c>
      <c r="CD35" s="84">
        <v>88</v>
      </c>
      <c r="CE35" s="84"/>
      <c r="CF35" s="84"/>
      <c r="CG35" s="84"/>
      <c r="CH35" s="84">
        <f t="shared" si="15"/>
        <v>178</v>
      </c>
      <c r="CI35" s="84">
        <f t="shared" si="16"/>
        <v>89</v>
      </c>
      <c r="CJ35" s="86">
        <v>13</v>
      </c>
      <c r="CK35" s="86"/>
      <c r="CL35" s="86"/>
      <c r="CM35" s="86"/>
      <c r="CN35" s="86"/>
      <c r="CO35" s="86">
        <f t="shared" si="17"/>
        <v>13</v>
      </c>
      <c r="CP35" s="86">
        <f t="shared" si="18"/>
        <v>86.666666666666671</v>
      </c>
      <c r="CQ35" s="182">
        <v>19</v>
      </c>
      <c r="CR35" s="76">
        <v>9</v>
      </c>
      <c r="CS35" s="76">
        <v>8</v>
      </c>
      <c r="CT35" s="88">
        <v>10</v>
      </c>
      <c r="CU35" s="88"/>
      <c r="CV35" s="88"/>
      <c r="CW35" s="88"/>
      <c r="CX35" s="88"/>
      <c r="CY35" s="88">
        <f t="shared" si="19"/>
        <v>46</v>
      </c>
      <c r="CZ35" s="89">
        <f t="shared" si="2"/>
        <v>92</v>
      </c>
      <c r="DA35" s="386">
        <v>30</v>
      </c>
      <c r="DB35" s="385"/>
      <c r="DC35" s="80">
        <f t="shared" si="20"/>
        <v>15</v>
      </c>
      <c r="DD35" s="100" t="str">
        <f t="shared" si="21"/>
        <v/>
      </c>
      <c r="DE35" s="101">
        <f t="shared" si="22"/>
        <v>27.147368421052633</v>
      </c>
      <c r="DF35" s="101">
        <f t="shared" si="23"/>
        <v>42.733333333333341</v>
      </c>
      <c r="DG35" s="102">
        <f t="shared" si="29"/>
        <v>15</v>
      </c>
      <c r="DH35" s="93">
        <f t="shared" si="30"/>
        <v>84.880701754385967</v>
      </c>
      <c r="DI35" s="94">
        <f t="shared" si="24"/>
        <v>90.550438596491233</v>
      </c>
      <c r="DJ35" s="95">
        <f t="shared" si="25"/>
        <v>91.600389863547761</v>
      </c>
      <c r="DK35" s="96">
        <f t="shared" si="26"/>
        <v>92.440350877192984</v>
      </c>
      <c r="DL35" s="97">
        <f t="shared" si="27"/>
        <v>92</v>
      </c>
      <c r="DM35" s="98"/>
      <c r="DN35" s="1"/>
    </row>
    <row r="36" spans="1:118" ht="18" customHeight="1">
      <c r="A36" s="70">
        <v>406816150808</v>
      </c>
      <c r="B36" s="99"/>
      <c r="C36" s="207" t="s">
        <v>138</v>
      </c>
      <c r="D36" s="208"/>
      <c r="E36" s="182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 t="str">
        <f t="shared" si="3"/>
        <v/>
      </c>
      <c r="R36" s="76">
        <f t="shared" si="4"/>
        <v>0</v>
      </c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 t="str">
        <f t="shared" si="5"/>
        <v/>
      </c>
      <c r="AD36" s="79" t="str">
        <f t="shared" si="6"/>
        <v/>
      </c>
      <c r="AE36" s="182">
        <v>12</v>
      </c>
      <c r="AF36" s="76">
        <v>12</v>
      </c>
      <c r="AG36" s="76">
        <v>13</v>
      </c>
      <c r="AH36" s="76">
        <v>11</v>
      </c>
      <c r="AI36" s="76">
        <v>16</v>
      </c>
      <c r="AJ36" s="76">
        <v>10</v>
      </c>
      <c r="AK36" s="76">
        <v>5</v>
      </c>
      <c r="AL36" s="76"/>
      <c r="AM36" s="76"/>
      <c r="AN36" s="76"/>
      <c r="AO36" s="76">
        <f t="shared" si="7"/>
        <v>79</v>
      </c>
      <c r="AP36" s="76">
        <f t="shared" si="8"/>
        <v>83.15789473684211</v>
      </c>
      <c r="AQ36" s="78">
        <v>10</v>
      </c>
      <c r="AR36" s="78">
        <v>4</v>
      </c>
      <c r="AS36" s="78">
        <v>3</v>
      </c>
      <c r="AT36" s="78">
        <v>14</v>
      </c>
      <c r="AU36" s="78"/>
      <c r="AV36" s="78"/>
      <c r="AW36" s="78"/>
      <c r="AX36" s="78">
        <f t="shared" si="9"/>
        <v>31</v>
      </c>
      <c r="AY36" s="78">
        <f t="shared" si="0"/>
        <v>68.888888888888886</v>
      </c>
      <c r="AZ36" s="384">
        <v>34</v>
      </c>
      <c r="BA36" s="385"/>
      <c r="BB36" s="80">
        <f t="shared" si="10"/>
        <v>85</v>
      </c>
      <c r="BC36" s="182">
        <v>95</v>
      </c>
      <c r="BD36" s="76"/>
      <c r="BE36" s="76"/>
      <c r="BF36" s="76"/>
      <c r="BG36" s="76"/>
      <c r="BH36" s="76">
        <f t="shared" si="11"/>
        <v>95</v>
      </c>
      <c r="BI36" s="76">
        <f t="shared" si="1"/>
        <v>95</v>
      </c>
      <c r="BJ36" s="78">
        <v>24</v>
      </c>
      <c r="BK36" s="78">
        <v>9</v>
      </c>
      <c r="BL36" s="78">
        <v>14</v>
      </c>
      <c r="BM36" s="78">
        <v>15</v>
      </c>
      <c r="BN36" s="78">
        <v>12</v>
      </c>
      <c r="BO36" s="78"/>
      <c r="BP36" s="78"/>
      <c r="BQ36" s="78"/>
      <c r="BR36" s="78"/>
      <c r="BS36" s="78"/>
      <c r="BT36" s="78">
        <f t="shared" si="12"/>
        <v>74</v>
      </c>
      <c r="BU36" s="78">
        <f t="shared" si="28"/>
        <v>74</v>
      </c>
      <c r="BV36" s="82">
        <v>85</v>
      </c>
      <c r="BW36" s="82">
        <v>85</v>
      </c>
      <c r="BX36" s="82"/>
      <c r="BY36" s="82"/>
      <c r="BZ36" s="82"/>
      <c r="CA36" s="82">
        <f t="shared" si="13"/>
        <v>170</v>
      </c>
      <c r="CB36" s="82">
        <f t="shared" si="14"/>
        <v>85</v>
      </c>
      <c r="CC36" s="84">
        <v>90</v>
      </c>
      <c r="CD36" s="84">
        <v>88</v>
      </c>
      <c r="CE36" s="84"/>
      <c r="CF36" s="84"/>
      <c r="CG36" s="84"/>
      <c r="CH36" s="84">
        <f t="shared" si="15"/>
        <v>178</v>
      </c>
      <c r="CI36" s="84">
        <f t="shared" si="16"/>
        <v>89</v>
      </c>
      <c r="CJ36" s="86">
        <v>13</v>
      </c>
      <c r="CK36" s="86"/>
      <c r="CL36" s="86"/>
      <c r="CM36" s="86"/>
      <c r="CN36" s="86"/>
      <c r="CO36" s="86">
        <f t="shared" si="17"/>
        <v>13</v>
      </c>
      <c r="CP36" s="86">
        <f t="shared" si="18"/>
        <v>86.666666666666671</v>
      </c>
      <c r="CQ36" s="182">
        <v>17</v>
      </c>
      <c r="CR36" s="76">
        <v>9</v>
      </c>
      <c r="CS36" s="76">
        <v>10</v>
      </c>
      <c r="CT36" s="88">
        <v>10</v>
      </c>
      <c r="CU36" s="88"/>
      <c r="CV36" s="88"/>
      <c r="CW36" s="88"/>
      <c r="CX36" s="88"/>
      <c r="CY36" s="88">
        <f t="shared" si="19"/>
        <v>46</v>
      </c>
      <c r="CZ36" s="89">
        <f t="shared" si="2"/>
        <v>92</v>
      </c>
      <c r="DA36" s="386">
        <v>33</v>
      </c>
      <c r="DB36" s="385"/>
      <c r="DC36" s="80">
        <f t="shared" si="20"/>
        <v>16.5</v>
      </c>
      <c r="DD36" s="100" t="str">
        <f t="shared" si="21"/>
        <v/>
      </c>
      <c r="DE36" s="101">
        <f t="shared" si="22"/>
        <v>24.367543859649121</v>
      </c>
      <c r="DF36" s="101">
        <f t="shared" si="23"/>
        <v>42.433333333333337</v>
      </c>
      <c r="DG36" s="102">
        <f t="shared" si="29"/>
        <v>16.5</v>
      </c>
      <c r="DH36" s="93">
        <f t="shared" si="30"/>
        <v>83.300877192982455</v>
      </c>
      <c r="DI36" s="94">
        <f t="shared" si="24"/>
        <v>89.563048245614027</v>
      </c>
      <c r="DJ36" s="95">
        <f t="shared" si="25"/>
        <v>90.722709551656919</v>
      </c>
      <c r="DK36" s="96">
        <f t="shared" si="26"/>
        <v>91.650438596491227</v>
      </c>
      <c r="DL36" s="97">
        <f t="shared" si="27"/>
        <v>91</v>
      </c>
      <c r="DM36" s="98"/>
      <c r="DN36" s="1"/>
    </row>
    <row r="37" spans="1:118" ht="18" customHeight="1">
      <c r="A37" s="70">
        <v>406816150837</v>
      </c>
      <c r="B37" s="71"/>
      <c r="C37" s="207" t="s">
        <v>139</v>
      </c>
      <c r="D37" s="208"/>
      <c r="E37" s="182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 t="str">
        <f t="shared" si="3"/>
        <v/>
      </c>
      <c r="R37" s="76">
        <f t="shared" si="4"/>
        <v>0</v>
      </c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 t="str">
        <f t="shared" si="5"/>
        <v/>
      </c>
      <c r="AD37" s="79" t="str">
        <f t="shared" si="6"/>
        <v/>
      </c>
      <c r="AE37" s="182">
        <v>11</v>
      </c>
      <c r="AF37" s="76">
        <v>3</v>
      </c>
      <c r="AG37" s="76">
        <v>12</v>
      </c>
      <c r="AH37" s="76">
        <v>9</v>
      </c>
      <c r="AI37" s="76">
        <v>18</v>
      </c>
      <c r="AJ37" s="76">
        <v>20</v>
      </c>
      <c r="AK37" s="76">
        <v>10</v>
      </c>
      <c r="AL37" s="76"/>
      <c r="AM37" s="76"/>
      <c r="AN37" s="76"/>
      <c r="AO37" s="76">
        <f t="shared" si="7"/>
        <v>83</v>
      </c>
      <c r="AP37" s="76">
        <f t="shared" si="8"/>
        <v>87.368421052631589</v>
      </c>
      <c r="AQ37" s="78">
        <v>10</v>
      </c>
      <c r="AR37" s="78">
        <v>6</v>
      </c>
      <c r="AS37" s="78">
        <v>10</v>
      </c>
      <c r="AT37" s="78">
        <v>14</v>
      </c>
      <c r="AU37" s="78"/>
      <c r="AV37" s="78"/>
      <c r="AW37" s="78"/>
      <c r="AX37" s="78">
        <f t="shared" si="9"/>
        <v>40</v>
      </c>
      <c r="AY37" s="78">
        <f t="shared" si="0"/>
        <v>88.888888888888886</v>
      </c>
      <c r="AZ37" s="384">
        <v>40</v>
      </c>
      <c r="BA37" s="385"/>
      <c r="BB37" s="80">
        <f t="shared" si="10"/>
        <v>100</v>
      </c>
      <c r="BC37" s="182">
        <v>95</v>
      </c>
      <c r="BD37" s="76"/>
      <c r="BE37" s="76"/>
      <c r="BF37" s="76"/>
      <c r="BG37" s="76"/>
      <c r="BH37" s="76">
        <f t="shared" si="11"/>
        <v>95</v>
      </c>
      <c r="BI37" s="76">
        <f t="shared" si="1"/>
        <v>95</v>
      </c>
      <c r="BJ37" s="78">
        <v>25</v>
      </c>
      <c r="BK37" s="78">
        <v>8</v>
      </c>
      <c r="BL37" s="78">
        <v>16</v>
      </c>
      <c r="BM37" s="78">
        <v>19</v>
      </c>
      <c r="BN37" s="78">
        <v>15</v>
      </c>
      <c r="BO37" s="78"/>
      <c r="BP37" s="78"/>
      <c r="BQ37" s="78"/>
      <c r="BR37" s="78"/>
      <c r="BS37" s="78"/>
      <c r="BT37" s="78">
        <f t="shared" si="12"/>
        <v>83</v>
      </c>
      <c r="BU37" s="78">
        <f t="shared" si="28"/>
        <v>83</v>
      </c>
      <c r="BV37" s="82">
        <v>87</v>
      </c>
      <c r="BW37" s="82">
        <v>88</v>
      </c>
      <c r="BX37" s="82"/>
      <c r="BY37" s="82"/>
      <c r="BZ37" s="82"/>
      <c r="CA37" s="82">
        <f t="shared" si="13"/>
        <v>175</v>
      </c>
      <c r="CB37" s="82">
        <f t="shared" si="14"/>
        <v>87.5</v>
      </c>
      <c r="CC37" s="84">
        <v>90</v>
      </c>
      <c r="CD37" s="84">
        <v>88</v>
      </c>
      <c r="CE37" s="84"/>
      <c r="CF37" s="84"/>
      <c r="CG37" s="84"/>
      <c r="CH37" s="84">
        <f t="shared" si="15"/>
        <v>178</v>
      </c>
      <c r="CI37" s="84">
        <f t="shared" si="16"/>
        <v>89</v>
      </c>
      <c r="CJ37" s="86">
        <v>13</v>
      </c>
      <c r="CK37" s="86"/>
      <c r="CL37" s="86"/>
      <c r="CM37" s="86"/>
      <c r="CN37" s="86"/>
      <c r="CO37" s="86">
        <f t="shared" si="17"/>
        <v>13</v>
      </c>
      <c r="CP37" s="86">
        <f t="shared" si="18"/>
        <v>86.666666666666671</v>
      </c>
      <c r="CQ37" s="182">
        <v>15</v>
      </c>
      <c r="CR37" s="76">
        <v>9</v>
      </c>
      <c r="CS37" s="76">
        <v>10</v>
      </c>
      <c r="CT37" s="88">
        <v>10</v>
      </c>
      <c r="CU37" s="88"/>
      <c r="CV37" s="88"/>
      <c r="CW37" s="88"/>
      <c r="CX37" s="88"/>
      <c r="CY37" s="88">
        <f t="shared" si="19"/>
        <v>44</v>
      </c>
      <c r="CZ37" s="89">
        <f t="shared" si="2"/>
        <v>88</v>
      </c>
      <c r="DA37" s="386">
        <v>35</v>
      </c>
      <c r="DB37" s="385"/>
      <c r="DC37" s="80">
        <f t="shared" si="20"/>
        <v>17.5</v>
      </c>
      <c r="DD37" s="100" t="str">
        <f t="shared" si="21"/>
        <v/>
      </c>
      <c r="DE37" s="101">
        <f t="shared" si="22"/>
        <v>28.196491228070176</v>
      </c>
      <c r="DF37" s="101">
        <f t="shared" si="23"/>
        <v>43.770833333333343</v>
      </c>
      <c r="DG37" s="102">
        <f t="shared" si="29"/>
        <v>17.5</v>
      </c>
      <c r="DH37" s="93">
        <f t="shared" si="30"/>
        <v>89.467324561403515</v>
      </c>
      <c r="DI37" s="94">
        <f t="shared" si="24"/>
        <v>93.417077850877206</v>
      </c>
      <c r="DJ37" s="95">
        <f t="shared" si="25"/>
        <v>94.14851364522417</v>
      </c>
      <c r="DK37" s="96">
        <f t="shared" si="26"/>
        <v>94.733662280701765</v>
      </c>
      <c r="DL37" s="97">
        <f t="shared" si="27"/>
        <v>94</v>
      </c>
      <c r="DM37" s="98"/>
      <c r="DN37" s="1"/>
    </row>
    <row r="38" spans="1:118" ht="18" customHeight="1">
      <c r="A38" s="70">
        <v>406913150111</v>
      </c>
      <c r="B38" s="103"/>
      <c r="C38" s="207" t="s">
        <v>140</v>
      </c>
      <c r="D38" s="208"/>
      <c r="E38" s="182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 t="str">
        <f t="shared" si="3"/>
        <v/>
      </c>
      <c r="R38" s="76">
        <f t="shared" si="4"/>
        <v>0</v>
      </c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 t="str">
        <f t="shared" si="5"/>
        <v/>
      </c>
      <c r="AD38" s="79" t="str">
        <f t="shared" si="6"/>
        <v/>
      </c>
      <c r="AE38" s="182">
        <v>15</v>
      </c>
      <c r="AF38" s="76">
        <v>1</v>
      </c>
      <c r="AG38" s="76">
        <v>13</v>
      </c>
      <c r="AH38" s="76">
        <v>14</v>
      </c>
      <c r="AI38" s="76">
        <v>15</v>
      </c>
      <c r="AJ38" s="76">
        <v>5</v>
      </c>
      <c r="AK38" s="76">
        <v>5</v>
      </c>
      <c r="AL38" s="76"/>
      <c r="AM38" s="76"/>
      <c r="AN38" s="76"/>
      <c r="AO38" s="76">
        <f t="shared" si="7"/>
        <v>68</v>
      </c>
      <c r="AP38" s="76">
        <f t="shared" si="8"/>
        <v>71.578947368421055</v>
      </c>
      <c r="AQ38" s="78">
        <v>10</v>
      </c>
      <c r="AR38" s="78">
        <v>10</v>
      </c>
      <c r="AS38" s="78">
        <v>10</v>
      </c>
      <c r="AT38" s="78">
        <v>15</v>
      </c>
      <c r="AU38" s="78"/>
      <c r="AV38" s="78"/>
      <c r="AW38" s="78"/>
      <c r="AX38" s="78">
        <f t="shared" si="9"/>
        <v>45</v>
      </c>
      <c r="AY38" s="78">
        <f t="shared" si="0"/>
        <v>100</v>
      </c>
      <c r="AZ38" s="384">
        <v>22</v>
      </c>
      <c r="BA38" s="385"/>
      <c r="BB38" s="80">
        <f t="shared" si="10"/>
        <v>55.000000000000007</v>
      </c>
      <c r="BC38" s="182">
        <v>95</v>
      </c>
      <c r="BD38" s="76"/>
      <c r="BE38" s="76"/>
      <c r="BF38" s="76"/>
      <c r="BG38" s="76"/>
      <c r="BH38" s="76">
        <f t="shared" si="11"/>
        <v>95</v>
      </c>
      <c r="BI38" s="76">
        <f t="shared" si="1"/>
        <v>95</v>
      </c>
      <c r="BJ38" s="78">
        <v>25</v>
      </c>
      <c r="BK38" s="78">
        <v>14</v>
      </c>
      <c r="BL38" s="78">
        <v>17</v>
      </c>
      <c r="BM38" s="78">
        <v>19</v>
      </c>
      <c r="BN38" s="78">
        <v>13</v>
      </c>
      <c r="BO38" s="78"/>
      <c r="BP38" s="78"/>
      <c r="BQ38" s="78"/>
      <c r="BR38" s="78"/>
      <c r="BS38" s="78"/>
      <c r="BT38" s="78">
        <f t="shared" si="12"/>
        <v>88</v>
      </c>
      <c r="BU38" s="78">
        <f t="shared" si="28"/>
        <v>88</v>
      </c>
      <c r="BV38" s="82">
        <v>90</v>
      </c>
      <c r="BW38" s="82">
        <v>90</v>
      </c>
      <c r="BX38" s="82"/>
      <c r="BY38" s="82"/>
      <c r="BZ38" s="82"/>
      <c r="CA38" s="82">
        <f t="shared" si="13"/>
        <v>180</v>
      </c>
      <c r="CB38" s="82">
        <f t="shared" si="14"/>
        <v>90</v>
      </c>
      <c r="CC38" s="84">
        <v>90</v>
      </c>
      <c r="CD38" s="84">
        <v>90</v>
      </c>
      <c r="CE38" s="84"/>
      <c r="CF38" s="84"/>
      <c r="CG38" s="84"/>
      <c r="CH38" s="84">
        <f t="shared" si="15"/>
        <v>180</v>
      </c>
      <c r="CI38" s="84">
        <f t="shared" si="16"/>
        <v>90</v>
      </c>
      <c r="CJ38" s="86">
        <v>11</v>
      </c>
      <c r="CK38" s="86"/>
      <c r="CL38" s="86"/>
      <c r="CM38" s="86"/>
      <c r="CN38" s="86"/>
      <c r="CO38" s="86">
        <f t="shared" si="17"/>
        <v>11</v>
      </c>
      <c r="CP38" s="86">
        <f t="shared" si="18"/>
        <v>73.333333333333329</v>
      </c>
      <c r="CQ38" s="182">
        <v>16</v>
      </c>
      <c r="CR38" s="76">
        <v>10</v>
      </c>
      <c r="CS38" s="76">
        <v>10</v>
      </c>
      <c r="CT38" s="88">
        <v>10</v>
      </c>
      <c r="CU38" s="88"/>
      <c r="CV38" s="88"/>
      <c r="CW38" s="88"/>
      <c r="CX38" s="88"/>
      <c r="CY38" s="88">
        <f t="shared" si="19"/>
        <v>46</v>
      </c>
      <c r="CZ38" s="89">
        <f t="shared" si="2"/>
        <v>92</v>
      </c>
      <c r="DA38" s="386">
        <v>26</v>
      </c>
      <c r="DB38" s="385"/>
      <c r="DC38" s="80">
        <f t="shared" si="20"/>
        <v>13</v>
      </c>
      <c r="DD38" s="100" t="str">
        <f t="shared" si="21"/>
        <v/>
      </c>
      <c r="DE38" s="101">
        <f t="shared" si="22"/>
        <v>20.692105263157895</v>
      </c>
      <c r="DF38" s="101">
        <f t="shared" si="23"/>
        <v>44.341666666666661</v>
      </c>
      <c r="DG38" s="102">
        <f t="shared" si="29"/>
        <v>13</v>
      </c>
      <c r="DH38" s="93">
        <f t="shared" si="30"/>
        <v>78.033771929824553</v>
      </c>
      <c r="DI38" s="113">
        <f t="shared" si="24"/>
        <v>86.271107456140342</v>
      </c>
      <c r="DJ38" s="95">
        <f t="shared" si="25"/>
        <v>87.796539961013636</v>
      </c>
      <c r="DK38" s="96">
        <f t="shared" si="26"/>
        <v>89.016885964912277</v>
      </c>
      <c r="DL38" s="97">
        <f t="shared" si="27"/>
        <v>88</v>
      </c>
      <c r="DM38" s="98"/>
      <c r="DN38" s="1"/>
    </row>
    <row r="39" spans="1:118" ht="18" customHeight="1">
      <c r="A39" s="70">
        <v>406913150137</v>
      </c>
      <c r="B39" s="71"/>
      <c r="C39" s="207" t="s">
        <v>141</v>
      </c>
      <c r="D39" s="208"/>
      <c r="E39" s="182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 t="str">
        <f t="shared" si="3"/>
        <v/>
      </c>
      <c r="R39" s="76">
        <f t="shared" si="4"/>
        <v>0</v>
      </c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 t="str">
        <f t="shared" si="5"/>
        <v/>
      </c>
      <c r="AD39" s="79" t="str">
        <f t="shared" si="6"/>
        <v/>
      </c>
      <c r="AE39" s="182">
        <v>15</v>
      </c>
      <c r="AF39" s="76">
        <v>6</v>
      </c>
      <c r="AG39" s="76">
        <v>12</v>
      </c>
      <c r="AH39" s="76">
        <v>8</v>
      </c>
      <c r="AI39" s="76">
        <v>19</v>
      </c>
      <c r="AJ39" s="76">
        <v>10</v>
      </c>
      <c r="AK39" s="76">
        <v>5</v>
      </c>
      <c r="AL39" s="76"/>
      <c r="AM39" s="76"/>
      <c r="AN39" s="76"/>
      <c r="AO39" s="76">
        <f t="shared" si="7"/>
        <v>75</v>
      </c>
      <c r="AP39" s="76">
        <f t="shared" si="8"/>
        <v>78.94736842105263</v>
      </c>
      <c r="AQ39" s="78">
        <v>10</v>
      </c>
      <c r="AR39" s="78">
        <v>6</v>
      </c>
      <c r="AS39" s="78">
        <v>2</v>
      </c>
      <c r="AT39" s="78">
        <v>13</v>
      </c>
      <c r="AU39" s="78"/>
      <c r="AV39" s="78"/>
      <c r="AW39" s="78"/>
      <c r="AX39" s="78">
        <f t="shared" si="9"/>
        <v>31</v>
      </c>
      <c r="AY39" s="78">
        <f t="shared" si="0"/>
        <v>68.888888888888886</v>
      </c>
      <c r="AZ39" s="384">
        <v>43</v>
      </c>
      <c r="BA39" s="385"/>
      <c r="BB39" s="80">
        <f t="shared" si="10"/>
        <v>107.5</v>
      </c>
      <c r="BC39" s="182">
        <v>95</v>
      </c>
      <c r="BD39" s="76"/>
      <c r="BE39" s="76"/>
      <c r="BF39" s="76"/>
      <c r="BG39" s="76"/>
      <c r="BH39" s="76">
        <f t="shared" si="11"/>
        <v>95</v>
      </c>
      <c r="BI39" s="76">
        <f t="shared" si="1"/>
        <v>95</v>
      </c>
      <c r="BJ39" s="78">
        <v>25</v>
      </c>
      <c r="BK39" s="78">
        <v>15</v>
      </c>
      <c r="BL39" s="78">
        <v>17</v>
      </c>
      <c r="BM39" s="78">
        <v>14</v>
      </c>
      <c r="BN39" s="78">
        <v>11</v>
      </c>
      <c r="BO39" s="78"/>
      <c r="BP39" s="78"/>
      <c r="BQ39" s="78"/>
      <c r="BR39" s="78"/>
      <c r="BS39" s="78"/>
      <c r="BT39" s="78">
        <f t="shared" si="12"/>
        <v>82</v>
      </c>
      <c r="BU39" s="78">
        <f t="shared" si="28"/>
        <v>82</v>
      </c>
      <c r="BV39" s="82">
        <v>88</v>
      </c>
      <c r="BW39" s="82">
        <v>89</v>
      </c>
      <c r="BX39" s="82"/>
      <c r="BY39" s="82"/>
      <c r="BZ39" s="82"/>
      <c r="CA39" s="82">
        <f t="shared" si="13"/>
        <v>177</v>
      </c>
      <c r="CB39" s="82">
        <f t="shared" si="14"/>
        <v>88.5</v>
      </c>
      <c r="CC39" s="84">
        <v>88</v>
      </c>
      <c r="CD39" s="84">
        <v>88</v>
      </c>
      <c r="CE39" s="84"/>
      <c r="CF39" s="84"/>
      <c r="CG39" s="84"/>
      <c r="CH39" s="84">
        <f t="shared" si="15"/>
        <v>176</v>
      </c>
      <c r="CI39" s="84">
        <f t="shared" si="16"/>
        <v>88</v>
      </c>
      <c r="CJ39" s="86">
        <v>13</v>
      </c>
      <c r="CK39" s="86"/>
      <c r="CL39" s="86"/>
      <c r="CM39" s="86"/>
      <c r="CN39" s="86"/>
      <c r="CO39" s="86">
        <f t="shared" si="17"/>
        <v>13</v>
      </c>
      <c r="CP39" s="86">
        <f t="shared" si="18"/>
        <v>86.666666666666671</v>
      </c>
      <c r="CQ39" s="182">
        <v>18</v>
      </c>
      <c r="CR39" s="76">
        <v>10</v>
      </c>
      <c r="CS39" s="76">
        <v>10</v>
      </c>
      <c r="CT39" s="88">
        <v>10</v>
      </c>
      <c r="CU39" s="88"/>
      <c r="CV39" s="88"/>
      <c r="CW39" s="88"/>
      <c r="CX39" s="88"/>
      <c r="CY39" s="88">
        <f t="shared" si="19"/>
        <v>48</v>
      </c>
      <c r="CZ39" s="89">
        <f t="shared" si="2"/>
        <v>96</v>
      </c>
      <c r="DA39" s="386">
        <v>41</v>
      </c>
      <c r="DB39" s="385"/>
      <c r="DC39" s="80">
        <f t="shared" si="20"/>
        <v>20.499999999999996</v>
      </c>
      <c r="DD39" s="100" t="str">
        <f t="shared" si="21"/>
        <v/>
      </c>
      <c r="DE39" s="101">
        <f t="shared" si="22"/>
        <v>27.363596491228073</v>
      </c>
      <c r="DF39" s="101">
        <f t="shared" si="23"/>
        <v>43.995833333333337</v>
      </c>
      <c r="DG39" s="102">
        <f t="shared" si="29"/>
        <v>20.499999999999996</v>
      </c>
      <c r="DH39" s="93">
        <f t="shared" si="30"/>
        <v>91.859429824561403</v>
      </c>
      <c r="DI39" s="113">
        <f t="shared" si="24"/>
        <v>94.912143640350877</v>
      </c>
      <c r="DJ39" s="95">
        <f t="shared" si="25"/>
        <v>95.477461013645225</v>
      </c>
      <c r="DK39" s="96">
        <f t="shared" si="26"/>
        <v>95.929714912280701</v>
      </c>
      <c r="DL39" s="97">
        <f t="shared" si="27"/>
        <v>95</v>
      </c>
      <c r="DM39" s="98"/>
      <c r="DN39" s="1"/>
    </row>
    <row r="40" spans="1:118" ht="18" customHeight="1">
      <c r="A40" s="70">
        <v>406913150138</v>
      </c>
      <c r="B40" s="71"/>
      <c r="C40" s="207" t="s">
        <v>142</v>
      </c>
      <c r="D40" s="208"/>
      <c r="E40" s="182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 t="str">
        <f t="shared" si="3"/>
        <v/>
      </c>
      <c r="R40" s="76">
        <f t="shared" si="4"/>
        <v>0</v>
      </c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 t="str">
        <f t="shared" si="5"/>
        <v/>
      </c>
      <c r="AD40" s="79" t="str">
        <f t="shared" si="6"/>
        <v/>
      </c>
      <c r="AE40" s="182">
        <v>13</v>
      </c>
      <c r="AF40" s="76">
        <v>3</v>
      </c>
      <c r="AG40" s="76">
        <v>10</v>
      </c>
      <c r="AH40" s="76">
        <v>13</v>
      </c>
      <c r="AI40" s="76">
        <v>18</v>
      </c>
      <c r="AJ40" s="76">
        <v>3</v>
      </c>
      <c r="AK40" s="76">
        <v>17</v>
      </c>
      <c r="AL40" s="76"/>
      <c r="AM40" s="76"/>
      <c r="AN40" s="76"/>
      <c r="AO40" s="76">
        <f t="shared" si="7"/>
        <v>77</v>
      </c>
      <c r="AP40" s="76">
        <f t="shared" si="8"/>
        <v>81.05263157894737</v>
      </c>
      <c r="AQ40" s="78">
        <v>10</v>
      </c>
      <c r="AR40" s="78">
        <v>3</v>
      </c>
      <c r="AS40" s="78">
        <v>10</v>
      </c>
      <c r="AT40" s="78">
        <v>12</v>
      </c>
      <c r="AU40" s="78"/>
      <c r="AV40" s="78"/>
      <c r="AW40" s="78"/>
      <c r="AX40" s="78">
        <f t="shared" si="9"/>
        <v>35</v>
      </c>
      <c r="AY40" s="78">
        <f t="shared" si="0"/>
        <v>77.777777777777786</v>
      </c>
      <c r="AZ40" s="384">
        <v>29</v>
      </c>
      <c r="BA40" s="385"/>
      <c r="BB40" s="80">
        <f t="shared" si="10"/>
        <v>72.5</v>
      </c>
      <c r="BC40" s="182">
        <v>95</v>
      </c>
      <c r="BD40" s="76"/>
      <c r="BE40" s="76"/>
      <c r="BF40" s="76"/>
      <c r="BG40" s="76"/>
      <c r="BH40" s="76">
        <f t="shared" si="11"/>
        <v>95</v>
      </c>
      <c r="BI40" s="76">
        <f t="shared" si="1"/>
        <v>95</v>
      </c>
      <c r="BJ40" s="78">
        <v>24</v>
      </c>
      <c r="BK40" s="78">
        <v>14</v>
      </c>
      <c r="BL40" s="78">
        <v>12</v>
      </c>
      <c r="BM40" s="78">
        <v>14</v>
      </c>
      <c r="BN40" s="78">
        <v>18</v>
      </c>
      <c r="BO40" s="78"/>
      <c r="BP40" s="78"/>
      <c r="BQ40" s="78"/>
      <c r="BR40" s="78"/>
      <c r="BS40" s="78"/>
      <c r="BT40" s="78">
        <f t="shared" si="12"/>
        <v>82</v>
      </c>
      <c r="BU40" s="78">
        <f t="shared" si="28"/>
        <v>82</v>
      </c>
      <c r="BV40" s="82">
        <v>89</v>
      </c>
      <c r="BW40" s="82">
        <v>87</v>
      </c>
      <c r="BX40" s="82"/>
      <c r="BY40" s="82"/>
      <c r="BZ40" s="82"/>
      <c r="CA40" s="82">
        <f t="shared" si="13"/>
        <v>176</v>
      </c>
      <c r="CB40" s="82">
        <f t="shared" si="14"/>
        <v>88</v>
      </c>
      <c r="CC40" s="84">
        <v>88</v>
      </c>
      <c r="CD40" s="84">
        <v>88</v>
      </c>
      <c r="CE40" s="84"/>
      <c r="CF40" s="84"/>
      <c r="CG40" s="84"/>
      <c r="CH40" s="84">
        <f t="shared" si="15"/>
        <v>176</v>
      </c>
      <c r="CI40" s="84">
        <f t="shared" si="16"/>
        <v>88</v>
      </c>
      <c r="CJ40" s="86">
        <v>13</v>
      </c>
      <c r="CK40" s="86"/>
      <c r="CL40" s="86"/>
      <c r="CM40" s="86"/>
      <c r="CN40" s="86"/>
      <c r="CO40" s="86">
        <f t="shared" si="17"/>
        <v>13</v>
      </c>
      <c r="CP40" s="86">
        <f t="shared" si="18"/>
        <v>86.666666666666671</v>
      </c>
      <c r="CQ40" s="182">
        <v>14</v>
      </c>
      <c r="CR40" s="76">
        <v>12</v>
      </c>
      <c r="CS40" s="76">
        <v>10</v>
      </c>
      <c r="CT40" s="88">
        <v>10</v>
      </c>
      <c r="CU40" s="88"/>
      <c r="CV40" s="88"/>
      <c r="CW40" s="88"/>
      <c r="CX40" s="88"/>
      <c r="CY40" s="88">
        <f t="shared" si="19"/>
        <v>46</v>
      </c>
      <c r="CZ40" s="89">
        <f t="shared" si="2"/>
        <v>92</v>
      </c>
      <c r="DA40" s="386">
        <v>27</v>
      </c>
      <c r="DB40" s="385"/>
      <c r="DC40" s="80">
        <f t="shared" si="20"/>
        <v>13.5</v>
      </c>
      <c r="DD40" s="100" t="str">
        <f t="shared" si="21"/>
        <v/>
      </c>
      <c r="DE40" s="101">
        <f t="shared" si="22"/>
        <v>22.836403508771927</v>
      </c>
      <c r="DF40" s="101">
        <f t="shared" si="23"/>
        <v>43.75833333333334</v>
      </c>
      <c r="DG40" s="102">
        <f t="shared" si="29"/>
        <v>13.5</v>
      </c>
      <c r="DH40" s="93">
        <f t="shared" si="30"/>
        <v>80.094736842105263</v>
      </c>
      <c r="DI40" s="113">
        <f t="shared" si="24"/>
        <v>87.559210526315795</v>
      </c>
      <c r="DJ40" s="95">
        <f t="shared" si="25"/>
        <v>88.941520467836256</v>
      </c>
      <c r="DK40" s="96">
        <f t="shared" si="26"/>
        <v>90.047368421052624</v>
      </c>
      <c r="DL40" s="97">
        <f t="shared" si="27"/>
        <v>89</v>
      </c>
      <c r="DM40" s="98"/>
      <c r="DN40" s="1"/>
    </row>
    <row r="41" spans="1:118" ht="18" customHeight="1">
      <c r="A41" s="70">
        <v>406913150139</v>
      </c>
      <c r="B41" s="71"/>
      <c r="C41" s="207" t="s">
        <v>143</v>
      </c>
      <c r="D41" s="208"/>
      <c r="E41" s="182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 t="str">
        <f t="shared" si="3"/>
        <v/>
      </c>
      <c r="R41" s="76">
        <f t="shared" si="4"/>
        <v>0</v>
      </c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 t="str">
        <f t="shared" si="5"/>
        <v/>
      </c>
      <c r="AD41" s="79" t="str">
        <f t="shared" si="6"/>
        <v/>
      </c>
      <c r="AE41" s="182">
        <v>14</v>
      </c>
      <c r="AF41" s="76">
        <v>1</v>
      </c>
      <c r="AG41" s="76">
        <v>13</v>
      </c>
      <c r="AH41" s="76">
        <v>15</v>
      </c>
      <c r="AI41" s="76">
        <v>19</v>
      </c>
      <c r="AJ41" s="76">
        <v>16</v>
      </c>
      <c r="AK41" s="76">
        <v>15</v>
      </c>
      <c r="AL41" s="76"/>
      <c r="AM41" s="76"/>
      <c r="AN41" s="76"/>
      <c r="AO41" s="76">
        <f t="shared" si="7"/>
        <v>93</v>
      </c>
      <c r="AP41" s="76">
        <f t="shared" si="8"/>
        <v>97.894736842105274</v>
      </c>
      <c r="AQ41" s="78">
        <v>8</v>
      </c>
      <c r="AR41" s="78">
        <v>3</v>
      </c>
      <c r="AS41" s="78">
        <v>2</v>
      </c>
      <c r="AT41" s="78">
        <v>12</v>
      </c>
      <c r="AU41" s="78"/>
      <c r="AV41" s="78"/>
      <c r="AW41" s="78"/>
      <c r="AX41" s="78">
        <f t="shared" si="9"/>
        <v>25</v>
      </c>
      <c r="AY41" s="78">
        <f t="shared" si="0"/>
        <v>55.555555555555557</v>
      </c>
      <c r="AZ41" s="384">
        <v>29</v>
      </c>
      <c r="BA41" s="385"/>
      <c r="BB41" s="80">
        <f t="shared" si="10"/>
        <v>72.5</v>
      </c>
      <c r="BC41" s="182">
        <v>95</v>
      </c>
      <c r="BD41" s="76"/>
      <c r="BE41" s="76"/>
      <c r="BF41" s="76"/>
      <c r="BG41" s="76"/>
      <c r="BH41" s="76">
        <f t="shared" si="11"/>
        <v>95</v>
      </c>
      <c r="BI41" s="76">
        <f t="shared" si="1"/>
        <v>95</v>
      </c>
      <c r="BJ41" s="78">
        <v>22</v>
      </c>
      <c r="BK41" s="78">
        <v>12</v>
      </c>
      <c r="BL41" s="78">
        <v>14</v>
      </c>
      <c r="BM41" s="78">
        <v>11</v>
      </c>
      <c r="BN41" s="78">
        <v>20</v>
      </c>
      <c r="BO41" s="78"/>
      <c r="BP41" s="78"/>
      <c r="BQ41" s="78"/>
      <c r="BR41" s="78"/>
      <c r="BS41" s="78"/>
      <c r="BT41" s="78">
        <f t="shared" si="12"/>
        <v>79</v>
      </c>
      <c r="BU41" s="78">
        <f t="shared" si="28"/>
        <v>79</v>
      </c>
      <c r="BV41" s="82">
        <v>88</v>
      </c>
      <c r="BW41" s="82">
        <v>87</v>
      </c>
      <c r="BX41" s="82"/>
      <c r="BY41" s="82"/>
      <c r="BZ41" s="82"/>
      <c r="CA41" s="82">
        <f t="shared" si="13"/>
        <v>175</v>
      </c>
      <c r="CB41" s="82">
        <f t="shared" si="14"/>
        <v>87.5</v>
      </c>
      <c r="CC41" s="84">
        <v>88</v>
      </c>
      <c r="CD41" s="84">
        <v>88</v>
      </c>
      <c r="CE41" s="84"/>
      <c r="CF41" s="84"/>
      <c r="CG41" s="84"/>
      <c r="CH41" s="84">
        <f t="shared" si="15"/>
        <v>176</v>
      </c>
      <c r="CI41" s="84">
        <f t="shared" si="16"/>
        <v>88</v>
      </c>
      <c r="CJ41" s="86">
        <v>13</v>
      </c>
      <c r="CK41" s="86"/>
      <c r="CL41" s="86"/>
      <c r="CM41" s="86"/>
      <c r="CN41" s="86"/>
      <c r="CO41" s="86">
        <f t="shared" si="17"/>
        <v>13</v>
      </c>
      <c r="CP41" s="86">
        <f t="shared" si="18"/>
        <v>86.666666666666671</v>
      </c>
      <c r="CQ41" s="182">
        <v>16</v>
      </c>
      <c r="CR41" s="76">
        <v>9</v>
      </c>
      <c r="CS41" s="76">
        <v>10</v>
      </c>
      <c r="CT41" s="88">
        <v>10</v>
      </c>
      <c r="CU41" s="88"/>
      <c r="CV41" s="88"/>
      <c r="CW41" s="88"/>
      <c r="CX41" s="88"/>
      <c r="CY41" s="88">
        <f t="shared" si="19"/>
        <v>45</v>
      </c>
      <c r="CZ41" s="89">
        <f t="shared" si="2"/>
        <v>90</v>
      </c>
      <c r="DA41" s="386">
        <v>27</v>
      </c>
      <c r="DB41" s="385"/>
      <c r="DC41" s="80">
        <f t="shared" si="20"/>
        <v>13.5</v>
      </c>
      <c r="DD41" s="100" t="str">
        <f t="shared" si="21"/>
        <v/>
      </c>
      <c r="DE41" s="101">
        <f t="shared" si="22"/>
        <v>23.01885964912281</v>
      </c>
      <c r="DF41" s="101">
        <f t="shared" si="23"/>
        <v>43.170833333333341</v>
      </c>
      <c r="DG41" s="102">
        <f t="shared" si="29"/>
        <v>13.5</v>
      </c>
      <c r="DH41" s="93">
        <f t="shared" si="30"/>
        <v>79.689692982456151</v>
      </c>
      <c r="DI41" s="113">
        <f t="shared" si="24"/>
        <v>87.306058114035096</v>
      </c>
      <c r="DJ41" s="95">
        <f t="shared" si="25"/>
        <v>88.716496101364527</v>
      </c>
      <c r="DK41" s="96">
        <f t="shared" si="26"/>
        <v>89.844846491228083</v>
      </c>
      <c r="DL41" s="97">
        <f t="shared" si="27"/>
        <v>89</v>
      </c>
      <c r="DM41" s="98"/>
      <c r="DN41" s="1"/>
    </row>
    <row r="42" spans="1:118" ht="18" hidden="1" customHeight="1">
      <c r="A42" s="70"/>
      <c r="B42" s="103"/>
      <c r="C42" s="207"/>
      <c r="D42" s="115"/>
      <c r="E42" s="182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 t="str">
        <f t="shared" si="3"/>
        <v/>
      </c>
      <c r="R42" s="76">
        <f t="shared" si="4"/>
        <v>0</v>
      </c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 t="str">
        <f t="shared" si="5"/>
        <v/>
      </c>
      <c r="AD42" s="79" t="str">
        <f t="shared" si="6"/>
        <v/>
      </c>
      <c r="AE42" s="182"/>
      <c r="AF42" s="76"/>
      <c r="AG42" s="76"/>
      <c r="AH42" s="76"/>
      <c r="AI42" s="76"/>
      <c r="AJ42" s="76"/>
      <c r="AK42" s="76"/>
      <c r="AL42" s="76"/>
      <c r="AM42" s="76"/>
      <c r="AN42" s="76"/>
      <c r="AO42" s="76" t="str">
        <f t="shared" si="7"/>
        <v/>
      </c>
      <c r="AP42" s="76" t="str">
        <f t="shared" si="8"/>
        <v/>
      </c>
      <c r="AQ42" s="78"/>
      <c r="AR42" s="78"/>
      <c r="AS42" s="78"/>
      <c r="AT42" s="78"/>
      <c r="AU42" s="78"/>
      <c r="AV42" s="78"/>
      <c r="AW42" s="78"/>
      <c r="AX42" s="78" t="str">
        <f t="shared" si="9"/>
        <v/>
      </c>
      <c r="AY42" s="78" t="str">
        <f t="shared" si="0"/>
        <v/>
      </c>
      <c r="AZ42" s="384"/>
      <c r="BA42" s="385"/>
      <c r="BB42" s="80" t="str">
        <f t="shared" si="10"/>
        <v/>
      </c>
      <c r="BC42" s="182"/>
      <c r="BD42" s="76"/>
      <c r="BE42" s="76"/>
      <c r="BF42" s="76"/>
      <c r="BG42" s="76"/>
      <c r="BH42" s="76" t="str">
        <f t="shared" si="11"/>
        <v/>
      </c>
      <c r="BI42" s="76" t="str">
        <f t="shared" si="1"/>
        <v/>
      </c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 t="str">
        <f t="shared" si="12"/>
        <v/>
      </c>
      <c r="BU42" s="78" t="str">
        <f t="shared" si="28"/>
        <v/>
      </c>
      <c r="BV42" s="82"/>
      <c r="BW42" s="82"/>
      <c r="BX42" s="82"/>
      <c r="BY42" s="82"/>
      <c r="BZ42" s="82"/>
      <c r="CA42" s="82" t="str">
        <f t="shared" si="13"/>
        <v/>
      </c>
      <c r="CB42" s="82" t="str">
        <f t="shared" si="14"/>
        <v/>
      </c>
      <c r="CC42" s="84"/>
      <c r="CD42" s="84"/>
      <c r="CE42" s="84"/>
      <c r="CF42" s="84"/>
      <c r="CG42" s="84"/>
      <c r="CH42" s="84" t="str">
        <f t="shared" si="15"/>
        <v/>
      </c>
      <c r="CI42" s="84" t="str">
        <f t="shared" si="16"/>
        <v/>
      </c>
      <c r="CJ42" s="86"/>
      <c r="CK42" s="86"/>
      <c r="CL42" s="86"/>
      <c r="CM42" s="86"/>
      <c r="CN42" s="86"/>
      <c r="CO42" s="86" t="str">
        <f t="shared" si="17"/>
        <v/>
      </c>
      <c r="CP42" s="86" t="str">
        <f t="shared" si="18"/>
        <v/>
      </c>
      <c r="CQ42" s="88"/>
      <c r="CR42" s="88"/>
      <c r="CS42" s="88"/>
      <c r="CT42" s="88"/>
      <c r="CU42" s="88"/>
      <c r="CV42" s="88"/>
      <c r="CW42" s="88"/>
      <c r="CX42" s="88"/>
      <c r="CY42" s="88" t="str">
        <f t="shared" si="19"/>
        <v/>
      </c>
      <c r="CZ42" s="89" t="str">
        <f t="shared" si="2"/>
        <v/>
      </c>
      <c r="DA42" s="386"/>
      <c r="DB42" s="385"/>
      <c r="DC42" s="80" t="str">
        <f t="shared" si="20"/>
        <v/>
      </c>
      <c r="DD42" s="100" t="str">
        <f t="shared" si="21"/>
        <v/>
      </c>
      <c r="DE42" s="101" t="str">
        <f t="shared" si="22"/>
        <v/>
      </c>
      <c r="DF42" s="101" t="str">
        <f t="shared" si="23"/>
        <v/>
      </c>
      <c r="DG42" s="102" t="str">
        <f t="shared" si="29"/>
        <v/>
      </c>
      <c r="DH42" s="93" t="str">
        <f t="shared" si="30"/>
        <v/>
      </c>
      <c r="DI42" s="113" t="str">
        <f t="shared" si="24"/>
        <v/>
      </c>
      <c r="DJ42" s="95" t="str">
        <f t="shared" si="25"/>
        <v/>
      </c>
      <c r="DK42" s="96" t="str">
        <f t="shared" si="26"/>
        <v/>
      </c>
      <c r="DL42" s="97" t="str">
        <f t="shared" si="27"/>
        <v/>
      </c>
      <c r="DM42" s="98"/>
      <c r="DN42" s="1"/>
    </row>
    <row r="43" spans="1:118" ht="18" hidden="1" customHeight="1">
      <c r="A43" s="70"/>
      <c r="B43" s="116"/>
      <c r="C43" s="117"/>
      <c r="D43" s="115"/>
      <c r="E43" s="182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 t="str">
        <f t="shared" si="3"/>
        <v/>
      </c>
      <c r="R43" s="76">
        <f t="shared" si="4"/>
        <v>0</v>
      </c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 t="str">
        <f t="shared" si="5"/>
        <v/>
      </c>
      <c r="AD43" s="79" t="str">
        <f t="shared" si="6"/>
        <v/>
      </c>
      <c r="AE43" s="182"/>
      <c r="AF43" s="76"/>
      <c r="AG43" s="76"/>
      <c r="AH43" s="76"/>
      <c r="AI43" s="76"/>
      <c r="AJ43" s="76"/>
      <c r="AK43" s="76"/>
      <c r="AL43" s="76"/>
      <c r="AM43" s="76"/>
      <c r="AN43" s="76"/>
      <c r="AO43" s="76" t="str">
        <f t="shared" si="7"/>
        <v/>
      </c>
      <c r="AP43" s="76" t="str">
        <f t="shared" si="8"/>
        <v/>
      </c>
      <c r="AQ43" s="78"/>
      <c r="AR43" s="78"/>
      <c r="AS43" s="78"/>
      <c r="AT43" s="78"/>
      <c r="AU43" s="78"/>
      <c r="AV43" s="78"/>
      <c r="AW43" s="78"/>
      <c r="AX43" s="78" t="str">
        <f t="shared" si="9"/>
        <v/>
      </c>
      <c r="AY43" s="78" t="str">
        <f t="shared" si="0"/>
        <v/>
      </c>
      <c r="AZ43" s="384"/>
      <c r="BA43" s="385"/>
      <c r="BB43" s="80" t="str">
        <f t="shared" si="10"/>
        <v/>
      </c>
      <c r="BC43" s="182"/>
      <c r="BD43" s="76"/>
      <c r="BE43" s="76"/>
      <c r="BF43" s="76"/>
      <c r="BG43" s="76"/>
      <c r="BH43" s="76" t="str">
        <f t="shared" si="11"/>
        <v/>
      </c>
      <c r="BI43" s="76" t="str">
        <f t="shared" si="1"/>
        <v/>
      </c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 t="str">
        <f t="shared" si="12"/>
        <v/>
      </c>
      <c r="BU43" s="78" t="str">
        <f t="shared" si="28"/>
        <v/>
      </c>
      <c r="BV43" s="82"/>
      <c r="BW43" s="82"/>
      <c r="BX43" s="82"/>
      <c r="BY43" s="82"/>
      <c r="BZ43" s="82"/>
      <c r="CA43" s="82" t="str">
        <f t="shared" si="13"/>
        <v/>
      </c>
      <c r="CB43" s="82" t="str">
        <f t="shared" si="14"/>
        <v/>
      </c>
      <c r="CC43" s="84"/>
      <c r="CD43" s="84"/>
      <c r="CE43" s="84"/>
      <c r="CF43" s="84"/>
      <c r="CG43" s="84"/>
      <c r="CH43" s="84" t="str">
        <f t="shared" si="15"/>
        <v/>
      </c>
      <c r="CI43" s="84" t="str">
        <f t="shared" si="16"/>
        <v/>
      </c>
      <c r="CJ43" s="86"/>
      <c r="CK43" s="86"/>
      <c r="CL43" s="86"/>
      <c r="CM43" s="86"/>
      <c r="CN43" s="86"/>
      <c r="CO43" s="86" t="str">
        <f t="shared" si="17"/>
        <v/>
      </c>
      <c r="CP43" s="86" t="str">
        <f t="shared" si="18"/>
        <v/>
      </c>
      <c r="CQ43" s="88"/>
      <c r="CR43" s="88"/>
      <c r="CS43" s="88"/>
      <c r="CT43" s="88"/>
      <c r="CU43" s="88"/>
      <c r="CV43" s="88"/>
      <c r="CW43" s="88"/>
      <c r="CX43" s="88"/>
      <c r="CY43" s="88" t="str">
        <f t="shared" si="19"/>
        <v/>
      </c>
      <c r="CZ43" s="89" t="str">
        <f t="shared" si="2"/>
        <v/>
      </c>
      <c r="DA43" s="386"/>
      <c r="DB43" s="385"/>
      <c r="DC43" s="80" t="str">
        <f t="shared" si="20"/>
        <v/>
      </c>
      <c r="DD43" s="100" t="str">
        <f t="shared" si="21"/>
        <v/>
      </c>
      <c r="DE43" s="101" t="str">
        <f t="shared" si="22"/>
        <v/>
      </c>
      <c r="DF43" s="101" t="str">
        <f t="shared" si="23"/>
        <v/>
      </c>
      <c r="DG43" s="102" t="str">
        <f>IFERROR(DC43,"")</f>
        <v/>
      </c>
      <c r="DH43" s="93" t="str">
        <f t="shared" si="30"/>
        <v/>
      </c>
      <c r="DI43" s="113" t="str">
        <f t="shared" si="24"/>
        <v/>
      </c>
      <c r="DJ43" s="95" t="str">
        <f t="shared" si="25"/>
        <v/>
      </c>
      <c r="DK43" s="96" t="str">
        <f t="shared" si="26"/>
        <v/>
      </c>
      <c r="DL43" s="97" t="str">
        <f t="shared" si="27"/>
        <v/>
      </c>
      <c r="DM43" s="98"/>
      <c r="DN43" s="1"/>
    </row>
    <row r="44" spans="1:118" ht="18" hidden="1" customHeight="1">
      <c r="A44" s="70"/>
      <c r="B44" s="116"/>
      <c r="C44" s="117"/>
      <c r="D44" s="115"/>
      <c r="E44" s="182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 t="str">
        <f t="shared" si="3"/>
        <v/>
      </c>
      <c r="R44" s="76">
        <f t="shared" si="4"/>
        <v>0</v>
      </c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 t="str">
        <f t="shared" si="5"/>
        <v/>
      </c>
      <c r="AD44" s="79" t="str">
        <f t="shared" si="6"/>
        <v/>
      </c>
      <c r="AE44" s="182"/>
      <c r="AF44" s="76"/>
      <c r="AG44" s="76"/>
      <c r="AH44" s="76"/>
      <c r="AI44" s="76"/>
      <c r="AJ44" s="76"/>
      <c r="AK44" s="76"/>
      <c r="AL44" s="76"/>
      <c r="AM44" s="76"/>
      <c r="AN44" s="76"/>
      <c r="AO44" s="76" t="str">
        <f t="shared" si="7"/>
        <v/>
      </c>
      <c r="AP44" s="76" t="str">
        <f t="shared" si="8"/>
        <v/>
      </c>
      <c r="AQ44" s="78"/>
      <c r="AR44" s="78"/>
      <c r="AS44" s="78"/>
      <c r="AT44" s="78"/>
      <c r="AU44" s="78"/>
      <c r="AV44" s="78"/>
      <c r="AW44" s="78"/>
      <c r="AX44" s="78" t="str">
        <f t="shared" si="9"/>
        <v/>
      </c>
      <c r="AY44" s="78" t="str">
        <f t="shared" si="0"/>
        <v/>
      </c>
      <c r="AZ44" s="384"/>
      <c r="BA44" s="385"/>
      <c r="BB44" s="80" t="str">
        <f t="shared" si="10"/>
        <v/>
      </c>
      <c r="BC44" s="182"/>
      <c r="BD44" s="76"/>
      <c r="BE44" s="76"/>
      <c r="BF44" s="76"/>
      <c r="BG44" s="76"/>
      <c r="BH44" s="76" t="str">
        <f t="shared" si="11"/>
        <v/>
      </c>
      <c r="BI44" s="76" t="str">
        <f t="shared" si="1"/>
        <v/>
      </c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 t="str">
        <f t="shared" si="12"/>
        <v/>
      </c>
      <c r="BU44" s="78" t="str">
        <f t="shared" si="28"/>
        <v/>
      </c>
      <c r="BV44" s="82"/>
      <c r="BW44" s="82"/>
      <c r="BX44" s="82"/>
      <c r="BY44" s="82"/>
      <c r="BZ44" s="82"/>
      <c r="CA44" s="82" t="str">
        <f t="shared" si="13"/>
        <v/>
      </c>
      <c r="CB44" s="82" t="str">
        <f t="shared" si="14"/>
        <v/>
      </c>
      <c r="CC44" s="84"/>
      <c r="CD44" s="84"/>
      <c r="CE44" s="84"/>
      <c r="CF44" s="84"/>
      <c r="CG44" s="84"/>
      <c r="CH44" s="84" t="str">
        <f t="shared" si="15"/>
        <v/>
      </c>
      <c r="CI44" s="84" t="str">
        <f t="shared" si="16"/>
        <v/>
      </c>
      <c r="CJ44" s="86"/>
      <c r="CK44" s="86"/>
      <c r="CL44" s="86"/>
      <c r="CM44" s="86"/>
      <c r="CN44" s="86"/>
      <c r="CO44" s="86" t="str">
        <f t="shared" si="17"/>
        <v/>
      </c>
      <c r="CP44" s="86" t="str">
        <f t="shared" si="18"/>
        <v/>
      </c>
      <c r="CQ44" s="88"/>
      <c r="CR44" s="88"/>
      <c r="CS44" s="88"/>
      <c r="CT44" s="88"/>
      <c r="CU44" s="88"/>
      <c r="CV44" s="88"/>
      <c r="CW44" s="88"/>
      <c r="CX44" s="88"/>
      <c r="CY44" s="88" t="str">
        <f t="shared" si="19"/>
        <v/>
      </c>
      <c r="CZ44" s="89" t="str">
        <f t="shared" si="2"/>
        <v/>
      </c>
      <c r="DA44" s="386"/>
      <c r="DB44" s="385"/>
      <c r="DC44" s="80" t="str">
        <f t="shared" si="20"/>
        <v/>
      </c>
      <c r="DD44" s="100" t="str">
        <f t="shared" si="21"/>
        <v/>
      </c>
      <c r="DE44" s="101" t="str">
        <f t="shared" si="22"/>
        <v/>
      </c>
      <c r="DF44" s="101" t="str">
        <f t="shared" si="23"/>
        <v/>
      </c>
      <c r="DG44" s="102" t="str">
        <f t="shared" si="29"/>
        <v/>
      </c>
      <c r="DH44" s="93" t="str">
        <f t="shared" si="30"/>
        <v/>
      </c>
      <c r="DI44" s="113" t="str">
        <f t="shared" si="24"/>
        <v/>
      </c>
      <c r="DJ44" s="95" t="str">
        <f t="shared" si="25"/>
        <v/>
      </c>
      <c r="DK44" s="96" t="str">
        <f t="shared" si="26"/>
        <v/>
      </c>
      <c r="DL44" s="97" t="str">
        <f t="shared" si="27"/>
        <v/>
      </c>
      <c r="DM44" s="98"/>
      <c r="DN44" s="1"/>
    </row>
    <row r="45" spans="1:118" ht="18" hidden="1" customHeight="1">
      <c r="A45" s="70"/>
      <c r="B45" s="116"/>
      <c r="C45" s="117"/>
      <c r="D45" s="115"/>
      <c r="E45" s="182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 t="str">
        <f t="shared" si="3"/>
        <v/>
      </c>
      <c r="R45" s="76">
        <f t="shared" si="4"/>
        <v>0</v>
      </c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 t="str">
        <f t="shared" si="5"/>
        <v/>
      </c>
      <c r="AD45" s="79" t="str">
        <f t="shared" si="6"/>
        <v/>
      </c>
      <c r="AE45" s="182"/>
      <c r="AF45" s="76"/>
      <c r="AG45" s="76"/>
      <c r="AH45" s="76"/>
      <c r="AI45" s="76"/>
      <c r="AJ45" s="76"/>
      <c r="AK45" s="76"/>
      <c r="AL45" s="76"/>
      <c r="AM45" s="76"/>
      <c r="AN45" s="76"/>
      <c r="AO45" s="76" t="str">
        <f t="shared" si="7"/>
        <v/>
      </c>
      <c r="AP45" s="76" t="str">
        <f t="shared" si="8"/>
        <v/>
      </c>
      <c r="AQ45" s="78"/>
      <c r="AR45" s="78"/>
      <c r="AS45" s="78"/>
      <c r="AT45" s="78"/>
      <c r="AU45" s="78"/>
      <c r="AV45" s="78"/>
      <c r="AW45" s="78"/>
      <c r="AX45" s="78" t="str">
        <f t="shared" si="9"/>
        <v/>
      </c>
      <c r="AY45" s="78" t="str">
        <f t="shared" si="0"/>
        <v/>
      </c>
      <c r="AZ45" s="384"/>
      <c r="BA45" s="385"/>
      <c r="BB45" s="80" t="str">
        <f t="shared" si="10"/>
        <v/>
      </c>
      <c r="BC45" s="182"/>
      <c r="BD45" s="76"/>
      <c r="BE45" s="76"/>
      <c r="BF45" s="76"/>
      <c r="BG45" s="76"/>
      <c r="BH45" s="76" t="str">
        <f t="shared" si="11"/>
        <v/>
      </c>
      <c r="BI45" s="76" t="str">
        <f t="shared" si="1"/>
        <v/>
      </c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 t="str">
        <f t="shared" si="12"/>
        <v/>
      </c>
      <c r="BU45" s="78" t="str">
        <f t="shared" si="28"/>
        <v/>
      </c>
      <c r="BV45" s="82"/>
      <c r="BW45" s="82"/>
      <c r="BX45" s="82"/>
      <c r="BY45" s="82"/>
      <c r="BZ45" s="82"/>
      <c r="CA45" s="82" t="str">
        <f t="shared" si="13"/>
        <v/>
      </c>
      <c r="CB45" s="82" t="str">
        <f t="shared" si="14"/>
        <v/>
      </c>
      <c r="CC45" s="84"/>
      <c r="CD45" s="84"/>
      <c r="CE45" s="84"/>
      <c r="CF45" s="84"/>
      <c r="CG45" s="84"/>
      <c r="CH45" s="84" t="str">
        <f t="shared" si="15"/>
        <v/>
      </c>
      <c r="CI45" s="84" t="str">
        <f t="shared" si="16"/>
        <v/>
      </c>
      <c r="CJ45" s="86"/>
      <c r="CK45" s="86"/>
      <c r="CL45" s="86"/>
      <c r="CM45" s="86"/>
      <c r="CN45" s="86"/>
      <c r="CO45" s="86" t="str">
        <f t="shared" si="17"/>
        <v/>
      </c>
      <c r="CP45" s="86" t="str">
        <f t="shared" si="18"/>
        <v/>
      </c>
      <c r="CQ45" s="88"/>
      <c r="CR45" s="88"/>
      <c r="CS45" s="88"/>
      <c r="CT45" s="88"/>
      <c r="CU45" s="88"/>
      <c r="CV45" s="88"/>
      <c r="CW45" s="88"/>
      <c r="CX45" s="88"/>
      <c r="CY45" s="88" t="str">
        <f t="shared" si="19"/>
        <v/>
      </c>
      <c r="CZ45" s="89" t="str">
        <f t="shared" si="2"/>
        <v/>
      </c>
      <c r="DA45" s="386"/>
      <c r="DB45" s="385"/>
      <c r="DC45" s="80" t="str">
        <f t="shared" si="20"/>
        <v/>
      </c>
      <c r="DD45" s="100" t="str">
        <f t="shared" si="21"/>
        <v/>
      </c>
      <c r="DE45" s="101" t="str">
        <f t="shared" si="22"/>
        <v/>
      </c>
      <c r="DF45" s="101" t="str">
        <f t="shared" si="23"/>
        <v/>
      </c>
      <c r="DG45" s="102" t="str">
        <f t="shared" si="29"/>
        <v/>
      </c>
      <c r="DH45" s="93" t="str">
        <f t="shared" si="30"/>
        <v/>
      </c>
      <c r="DI45" s="113" t="str">
        <f t="shared" si="24"/>
        <v/>
      </c>
      <c r="DJ45" s="95" t="str">
        <f t="shared" si="25"/>
        <v/>
      </c>
      <c r="DK45" s="96" t="str">
        <f t="shared" si="26"/>
        <v/>
      </c>
      <c r="DL45" s="97" t="str">
        <f t="shared" si="27"/>
        <v/>
      </c>
      <c r="DM45" s="98"/>
      <c r="DN45" s="1"/>
    </row>
    <row r="46" spans="1:118" ht="18" hidden="1" customHeight="1">
      <c r="A46" s="70"/>
      <c r="B46" s="118"/>
      <c r="C46" s="117"/>
      <c r="D46" s="115"/>
      <c r="E46" s="182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 t="str">
        <f t="shared" si="3"/>
        <v/>
      </c>
      <c r="R46" s="76">
        <f>IFERROR(IF($R$9=0,0,((Q46/SUMIFS($E$12:$P$12,E46:P46,"&gt;=0")*100))),"")</f>
        <v>0</v>
      </c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 t="str">
        <f t="shared" si="5"/>
        <v/>
      </c>
      <c r="AD46" s="79" t="str">
        <f t="shared" si="6"/>
        <v/>
      </c>
      <c r="AE46" s="182"/>
      <c r="AF46" s="76"/>
      <c r="AG46" s="76"/>
      <c r="AH46" s="76"/>
      <c r="AI46" s="76"/>
      <c r="AJ46" s="76"/>
      <c r="AK46" s="76"/>
      <c r="AL46" s="76"/>
      <c r="AM46" s="76"/>
      <c r="AN46" s="76"/>
      <c r="AO46" s="76" t="str">
        <f t="shared" si="7"/>
        <v/>
      </c>
      <c r="AP46" s="76" t="str">
        <f t="shared" si="8"/>
        <v/>
      </c>
      <c r="AQ46" s="78"/>
      <c r="AR46" s="78"/>
      <c r="AS46" s="78"/>
      <c r="AT46" s="78"/>
      <c r="AU46" s="78"/>
      <c r="AV46" s="78"/>
      <c r="AW46" s="78"/>
      <c r="AX46" s="78" t="str">
        <f t="shared" si="9"/>
        <v/>
      </c>
      <c r="AY46" s="78" t="str">
        <f t="shared" si="0"/>
        <v/>
      </c>
      <c r="AZ46" s="384"/>
      <c r="BA46" s="385"/>
      <c r="BB46" s="80" t="str">
        <f t="shared" si="10"/>
        <v/>
      </c>
      <c r="BC46" s="182"/>
      <c r="BD46" s="76"/>
      <c r="BE46" s="76"/>
      <c r="BF46" s="76"/>
      <c r="BG46" s="76"/>
      <c r="BH46" s="76" t="str">
        <f t="shared" si="11"/>
        <v/>
      </c>
      <c r="BI46" s="76" t="str">
        <f t="shared" si="1"/>
        <v/>
      </c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 t="str">
        <f t="shared" si="12"/>
        <v/>
      </c>
      <c r="BU46" s="78" t="str">
        <f t="shared" si="28"/>
        <v/>
      </c>
      <c r="BV46" s="82"/>
      <c r="BW46" s="82"/>
      <c r="BX46" s="82"/>
      <c r="BY46" s="82"/>
      <c r="BZ46" s="82"/>
      <c r="CA46" s="82" t="str">
        <f t="shared" si="13"/>
        <v/>
      </c>
      <c r="CB46" s="82" t="str">
        <f t="shared" si="14"/>
        <v/>
      </c>
      <c r="CC46" s="84"/>
      <c r="CD46" s="84"/>
      <c r="CE46" s="84"/>
      <c r="CF46" s="84"/>
      <c r="CG46" s="84"/>
      <c r="CH46" s="84" t="str">
        <f t="shared" si="15"/>
        <v/>
      </c>
      <c r="CI46" s="84" t="str">
        <f t="shared" si="16"/>
        <v/>
      </c>
      <c r="CJ46" s="86"/>
      <c r="CK46" s="86"/>
      <c r="CL46" s="86"/>
      <c r="CM46" s="86"/>
      <c r="CN46" s="86"/>
      <c r="CO46" s="86" t="str">
        <f t="shared" si="17"/>
        <v/>
      </c>
      <c r="CP46" s="86" t="str">
        <f t="shared" si="18"/>
        <v/>
      </c>
      <c r="CQ46" s="88"/>
      <c r="CR46" s="88"/>
      <c r="CS46" s="88"/>
      <c r="CT46" s="88"/>
      <c r="CU46" s="88"/>
      <c r="CV46" s="88"/>
      <c r="CW46" s="88"/>
      <c r="CX46" s="88"/>
      <c r="CY46" s="88" t="str">
        <f t="shared" si="19"/>
        <v/>
      </c>
      <c r="CZ46" s="89" t="str">
        <f t="shared" si="2"/>
        <v/>
      </c>
      <c r="DA46" s="386"/>
      <c r="DB46" s="385"/>
      <c r="DC46" s="80" t="str">
        <f t="shared" si="20"/>
        <v/>
      </c>
      <c r="DD46" s="100" t="str">
        <f t="shared" si="21"/>
        <v/>
      </c>
      <c r="DE46" s="101" t="str">
        <f t="shared" si="22"/>
        <v/>
      </c>
      <c r="DF46" s="101" t="str">
        <f t="shared" si="23"/>
        <v/>
      </c>
      <c r="DG46" s="102" t="str">
        <f t="shared" si="29"/>
        <v/>
      </c>
      <c r="DH46" s="93" t="str">
        <f t="shared" si="30"/>
        <v/>
      </c>
      <c r="DI46" s="113" t="str">
        <f t="shared" si="24"/>
        <v/>
      </c>
      <c r="DJ46" s="95" t="str">
        <f t="shared" si="25"/>
        <v/>
      </c>
      <c r="DK46" s="96" t="str">
        <f t="shared" si="26"/>
        <v/>
      </c>
      <c r="DL46" s="97" t="str">
        <f t="shared" si="27"/>
        <v/>
      </c>
      <c r="DM46" s="98"/>
      <c r="DN46" s="1"/>
    </row>
    <row r="47" spans="1:118" ht="18" hidden="1" customHeight="1">
      <c r="A47" s="70"/>
      <c r="B47" s="118"/>
      <c r="C47" s="117"/>
      <c r="D47" s="115"/>
      <c r="E47" s="182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 t="str">
        <f t="shared" si="3"/>
        <v/>
      </c>
      <c r="R47" s="76">
        <f t="shared" si="4"/>
        <v>0</v>
      </c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 t="str">
        <f t="shared" si="5"/>
        <v/>
      </c>
      <c r="AD47" s="79" t="str">
        <f t="shared" si="6"/>
        <v/>
      </c>
      <c r="AE47" s="182"/>
      <c r="AF47" s="76"/>
      <c r="AG47" s="76"/>
      <c r="AH47" s="76"/>
      <c r="AI47" s="76"/>
      <c r="AJ47" s="76"/>
      <c r="AK47" s="76"/>
      <c r="AL47" s="76"/>
      <c r="AM47" s="76"/>
      <c r="AN47" s="76"/>
      <c r="AO47" s="76" t="str">
        <f t="shared" si="7"/>
        <v/>
      </c>
      <c r="AP47" s="76" t="str">
        <f t="shared" si="8"/>
        <v/>
      </c>
      <c r="AQ47" s="78"/>
      <c r="AR47" s="78"/>
      <c r="AS47" s="78"/>
      <c r="AT47" s="78"/>
      <c r="AU47" s="78"/>
      <c r="AV47" s="78"/>
      <c r="AW47" s="78"/>
      <c r="AX47" s="78" t="str">
        <f t="shared" si="9"/>
        <v/>
      </c>
      <c r="AY47" s="78" t="str">
        <f t="shared" si="0"/>
        <v/>
      </c>
      <c r="AZ47" s="384"/>
      <c r="BA47" s="385"/>
      <c r="BB47" s="80" t="str">
        <f t="shared" si="10"/>
        <v/>
      </c>
      <c r="BC47" s="182"/>
      <c r="BD47" s="76"/>
      <c r="BE47" s="76"/>
      <c r="BF47" s="76"/>
      <c r="BG47" s="76"/>
      <c r="BH47" s="76" t="str">
        <f t="shared" si="11"/>
        <v/>
      </c>
      <c r="BI47" s="76" t="str">
        <f t="shared" si="1"/>
        <v/>
      </c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 t="str">
        <f t="shared" si="12"/>
        <v/>
      </c>
      <c r="BU47" s="78" t="str">
        <f t="shared" si="28"/>
        <v/>
      </c>
      <c r="BV47" s="82"/>
      <c r="BW47" s="82"/>
      <c r="BX47" s="82"/>
      <c r="BY47" s="82"/>
      <c r="BZ47" s="82"/>
      <c r="CA47" s="82" t="str">
        <f t="shared" si="13"/>
        <v/>
      </c>
      <c r="CB47" s="82" t="str">
        <f t="shared" si="14"/>
        <v/>
      </c>
      <c r="CC47" s="84"/>
      <c r="CD47" s="84"/>
      <c r="CE47" s="84"/>
      <c r="CF47" s="84"/>
      <c r="CG47" s="84"/>
      <c r="CH47" s="84" t="str">
        <f t="shared" si="15"/>
        <v/>
      </c>
      <c r="CI47" s="84" t="str">
        <f t="shared" si="16"/>
        <v/>
      </c>
      <c r="CJ47" s="86"/>
      <c r="CK47" s="86"/>
      <c r="CL47" s="86"/>
      <c r="CM47" s="86"/>
      <c r="CN47" s="86"/>
      <c r="CO47" s="86" t="str">
        <f t="shared" si="17"/>
        <v/>
      </c>
      <c r="CP47" s="86" t="str">
        <f t="shared" si="18"/>
        <v/>
      </c>
      <c r="CQ47" s="88"/>
      <c r="CR47" s="88"/>
      <c r="CS47" s="88"/>
      <c r="CT47" s="88"/>
      <c r="CU47" s="88"/>
      <c r="CV47" s="88"/>
      <c r="CW47" s="88"/>
      <c r="CX47" s="88"/>
      <c r="CY47" s="88" t="str">
        <f t="shared" si="19"/>
        <v/>
      </c>
      <c r="CZ47" s="89" t="str">
        <f t="shared" si="2"/>
        <v/>
      </c>
      <c r="DA47" s="386"/>
      <c r="DB47" s="385"/>
      <c r="DC47" s="80" t="str">
        <f t="shared" si="20"/>
        <v/>
      </c>
      <c r="DD47" s="100" t="str">
        <f t="shared" si="21"/>
        <v/>
      </c>
      <c r="DE47" s="101" t="str">
        <f t="shared" si="22"/>
        <v/>
      </c>
      <c r="DF47" s="101" t="str">
        <f t="shared" si="23"/>
        <v/>
      </c>
      <c r="DG47" s="102" t="str">
        <f t="shared" si="29"/>
        <v/>
      </c>
      <c r="DH47" s="93" t="str">
        <f t="shared" si="30"/>
        <v/>
      </c>
      <c r="DI47" s="113" t="str">
        <f t="shared" si="24"/>
        <v/>
      </c>
      <c r="DJ47" s="95" t="str">
        <f t="shared" si="25"/>
        <v/>
      </c>
      <c r="DK47" s="96" t="str">
        <f t="shared" si="26"/>
        <v/>
      </c>
      <c r="DL47" s="97" t="str">
        <f t="shared" si="27"/>
        <v/>
      </c>
      <c r="DM47" s="98"/>
      <c r="DN47" s="1"/>
    </row>
    <row r="48" spans="1:118" ht="18" hidden="1" customHeight="1">
      <c r="A48" s="70"/>
      <c r="B48" s="118"/>
      <c r="C48" s="117"/>
      <c r="D48" s="115"/>
      <c r="E48" s="182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 t="str">
        <f t="shared" si="3"/>
        <v/>
      </c>
      <c r="R48" s="76">
        <f t="shared" si="4"/>
        <v>0</v>
      </c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 t="str">
        <f t="shared" si="5"/>
        <v/>
      </c>
      <c r="AD48" s="79" t="str">
        <f t="shared" si="6"/>
        <v/>
      </c>
      <c r="AE48" s="182"/>
      <c r="AF48" s="76"/>
      <c r="AG48" s="76"/>
      <c r="AH48" s="76"/>
      <c r="AI48" s="76"/>
      <c r="AJ48" s="76"/>
      <c r="AK48" s="76"/>
      <c r="AL48" s="76"/>
      <c r="AM48" s="76"/>
      <c r="AN48" s="76"/>
      <c r="AO48" s="76" t="str">
        <f t="shared" si="7"/>
        <v/>
      </c>
      <c r="AP48" s="76" t="str">
        <f t="shared" si="8"/>
        <v/>
      </c>
      <c r="AQ48" s="78"/>
      <c r="AR48" s="78"/>
      <c r="AS48" s="78"/>
      <c r="AT48" s="78"/>
      <c r="AU48" s="78"/>
      <c r="AV48" s="78"/>
      <c r="AW48" s="78"/>
      <c r="AX48" s="78" t="str">
        <f t="shared" si="9"/>
        <v/>
      </c>
      <c r="AY48" s="78" t="str">
        <f t="shared" si="0"/>
        <v/>
      </c>
      <c r="AZ48" s="384"/>
      <c r="BA48" s="385"/>
      <c r="BB48" s="80" t="str">
        <f t="shared" si="10"/>
        <v/>
      </c>
      <c r="BC48" s="182"/>
      <c r="BD48" s="76"/>
      <c r="BE48" s="76"/>
      <c r="BF48" s="76"/>
      <c r="BG48" s="76"/>
      <c r="BH48" s="76" t="str">
        <f t="shared" si="11"/>
        <v/>
      </c>
      <c r="BI48" s="76" t="str">
        <f t="shared" si="1"/>
        <v/>
      </c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 t="str">
        <f t="shared" si="12"/>
        <v/>
      </c>
      <c r="BU48" s="78" t="str">
        <f t="shared" si="28"/>
        <v/>
      </c>
      <c r="BV48" s="82"/>
      <c r="BW48" s="82"/>
      <c r="BX48" s="82"/>
      <c r="BY48" s="82"/>
      <c r="BZ48" s="82"/>
      <c r="CA48" s="82" t="str">
        <f t="shared" si="13"/>
        <v/>
      </c>
      <c r="CB48" s="82" t="str">
        <f t="shared" si="14"/>
        <v/>
      </c>
      <c r="CC48" s="84"/>
      <c r="CD48" s="84"/>
      <c r="CE48" s="84"/>
      <c r="CF48" s="84"/>
      <c r="CG48" s="84"/>
      <c r="CH48" s="84" t="str">
        <f t="shared" si="15"/>
        <v/>
      </c>
      <c r="CI48" s="84" t="str">
        <f t="shared" si="16"/>
        <v/>
      </c>
      <c r="CJ48" s="86"/>
      <c r="CK48" s="86"/>
      <c r="CL48" s="86"/>
      <c r="CM48" s="86"/>
      <c r="CN48" s="86"/>
      <c r="CO48" s="86" t="str">
        <f t="shared" si="17"/>
        <v/>
      </c>
      <c r="CP48" s="86" t="str">
        <f t="shared" si="18"/>
        <v/>
      </c>
      <c r="CQ48" s="88"/>
      <c r="CR48" s="88"/>
      <c r="CS48" s="88"/>
      <c r="CT48" s="88"/>
      <c r="CU48" s="88"/>
      <c r="CV48" s="88"/>
      <c r="CW48" s="88"/>
      <c r="CX48" s="88"/>
      <c r="CY48" s="88" t="str">
        <f t="shared" si="19"/>
        <v/>
      </c>
      <c r="CZ48" s="89" t="str">
        <f t="shared" si="2"/>
        <v/>
      </c>
      <c r="DA48" s="386"/>
      <c r="DB48" s="385"/>
      <c r="DC48" s="80" t="str">
        <f t="shared" si="20"/>
        <v/>
      </c>
      <c r="DD48" s="100" t="str">
        <f t="shared" si="21"/>
        <v/>
      </c>
      <c r="DE48" s="101" t="str">
        <f t="shared" si="22"/>
        <v/>
      </c>
      <c r="DF48" s="101" t="str">
        <f t="shared" si="23"/>
        <v/>
      </c>
      <c r="DG48" s="102" t="str">
        <f t="shared" si="29"/>
        <v/>
      </c>
      <c r="DH48" s="93" t="str">
        <f t="shared" si="30"/>
        <v/>
      </c>
      <c r="DI48" s="113" t="str">
        <f t="shared" si="24"/>
        <v/>
      </c>
      <c r="DJ48" s="95" t="str">
        <f t="shared" si="25"/>
        <v/>
      </c>
      <c r="DK48" s="96" t="str">
        <f t="shared" si="26"/>
        <v/>
      </c>
      <c r="DL48" s="97" t="str">
        <f t="shared" si="27"/>
        <v/>
      </c>
      <c r="DM48" s="98"/>
      <c r="DN48" s="1"/>
    </row>
    <row r="49" spans="1:118" ht="18" hidden="1" customHeight="1">
      <c r="A49" s="70"/>
      <c r="B49" s="118"/>
      <c r="C49" s="117"/>
      <c r="D49" s="115"/>
      <c r="E49" s="182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 t="str">
        <f t="shared" si="3"/>
        <v/>
      </c>
      <c r="R49" s="76">
        <f t="shared" si="4"/>
        <v>0</v>
      </c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 t="str">
        <f t="shared" si="5"/>
        <v/>
      </c>
      <c r="AD49" s="79" t="str">
        <f t="shared" si="6"/>
        <v/>
      </c>
      <c r="AE49" s="182"/>
      <c r="AF49" s="76"/>
      <c r="AG49" s="76"/>
      <c r="AH49" s="76"/>
      <c r="AI49" s="76"/>
      <c r="AJ49" s="76"/>
      <c r="AK49" s="76"/>
      <c r="AL49" s="76"/>
      <c r="AM49" s="76"/>
      <c r="AN49" s="76"/>
      <c r="AO49" s="76" t="str">
        <f t="shared" si="7"/>
        <v/>
      </c>
      <c r="AP49" s="76" t="str">
        <f t="shared" si="8"/>
        <v/>
      </c>
      <c r="AQ49" s="78"/>
      <c r="AR49" s="78"/>
      <c r="AS49" s="78"/>
      <c r="AT49" s="78"/>
      <c r="AU49" s="78"/>
      <c r="AV49" s="78"/>
      <c r="AW49" s="78"/>
      <c r="AX49" s="78" t="str">
        <f t="shared" si="9"/>
        <v/>
      </c>
      <c r="AY49" s="78" t="str">
        <f t="shared" si="0"/>
        <v/>
      </c>
      <c r="AZ49" s="384"/>
      <c r="BA49" s="385"/>
      <c r="BB49" s="80" t="str">
        <f t="shared" si="10"/>
        <v/>
      </c>
      <c r="BC49" s="182"/>
      <c r="BD49" s="76"/>
      <c r="BE49" s="76"/>
      <c r="BF49" s="76"/>
      <c r="BG49" s="76"/>
      <c r="BH49" s="76" t="str">
        <f t="shared" si="11"/>
        <v/>
      </c>
      <c r="BI49" s="76" t="str">
        <f t="shared" si="1"/>
        <v/>
      </c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 t="str">
        <f t="shared" si="12"/>
        <v/>
      </c>
      <c r="BU49" s="78" t="str">
        <f t="shared" si="28"/>
        <v/>
      </c>
      <c r="BV49" s="82"/>
      <c r="BW49" s="82"/>
      <c r="BX49" s="82"/>
      <c r="BY49" s="82"/>
      <c r="BZ49" s="82"/>
      <c r="CA49" s="82" t="str">
        <f t="shared" si="13"/>
        <v/>
      </c>
      <c r="CB49" s="82" t="str">
        <f t="shared" si="14"/>
        <v/>
      </c>
      <c r="CC49" s="84"/>
      <c r="CD49" s="84"/>
      <c r="CE49" s="84"/>
      <c r="CF49" s="84"/>
      <c r="CG49" s="84"/>
      <c r="CH49" s="84" t="str">
        <f t="shared" si="15"/>
        <v/>
      </c>
      <c r="CI49" s="84" t="str">
        <f t="shared" si="16"/>
        <v/>
      </c>
      <c r="CJ49" s="86"/>
      <c r="CK49" s="86"/>
      <c r="CL49" s="86"/>
      <c r="CM49" s="86"/>
      <c r="CN49" s="86"/>
      <c r="CO49" s="86" t="str">
        <f t="shared" si="17"/>
        <v/>
      </c>
      <c r="CP49" s="86" t="str">
        <f t="shared" si="18"/>
        <v/>
      </c>
      <c r="CQ49" s="88"/>
      <c r="CR49" s="88"/>
      <c r="CS49" s="88"/>
      <c r="CT49" s="88"/>
      <c r="CU49" s="88"/>
      <c r="CV49" s="88"/>
      <c r="CW49" s="88"/>
      <c r="CX49" s="88"/>
      <c r="CY49" s="88" t="str">
        <f t="shared" si="19"/>
        <v/>
      </c>
      <c r="CZ49" s="89" t="str">
        <f t="shared" si="2"/>
        <v/>
      </c>
      <c r="DA49" s="386"/>
      <c r="DB49" s="385"/>
      <c r="DC49" s="80" t="str">
        <f t="shared" si="20"/>
        <v/>
      </c>
      <c r="DD49" s="100" t="str">
        <f t="shared" si="21"/>
        <v/>
      </c>
      <c r="DE49" s="101" t="str">
        <f t="shared" si="22"/>
        <v/>
      </c>
      <c r="DF49" s="101" t="str">
        <f t="shared" si="23"/>
        <v/>
      </c>
      <c r="DG49" s="102" t="str">
        <f t="shared" si="29"/>
        <v/>
      </c>
      <c r="DH49" s="93" t="str">
        <f t="shared" si="30"/>
        <v/>
      </c>
      <c r="DI49" s="113" t="str">
        <f t="shared" si="24"/>
        <v/>
      </c>
      <c r="DJ49" s="95" t="str">
        <f t="shared" si="25"/>
        <v/>
      </c>
      <c r="DK49" s="96" t="str">
        <f t="shared" si="26"/>
        <v/>
      </c>
      <c r="DL49" s="97" t="str">
        <f t="shared" si="27"/>
        <v/>
      </c>
      <c r="DM49" s="98"/>
      <c r="DN49" s="1"/>
    </row>
    <row r="50" spans="1:118" ht="18" hidden="1" customHeight="1">
      <c r="A50" s="70"/>
      <c r="B50" s="118"/>
      <c r="C50" s="117"/>
      <c r="D50" s="115"/>
      <c r="E50" s="182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 t="str">
        <f t="shared" si="3"/>
        <v/>
      </c>
      <c r="R50" s="76">
        <f t="shared" si="4"/>
        <v>0</v>
      </c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 t="str">
        <f t="shared" si="5"/>
        <v/>
      </c>
      <c r="AD50" s="79" t="str">
        <f t="shared" si="6"/>
        <v/>
      </c>
      <c r="AE50" s="182"/>
      <c r="AF50" s="76"/>
      <c r="AG50" s="76"/>
      <c r="AH50" s="76"/>
      <c r="AI50" s="76"/>
      <c r="AJ50" s="76"/>
      <c r="AK50" s="76"/>
      <c r="AL50" s="76"/>
      <c r="AM50" s="76"/>
      <c r="AN50" s="76"/>
      <c r="AO50" s="76" t="str">
        <f t="shared" si="7"/>
        <v/>
      </c>
      <c r="AP50" s="76" t="str">
        <f t="shared" si="8"/>
        <v/>
      </c>
      <c r="AQ50" s="78"/>
      <c r="AR50" s="78"/>
      <c r="AS50" s="78"/>
      <c r="AT50" s="78"/>
      <c r="AU50" s="78"/>
      <c r="AV50" s="78"/>
      <c r="AW50" s="78"/>
      <c r="AX50" s="78" t="str">
        <f t="shared" si="9"/>
        <v/>
      </c>
      <c r="AY50" s="78" t="str">
        <f t="shared" si="0"/>
        <v/>
      </c>
      <c r="AZ50" s="384"/>
      <c r="BA50" s="385"/>
      <c r="BB50" s="80" t="str">
        <f t="shared" si="10"/>
        <v/>
      </c>
      <c r="BC50" s="182"/>
      <c r="BD50" s="76"/>
      <c r="BE50" s="76"/>
      <c r="BF50" s="76"/>
      <c r="BG50" s="76"/>
      <c r="BH50" s="76" t="str">
        <f t="shared" si="11"/>
        <v/>
      </c>
      <c r="BI50" s="76" t="str">
        <f t="shared" si="1"/>
        <v/>
      </c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 t="str">
        <f t="shared" si="12"/>
        <v/>
      </c>
      <c r="BU50" s="78" t="str">
        <f t="shared" si="28"/>
        <v/>
      </c>
      <c r="BV50" s="82"/>
      <c r="BW50" s="82"/>
      <c r="BX50" s="82"/>
      <c r="BY50" s="82"/>
      <c r="BZ50" s="82"/>
      <c r="CA50" s="82" t="str">
        <f t="shared" si="13"/>
        <v/>
      </c>
      <c r="CB50" s="82" t="str">
        <f t="shared" si="14"/>
        <v/>
      </c>
      <c r="CC50" s="84"/>
      <c r="CD50" s="84"/>
      <c r="CE50" s="84"/>
      <c r="CF50" s="84"/>
      <c r="CG50" s="84"/>
      <c r="CH50" s="84" t="str">
        <f t="shared" si="15"/>
        <v/>
      </c>
      <c r="CI50" s="84" t="str">
        <f t="shared" si="16"/>
        <v/>
      </c>
      <c r="CJ50" s="86"/>
      <c r="CK50" s="86"/>
      <c r="CL50" s="86"/>
      <c r="CM50" s="86"/>
      <c r="CN50" s="86"/>
      <c r="CO50" s="86" t="str">
        <f t="shared" si="17"/>
        <v/>
      </c>
      <c r="CP50" s="86" t="str">
        <f t="shared" si="18"/>
        <v/>
      </c>
      <c r="CQ50" s="88"/>
      <c r="CR50" s="88"/>
      <c r="CS50" s="88"/>
      <c r="CT50" s="88"/>
      <c r="CU50" s="88"/>
      <c r="CV50" s="88"/>
      <c r="CW50" s="88"/>
      <c r="CX50" s="88"/>
      <c r="CY50" s="88" t="str">
        <f t="shared" si="19"/>
        <v/>
      </c>
      <c r="CZ50" s="89" t="str">
        <f t="shared" si="2"/>
        <v/>
      </c>
      <c r="DA50" s="386"/>
      <c r="DB50" s="385"/>
      <c r="DC50" s="80" t="str">
        <f t="shared" si="20"/>
        <v/>
      </c>
      <c r="DD50" s="100" t="str">
        <f t="shared" si="21"/>
        <v/>
      </c>
      <c r="DE50" s="101" t="str">
        <f t="shared" si="22"/>
        <v/>
      </c>
      <c r="DF50" s="101" t="str">
        <f t="shared" si="23"/>
        <v/>
      </c>
      <c r="DG50" s="102" t="str">
        <f t="shared" si="29"/>
        <v/>
      </c>
      <c r="DH50" s="93" t="str">
        <f t="shared" si="30"/>
        <v/>
      </c>
      <c r="DI50" s="113" t="str">
        <f t="shared" si="24"/>
        <v/>
      </c>
      <c r="DJ50" s="95" t="str">
        <f t="shared" si="25"/>
        <v/>
      </c>
      <c r="DK50" s="96" t="str">
        <f t="shared" si="26"/>
        <v/>
      </c>
      <c r="DL50" s="97" t="str">
        <f t="shared" si="27"/>
        <v/>
      </c>
      <c r="DM50" s="98"/>
    </row>
    <row r="51" spans="1:118" ht="18" hidden="1" customHeight="1">
      <c r="A51" s="70"/>
      <c r="B51" s="118"/>
      <c r="C51" s="117"/>
      <c r="D51" s="115"/>
      <c r="E51" s="182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 t="str">
        <f t="shared" si="3"/>
        <v/>
      </c>
      <c r="R51" s="76">
        <f t="shared" si="4"/>
        <v>0</v>
      </c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 t="str">
        <f t="shared" si="5"/>
        <v/>
      </c>
      <c r="AD51" s="79" t="str">
        <f t="shared" si="6"/>
        <v/>
      </c>
      <c r="AE51" s="182"/>
      <c r="AF51" s="76"/>
      <c r="AG51" s="76"/>
      <c r="AH51" s="76"/>
      <c r="AI51" s="76"/>
      <c r="AJ51" s="76"/>
      <c r="AK51" s="76"/>
      <c r="AL51" s="76"/>
      <c r="AM51" s="76"/>
      <c r="AN51" s="76"/>
      <c r="AO51" s="76" t="str">
        <f t="shared" si="7"/>
        <v/>
      </c>
      <c r="AP51" s="76" t="str">
        <f t="shared" si="8"/>
        <v/>
      </c>
      <c r="AQ51" s="78"/>
      <c r="AR51" s="78"/>
      <c r="AS51" s="78"/>
      <c r="AT51" s="78"/>
      <c r="AU51" s="78"/>
      <c r="AV51" s="78"/>
      <c r="AW51" s="78"/>
      <c r="AX51" s="78" t="str">
        <f t="shared" si="9"/>
        <v/>
      </c>
      <c r="AY51" s="78" t="str">
        <f t="shared" si="0"/>
        <v/>
      </c>
      <c r="AZ51" s="384"/>
      <c r="BA51" s="385"/>
      <c r="BB51" s="80" t="str">
        <f t="shared" si="10"/>
        <v/>
      </c>
      <c r="BC51" s="182"/>
      <c r="BD51" s="76"/>
      <c r="BE51" s="76"/>
      <c r="BF51" s="76"/>
      <c r="BG51" s="76"/>
      <c r="BH51" s="76" t="str">
        <f t="shared" si="11"/>
        <v/>
      </c>
      <c r="BI51" s="76" t="str">
        <f t="shared" si="1"/>
        <v/>
      </c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 t="str">
        <f t="shared" si="12"/>
        <v/>
      </c>
      <c r="BU51" s="78" t="str">
        <f t="shared" si="28"/>
        <v/>
      </c>
      <c r="BV51" s="82"/>
      <c r="BW51" s="82"/>
      <c r="BX51" s="82"/>
      <c r="BY51" s="82"/>
      <c r="BZ51" s="82"/>
      <c r="CA51" s="82" t="str">
        <f t="shared" si="13"/>
        <v/>
      </c>
      <c r="CB51" s="82" t="str">
        <f t="shared" si="14"/>
        <v/>
      </c>
      <c r="CC51" s="84"/>
      <c r="CD51" s="84"/>
      <c r="CE51" s="84"/>
      <c r="CF51" s="84"/>
      <c r="CG51" s="84"/>
      <c r="CH51" s="84" t="str">
        <f t="shared" si="15"/>
        <v/>
      </c>
      <c r="CI51" s="84" t="str">
        <f t="shared" si="16"/>
        <v/>
      </c>
      <c r="CJ51" s="86"/>
      <c r="CK51" s="86"/>
      <c r="CL51" s="86"/>
      <c r="CM51" s="86"/>
      <c r="CN51" s="86"/>
      <c r="CO51" s="86" t="str">
        <f t="shared" si="17"/>
        <v/>
      </c>
      <c r="CP51" s="86" t="str">
        <f t="shared" si="18"/>
        <v/>
      </c>
      <c r="CQ51" s="88"/>
      <c r="CR51" s="88"/>
      <c r="CS51" s="88"/>
      <c r="CT51" s="88"/>
      <c r="CU51" s="88"/>
      <c r="CV51" s="88"/>
      <c r="CW51" s="88"/>
      <c r="CX51" s="88"/>
      <c r="CY51" s="88" t="str">
        <f t="shared" si="19"/>
        <v/>
      </c>
      <c r="CZ51" s="89" t="str">
        <f t="shared" si="2"/>
        <v/>
      </c>
      <c r="DA51" s="386"/>
      <c r="DB51" s="385"/>
      <c r="DC51" s="80" t="str">
        <f t="shared" si="20"/>
        <v/>
      </c>
      <c r="DD51" s="100" t="str">
        <f t="shared" si="21"/>
        <v/>
      </c>
      <c r="DE51" s="101" t="str">
        <f t="shared" si="22"/>
        <v/>
      </c>
      <c r="DF51" s="101" t="str">
        <f t="shared" si="23"/>
        <v/>
      </c>
      <c r="DG51" s="102" t="str">
        <f t="shared" si="29"/>
        <v/>
      </c>
      <c r="DH51" s="93" t="str">
        <f t="shared" si="30"/>
        <v/>
      </c>
      <c r="DI51" s="113" t="str">
        <f t="shared" si="24"/>
        <v/>
      </c>
      <c r="DJ51" s="95" t="str">
        <f t="shared" si="25"/>
        <v/>
      </c>
      <c r="DK51" s="96" t="str">
        <f t="shared" si="26"/>
        <v/>
      </c>
      <c r="DL51" s="97" t="str">
        <f>IFERROR(IF(ROUND(IF($C$7="Green",DI51,IF($C$7="Orange",DJ51,IF($C$7="Yellow",DK51,"Error!"))),0)&lt;70,70,ROUND(IF($C$7="Green",DI51,IF($C$7="Orange",DJ51,IF($C$7="Yellow",DK51,"Error!"))),0)),"")</f>
        <v/>
      </c>
      <c r="DM51" s="98"/>
    </row>
    <row r="52" spans="1:118" ht="18" hidden="1" customHeight="1" thickBot="1">
      <c r="A52" s="70"/>
      <c r="B52" s="118"/>
      <c r="C52" s="117"/>
      <c r="D52" s="115"/>
      <c r="E52" s="183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 t="str">
        <f t="shared" si="3"/>
        <v/>
      </c>
      <c r="R52" s="121">
        <f t="shared" si="4"/>
        <v>0</v>
      </c>
      <c r="S52" s="123"/>
      <c r="T52" s="123"/>
      <c r="U52" s="123"/>
      <c r="V52" s="123"/>
      <c r="W52" s="123"/>
      <c r="X52" s="123"/>
      <c r="Y52" s="123"/>
      <c r="Z52" s="123"/>
      <c r="AA52" s="123"/>
      <c r="AB52" s="123"/>
      <c r="AC52" s="123" t="str">
        <f t="shared" si="5"/>
        <v/>
      </c>
      <c r="AD52" s="124" t="str">
        <f t="shared" si="6"/>
        <v/>
      </c>
      <c r="AE52" s="183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 t="str">
        <f t="shared" si="7"/>
        <v/>
      </c>
      <c r="AP52" s="121" t="str">
        <f t="shared" si="8"/>
        <v/>
      </c>
      <c r="AQ52" s="123"/>
      <c r="AR52" s="123"/>
      <c r="AS52" s="123"/>
      <c r="AT52" s="123"/>
      <c r="AU52" s="123"/>
      <c r="AV52" s="123"/>
      <c r="AW52" s="123"/>
      <c r="AX52" s="123" t="str">
        <f t="shared" si="9"/>
        <v/>
      </c>
      <c r="AY52" s="123" t="str">
        <f t="shared" si="0"/>
        <v/>
      </c>
      <c r="AZ52" s="387"/>
      <c r="BA52" s="388"/>
      <c r="BB52" s="125" t="str">
        <f t="shared" si="10"/>
        <v/>
      </c>
      <c r="BC52" s="183"/>
      <c r="BD52" s="121"/>
      <c r="BE52" s="121"/>
      <c r="BF52" s="121"/>
      <c r="BG52" s="121"/>
      <c r="BH52" s="121" t="str">
        <f t="shared" si="11"/>
        <v/>
      </c>
      <c r="BI52" s="121" t="str">
        <f t="shared" si="1"/>
        <v/>
      </c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 t="str">
        <f t="shared" si="12"/>
        <v/>
      </c>
      <c r="BU52" s="123" t="str">
        <f t="shared" si="28"/>
        <v/>
      </c>
      <c r="BV52" s="127"/>
      <c r="BW52" s="127"/>
      <c r="BX52" s="127"/>
      <c r="BY52" s="127"/>
      <c r="BZ52" s="127"/>
      <c r="CA52" s="127" t="str">
        <f t="shared" si="13"/>
        <v/>
      </c>
      <c r="CB52" s="127" t="str">
        <f t="shared" si="14"/>
        <v/>
      </c>
      <c r="CC52" s="129"/>
      <c r="CD52" s="129"/>
      <c r="CE52" s="129"/>
      <c r="CF52" s="129"/>
      <c r="CG52" s="129"/>
      <c r="CH52" s="129" t="str">
        <f t="shared" si="15"/>
        <v/>
      </c>
      <c r="CI52" s="129" t="str">
        <f>IFERROR(IF($CI$9=0,0,((CH52/SUMIFS($CC$12:$CG$12,CC52:CG52,"&gt;=0"))*100)),"")</f>
        <v/>
      </c>
      <c r="CJ52" s="131"/>
      <c r="CK52" s="131"/>
      <c r="CL52" s="131"/>
      <c r="CM52" s="131"/>
      <c r="CN52" s="131"/>
      <c r="CO52" s="131" t="str">
        <f t="shared" si="17"/>
        <v/>
      </c>
      <c r="CP52" s="131" t="str">
        <f t="shared" si="18"/>
        <v/>
      </c>
      <c r="CQ52" s="133"/>
      <c r="CR52" s="133"/>
      <c r="CS52" s="133"/>
      <c r="CT52" s="133"/>
      <c r="CU52" s="133"/>
      <c r="CV52" s="133"/>
      <c r="CW52" s="133"/>
      <c r="CX52" s="133"/>
      <c r="CY52" s="133" t="str">
        <f t="shared" si="19"/>
        <v/>
      </c>
      <c r="CZ52" s="134" t="str">
        <f t="shared" si="2"/>
        <v/>
      </c>
      <c r="DA52" s="389"/>
      <c r="DB52" s="388"/>
      <c r="DC52" s="125" t="str">
        <f t="shared" si="20"/>
        <v/>
      </c>
      <c r="DD52" s="135" t="str">
        <f t="shared" si="21"/>
        <v/>
      </c>
      <c r="DE52" s="136" t="str">
        <f t="shared" si="22"/>
        <v/>
      </c>
      <c r="DF52" s="136" t="str">
        <f t="shared" si="23"/>
        <v/>
      </c>
      <c r="DG52" s="137" t="str">
        <f t="shared" si="29"/>
        <v/>
      </c>
      <c r="DH52" s="138" t="str">
        <f t="shared" si="30"/>
        <v/>
      </c>
      <c r="DI52" s="139" t="str">
        <f t="shared" si="24"/>
        <v/>
      </c>
      <c r="DJ52" s="140" t="str">
        <f t="shared" si="25"/>
        <v/>
      </c>
      <c r="DK52" s="141" t="str">
        <f t="shared" si="26"/>
        <v/>
      </c>
      <c r="DL52" s="142" t="str">
        <f>IFERROR(IF(ROUND(IF($C$7="Green",DI52,IF($C$7="Orange",DJ52,IF($C$7="Yellow",DK52,"Error!"))),0)&lt;70,70,ROUND(IF($C$7="Green",DI52,IF($C$7="Orange",DJ52,IF($C$7="Yellow",DK52,"Error!"))),0)),"")</f>
        <v/>
      </c>
      <c r="DM52" s="98"/>
    </row>
    <row r="53" spans="1:118" ht="15"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144"/>
      <c r="AK53" s="144"/>
      <c r="AL53" s="144"/>
      <c r="AM53" s="144"/>
      <c r="AN53" s="144"/>
      <c r="AO53" s="144"/>
      <c r="AP53" s="144"/>
      <c r="AQ53" s="144"/>
      <c r="AR53" s="144"/>
      <c r="AS53" s="144"/>
      <c r="AT53" s="144"/>
      <c r="AU53" s="144"/>
      <c r="AV53" s="144"/>
      <c r="AW53" s="144"/>
      <c r="AX53" s="144"/>
      <c r="AY53" s="144"/>
      <c r="AZ53" s="144"/>
      <c r="BA53" s="144"/>
      <c r="BB53" s="144"/>
      <c r="BC53" s="144"/>
      <c r="BD53" s="144"/>
      <c r="BE53" s="144"/>
      <c r="BF53" s="144"/>
      <c r="BG53" s="144"/>
      <c r="BH53" s="144"/>
      <c r="BI53" s="144"/>
      <c r="BJ53" s="144"/>
      <c r="BK53" s="144"/>
      <c r="BL53" s="144"/>
      <c r="BM53" s="144"/>
      <c r="BN53" s="144"/>
      <c r="BO53" s="144"/>
      <c r="BP53" s="144"/>
      <c r="BQ53" s="144"/>
      <c r="BR53" s="144"/>
      <c r="BS53" s="144"/>
      <c r="BT53" s="144"/>
      <c r="BU53" s="144"/>
      <c r="BV53" s="144"/>
      <c r="BW53" s="144"/>
      <c r="BX53" s="144"/>
      <c r="BY53" s="144"/>
      <c r="BZ53" s="144"/>
      <c r="CA53" s="144"/>
      <c r="CB53" s="144"/>
      <c r="CC53" s="144"/>
      <c r="CD53" s="144"/>
      <c r="CE53" s="144"/>
      <c r="CF53" s="144"/>
      <c r="CG53" s="144"/>
      <c r="CH53" s="144"/>
      <c r="CI53" s="144"/>
      <c r="CJ53" s="144"/>
      <c r="CK53" s="144"/>
      <c r="CL53" s="144"/>
      <c r="CM53" s="144"/>
      <c r="CN53" s="144"/>
      <c r="CO53" s="144"/>
      <c r="CP53" s="144"/>
      <c r="CQ53" s="144"/>
      <c r="CR53" s="144"/>
      <c r="CS53" s="144"/>
      <c r="CT53" s="144"/>
      <c r="CU53" s="144"/>
      <c r="CV53" s="144"/>
      <c r="CW53" s="144"/>
      <c r="CX53" s="144"/>
      <c r="CY53" s="144"/>
      <c r="CZ53" s="268" t="s">
        <v>102</v>
      </c>
      <c r="DA53" s="268"/>
      <c r="DB53" s="268"/>
      <c r="DC53" s="268"/>
      <c r="DH53" s="145">
        <f>IFERROR(AVERAGE(DH13:DH52),"")</f>
        <v>79.362288533834572</v>
      </c>
      <c r="DI53" s="145">
        <f>IFERROR(AVERAGE(DI13:DI52),"")</f>
        <v>87.101430333646618</v>
      </c>
      <c r="DJ53" s="145">
        <f>IFERROR(AVERAGE(DJ13:DJ52),"")</f>
        <v>88.53460474101918</v>
      </c>
      <c r="DK53" s="145">
        <f>IFERROR(AVERAGE(DK13:DK52),"")</f>
        <v>89.6811442669173</v>
      </c>
      <c r="DL53" s="146"/>
      <c r="DM53" s="147"/>
    </row>
    <row r="54" spans="1:118" ht="15"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  <c r="AJ54" s="144"/>
      <c r="AK54" s="144"/>
      <c r="AL54" s="144"/>
      <c r="AM54" s="144"/>
      <c r="AN54" s="144"/>
      <c r="AO54" s="144"/>
      <c r="AP54" s="144">
        <f>AVERAGE(AP13:AP41)</f>
        <v>86.203007518797008</v>
      </c>
      <c r="AQ54" s="144"/>
      <c r="AR54" s="144"/>
      <c r="AS54" s="144"/>
      <c r="AT54" s="144"/>
      <c r="AU54" s="144"/>
      <c r="AV54" s="144"/>
      <c r="AW54" s="144"/>
      <c r="AX54" s="144"/>
      <c r="AY54" s="144">
        <f>AVERAGE(AY13:AY41)</f>
        <v>80.476190476190482</v>
      </c>
      <c r="AZ54" s="144">
        <f>AVERAGE(AZ13:BA41)/0.4</f>
        <v>73.75</v>
      </c>
      <c r="BA54" s="144"/>
      <c r="BB54" s="144">
        <f>AVERAGE(BB13:BB41)</f>
        <v>73.75</v>
      </c>
      <c r="BC54" s="144"/>
      <c r="BD54" s="144"/>
      <c r="BE54" s="144"/>
      <c r="BF54" s="144"/>
      <c r="BG54" s="144"/>
      <c r="BH54" s="144"/>
      <c r="BI54" s="144">
        <f>AVERAGE(BI13:BI41)</f>
        <v>94.642857142857139</v>
      </c>
      <c r="BJ54" s="144"/>
      <c r="BK54" s="144"/>
      <c r="BL54" s="144"/>
      <c r="BM54" s="144"/>
      <c r="BN54" s="144"/>
      <c r="BO54" s="144"/>
      <c r="BP54" s="144"/>
      <c r="BQ54" s="144"/>
      <c r="BR54" s="144"/>
      <c r="BS54" s="144"/>
      <c r="BT54" s="144"/>
      <c r="BU54" s="144">
        <f>AVERAGE(BV13:BV41)</f>
        <v>86.178571428571431</v>
      </c>
      <c r="BV54" s="144"/>
      <c r="BW54" s="144"/>
      <c r="BX54" s="144"/>
      <c r="BY54" s="144"/>
      <c r="BZ54" s="144"/>
      <c r="CA54" s="144"/>
      <c r="CB54" s="144">
        <f>AVERAGE(CC13:CC41)</f>
        <v>92.107142857142861</v>
      </c>
      <c r="CC54" s="144"/>
      <c r="CD54" s="144"/>
      <c r="CE54" s="144"/>
      <c r="CF54" s="144"/>
      <c r="CG54" s="144"/>
      <c r="CH54" s="144"/>
      <c r="CI54" s="144">
        <f>AVERAGE(CI13:CI41)</f>
        <v>90.321428571428569</v>
      </c>
      <c r="CJ54" s="144"/>
      <c r="CK54" s="144"/>
      <c r="CL54" s="144"/>
      <c r="CM54" s="144"/>
      <c r="CN54" s="144"/>
      <c r="CO54" s="144">
        <f>AVERAGE(CP13:CP41)</f>
        <v>83.571428571428569</v>
      </c>
      <c r="CP54" s="144">
        <f>AVERAGE(CP13:CP41)</f>
        <v>83.571428571428569</v>
      </c>
      <c r="CQ54" s="144"/>
      <c r="CR54" s="144"/>
      <c r="CS54" s="144"/>
      <c r="CT54" s="144"/>
      <c r="CU54" s="144"/>
      <c r="CV54" s="144"/>
      <c r="CW54" s="144"/>
      <c r="CX54" s="144"/>
      <c r="CY54" s="144"/>
      <c r="CZ54" s="270" t="s">
        <v>103</v>
      </c>
      <c r="DA54" s="270"/>
      <c r="DB54" s="270"/>
      <c r="DC54" s="270"/>
      <c r="DH54" s="145">
        <f>IFERROR(ROUND(STDEV(DH13:DH52),2),"")</f>
        <v>8.92</v>
      </c>
      <c r="DI54" s="145">
        <f>IFERROR(ROUND(STDEV(DI13:DI52),2),"")</f>
        <v>5.57</v>
      </c>
      <c r="DJ54" s="145">
        <f>IFERROR(ROUND(STDEV(DJ13:DJ52),2),"")</f>
        <v>4.96</v>
      </c>
      <c r="DK54" s="145">
        <f>IFERROR(ROUND(STDEV(DK13:DK52),2),"")</f>
        <v>4.46</v>
      </c>
      <c r="DL54" s="146"/>
      <c r="DM54" s="147"/>
    </row>
    <row r="55" spans="1:118" ht="15">
      <c r="CZ55" s="144">
        <f>AVERAGE(DA13:DB41)</f>
        <v>26.035714285714285</v>
      </c>
      <c r="DA55" s="144">
        <f>AVERAGE(DA14:DB42)/0.4</f>
        <v>64.259259259259252</v>
      </c>
    </row>
    <row r="56" spans="1:118">
      <c r="CT56" s="1">
        <f>25/0.6</f>
        <v>41.666666666666671</v>
      </c>
    </row>
    <row r="57" spans="1:118" s="148" customFormat="1" ht="15">
      <c r="B57" s="144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4"/>
      <c r="AP57" s="144"/>
      <c r="AQ57" s="144"/>
      <c r="AR57" s="144"/>
      <c r="AS57" s="144"/>
      <c r="AT57" s="144"/>
      <c r="AU57" s="144"/>
      <c r="AV57" s="144"/>
      <c r="AW57" s="144"/>
      <c r="AX57" s="144"/>
      <c r="AY57" s="144"/>
      <c r="AZ57" s="144"/>
      <c r="BA57" s="144"/>
      <c r="BB57" s="144"/>
      <c r="BC57" s="144"/>
      <c r="BD57" s="144"/>
      <c r="BE57" s="144"/>
      <c r="BF57" s="144"/>
      <c r="BG57" s="144"/>
      <c r="BH57" s="144"/>
      <c r="BI57" s="144"/>
      <c r="BJ57" s="144"/>
      <c r="BK57" s="144"/>
      <c r="BL57" s="144"/>
      <c r="BM57" s="144"/>
      <c r="BN57" s="144"/>
      <c r="BO57" s="144"/>
      <c r="BP57" s="144"/>
      <c r="BQ57" s="144"/>
      <c r="BR57" s="144"/>
      <c r="BS57" s="144"/>
      <c r="BT57" s="144"/>
      <c r="BU57" s="144"/>
      <c r="BV57" s="144"/>
      <c r="BW57" s="144"/>
      <c r="BX57" s="144"/>
      <c r="BY57" s="144"/>
      <c r="BZ57" s="144"/>
      <c r="CA57" s="144"/>
      <c r="CB57" s="144"/>
      <c r="CC57" s="144"/>
      <c r="CD57" s="144"/>
      <c r="CE57" s="144"/>
      <c r="CF57" s="144"/>
      <c r="CG57" s="144"/>
      <c r="CH57" s="144"/>
      <c r="CI57" s="144"/>
      <c r="CJ57" s="144"/>
      <c r="CK57" s="144"/>
      <c r="CL57" s="144"/>
      <c r="CM57" s="144"/>
      <c r="CN57" s="144"/>
      <c r="CO57" s="144"/>
      <c r="CP57" s="144"/>
      <c r="CQ57" s="144"/>
      <c r="CR57" s="144"/>
      <c r="CS57" s="144"/>
      <c r="CT57" s="144"/>
      <c r="CU57" s="144"/>
      <c r="CV57" s="144"/>
      <c r="CW57" s="144"/>
      <c r="CX57" s="144"/>
      <c r="CY57" s="144"/>
      <c r="CZ57" s="144"/>
      <c r="DA57" s="144"/>
      <c r="DB57" s="144"/>
      <c r="DC57" s="144"/>
      <c r="DD57" s="149"/>
      <c r="DE57" s="149"/>
      <c r="DF57" s="149"/>
      <c r="DG57" s="149"/>
      <c r="DH57" s="150"/>
      <c r="DL57" s="151"/>
      <c r="DM57" s="147"/>
      <c r="DN57" s="151"/>
    </row>
    <row r="58" spans="1:118" ht="24" thickBot="1">
      <c r="B58" s="1"/>
      <c r="C58" s="363" t="s">
        <v>104</v>
      </c>
      <c r="D58" s="363"/>
      <c r="DM58" s="1"/>
      <c r="DN58" s="1"/>
    </row>
    <row r="59" spans="1:118" ht="21" thickBot="1">
      <c r="B59" s="1"/>
      <c r="C59" s="364" t="s">
        <v>1</v>
      </c>
      <c r="D59" s="364"/>
      <c r="E59" s="365" t="str">
        <f>IF($AC$61+$BA$61+$CY$61+$DC$62=100,"","Total weight should be equal to 100")</f>
        <v/>
      </c>
      <c r="F59" s="366"/>
      <c r="G59" s="366"/>
      <c r="H59" s="366"/>
      <c r="I59" s="366"/>
      <c r="J59" s="366"/>
      <c r="K59" s="366"/>
      <c r="L59" s="366"/>
      <c r="M59" s="366"/>
      <c r="N59" s="366"/>
      <c r="O59" s="366"/>
      <c r="P59" s="366"/>
      <c r="Q59" s="366"/>
      <c r="R59" s="366"/>
      <c r="S59" s="366"/>
      <c r="T59" s="366"/>
      <c r="U59" s="366"/>
      <c r="V59" s="366"/>
      <c r="W59" s="366"/>
      <c r="X59" s="366"/>
      <c r="Y59" s="366"/>
      <c r="Z59" s="366"/>
      <c r="AA59" s="366"/>
      <c r="AB59" s="366"/>
      <c r="AC59" s="366"/>
      <c r="AD59" s="366"/>
      <c r="AE59" s="366"/>
      <c r="AF59" s="366"/>
      <c r="AG59" s="366"/>
      <c r="AH59" s="366"/>
      <c r="AI59" s="366"/>
      <c r="AJ59" s="366"/>
      <c r="AK59" s="366"/>
      <c r="AL59" s="366"/>
      <c r="AM59" s="366"/>
      <c r="AN59" s="366"/>
      <c r="AO59" s="366"/>
      <c r="AP59" s="366"/>
      <c r="AQ59" s="366"/>
      <c r="AR59" s="366"/>
      <c r="AS59" s="366"/>
      <c r="AT59" s="366"/>
      <c r="AU59" s="366"/>
      <c r="AV59" s="366"/>
      <c r="AW59" s="366"/>
      <c r="AX59" s="366"/>
      <c r="AY59" s="366"/>
      <c r="AZ59" s="366"/>
      <c r="BA59" s="366"/>
      <c r="BB59" s="366"/>
      <c r="BC59" s="366"/>
      <c r="BD59" s="366"/>
      <c r="BE59" s="366"/>
      <c r="BF59" s="366"/>
      <c r="BG59" s="366"/>
      <c r="BH59" s="366"/>
      <c r="BI59" s="366"/>
      <c r="BJ59" s="366"/>
      <c r="BK59" s="366"/>
      <c r="BL59" s="366"/>
      <c r="BM59" s="366"/>
      <c r="BN59" s="366"/>
      <c r="BO59" s="366"/>
      <c r="BP59" s="366"/>
      <c r="BQ59" s="366"/>
      <c r="BR59" s="366"/>
      <c r="BS59" s="366"/>
      <c r="BT59" s="366"/>
      <c r="BU59" s="366"/>
      <c r="BV59" s="366"/>
      <c r="BW59" s="366"/>
      <c r="BX59" s="366"/>
      <c r="BY59" s="366"/>
      <c r="BZ59" s="366"/>
      <c r="CA59" s="366"/>
      <c r="CB59" s="366"/>
      <c r="CC59" s="366"/>
      <c r="CD59" s="366"/>
      <c r="CE59" s="366"/>
      <c r="CF59" s="366"/>
      <c r="CG59" s="366"/>
      <c r="CH59" s="366"/>
      <c r="CI59" s="366"/>
      <c r="CJ59" s="366"/>
      <c r="CK59" s="366"/>
      <c r="CL59" s="366"/>
      <c r="CM59" s="366"/>
      <c r="CN59" s="366"/>
      <c r="CO59" s="366"/>
      <c r="CP59" s="366"/>
      <c r="CQ59" s="366"/>
      <c r="CR59" s="366"/>
      <c r="CS59" s="366"/>
      <c r="CT59" s="366"/>
      <c r="CU59" s="366"/>
      <c r="CV59" s="366"/>
      <c r="CW59" s="366"/>
      <c r="CX59" s="366"/>
      <c r="CY59" s="366"/>
      <c r="CZ59" s="367"/>
      <c r="DM59" s="1"/>
      <c r="DN59" s="1"/>
    </row>
    <row r="60" spans="1:118" ht="17.25" thickBot="1">
      <c r="B60" s="1"/>
      <c r="C60" s="426" t="s">
        <v>2</v>
      </c>
      <c r="D60" s="427"/>
      <c r="E60" s="370" t="str">
        <f>IF(R62+AD62=100,"","Total formative assessment weight should be 100")</f>
        <v/>
      </c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/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/>
      <c r="AC60" s="371"/>
      <c r="AD60" s="371"/>
      <c r="AE60" s="371" t="str">
        <f>IF(AP62+AY62+BB62=100,"","Total written work weight should be 100")</f>
        <v/>
      </c>
      <c r="AF60" s="371"/>
      <c r="AG60" s="371"/>
      <c r="AH60" s="371"/>
      <c r="AI60" s="371"/>
      <c r="AJ60" s="371"/>
      <c r="AK60" s="371"/>
      <c r="AL60" s="371"/>
      <c r="AM60" s="371"/>
      <c r="AN60" s="371"/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/>
      <c r="BA60" s="371"/>
      <c r="BB60" s="371"/>
      <c r="BC60" s="371" t="str">
        <f>IF(BI62+BU62+CB62+CI62+CP62+CZ62=100,"","Total written work weight should be 100")</f>
        <v/>
      </c>
      <c r="BD60" s="371"/>
      <c r="BE60" s="371"/>
      <c r="BF60" s="371"/>
      <c r="BG60" s="371"/>
      <c r="BH60" s="371"/>
      <c r="BI60" s="371"/>
      <c r="BJ60" s="371"/>
      <c r="BK60" s="371"/>
      <c r="BL60" s="371"/>
      <c r="BM60" s="371"/>
      <c r="BN60" s="371"/>
      <c r="BO60" s="371"/>
      <c r="BP60" s="371"/>
      <c r="BQ60" s="371"/>
      <c r="BR60" s="371"/>
      <c r="BS60" s="371"/>
      <c r="BT60" s="371"/>
      <c r="BU60" s="371"/>
      <c r="BV60" s="371"/>
      <c r="BW60" s="371"/>
      <c r="BX60" s="371"/>
      <c r="BY60" s="371"/>
      <c r="BZ60" s="371"/>
      <c r="CA60" s="371"/>
      <c r="CB60" s="371"/>
      <c r="CC60" s="371"/>
      <c r="CD60" s="371"/>
      <c r="CE60" s="371"/>
      <c r="CF60" s="371"/>
      <c r="CG60" s="371"/>
      <c r="CH60" s="371"/>
      <c r="CI60" s="371"/>
      <c r="CJ60" s="371"/>
      <c r="CK60" s="371"/>
      <c r="CL60" s="371"/>
      <c r="CM60" s="371"/>
      <c r="CN60" s="371"/>
      <c r="CO60" s="371"/>
      <c r="CP60" s="371"/>
      <c r="CQ60" s="371"/>
      <c r="CR60" s="371"/>
      <c r="CS60" s="371"/>
      <c r="CT60" s="371"/>
      <c r="CU60" s="371"/>
      <c r="CV60" s="371"/>
      <c r="CW60" s="371"/>
      <c r="CX60" s="371"/>
      <c r="CY60" s="371"/>
      <c r="CZ60" s="372"/>
      <c r="DA60" s="373" t="s">
        <v>3</v>
      </c>
      <c r="DB60" s="374"/>
      <c r="DC60" s="375"/>
      <c r="DD60" s="9"/>
      <c r="DE60" s="9"/>
      <c r="DF60" s="9"/>
      <c r="DG60" s="9"/>
      <c r="DH60" s="7"/>
      <c r="DI60" s="5"/>
      <c r="DJ60" s="5"/>
      <c r="DK60" s="5"/>
      <c r="DL60" s="10"/>
      <c r="DN60" s="1"/>
    </row>
    <row r="61" spans="1:118" ht="18.75" thickBot="1">
      <c r="B61" s="1"/>
      <c r="C61" s="359" t="str">
        <f>IF(C60='AP 4R'!C60:D60,"","Scale should be the same with the other section.")</f>
        <v/>
      </c>
      <c r="D61" s="359"/>
      <c r="E61" s="431" t="s">
        <v>4</v>
      </c>
      <c r="F61" s="432"/>
      <c r="G61" s="432"/>
      <c r="H61" s="432"/>
      <c r="I61" s="432"/>
      <c r="J61" s="432"/>
      <c r="K61" s="432"/>
      <c r="L61" s="432"/>
      <c r="M61" s="432"/>
      <c r="N61" s="432"/>
      <c r="O61" s="432"/>
      <c r="P61" s="432"/>
      <c r="Q61" s="432"/>
      <c r="R61" s="432"/>
      <c r="S61" s="432"/>
      <c r="T61" s="432"/>
      <c r="U61" s="432"/>
      <c r="V61" s="432"/>
      <c r="W61" s="432"/>
      <c r="X61" s="432" t="s">
        <v>5</v>
      </c>
      <c r="Y61" s="432"/>
      <c r="Z61" s="432"/>
      <c r="AA61" s="432"/>
      <c r="AB61" s="432"/>
      <c r="AC61" s="432">
        <v>0</v>
      </c>
      <c r="AD61" s="433"/>
      <c r="AE61" s="434" t="s">
        <v>6</v>
      </c>
      <c r="AF61" s="435"/>
      <c r="AG61" s="435"/>
      <c r="AH61" s="435"/>
      <c r="AI61" s="435"/>
      <c r="AJ61" s="435"/>
      <c r="AK61" s="435"/>
      <c r="AL61" s="435"/>
      <c r="AM61" s="435"/>
      <c r="AN61" s="435"/>
      <c r="AO61" s="435"/>
      <c r="AP61" s="435"/>
      <c r="AQ61" s="435"/>
      <c r="AR61" s="435"/>
      <c r="AS61" s="435"/>
      <c r="AT61" s="435"/>
      <c r="AU61" s="435"/>
      <c r="AV61" s="435"/>
      <c r="AW61" s="435" t="s">
        <v>5</v>
      </c>
      <c r="AX61" s="435"/>
      <c r="AY61" s="435"/>
      <c r="AZ61" s="435"/>
      <c r="BA61" s="329">
        <v>30</v>
      </c>
      <c r="BB61" s="330"/>
      <c r="BC61" s="331" t="s">
        <v>7</v>
      </c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2"/>
      <c r="BS61" s="332"/>
      <c r="BT61" s="332"/>
      <c r="BU61" s="332"/>
      <c r="BV61" s="332"/>
      <c r="BW61" s="332"/>
      <c r="BX61" s="332"/>
      <c r="BY61" s="332"/>
      <c r="BZ61" s="332"/>
      <c r="CA61" s="332"/>
      <c r="CB61" s="332"/>
      <c r="CC61" s="332"/>
      <c r="CD61" s="332"/>
      <c r="CE61" s="332"/>
      <c r="CF61" s="332"/>
      <c r="CG61" s="332"/>
      <c r="CH61" s="332"/>
      <c r="CI61" s="332"/>
      <c r="CJ61" s="332"/>
      <c r="CK61" s="332"/>
      <c r="CL61" s="332"/>
      <c r="CM61" s="332"/>
      <c r="CN61" s="332"/>
      <c r="CO61" s="332"/>
      <c r="CP61" s="332"/>
      <c r="CQ61" s="332"/>
      <c r="CR61" s="333" t="s">
        <v>5</v>
      </c>
      <c r="CS61" s="334"/>
      <c r="CT61" s="334"/>
      <c r="CU61" s="334"/>
      <c r="CV61" s="334"/>
      <c r="CW61" s="334"/>
      <c r="CX61" s="335"/>
      <c r="CY61" s="379">
        <v>50</v>
      </c>
      <c r="CZ61" s="380"/>
      <c r="DA61" s="428"/>
      <c r="DB61" s="429"/>
      <c r="DC61" s="430"/>
      <c r="DD61" s="12"/>
      <c r="DE61" s="12"/>
      <c r="DF61" s="12"/>
      <c r="DG61" s="12"/>
      <c r="DH61" s="13"/>
      <c r="DI61" s="14"/>
      <c r="DJ61" s="14"/>
      <c r="DK61" s="14"/>
      <c r="DL61" s="15"/>
      <c r="DN61" s="1"/>
    </row>
    <row r="62" spans="1:118" ht="5.25" customHeight="1">
      <c r="A62" s="350" t="s">
        <v>8</v>
      </c>
      <c r="B62" s="350" t="s">
        <v>108</v>
      </c>
      <c r="C62" s="353" t="s">
        <v>9</v>
      </c>
      <c r="D62" s="356" t="s">
        <v>10</v>
      </c>
      <c r="E62" s="419" t="s">
        <v>11</v>
      </c>
      <c r="F62" s="420"/>
      <c r="G62" s="420"/>
      <c r="H62" s="420"/>
      <c r="I62" s="420"/>
      <c r="J62" s="420"/>
      <c r="K62" s="420"/>
      <c r="L62" s="420"/>
      <c r="M62" s="421"/>
      <c r="N62" s="422" t="s">
        <v>5</v>
      </c>
      <c r="O62" s="423"/>
      <c r="P62" s="423"/>
      <c r="Q62" s="424"/>
      <c r="R62" s="218">
        <v>0</v>
      </c>
      <c r="S62" s="404" t="s">
        <v>12</v>
      </c>
      <c r="T62" s="404"/>
      <c r="U62" s="404"/>
      <c r="V62" s="404"/>
      <c r="W62" s="404"/>
      <c r="X62" s="404"/>
      <c r="Y62" s="404"/>
      <c r="Z62" s="405" t="s">
        <v>5</v>
      </c>
      <c r="AA62" s="425"/>
      <c r="AB62" s="425"/>
      <c r="AC62" s="406"/>
      <c r="AD62" s="176">
        <v>100</v>
      </c>
      <c r="AE62" s="419" t="s">
        <v>13</v>
      </c>
      <c r="AF62" s="420"/>
      <c r="AG62" s="420"/>
      <c r="AH62" s="420"/>
      <c r="AI62" s="420"/>
      <c r="AJ62" s="420"/>
      <c r="AK62" s="420"/>
      <c r="AL62" s="420"/>
      <c r="AM62" s="421"/>
      <c r="AN62" s="422" t="s">
        <v>5</v>
      </c>
      <c r="AO62" s="424"/>
      <c r="AP62" s="218">
        <v>40</v>
      </c>
      <c r="AQ62" s="404" t="s">
        <v>14</v>
      </c>
      <c r="AR62" s="404"/>
      <c r="AS62" s="404"/>
      <c r="AT62" s="404"/>
      <c r="AU62" s="404"/>
      <c r="AV62" s="404"/>
      <c r="AW62" s="405" t="s">
        <v>5</v>
      </c>
      <c r="AX62" s="406"/>
      <c r="AY62" s="216">
        <v>30</v>
      </c>
      <c r="AZ62" s="413" t="s">
        <v>15</v>
      </c>
      <c r="BA62" s="414"/>
      <c r="BB62" s="160">
        <v>30</v>
      </c>
      <c r="BC62" s="415" t="s">
        <v>16</v>
      </c>
      <c r="BD62" s="416"/>
      <c r="BE62" s="416"/>
      <c r="BF62" s="416"/>
      <c r="BG62" s="436" t="s">
        <v>5</v>
      </c>
      <c r="BH62" s="436"/>
      <c r="BI62" s="218">
        <v>20</v>
      </c>
      <c r="BJ62" s="404" t="s">
        <v>17</v>
      </c>
      <c r="BK62" s="404"/>
      <c r="BL62" s="404"/>
      <c r="BM62" s="404"/>
      <c r="BN62" s="404"/>
      <c r="BO62" s="404"/>
      <c r="BP62" s="404"/>
      <c r="BQ62" s="404"/>
      <c r="BR62" s="404"/>
      <c r="BS62" s="405" t="s">
        <v>5</v>
      </c>
      <c r="BT62" s="406"/>
      <c r="BU62" s="216">
        <v>25</v>
      </c>
      <c r="BV62" s="407" t="s">
        <v>18</v>
      </c>
      <c r="BW62" s="407"/>
      <c r="BX62" s="407"/>
      <c r="BY62" s="407"/>
      <c r="BZ62" s="408" t="s">
        <v>5</v>
      </c>
      <c r="CA62" s="408"/>
      <c r="CB62" s="177">
        <v>15</v>
      </c>
      <c r="CC62" s="409" t="s">
        <v>19</v>
      </c>
      <c r="CD62" s="409"/>
      <c r="CE62" s="409"/>
      <c r="CF62" s="409"/>
      <c r="CG62" s="410" t="s">
        <v>5</v>
      </c>
      <c r="CH62" s="410"/>
      <c r="CI62" s="178">
        <v>15</v>
      </c>
      <c r="CJ62" s="398" t="s">
        <v>20</v>
      </c>
      <c r="CK62" s="398"/>
      <c r="CL62" s="398"/>
      <c r="CM62" s="398"/>
      <c r="CN62" s="399" t="s">
        <v>5</v>
      </c>
      <c r="CO62" s="399"/>
      <c r="CP62" s="217">
        <v>15</v>
      </c>
      <c r="CQ62" s="400" t="s">
        <v>21</v>
      </c>
      <c r="CR62" s="400"/>
      <c r="CS62" s="400"/>
      <c r="CT62" s="400"/>
      <c r="CU62" s="400"/>
      <c r="CV62" s="400"/>
      <c r="CW62" s="400"/>
      <c r="CX62" s="401" t="s">
        <v>5</v>
      </c>
      <c r="CY62" s="401"/>
      <c r="CZ62" s="179">
        <v>10</v>
      </c>
      <c r="DA62" s="402" t="s">
        <v>5</v>
      </c>
      <c r="DB62" s="403"/>
      <c r="DC62" s="160">
        <v>20</v>
      </c>
      <c r="DD62" s="161"/>
      <c r="DE62" s="161"/>
      <c r="DF62" s="161"/>
      <c r="DG62" s="161"/>
      <c r="DH62" s="306" t="s">
        <v>22</v>
      </c>
      <c r="DI62" s="309" t="s">
        <v>23</v>
      </c>
      <c r="DJ62" s="312" t="s">
        <v>23</v>
      </c>
      <c r="DK62" s="315" t="s">
        <v>23</v>
      </c>
      <c r="DL62" s="282" t="s">
        <v>24</v>
      </c>
      <c r="DM62" s="282" t="s">
        <v>105</v>
      </c>
      <c r="DN62" s="282" t="s">
        <v>106</v>
      </c>
    </row>
    <row r="63" spans="1:118" ht="15" hidden="1" customHeight="1">
      <c r="A63" s="351"/>
      <c r="B63" s="351"/>
      <c r="C63" s="354"/>
      <c r="D63" s="357"/>
      <c r="E63" s="30">
        <v>1</v>
      </c>
      <c r="F63" s="214">
        <v>2</v>
      </c>
      <c r="G63" s="214">
        <v>3</v>
      </c>
      <c r="H63" s="214">
        <v>4</v>
      </c>
      <c r="I63" s="214">
        <v>5</v>
      </c>
      <c r="J63" s="214">
        <v>6</v>
      </c>
      <c r="K63" s="214">
        <v>7</v>
      </c>
      <c r="L63" s="214">
        <v>8</v>
      </c>
      <c r="M63" s="214">
        <v>9</v>
      </c>
      <c r="N63" s="214">
        <v>10</v>
      </c>
      <c r="O63" s="214">
        <v>11</v>
      </c>
      <c r="P63" s="214">
        <v>12</v>
      </c>
      <c r="Q63" s="336" t="s">
        <v>25</v>
      </c>
      <c r="R63" s="289" t="s">
        <v>26</v>
      </c>
      <c r="S63" s="29">
        <v>1</v>
      </c>
      <c r="T63" s="29">
        <v>2</v>
      </c>
      <c r="U63" s="29">
        <v>3</v>
      </c>
      <c r="V63" s="29">
        <v>4</v>
      </c>
      <c r="W63" s="29">
        <v>5</v>
      </c>
      <c r="X63" s="29">
        <v>6</v>
      </c>
      <c r="Y63" s="29">
        <v>7</v>
      </c>
      <c r="Z63" s="29">
        <v>8</v>
      </c>
      <c r="AA63" s="29">
        <v>9</v>
      </c>
      <c r="AB63" s="29">
        <v>10</v>
      </c>
      <c r="AC63" s="285" t="s">
        <v>25</v>
      </c>
      <c r="AD63" s="338" t="s">
        <v>26</v>
      </c>
      <c r="AE63" s="30">
        <v>1</v>
      </c>
      <c r="AF63" s="214">
        <v>2</v>
      </c>
      <c r="AG63" s="214">
        <v>3</v>
      </c>
      <c r="AH63" s="214">
        <v>4</v>
      </c>
      <c r="AI63" s="214">
        <v>5</v>
      </c>
      <c r="AJ63" s="214">
        <v>6</v>
      </c>
      <c r="AK63" s="214">
        <v>7</v>
      </c>
      <c r="AL63" s="214">
        <v>8</v>
      </c>
      <c r="AM63" s="214">
        <v>9</v>
      </c>
      <c r="AN63" s="214">
        <v>10</v>
      </c>
      <c r="AO63" s="336" t="s">
        <v>25</v>
      </c>
      <c r="AP63" s="289" t="s">
        <v>26</v>
      </c>
      <c r="AQ63" s="29">
        <v>1</v>
      </c>
      <c r="AR63" s="29">
        <v>2</v>
      </c>
      <c r="AS63" s="29">
        <v>3</v>
      </c>
      <c r="AT63" s="29">
        <v>4</v>
      </c>
      <c r="AU63" s="29">
        <v>5</v>
      </c>
      <c r="AV63" s="29">
        <v>6</v>
      </c>
      <c r="AW63" s="29">
        <v>7</v>
      </c>
      <c r="AX63" s="285" t="s">
        <v>25</v>
      </c>
      <c r="AY63" s="278" t="s">
        <v>26</v>
      </c>
      <c r="AZ63" s="297"/>
      <c r="BA63" s="298"/>
      <c r="BB63" s="287" t="s">
        <v>26</v>
      </c>
      <c r="BC63" s="30">
        <v>1</v>
      </c>
      <c r="BD63" s="214">
        <v>2</v>
      </c>
      <c r="BE63" s="214">
        <v>3</v>
      </c>
      <c r="BF63" s="214">
        <v>4</v>
      </c>
      <c r="BG63" s="214">
        <v>5</v>
      </c>
      <c r="BH63" s="288" t="s">
        <v>25</v>
      </c>
      <c r="BI63" s="289" t="s">
        <v>26</v>
      </c>
      <c r="BJ63" s="29">
        <v>1</v>
      </c>
      <c r="BK63" s="29">
        <v>2</v>
      </c>
      <c r="BL63" s="29">
        <v>3</v>
      </c>
      <c r="BM63" s="29">
        <v>4</v>
      </c>
      <c r="BN63" s="29">
        <v>5</v>
      </c>
      <c r="BO63" s="29">
        <v>6</v>
      </c>
      <c r="BP63" s="29">
        <v>7</v>
      </c>
      <c r="BQ63" s="29">
        <v>8</v>
      </c>
      <c r="BR63" s="29">
        <v>9</v>
      </c>
      <c r="BS63" s="29">
        <v>10</v>
      </c>
      <c r="BT63" s="290" t="s">
        <v>25</v>
      </c>
      <c r="BU63" s="278" t="s">
        <v>26</v>
      </c>
      <c r="BV63" s="31">
        <v>1</v>
      </c>
      <c r="BW63" s="31">
        <v>2</v>
      </c>
      <c r="BX63" s="31">
        <v>3</v>
      </c>
      <c r="BY63" s="31">
        <v>4</v>
      </c>
      <c r="BZ63" s="32">
        <v>5</v>
      </c>
      <c r="CA63" s="344" t="s">
        <v>25</v>
      </c>
      <c r="CB63" s="345" t="s">
        <v>26</v>
      </c>
      <c r="CC63" s="215">
        <v>1</v>
      </c>
      <c r="CD63" s="215">
        <v>2</v>
      </c>
      <c r="CE63" s="215">
        <v>3</v>
      </c>
      <c r="CF63" s="215">
        <v>4</v>
      </c>
      <c r="CG63" s="215">
        <v>5</v>
      </c>
      <c r="CH63" s="346" t="s">
        <v>25</v>
      </c>
      <c r="CI63" s="347" t="s">
        <v>26</v>
      </c>
      <c r="CJ63" s="34">
        <v>1</v>
      </c>
      <c r="CK63" s="34">
        <v>2</v>
      </c>
      <c r="CL63" s="34">
        <v>3</v>
      </c>
      <c r="CM63" s="34">
        <v>4</v>
      </c>
      <c r="CN63" s="34">
        <v>5</v>
      </c>
      <c r="CO63" s="348" t="s">
        <v>25</v>
      </c>
      <c r="CP63" s="349" t="s">
        <v>26</v>
      </c>
      <c r="CQ63" s="35">
        <v>1</v>
      </c>
      <c r="CR63" s="35">
        <v>2</v>
      </c>
      <c r="CS63" s="35">
        <v>3</v>
      </c>
      <c r="CT63" s="36">
        <v>4</v>
      </c>
      <c r="CU63" s="35">
        <v>5</v>
      </c>
      <c r="CV63" s="35">
        <v>6</v>
      </c>
      <c r="CW63" s="35">
        <v>7</v>
      </c>
      <c r="CX63" s="35">
        <v>8</v>
      </c>
      <c r="CY63" s="288" t="s">
        <v>25</v>
      </c>
      <c r="CZ63" s="318" t="s">
        <v>26</v>
      </c>
      <c r="DA63" s="37"/>
      <c r="DB63" s="38"/>
      <c r="DC63" s="287" t="s">
        <v>27</v>
      </c>
      <c r="DD63" s="39"/>
      <c r="DE63" s="39"/>
      <c r="DF63" s="39"/>
      <c r="DG63" s="39"/>
      <c r="DH63" s="307"/>
      <c r="DI63" s="310"/>
      <c r="DJ63" s="313"/>
      <c r="DK63" s="316"/>
      <c r="DL63" s="283"/>
      <c r="DM63" s="283"/>
      <c r="DN63" s="283"/>
    </row>
    <row r="64" spans="1:118" ht="17.25" hidden="1" customHeight="1">
      <c r="A64" s="351"/>
      <c r="B64" s="351"/>
      <c r="C64" s="354"/>
      <c r="D64" s="40" t="s">
        <v>28</v>
      </c>
      <c r="E64" s="180"/>
      <c r="F64" s="43"/>
      <c r="G64" s="43"/>
      <c r="H64" s="43"/>
      <c r="I64" s="43"/>
      <c r="J64" s="43"/>
      <c r="K64" s="43"/>
      <c r="L64" s="43"/>
      <c r="M64" s="43"/>
      <c r="N64" s="44"/>
      <c r="O64" s="44"/>
      <c r="P64" s="44"/>
      <c r="Q64" s="337"/>
      <c r="R64" s="289"/>
      <c r="S64" s="46"/>
      <c r="T64" s="46"/>
      <c r="U64" s="46"/>
      <c r="V64" s="46"/>
      <c r="W64" s="46"/>
      <c r="X64" s="46"/>
      <c r="Y64" s="46"/>
      <c r="Z64" s="46"/>
      <c r="AA64" s="47"/>
      <c r="AB64" s="47"/>
      <c r="AC64" s="286"/>
      <c r="AD64" s="338"/>
      <c r="AE64" s="180"/>
      <c r="AF64" s="43"/>
      <c r="AG64" s="43"/>
      <c r="AH64" s="43"/>
      <c r="AI64" s="43"/>
      <c r="AJ64" s="43"/>
      <c r="AK64" s="43"/>
      <c r="AL64" s="43"/>
      <c r="AM64" s="43"/>
      <c r="AN64" s="43"/>
      <c r="AO64" s="337"/>
      <c r="AP64" s="289"/>
      <c r="AQ64" s="46">
        <v>43368</v>
      </c>
      <c r="AR64" s="46"/>
      <c r="AS64" s="46"/>
      <c r="AT64" s="46"/>
      <c r="AU64" s="46"/>
      <c r="AV64" s="46"/>
      <c r="AW64" s="46"/>
      <c r="AX64" s="286"/>
      <c r="AY64" s="278"/>
      <c r="AZ64" s="417">
        <v>43371</v>
      </c>
      <c r="BA64" s="418"/>
      <c r="BB64" s="287"/>
      <c r="BC64" s="180"/>
      <c r="BD64" s="43"/>
      <c r="BE64" s="43"/>
      <c r="BF64" s="43"/>
      <c r="BG64" s="43"/>
      <c r="BH64" s="288"/>
      <c r="BI64" s="289"/>
      <c r="BJ64" s="46"/>
      <c r="BK64" s="46"/>
      <c r="BL64" s="46"/>
      <c r="BM64" s="46">
        <v>43368</v>
      </c>
      <c r="BN64" s="46"/>
      <c r="BO64" s="46"/>
      <c r="BP64" s="46"/>
      <c r="BQ64" s="46"/>
      <c r="BR64" s="46"/>
      <c r="BS64" s="46"/>
      <c r="BT64" s="290"/>
      <c r="BU64" s="278"/>
      <c r="BV64" s="49"/>
      <c r="BW64" s="49"/>
      <c r="BX64" s="49"/>
      <c r="BY64" s="49"/>
      <c r="BZ64" s="50"/>
      <c r="CA64" s="344"/>
      <c r="CB64" s="345"/>
      <c r="CC64" s="52"/>
      <c r="CD64" s="52"/>
      <c r="CE64" s="52"/>
      <c r="CF64" s="52"/>
      <c r="CG64" s="52"/>
      <c r="CH64" s="346"/>
      <c r="CI64" s="347"/>
      <c r="CJ64" s="54"/>
      <c r="CK64" s="54"/>
      <c r="CL64" s="54"/>
      <c r="CM64" s="54"/>
      <c r="CN64" s="54"/>
      <c r="CO64" s="348"/>
      <c r="CP64" s="349"/>
      <c r="CQ64" s="57"/>
      <c r="CR64" s="57"/>
      <c r="CS64" s="57"/>
      <c r="CT64" s="181"/>
      <c r="CU64" s="57"/>
      <c r="CV64" s="57"/>
      <c r="CW64" s="57"/>
      <c r="CX64" s="57"/>
      <c r="CY64" s="288"/>
      <c r="CZ64" s="318"/>
      <c r="DA64" s="394">
        <v>50</v>
      </c>
      <c r="DB64" s="395"/>
      <c r="DC64" s="287"/>
      <c r="DD64" s="39" t="s">
        <v>29</v>
      </c>
      <c r="DE64" s="39" t="s">
        <v>30</v>
      </c>
      <c r="DF64" s="39" t="s">
        <v>31</v>
      </c>
      <c r="DG64" s="39" t="s">
        <v>32</v>
      </c>
      <c r="DH64" s="307"/>
      <c r="DI64" s="311"/>
      <c r="DJ64" s="314"/>
      <c r="DK64" s="317"/>
      <c r="DL64" s="283"/>
      <c r="DM64" s="283"/>
      <c r="DN64" s="283"/>
    </row>
    <row r="65" spans="1:127" ht="15" hidden="1" customHeight="1" thickBot="1">
      <c r="A65" s="352"/>
      <c r="B65" s="352"/>
      <c r="C65" s="355"/>
      <c r="D65" s="40" t="s">
        <v>33</v>
      </c>
      <c r="E65" s="30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>
        <f>SUM(E65:P65)</f>
        <v>0</v>
      </c>
      <c r="R65" s="28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>
        <f>SUM(S65:AB65)</f>
        <v>0</v>
      </c>
      <c r="AD65" s="338"/>
      <c r="AE65" s="30">
        <v>10</v>
      </c>
      <c r="AF65" s="214">
        <v>15</v>
      </c>
      <c r="AG65" s="214">
        <v>20</v>
      </c>
      <c r="AH65" s="214">
        <v>5</v>
      </c>
      <c r="AI65" s="214">
        <v>10</v>
      </c>
      <c r="AJ65" s="214">
        <v>20</v>
      </c>
      <c r="AK65" s="214"/>
      <c r="AL65" s="214"/>
      <c r="AM65" s="214"/>
      <c r="AN65" s="214"/>
      <c r="AO65" s="214">
        <f>SUM(AE65:AN65)</f>
        <v>80</v>
      </c>
      <c r="AP65" s="289"/>
      <c r="AQ65" s="29">
        <v>20</v>
      </c>
      <c r="AR65" s="29">
        <v>15</v>
      </c>
      <c r="AS65" s="29">
        <v>15</v>
      </c>
      <c r="AT65" s="29"/>
      <c r="AU65" s="29"/>
      <c r="AV65" s="29"/>
      <c r="AW65" s="29"/>
      <c r="AX65" s="29">
        <f>SUM(AQ65:AW65)</f>
        <v>50</v>
      </c>
      <c r="AY65" s="278"/>
      <c r="AZ65" s="390">
        <v>50</v>
      </c>
      <c r="BA65" s="391"/>
      <c r="BB65" s="287"/>
      <c r="BC65" s="30">
        <v>100</v>
      </c>
      <c r="BD65" s="214">
        <v>100</v>
      </c>
      <c r="BE65" s="214">
        <v>100</v>
      </c>
      <c r="BF65" s="214">
        <v>100</v>
      </c>
      <c r="BG65" s="214"/>
      <c r="BH65" s="214">
        <f>SUM(BC65:BG65)</f>
        <v>400</v>
      </c>
      <c r="BI65" s="289"/>
      <c r="BJ65" s="29">
        <v>30</v>
      </c>
      <c r="BK65" s="29">
        <v>25</v>
      </c>
      <c r="BL65" s="29">
        <v>20</v>
      </c>
      <c r="BM65" s="29">
        <v>15</v>
      </c>
      <c r="BN65" s="29"/>
      <c r="BO65" s="29"/>
      <c r="BP65" s="29"/>
      <c r="BQ65" s="29"/>
      <c r="BR65" s="29"/>
      <c r="BS65" s="29"/>
      <c r="BT65" s="29">
        <f>SUM(BJ65:BS65)</f>
        <v>90</v>
      </c>
      <c r="BU65" s="278"/>
      <c r="BV65" s="31">
        <v>100</v>
      </c>
      <c r="BW65" s="31">
        <v>100</v>
      </c>
      <c r="BX65" s="31"/>
      <c r="BY65" s="31"/>
      <c r="BZ65" s="31"/>
      <c r="CA65" s="32">
        <f>SUM(BV65:BZ65)</f>
        <v>200</v>
      </c>
      <c r="CB65" s="345"/>
      <c r="CC65" s="215">
        <v>100</v>
      </c>
      <c r="CD65" s="215">
        <v>100</v>
      </c>
      <c r="CE65" s="215"/>
      <c r="CF65" s="215"/>
      <c r="CG65" s="215"/>
      <c r="CH65" s="215">
        <f>SUM(CC65:CG65)</f>
        <v>200</v>
      </c>
      <c r="CI65" s="347"/>
      <c r="CJ65" s="34">
        <v>100</v>
      </c>
      <c r="CK65" s="34">
        <v>100</v>
      </c>
      <c r="CL65" s="34"/>
      <c r="CM65" s="34"/>
      <c r="CN65" s="34"/>
      <c r="CO65" s="63">
        <f>SUM(CJ65:CN65)</f>
        <v>200</v>
      </c>
      <c r="CP65" s="349"/>
      <c r="CQ65" s="35">
        <v>25</v>
      </c>
      <c r="CR65" s="35">
        <v>20</v>
      </c>
      <c r="CS65" s="35">
        <v>15</v>
      </c>
      <c r="CT65" s="36"/>
      <c r="CU65" s="35"/>
      <c r="CV65" s="35"/>
      <c r="CW65" s="35"/>
      <c r="CX65" s="35"/>
      <c r="CY65" s="66">
        <f>SUM(CQ65:CX65)</f>
        <v>60</v>
      </c>
      <c r="CZ65" s="318"/>
      <c r="DA65" s="396"/>
      <c r="DB65" s="397"/>
      <c r="DC65" s="319"/>
      <c r="DD65" s="39"/>
      <c r="DE65" s="39"/>
      <c r="DF65" s="39"/>
      <c r="DG65" s="39"/>
      <c r="DH65" s="308"/>
      <c r="DI65" s="67" t="s">
        <v>34</v>
      </c>
      <c r="DJ65" s="68" t="s">
        <v>35</v>
      </c>
      <c r="DK65" s="69" t="s">
        <v>36</v>
      </c>
      <c r="DL65" s="283"/>
      <c r="DM65" s="283"/>
      <c r="DN65" s="283"/>
      <c r="DR65" s="279" t="s">
        <v>37</v>
      </c>
      <c r="DS65" s="279"/>
      <c r="DT65" s="279"/>
      <c r="DU65" s="279"/>
      <c r="DV65" s="279"/>
      <c r="DW65" s="279"/>
    </row>
    <row r="66" spans="1:127" ht="18" hidden="1" customHeight="1">
      <c r="A66" s="70">
        <v>406913150114</v>
      </c>
      <c r="B66" s="71"/>
      <c r="C66" s="222" t="s">
        <v>116</v>
      </c>
      <c r="D66" s="223"/>
      <c r="E66" s="182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 t="str">
        <f>IF(SUMIFS(E66:P66,E66:P66,"&gt;=0")=0,"",SUMIFS(E66:P66,E66:P66,"&gt;=0"))</f>
        <v/>
      </c>
      <c r="R66" s="76">
        <f>IFERROR(IF($R$62=0,0,((Q66/SUMIFS($E$65:$P$65,E66:P66,"&gt;=0")*100))),"")</f>
        <v>0</v>
      </c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 t="str">
        <f>IF(SUMIFS(S66:AB66,S66:AB66,"&gt;=0")=0,"",SUMIFS(S66:AB66,S66:AB66,"&gt;=0"))</f>
        <v/>
      </c>
      <c r="AD66" s="79" t="str">
        <f>IFERROR(IF($AD$62=0,0,((AC66/SUMIFS($S$65:$AB$65,S66:AB66,"&gt;=0")*100))),"")</f>
        <v/>
      </c>
      <c r="AE66" s="182">
        <v>10</v>
      </c>
      <c r="AF66" s="76">
        <v>15</v>
      </c>
      <c r="AG66" s="76">
        <v>18</v>
      </c>
      <c r="AH66" s="76">
        <v>5</v>
      </c>
      <c r="AI66" s="76">
        <v>10</v>
      </c>
      <c r="AJ66" s="76">
        <v>19</v>
      </c>
      <c r="AK66" s="76"/>
      <c r="AL66" s="76"/>
      <c r="AM66" s="76"/>
      <c r="AN66" s="76"/>
      <c r="AO66" s="76">
        <f>IF(SUMIFS(AE66:AN66,AE66:AN66,"&gt;=0")=0,"",SUMIFS(AE66:AN66,AE66:AN66,"&gt;=0"))</f>
        <v>77</v>
      </c>
      <c r="AP66" s="76">
        <f>IFERROR(IF($AP$62=0,0,((AO66/SUMIFS($AE$65:$AN$65,AE66:AN66,"&gt;=0"))*100)),"")</f>
        <v>96.25</v>
      </c>
      <c r="AQ66" s="78">
        <v>18</v>
      </c>
      <c r="AR66" s="78">
        <v>14</v>
      </c>
      <c r="AS66" s="78">
        <v>13</v>
      </c>
      <c r="AT66" s="78"/>
      <c r="AU66" s="78"/>
      <c r="AV66" s="78"/>
      <c r="AW66" s="78"/>
      <c r="AX66" s="78">
        <f>IF(SUMIFS(AQ66:AW66,AQ66:AW66,"&gt;=0")=0,"",SUMIFS(AQ66:AW66,AQ66:AW66,"&gt;=0"))</f>
        <v>45</v>
      </c>
      <c r="AY66" s="78">
        <f>IFERROR(IF($AY$62=0,0,((AX66/SUMIFS($AQ$65:$AW$65,AQ66:AW66,"&gt;=0"))*100)),"")</f>
        <v>90</v>
      </c>
      <c r="AZ66" s="384">
        <v>46</v>
      </c>
      <c r="BA66" s="385"/>
      <c r="BB66" s="80">
        <f>IFERROR(IF(OR($BB$62="",$BB$62=0),0,IF(AZ66/$AZ$65*100=0,"",AZ66/$AZ$65*100)),"")</f>
        <v>92</v>
      </c>
      <c r="BC66" s="182">
        <v>100</v>
      </c>
      <c r="BD66" s="76">
        <v>95</v>
      </c>
      <c r="BE66" s="76">
        <v>92</v>
      </c>
      <c r="BF66" s="76">
        <v>100</v>
      </c>
      <c r="BG66" s="76"/>
      <c r="BH66" s="76">
        <f>IF(SUMIFS(BC66:BG66,BC66:BG66,"&gt;=0")=0,"",SUMIFS(BC66:BG66,BC66:BG66,"&gt;=0"))</f>
        <v>387</v>
      </c>
      <c r="BI66" s="76">
        <f>IFERROR(IF($BI$62=0,0,((BH66/SUMIFS($BC$65:$BG$65,BC66:BG66,"&gt;=0"))*100)),"")</f>
        <v>96.75</v>
      </c>
      <c r="BJ66" s="78">
        <v>30</v>
      </c>
      <c r="BK66" s="78">
        <v>21</v>
      </c>
      <c r="BL66" s="78">
        <v>18</v>
      </c>
      <c r="BM66" s="78">
        <v>14</v>
      </c>
      <c r="BN66" s="78"/>
      <c r="BO66" s="78"/>
      <c r="BP66" s="78"/>
      <c r="BQ66" s="78"/>
      <c r="BR66" s="78"/>
      <c r="BS66" s="78"/>
      <c r="BT66" s="78">
        <f>IF(SUMIFS(BJ66:BS66,BJ66:BS66,"&gt;=0")=0,"",SUMIFS(BJ66:BS66,BJ66:BS66,"&gt;=0"))</f>
        <v>83</v>
      </c>
      <c r="BU66" s="78">
        <f>IFERROR(IF($BU$62=0,0,((BT66/SUMIFS($BJ$65:$BS$65,BJ66:BS66,"&gt;=0"))*100)),"")</f>
        <v>92.222222222222229</v>
      </c>
      <c r="BV66" s="82">
        <v>90</v>
      </c>
      <c r="BW66" s="82">
        <v>92</v>
      </c>
      <c r="BX66" s="82"/>
      <c r="BY66" s="82"/>
      <c r="BZ66" s="82"/>
      <c r="CA66" s="82">
        <f>IF(SUMIFS(BV66:BZ66,BV66:BZ66,"&gt;=0")=0,"",SUMIFS(BV66:BZ66,BV66:BZ66,"&gt;=0"))</f>
        <v>182</v>
      </c>
      <c r="CB66" s="82">
        <f>IFERROR(IF($CB$62=0,0,((CA66/SUMIFS($BV$65:$BZ$65,BV66:BZ66,"&gt;=0"))*100)),"")</f>
        <v>91</v>
      </c>
      <c r="CC66" s="84">
        <v>95</v>
      </c>
      <c r="CD66" s="84">
        <v>93</v>
      </c>
      <c r="CE66" s="84"/>
      <c r="CF66" s="84"/>
      <c r="CG66" s="84"/>
      <c r="CH66" s="84">
        <f>IF(SUMIFS(CC66:CG66,CC66:CG66,"&gt;=0")=0,"",SUMIFS(CC66:CG66,CC66:CG66,"&gt;=0"))</f>
        <v>188</v>
      </c>
      <c r="CI66" s="84">
        <f>IFERROR(IF($CI$62=0,0,((CH66/SUMIFS($CC$65:$CG$65,CC66:CG66,"&gt;=0"))*100)),"")</f>
        <v>94</v>
      </c>
      <c r="CJ66" s="86">
        <v>85</v>
      </c>
      <c r="CK66" s="86">
        <v>90</v>
      </c>
      <c r="CL66" s="86"/>
      <c r="CM66" s="86"/>
      <c r="CN66" s="86"/>
      <c r="CO66" s="86">
        <f>IF(SUMIFS(CJ66:CN66,CJ66:CN66,"&gt;=0")=0,"",SUMIFS(CJ66:CN66,CJ66:CN66,"&gt;=0"))</f>
        <v>175</v>
      </c>
      <c r="CP66" s="86">
        <f>IFERROR(IF($CP$62=0,0,((CO66/SUMIFS($CJ$65:$CN$65,CJ66:CN66,"&gt;=0"))*100)),"")</f>
        <v>87.5</v>
      </c>
      <c r="CQ66" s="182">
        <v>25</v>
      </c>
      <c r="CR66" s="76">
        <v>20</v>
      </c>
      <c r="CS66" s="76">
        <v>15</v>
      </c>
      <c r="CT66" s="88"/>
      <c r="CU66" s="88"/>
      <c r="CV66" s="88"/>
      <c r="CW66" s="88"/>
      <c r="CX66" s="88"/>
      <c r="CY66" s="88">
        <f>IF(SUMIFS(CQ66:CX66,CQ66:CX66,"&gt;=0")=0,"",SUMIFS(CQ66:CX66,CQ66:CX66,"&gt;=0"))</f>
        <v>60</v>
      </c>
      <c r="CZ66" s="89">
        <f>IFERROR(IF($CZ$62=0,0,((CY66/SUMIFS($CQ$65:$CX$65,CQ66:CX66,"&gt;=0"))*100)),"")</f>
        <v>100</v>
      </c>
      <c r="DA66" s="392">
        <v>43</v>
      </c>
      <c r="DB66" s="393"/>
      <c r="DC66" s="80">
        <f>IFERROR(IF(OR($DC$62="",$DC$62=0),0,IF((DA66/$DA$64*100)*$DC$62/100=0,"",(DA66/$DA$64*100)*$DC$62/100)),"")</f>
        <v>17.2</v>
      </c>
      <c r="DD66" s="162" t="str">
        <f>IFERROR((R66*$R$62+AD66*$AD$62)/100*$AC$61/100,"")</f>
        <v/>
      </c>
      <c r="DE66" s="162">
        <f>IFERROR(((AP66*$AP$62+AY66*$AY$62+BB66*$BB$62)/100)*$BA$61/100,"")</f>
        <v>27.93</v>
      </c>
      <c r="DF66" s="162">
        <f>IFERROR(((BI66*$BI$62+BU66*$BU$62+CB66*$CB$62+CI66*$CI$62+CP66*$CP$62+CZ66*$CZ$62)/100)*$CY$61/100,"")</f>
        <v>46.640277777777776</v>
      </c>
      <c r="DG66" s="162">
        <f>IFERROR(DC66,"")</f>
        <v>17.2</v>
      </c>
      <c r="DH66" s="93">
        <f>IFERROR(IF(AND($C$61="",$E$60="",$AE$60="",$BC$60="",$E$59=""),IF(SUM(DD66:DG66)=0,"",SUM(DD66:DG66)),""),"")</f>
        <v>91.770277777777778</v>
      </c>
      <c r="DI66" s="94">
        <f>IFERROR(75+(100-75)/(100-60)*(DH66-60),"")</f>
        <v>94.856423611111111</v>
      </c>
      <c r="DJ66" s="95">
        <f>IFERROR(75+(100-75)/(100-55)*(DH66-55),"")</f>
        <v>95.427932098765439</v>
      </c>
      <c r="DK66" s="96">
        <f>IFERROR(75+(100-75)/(100-50)*(DH66-50),"")</f>
        <v>95.885138888888889</v>
      </c>
      <c r="DL66" s="163">
        <f t="shared" ref="DL66:DL105" si="31">IFERROR(IF(ROUND(IF($C$60="Green",DI66,IF($C$60="Orange",DJ66,IF($C$60="Yellow",DK66,"Error!"))),0)&lt;70,70,ROUND(IF($C$60="Green",DI66,IF($C$60="Orange",DJ66,IF($C$60="Yellow",DK66,"Error!"))),0)),"")</f>
        <v>95</v>
      </c>
      <c r="DM66" s="164">
        <f>IFERROR(DL66-DL13,"")</f>
        <v>0</v>
      </c>
      <c r="DN66" s="219">
        <f>DL13</f>
        <v>95</v>
      </c>
      <c r="DR66" s="275" t="s">
        <v>40</v>
      </c>
      <c r="DS66" s="275"/>
      <c r="DT66" s="275"/>
      <c r="DU66" s="275"/>
      <c r="DV66" s="276">
        <f>COUNTIFS($DL$66:$DL$105,"&gt;=95",$DL$66:$DL$105,"&lt;=100")</f>
        <v>6</v>
      </c>
      <c r="DW66" s="276"/>
    </row>
    <row r="67" spans="1:127" ht="18" hidden="1" customHeight="1">
      <c r="A67" s="70">
        <v>406913150086</v>
      </c>
      <c r="B67" s="99"/>
      <c r="C67" s="222" t="s">
        <v>117</v>
      </c>
      <c r="D67" s="223"/>
      <c r="E67" s="182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 t="str">
        <f t="shared" ref="Q67:Q105" si="32">IF(SUMIFS(E67:P67,E67:P67,"&gt;=0")=0,"",SUMIFS(E67:P67,E67:P67,"&gt;=0"))</f>
        <v/>
      </c>
      <c r="R67" s="76">
        <f t="shared" ref="R67:R105" si="33">IFERROR(IF($R$62=0,0,((Q67/SUMIFS($E$65:$P$65,E67:P67,"&gt;=0")*100))),"")</f>
        <v>0</v>
      </c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 t="str">
        <f t="shared" ref="AC67:AC105" si="34">IF(SUMIFS(S67:AB67,S67:AB67,"&gt;=0")=0,"",SUMIFS(S67:AB67,S67:AB67,"&gt;=0"))</f>
        <v/>
      </c>
      <c r="AD67" s="79" t="str">
        <f t="shared" ref="AD67:AD105" si="35">IFERROR(IF($AD$62=0,0,((AC67/SUMIFS($S$65:$AB$65,S67:AB67,"&gt;=0")*100))),"")</f>
        <v/>
      </c>
      <c r="AE67" s="182">
        <v>10</v>
      </c>
      <c r="AF67" s="76">
        <v>12</v>
      </c>
      <c r="AG67" s="76">
        <v>15</v>
      </c>
      <c r="AH67" s="76">
        <v>5</v>
      </c>
      <c r="AI67" s="76">
        <v>8</v>
      </c>
      <c r="AJ67" s="76">
        <v>18</v>
      </c>
      <c r="AK67" s="76"/>
      <c r="AL67" s="76"/>
      <c r="AM67" s="76"/>
      <c r="AN67" s="76"/>
      <c r="AO67" s="76">
        <f t="shared" ref="AO67:AO105" si="36">IF(SUMIFS(AE67:AN67,AE67:AN67,"&gt;=0")=0,"",SUMIFS(AE67:AN67,AE67:AN67,"&gt;=0"))</f>
        <v>68</v>
      </c>
      <c r="AP67" s="76">
        <f t="shared" ref="AP67:AP105" si="37">IFERROR(IF($AP$62=0,0,((AO67/SUMIFS($AE$65:$AN$65,AE67:AN67,"&gt;=0"))*100)),"")</f>
        <v>85</v>
      </c>
      <c r="AQ67" s="78">
        <v>18</v>
      </c>
      <c r="AR67" s="78">
        <v>13</v>
      </c>
      <c r="AS67" s="78">
        <v>14</v>
      </c>
      <c r="AT67" s="78"/>
      <c r="AU67" s="78"/>
      <c r="AV67" s="78"/>
      <c r="AW67" s="78"/>
      <c r="AX67" s="78">
        <f t="shared" ref="AX67:AX105" si="38">IF(SUMIFS(AQ67:AW67,AQ67:AW67,"&gt;=0")=0,"",SUMIFS(AQ67:AW67,AQ67:AW67,"&gt;=0"))</f>
        <v>45</v>
      </c>
      <c r="AY67" s="78">
        <f t="shared" ref="AY67:AY105" si="39">IFERROR(IF($AY$62=0,0,((AX67/SUMIFS($AQ$65:$AW$65,AQ67:AW67,"&gt;=0"))*100)),"")</f>
        <v>90</v>
      </c>
      <c r="AZ67" s="384">
        <v>37</v>
      </c>
      <c r="BA67" s="385"/>
      <c r="BB67" s="80">
        <f t="shared" ref="BB67:BB105" si="40">IFERROR(IF(OR($BB$62="",$BB$62=0),0,IF(AZ67/$AZ$65*100=0,"",AZ67/$AZ$65*100)),"")</f>
        <v>74</v>
      </c>
      <c r="BC67" s="182">
        <v>100</v>
      </c>
      <c r="BD67" s="76">
        <v>100</v>
      </c>
      <c r="BE67" s="76">
        <v>95</v>
      </c>
      <c r="BF67" s="76">
        <v>85</v>
      </c>
      <c r="BG67" s="76"/>
      <c r="BH67" s="76">
        <f t="shared" ref="BH67:BH105" si="41">IF(SUMIFS(BC67:BG67,BC67:BG67,"&gt;=0")=0,"",SUMIFS(BC67:BG67,BC67:BG67,"&gt;=0"))</f>
        <v>380</v>
      </c>
      <c r="BI67" s="76">
        <f t="shared" ref="BI67:BI105" si="42">IFERROR(IF($BI$62=0,0,((BH67/SUMIFS($BC$65:$BG$65,BC67:BG67,"&gt;=0"))*100)),"")</f>
        <v>95</v>
      </c>
      <c r="BJ67" s="78">
        <v>25</v>
      </c>
      <c r="BK67" s="78">
        <v>18</v>
      </c>
      <c r="BL67" s="78">
        <v>16</v>
      </c>
      <c r="BM67" s="78">
        <v>12</v>
      </c>
      <c r="BN67" s="78"/>
      <c r="BO67" s="78"/>
      <c r="BP67" s="78"/>
      <c r="BQ67" s="78"/>
      <c r="BR67" s="78"/>
      <c r="BS67" s="78"/>
      <c r="BT67" s="78">
        <f t="shared" ref="BT67:BT105" si="43">IF(SUMIFS(BJ67:BS67,BJ67:BS67,"&gt;=0")=0,"",SUMIFS(BJ67:BS67,BJ67:BS67,"&gt;=0"))</f>
        <v>71</v>
      </c>
      <c r="BU67" s="78">
        <f t="shared" ref="BU67:BU105" si="44">IFERROR(IF($BU$62=0,0,((BT67/SUMIFS($BJ$65:$BS$65,BJ67:BS67,"&gt;=0"))*100)),"")</f>
        <v>78.888888888888886</v>
      </c>
      <c r="BV67" s="82">
        <v>86</v>
      </c>
      <c r="BW67" s="82">
        <v>88</v>
      </c>
      <c r="BX67" s="82"/>
      <c r="BY67" s="82"/>
      <c r="BZ67" s="82"/>
      <c r="CA67" s="82">
        <f t="shared" ref="CA67:CA105" si="45">IF(SUMIFS(BV67:BZ67,BV67:BZ67,"&gt;=0")=0,"",SUMIFS(BV67:BZ67,BV67:BZ67,"&gt;=0"))</f>
        <v>174</v>
      </c>
      <c r="CB67" s="82">
        <f t="shared" ref="CB67:CB105" si="46">IFERROR(IF($CB$62=0,0,((CA67/SUMIFS($BV$65:$BZ$65,BV67:BZ67,"&gt;=0"))*100)),"")</f>
        <v>87</v>
      </c>
      <c r="CC67" s="84">
        <v>88</v>
      </c>
      <c r="CD67" s="84">
        <v>89</v>
      </c>
      <c r="CE67" s="84"/>
      <c r="CF67" s="84"/>
      <c r="CG67" s="84"/>
      <c r="CH67" s="84">
        <f t="shared" ref="CH67:CH105" si="47">IF(SUMIFS(CC67:CG67,CC67:CG67,"&gt;=0")=0,"",SUMIFS(CC67:CG67,CC67:CG67,"&gt;=0"))</f>
        <v>177</v>
      </c>
      <c r="CI67" s="84">
        <f t="shared" ref="CI67:CI105" si="48">IFERROR(IF($CI$62=0,0,((CH67/SUMIFS($CC$65:$CG$65,CC67:CG67,"&gt;=0"))*100)),"")</f>
        <v>88.5</v>
      </c>
      <c r="CJ67" s="86">
        <v>88</v>
      </c>
      <c r="CK67" s="86">
        <v>92</v>
      </c>
      <c r="CL67" s="86"/>
      <c r="CM67" s="86"/>
      <c r="CN67" s="86"/>
      <c r="CO67" s="86">
        <f t="shared" ref="CO67:CO105" si="49">IF(SUMIFS(CJ67:CN67,CJ67:CN67,"&gt;=0")=0,"",SUMIFS(CJ67:CN67,CJ67:CN67,"&gt;=0"))</f>
        <v>180</v>
      </c>
      <c r="CP67" s="86">
        <f t="shared" ref="CP67:CP105" si="50">IFERROR(IF($CP$62=0,0,((CO67/SUMIFS($CJ$65:$CN$65,CJ67:CN67,"&gt;=0"))*100)),"")</f>
        <v>90</v>
      </c>
      <c r="CQ67" s="182">
        <v>23</v>
      </c>
      <c r="CR67" s="76">
        <v>18</v>
      </c>
      <c r="CS67" s="76">
        <v>14</v>
      </c>
      <c r="CT67" s="88"/>
      <c r="CU67" s="88"/>
      <c r="CV67" s="88"/>
      <c r="CW67" s="88"/>
      <c r="CX67" s="88"/>
      <c r="CY67" s="88">
        <f t="shared" ref="CY67:CY105" si="51">IF(SUMIFS(CQ67:CX67,CQ67:CX67,"&gt;=0")=0,"",SUMIFS(CQ67:CX67,CQ67:CX67,"&gt;=0"))</f>
        <v>55</v>
      </c>
      <c r="CZ67" s="89">
        <f t="shared" ref="CZ67:CZ105" si="52">IFERROR(IF($CZ$62=0,0,((CY67/SUMIFS($CQ$65:$CX$65,CQ67:CX67,"&gt;=0"))*100)),"")</f>
        <v>91.666666666666657</v>
      </c>
      <c r="DA67" s="386">
        <v>23</v>
      </c>
      <c r="DB67" s="385"/>
      <c r="DC67" s="80">
        <f t="shared" ref="DC67:DC105" si="53">IFERROR(IF(OR($DC$62="",$DC$62=0),0,IF((DA67/$DA$64*100)*$DC$62/100=0,"",(DA67/$DA$64*100)*$DC$62/100)),"")</f>
        <v>9.1999999999999993</v>
      </c>
      <c r="DD67" s="162" t="str">
        <f t="shared" ref="DD67:DD105" si="54">IFERROR((R67*$R$62+AD67*$AD$62)/100*$AC$61/100,"")</f>
        <v/>
      </c>
      <c r="DE67" s="162">
        <f t="shared" ref="DE67:DE105" si="55">IFERROR(((AP67*$AP$62+AY67*$AY$62+BB67*$BB$62)/100)*$BA$61/100,"")</f>
        <v>24.96</v>
      </c>
      <c r="DF67" s="162">
        <f t="shared" ref="DF67:DF105" si="56">IFERROR(((BI67*$BI$62+BU67*$BU$62+CB67*$CB$62+CI67*$CI$62+CP67*$CP$62+CZ67*$CZ$62)/100)*$CY$61/100,"")</f>
        <v>43.856944444444444</v>
      </c>
      <c r="DG67" s="162">
        <f t="shared" ref="DG67:DG105" si="57">IFERROR(DC67,"")</f>
        <v>9.1999999999999993</v>
      </c>
      <c r="DH67" s="93">
        <f t="shared" ref="DH67:DH105" si="58">IFERROR(IF(AND($C$61="",$E$60="",$AE$60="",$BC$60="",$E$59=""),IF(SUM(DD67:DG67)=0,"",SUM(DD67:DG67)),""),"")</f>
        <v>78.016944444444448</v>
      </c>
      <c r="DI67" s="94">
        <f t="shared" ref="DI67:DI105" si="59">IFERROR(75+(100-75)/(100-60)*(DH67-60),"")</f>
        <v>86.26059027777778</v>
      </c>
      <c r="DJ67" s="95">
        <f t="shared" ref="DJ67:DJ81" si="60">IFERROR(75+(100-75)/(100-55)*(DH67-55),"")</f>
        <v>87.7871913580247</v>
      </c>
      <c r="DK67" s="96">
        <f t="shared" ref="DK67:DK81" si="61">IFERROR(75+(100-75)/(100-50)*(DH67-50),"")</f>
        <v>89.008472222222224</v>
      </c>
      <c r="DL67" s="163">
        <f t="shared" si="31"/>
        <v>86</v>
      </c>
      <c r="DM67" s="164">
        <f t="shared" ref="DM67:DM105" si="62">IFERROR(DL67-DL14,"")</f>
        <v>0</v>
      </c>
      <c r="DN67" s="219">
        <f t="shared" ref="DN67:DN105" si="63">DL14</f>
        <v>86</v>
      </c>
      <c r="DR67" s="275" t="s">
        <v>43</v>
      </c>
      <c r="DS67" s="275"/>
      <c r="DT67" s="275"/>
      <c r="DU67" s="275"/>
      <c r="DV67" s="276">
        <f>COUNTIFS($DL$66:$DL$105,"&gt;=90",$DL$66:$DL$105,"&lt;95")</f>
        <v>5</v>
      </c>
      <c r="DW67" s="276"/>
    </row>
    <row r="68" spans="1:127" ht="18" hidden="1" customHeight="1">
      <c r="A68" s="70">
        <v>406913150118</v>
      </c>
      <c r="B68" s="71"/>
      <c r="C68" s="222" t="s">
        <v>118</v>
      </c>
      <c r="D68" s="223"/>
      <c r="E68" s="182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 t="str">
        <f t="shared" si="32"/>
        <v/>
      </c>
      <c r="R68" s="76">
        <f t="shared" si="33"/>
        <v>0</v>
      </c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 t="str">
        <f t="shared" si="34"/>
        <v/>
      </c>
      <c r="AD68" s="79" t="str">
        <f t="shared" si="35"/>
        <v/>
      </c>
      <c r="AE68" s="182">
        <v>9</v>
      </c>
      <c r="AF68" s="76">
        <v>14</v>
      </c>
      <c r="AG68" s="76">
        <v>14</v>
      </c>
      <c r="AH68" s="76">
        <v>4</v>
      </c>
      <c r="AI68" s="76">
        <v>8</v>
      </c>
      <c r="AJ68" s="76">
        <v>16</v>
      </c>
      <c r="AK68" s="76"/>
      <c r="AL68" s="76"/>
      <c r="AM68" s="76"/>
      <c r="AN68" s="76"/>
      <c r="AO68" s="76">
        <f t="shared" si="36"/>
        <v>65</v>
      </c>
      <c r="AP68" s="76">
        <f t="shared" si="37"/>
        <v>81.25</v>
      </c>
      <c r="AQ68" s="78">
        <v>16</v>
      </c>
      <c r="AR68" s="78">
        <v>11</v>
      </c>
      <c r="AS68" s="78">
        <v>14</v>
      </c>
      <c r="AT68" s="78"/>
      <c r="AU68" s="78"/>
      <c r="AV68" s="78"/>
      <c r="AW68" s="78"/>
      <c r="AX68" s="78">
        <f t="shared" si="38"/>
        <v>41</v>
      </c>
      <c r="AY68" s="78">
        <f t="shared" si="39"/>
        <v>82</v>
      </c>
      <c r="AZ68" s="384">
        <v>14</v>
      </c>
      <c r="BA68" s="385"/>
      <c r="BB68" s="80">
        <f t="shared" si="40"/>
        <v>28.000000000000004</v>
      </c>
      <c r="BC68" s="182">
        <v>100</v>
      </c>
      <c r="BD68" s="76">
        <v>89</v>
      </c>
      <c r="BE68" s="76">
        <v>85</v>
      </c>
      <c r="BF68" s="76">
        <v>85</v>
      </c>
      <c r="BG68" s="76"/>
      <c r="BH68" s="76">
        <f t="shared" si="41"/>
        <v>359</v>
      </c>
      <c r="BI68" s="76">
        <f t="shared" si="42"/>
        <v>89.75</v>
      </c>
      <c r="BJ68" s="78">
        <v>18</v>
      </c>
      <c r="BK68" s="78">
        <v>15</v>
      </c>
      <c r="BL68" s="78">
        <v>16</v>
      </c>
      <c r="BM68" s="78">
        <v>11</v>
      </c>
      <c r="BN68" s="78"/>
      <c r="BO68" s="78"/>
      <c r="BP68" s="78"/>
      <c r="BQ68" s="78"/>
      <c r="BR68" s="78"/>
      <c r="BS68" s="78"/>
      <c r="BT68" s="78">
        <f t="shared" si="43"/>
        <v>60</v>
      </c>
      <c r="BU68" s="78">
        <f t="shared" si="44"/>
        <v>66.666666666666657</v>
      </c>
      <c r="BV68" s="82">
        <v>90</v>
      </c>
      <c r="BW68" s="82">
        <v>88</v>
      </c>
      <c r="BX68" s="82"/>
      <c r="BY68" s="82"/>
      <c r="BZ68" s="82"/>
      <c r="CA68" s="82">
        <f t="shared" si="45"/>
        <v>178</v>
      </c>
      <c r="CB68" s="82">
        <f t="shared" si="46"/>
        <v>89</v>
      </c>
      <c r="CC68" s="84">
        <v>85</v>
      </c>
      <c r="CD68" s="84">
        <v>86</v>
      </c>
      <c r="CE68" s="84"/>
      <c r="CF68" s="84"/>
      <c r="CG68" s="84"/>
      <c r="CH68" s="84">
        <f t="shared" si="47"/>
        <v>171</v>
      </c>
      <c r="CI68" s="84">
        <f t="shared" si="48"/>
        <v>85.5</v>
      </c>
      <c r="CJ68" s="86">
        <v>86</v>
      </c>
      <c r="CK68" s="86">
        <v>92</v>
      </c>
      <c r="CL68" s="86"/>
      <c r="CM68" s="86"/>
      <c r="CN68" s="86"/>
      <c r="CO68" s="86">
        <f t="shared" si="49"/>
        <v>178</v>
      </c>
      <c r="CP68" s="86">
        <f t="shared" si="50"/>
        <v>89</v>
      </c>
      <c r="CQ68" s="182">
        <v>20</v>
      </c>
      <c r="CR68" s="76">
        <v>18</v>
      </c>
      <c r="CS68" s="76">
        <v>12</v>
      </c>
      <c r="CT68" s="88"/>
      <c r="CU68" s="88"/>
      <c r="CV68" s="88"/>
      <c r="CW68" s="88"/>
      <c r="CX68" s="88"/>
      <c r="CY68" s="88">
        <f t="shared" si="51"/>
        <v>50</v>
      </c>
      <c r="CZ68" s="89">
        <f t="shared" si="52"/>
        <v>83.333333333333343</v>
      </c>
      <c r="DA68" s="386">
        <v>17</v>
      </c>
      <c r="DB68" s="385"/>
      <c r="DC68" s="80">
        <f t="shared" si="53"/>
        <v>6.8</v>
      </c>
      <c r="DD68" s="162" t="str">
        <f t="shared" si="54"/>
        <v/>
      </c>
      <c r="DE68" s="162">
        <f t="shared" si="55"/>
        <v>19.649999999999999</v>
      </c>
      <c r="DF68" s="162">
        <f t="shared" si="56"/>
        <v>41.237499999999997</v>
      </c>
      <c r="DG68" s="162">
        <f t="shared" si="57"/>
        <v>6.8</v>
      </c>
      <c r="DH68" s="93">
        <f t="shared" si="58"/>
        <v>67.6875</v>
      </c>
      <c r="DI68" s="94">
        <f t="shared" si="59"/>
        <v>79.8046875</v>
      </c>
      <c r="DJ68" s="95">
        <f t="shared" si="60"/>
        <v>82.048611111111114</v>
      </c>
      <c r="DK68" s="96">
        <f t="shared" si="61"/>
        <v>83.84375</v>
      </c>
      <c r="DL68" s="163">
        <f t="shared" si="31"/>
        <v>80</v>
      </c>
      <c r="DM68" s="164">
        <f t="shared" si="62"/>
        <v>1</v>
      </c>
      <c r="DN68" s="219">
        <f t="shared" si="63"/>
        <v>79</v>
      </c>
      <c r="DR68" s="275" t="s">
        <v>46</v>
      </c>
      <c r="DS68" s="275"/>
      <c r="DT68" s="275"/>
      <c r="DU68" s="275"/>
      <c r="DV68" s="276">
        <f>COUNTIFS($DL$66:$DL$105,"&gt;=85",$DL$66:$DL$105,"&lt;90")</f>
        <v>15</v>
      </c>
      <c r="DW68" s="276"/>
    </row>
    <row r="69" spans="1:127" ht="18" hidden="1" customHeight="1">
      <c r="A69" s="70">
        <v>406913150090</v>
      </c>
      <c r="B69" s="103"/>
      <c r="C69" s="222" t="s">
        <v>119</v>
      </c>
      <c r="D69" s="223"/>
      <c r="E69" s="182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 t="str">
        <f t="shared" si="32"/>
        <v/>
      </c>
      <c r="R69" s="76">
        <f t="shared" si="33"/>
        <v>0</v>
      </c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 t="str">
        <f t="shared" si="34"/>
        <v/>
      </c>
      <c r="AD69" s="79" t="str">
        <f t="shared" si="35"/>
        <v/>
      </c>
      <c r="AE69" s="182">
        <v>10</v>
      </c>
      <c r="AF69" s="76">
        <v>15</v>
      </c>
      <c r="AG69" s="76">
        <v>16</v>
      </c>
      <c r="AH69" s="76">
        <v>5</v>
      </c>
      <c r="AI69" s="76">
        <v>10</v>
      </c>
      <c r="AJ69" s="76">
        <v>17</v>
      </c>
      <c r="AK69" s="76"/>
      <c r="AL69" s="76"/>
      <c r="AM69" s="76"/>
      <c r="AN69" s="76"/>
      <c r="AO69" s="76">
        <f t="shared" si="36"/>
        <v>73</v>
      </c>
      <c r="AP69" s="76">
        <f t="shared" si="37"/>
        <v>91.25</v>
      </c>
      <c r="AQ69" s="78">
        <v>20</v>
      </c>
      <c r="AR69" s="78">
        <v>13</v>
      </c>
      <c r="AS69" s="78">
        <v>12</v>
      </c>
      <c r="AT69" s="78"/>
      <c r="AU69" s="78"/>
      <c r="AV69" s="78"/>
      <c r="AW69" s="78"/>
      <c r="AX69" s="78">
        <f t="shared" si="38"/>
        <v>45</v>
      </c>
      <c r="AY69" s="78">
        <f t="shared" si="39"/>
        <v>90</v>
      </c>
      <c r="AZ69" s="384">
        <v>31</v>
      </c>
      <c r="BA69" s="385"/>
      <c r="BB69" s="80">
        <f t="shared" si="40"/>
        <v>62</v>
      </c>
      <c r="BC69" s="182">
        <v>95</v>
      </c>
      <c r="BD69" s="76">
        <v>90</v>
      </c>
      <c r="BE69" s="76">
        <v>92</v>
      </c>
      <c r="BF69" s="76">
        <v>85</v>
      </c>
      <c r="BG69" s="76"/>
      <c r="BH69" s="76">
        <f t="shared" si="41"/>
        <v>362</v>
      </c>
      <c r="BI69" s="76">
        <f t="shared" si="42"/>
        <v>90.5</v>
      </c>
      <c r="BJ69" s="78">
        <v>23</v>
      </c>
      <c r="BK69" s="78">
        <v>17</v>
      </c>
      <c r="BL69" s="78">
        <v>15</v>
      </c>
      <c r="BM69" s="78">
        <v>15</v>
      </c>
      <c r="BN69" s="78"/>
      <c r="BO69" s="78"/>
      <c r="BP69" s="78"/>
      <c r="BQ69" s="78"/>
      <c r="BR69" s="78"/>
      <c r="BS69" s="78"/>
      <c r="BT69" s="78">
        <f t="shared" si="43"/>
        <v>70</v>
      </c>
      <c r="BU69" s="78">
        <f t="shared" si="44"/>
        <v>77.777777777777786</v>
      </c>
      <c r="BV69" s="82">
        <v>88</v>
      </c>
      <c r="BW69" s="82">
        <v>95</v>
      </c>
      <c r="BX69" s="82"/>
      <c r="BY69" s="82"/>
      <c r="BZ69" s="82"/>
      <c r="CA69" s="82">
        <f t="shared" si="45"/>
        <v>183</v>
      </c>
      <c r="CB69" s="82">
        <f t="shared" si="46"/>
        <v>91.5</v>
      </c>
      <c r="CC69" s="84">
        <v>87</v>
      </c>
      <c r="CD69" s="84">
        <v>88</v>
      </c>
      <c r="CE69" s="84"/>
      <c r="CF69" s="84"/>
      <c r="CG69" s="84"/>
      <c r="CH69" s="84">
        <f t="shared" si="47"/>
        <v>175</v>
      </c>
      <c r="CI69" s="84">
        <f t="shared" si="48"/>
        <v>87.5</v>
      </c>
      <c r="CJ69" s="86">
        <v>91</v>
      </c>
      <c r="CK69" s="86">
        <v>92</v>
      </c>
      <c r="CL69" s="86"/>
      <c r="CM69" s="86"/>
      <c r="CN69" s="86"/>
      <c r="CO69" s="86">
        <f t="shared" si="49"/>
        <v>183</v>
      </c>
      <c r="CP69" s="86">
        <f t="shared" si="50"/>
        <v>91.5</v>
      </c>
      <c r="CQ69" s="182">
        <v>23</v>
      </c>
      <c r="CR69" s="76">
        <v>16</v>
      </c>
      <c r="CS69" s="76">
        <v>13</v>
      </c>
      <c r="CT69" s="88"/>
      <c r="CU69" s="88"/>
      <c r="CV69" s="88"/>
      <c r="CW69" s="88"/>
      <c r="CX69" s="88"/>
      <c r="CY69" s="88">
        <f t="shared" si="51"/>
        <v>52</v>
      </c>
      <c r="CZ69" s="89">
        <f t="shared" si="52"/>
        <v>86.666666666666671</v>
      </c>
      <c r="DA69" s="386">
        <v>29</v>
      </c>
      <c r="DB69" s="385"/>
      <c r="DC69" s="80">
        <f t="shared" si="53"/>
        <v>11.599999999999998</v>
      </c>
      <c r="DD69" s="162" t="str">
        <f t="shared" si="54"/>
        <v/>
      </c>
      <c r="DE69" s="162">
        <f t="shared" si="55"/>
        <v>24.63</v>
      </c>
      <c r="DF69" s="162">
        <f t="shared" si="56"/>
        <v>43.393055555555556</v>
      </c>
      <c r="DG69" s="162">
        <f t="shared" si="57"/>
        <v>11.599999999999998</v>
      </c>
      <c r="DH69" s="93">
        <f t="shared" si="58"/>
        <v>79.623055555555553</v>
      </c>
      <c r="DI69" s="94">
        <f t="shared" si="59"/>
        <v>87.264409722222226</v>
      </c>
      <c r="DJ69" s="95">
        <f t="shared" si="60"/>
        <v>88.679475308641969</v>
      </c>
      <c r="DK69" s="96">
        <f t="shared" si="61"/>
        <v>89.811527777777769</v>
      </c>
      <c r="DL69" s="163">
        <f>IFERROR(IF(ROUND(IF($C$60="Green",DI69,IF($C$60="Orange",DJ69,IF($C$60="Yellow",DK69,"Error!"))),0)&lt;70,70,ROUND(IF($C$60="Green",DI69,IF($C$60="Orange",DJ69,IF($C$60="Yellow",DK69,"Error!"))),0)),"")</f>
        <v>87</v>
      </c>
      <c r="DM69" s="164">
        <f t="shared" si="62"/>
        <v>-1</v>
      </c>
      <c r="DN69" s="219">
        <f t="shared" si="63"/>
        <v>88</v>
      </c>
      <c r="DR69" s="275" t="s">
        <v>49</v>
      </c>
      <c r="DS69" s="275"/>
      <c r="DT69" s="275"/>
      <c r="DU69" s="275"/>
      <c r="DV69" s="276">
        <f>COUNTIFS($DL$66:$DL$105,"&gt;=80",$DL$66:$DL$105,"&lt;85")</f>
        <v>2</v>
      </c>
      <c r="DW69" s="276"/>
    </row>
    <row r="70" spans="1:127" ht="18" hidden="1" customHeight="1">
      <c r="A70" s="70">
        <v>406913150092</v>
      </c>
      <c r="B70" s="71"/>
      <c r="C70" s="222" t="s">
        <v>120</v>
      </c>
      <c r="D70" s="223"/>
      <c r="E70" s="182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 t="str">
        <f t="shared" si="32"/>
        <v/>
      </c>
      <c r="R70" s="76">
        <f t="shared" si="33"/>
        <v>0</v>
      </c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 t="str">
        <f t="shared" si="34"/>
        <v/>
      </c>
      <c r="AD70" s="79" t="str">
        <f t="shared" si="35"/>
        <v/>
      </c>
      <c r="AE70" s="182">
        <v>10</v>
      </c>
      <c r="AF70" s="76">
        <v>15</v>
      </c>
      <c r="AG70" s="76">
        <v>18</v>
      </c>
      <c r="AH70" s="76">
        <v>5</v>
      </c>
      <c r="AI70" s="76">
        <v>10</v>
      </c>
      <c r="AJ70" s="76">
        <v>20</v>
      </c>
      <c r="AK70" s="76"/>
      <c r="AL70" s="76"/>
      <c r="AM70" s="76"/>
      <c r="AN70" s="76"/>
      <c r="AO70" s="76">
        <f t="shared" si="36"/>
        <v>78</v>
      </c>
      <c r="AP70" s="76">
        <f t="shared" si="37"/>
        <v>97.5</v>
      </c>
      <c r="AQ70" s="78">
        <v>20</v>
      </c>
      <c r="AR70" s="78">
        <v>15</v>
      </c>
      <c r="AS70" s="78">
        <v>15</v>
      </c>
      <c r="AT70" s="78"/>
      <c r="AU70" s="78"/>
      <c r="AV70" s="78"/>
      <c r="AW70" s="78"/>
      <c r="AX70" s="78">
        <f t="shared" si="38"/>
        <v>50</v>
      </c>
      <c r="AY70" s="78">
        <f t="shared" si="39"/>
        <v>100</v>
      </c>
      <c r="AZ70" s="384">
        <v>50</v>
      </c>
      <c r="BA70" s="385"/>
      <c r="BB70" s="80">
        <f t="shared" si="40"/>
        <v>100</v>
      </c>
      <c r="BC70" s="182">
        <v>97</v>
      </c>
      <c r="BD70" s="76">
        <v>95</v>
      </c>
      <c r="BE70" s="76">
        <v>100</v>
      </c>
      <c r="BF70" s="76">
        <v>100</v>
      </c>
      <c r="BG70" s="76"/>
      <c r="BH70" s="76">
        <f t="shared" si="41"/>
        <v>392</v>
      </c>
      <c r="BI70" s="76">
        <f t="shared" si="42"/>
        <v>98</v>
      </c>
      <c r="BJ70" s="78">
        <v>27</v>
      </c>
      <c r="BK70" s="78">
        <v>21</v>
      </c>
      <c r="BL70" s="78">
        <v>20</v>
      </c>
      <c r="BM70" s="78">
        <v>15</v>
      </c>
      <c r="BN70" s="78"/>
      <c r="BO70" s="78"/>
      <c r="BP70" s="78"/>
      <c r="BQ70" s="78"/>
      <c r="BR70" s="78"/>
      <c r="BS70" s="78"/>
      <c r="BT70" s="78">
        <f t="shared" si="43"/>
        <v>83</v>
      </c>
      <c r="BU70" s="78">
        <f t="shared" si="44"/>
        <v>92.222222222222229</v>
      </c>
      <c r="BV70" s="82">
        <v>90</v>
      </c>
      <c r="BW70" s="82">
        <v>88</v>
      </c>
      <c r="BX70" s="82"/>
      <c r="BY70" s="82"/>
      <c r="BZ70" s="82"/>
      <c r="CA70" s="82">
        <f t="shared" si="45"/>
        <v>178</v>
      </c>
      <c r="CB70" s="82">
        <f t="shared" si="46"/>
        <v>89</v>
      </c>
      <c r="CC70" s="84">
        <v>90</v>
      </c>
      <c r="CD70" s="84">
        <v>95</v>
      </c>
      <c r="CE70" s="84"/>
      <c r="CF70" s="84"/>
      <c r="CG70" s="84"/>
      <c r="CH70" s="84">
        <f t="shared" si="47"/>
        <v>185</v>
      </c>
      <c r="CI70" s="84">
        <f t="shared" si="48"/>
        <v>92.5</v>
      </c>
      <c r="CJ70" s="86">
        <v>91</v>
      </c>
      <c r="CK70" s="86">
        <v>98</v>
      </c>
      <c r="CL70" s="86"/>
      <c r="CM70" s="86"/>
      <c r="CN70" s="86"/>
      <c r="CO70" s="86">
        <f t="shared" si="49"/>
        <v>189</v>
      </c>
      <c r="CP70" s="86">
        <f t="shared" si="50"/>
        <v>94.5</v>
      </c>
      <c r="CQ70" s="182">
        <v>25</v>
      </c>
      <c r="CR70" s="76">
        <v>20</v>
      </c>
      <c r="CS70" s="76">
        <v>14</v>
      </c>
      <c r="CT70" s="88"/>
      <c r="CU70" s="88"/>
      <c r="CV70" s="88"/>
      <c r="CW70" s="88"/>
      <c r="CX70" s="88"/>
      <c r="CY70" s="88">
        <f t="shared" si="51"/>
        <v>59</v>
      </c>
      <c r="CZ70" s="89">
        <f t="shared" si="52"/>
        <v>98.333333333333329</v>
      </c>
      <c r="DA70" s="386">
        <v>50</v>
      </c>
      <c r="DB70" s="385"/>
      <c r="DC70" s="80">
        <f t="shared" si="53"/>
        <v>20</v>
      </c>
      <c r="DD70" s="162" t="str">
        <f t="shared" si="54"/>
        <v/>
      </c>
      <c r="DE70" s="162">
        <f t="shared" si="55"/>
        <v>29.7</v>
      </c>
      <c r="DF70" s="162">
        <f t="shared" si="56"/>
        <v>46.944444444444443</v>
      </c>
      <c r="DG70" s="162">
        <f t="shared" si="57"/>
        <v>20</v>
      </c>
      <c r="DH70" s="93">
        <f t="shared" si="58"/>
        <v>96.644444444444446</v>
      </c>
      <c r="DI70" s="94">
        <f t="shared" si="59"/>
        <v>97.902777777777771</v>
      </c>
      <c r="DJ70" s="95">
        <f t="shared" si="60"/>
        <v>98.135802469135797</v>
      </c>
      <c r="DK70" s="96">
        <f t="shared" si="61"/>
        <v>98.322222222222223</v>
      </c>
      <c r="DL70" s="163">
        <f t="shared" si="31"/>
        <v>98</v>
      </c>
      <c r="DM70" s="164">
        <f t="shared" si="62"/>
        <v>0</v>
      </c>
      <c r="DN70" s="219">
        <f t="shared" si="63"/>
        <v>98</v>
      </c>
      <c r="DR70" s="275" t="s">
        <v>52</v>
      </c>
      <c r="DS70" s="275"/>
      <c r="DT70" s="275"/>
      <c r="DU70" s="275"/>
      <c r="DV70" s="276">
        <f>COUNTIFS($DL$66:$DL$105,"&gt;=75",$DL$66:$DL$105,"&lt;80")</f>
        <v>0</v>
      </c>
      <c r="DW70" s="276"/>
    </row>
    <row r="71" spans="1:127" ht="18" hidden="1" customHeight="1">
      <c r="A71" s="70">
        <v>406913150093</v>
      </c>
      <c r="B71" s="71"/>
      <c r="C71" s="222" t="s">
        <v>121</v>
      </c>
      <c r="D71" s="223"/>
      <c r="E71" s="182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 t="str">
        <f t="shared" si="32"/>
        <v/>
      </c>
      <c r="R71" s="76">
        <f t="shared" si="33"/>
        <v>0</v>
      </c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 t="str">
        <f t="shared" si="34"/>
        <v/>
      </c>
      <c r="AD71" s="79" t="str">
        <f t="shared" si="35"/>
        <v/>
      </c>
      <c r="AE71" s="182">
        <v>9</v>
      </c>
      <c r="AF71" s="76">
        <v>14</v>
      </c>
      <c r="AG71" s="76">
        <v>15</v>
      </c>
      <c r="AH71" s="76">
        <v>5</v>
      </c>
      <c r="AI71" s="76">
        <v>10</v>
      </c>
      <c r="AJ71" s="76">
        <v>17</v>
      </c>
      <c r="AK71" s="76"/>
      <c r="AL71" s="76"/>
      <c r="AM71" s="76"/>
      <c r="AN71" s="76"/>
      <c r="AO71" s="76">
        <f t="shared" si="36"/>
        <v>70</v>
      </c>
      <c r="AP71" s="76">
        <f t="shared" si="37"/>
        <v>87.5</v>
      </c>
      <c r="AQ71" s="78">
        <v>20</v>
      </c>
      <c r="AR71" s="78">
        <v>14</v>
      </c>
      <c r="AS71" s="78">
        <v>11</v>
      </c>
      <c r="AT71" s="78"/>
      <c r="AU71" s="78"/>
      <c r="AV71" s="78"/>
      <c r="AW71" s="78"/>
      <c r="AX71" s="78">
        <f t="shared" si="38"/>
        <v>45</v>
      </c>
      <c r="AY71" s="78">
        <f t="shared" si="39"/>
        <v>90</v>
      </c>
      <c r="AZ71" s="384">
        <v>29</v>
      </c>
      <c r="BA71" s="385"/>
      <c r="BB71" s="80">
        <f t="shared" si="40"/>
        <v>57.999999999999993</v>
      </c>
      <c r="BC71" s="182">
        <v>95</v>
      </c>
      <c r="BD71" s="76">
        <v>87</v>
      </c>
      <c r="BE71" s="76">
        <v>92</v>
      </c>
      <c r="BF71" s="76">
        <v>85</v>
      </c>
      <c r="BG71" s="76"/>
      <c r="BH71" s="76">
        <f t="shared" si="41"/>
        <v>359</v>
      </c>
      <c r="BI71" s="76">
        <f t="shared" si="42"/>
        <v>89.75</v>
      </c>
      <c r="BJ71" s="78">
        <v>25</v>
      </c>
      <c r="BK71" s="78">
        <v>15</v>
      </c>
      <c r="BL71" s="78">
        <v>16</v>
      </c>
      <c r="BM71" s="78">
        <v>15</v>
      </c>
      <c r="BN71" s="78"/>
      <c r="BO71" s="78"/>
      <c r="BP71" s="78"/>
      <c r="BQ71" s="78"/>
      <c r="BR71" s="78"/>
      <c r="BS71" s="78"/>
      <c r="BT71" s="78">
        <f t="shared" si="43"/>
        <v>71</v>
      </c>
      <c r="BU71" s="78">
        <f t="shared" si="44"/>
        <v>78.888888888888886</v>
      </c>
      <c r="BV71" s="82">
        <v>87</v>
      </c>
      <c r="BW71" s="82">
        <v>89</v>
      </c>
      <c r="BX71" s="82"/>
      <c r="BY71" s="82"/>
      <c r="BZ71" s="82"/>
      <c r="CA71" s="82">
        <f t="shared" si="45"/>
        <v>176</v>
      </c>
      <c r="CB71" s="82">
        <f t="shared" si="46"/>
        <v>88</v>
      </c>
      <c r="CC71" s="84">
        <v>86</v>
      </c>
      <c r="CD71" s="84">
        <v>86</v>
      </c>
      <c r="CE71" s="84"/>
      <c r="CF71" s="84"/>
      <c r="CG71" s="84"/>
      <c r="CH71" s="84">
        <f t="shared" si="47"/>
        <v>172</v>
      </c>
      <c r="CI71" s="84">
        <f t="shared" si="48"/>
        <v>86</v>
      </c>
      <c r="CJ71" s="86">
        <v>90</v>
      </c>
      <c r="CK71" s="86">
        <v>95</v>
      </c>
      <c r="CL71" s="86"/>
      <c r="CM71" s="86"/>
      <c r="CN71" s="86"/>
      <c r="CO71" s="86">
        <f t="shared" si="49"/>
        <v>185</v>
      </c>
      <c r="CP71" s="86">
        <f t="shared" si="50"/>
        <v>92.5</v>
      </c>
      <c r="CQ71" s="182">
        <v>22</v>
      </c>
      <c r="CR71" s="76">
        <v>16</v>
      </c>
      <c r="CS71" s="76">
        <v>13</v>
      </c>
      <c r="CT71" s="88"/>
      <c r="CU71" s="88"/>
      <c r="CV71" s="88"/>
      <c r="CW71" s="88"/>
      <c r="CX71" s="88"/>
      <c r="CY71" s="88">
        <f t="shared" si="51"/>
        <v>51</v>
      </c>
      <c r="CZ71" s="89">
        <f t="shared" si="52"/>
        <v>85</v>
      </c>
      <c r="DA71" s="386">
        <v>26</v>
      </c>
      <c r="DB71" s="385"/>
      <c r="DC71" s="80">
        <f t="shared" si="53"/>
        <v>10.4</v>
      </c>
      <c r="DD71" s="162" t="str">
        <f t="shared" si="54"/>
        <v/>
      </c>
      <c r="DE71" s="162">
        <f t="shared" si="55"/>
        <v>23.82</v>
      </c>
      <c r="DF71" s="162">
        <f t="shared" si="56"/>
        <v>43.073611111111113</v>
      </c>
      <c r="DG71" s="162">
        <f t="shared" si="57"/>
        <v>10.4</v>
      </c>
      <c r="DH71" s="93">
        <f t="shared" si="58"/>
        <v>77.293611111111119</v>
      </c>
      <c r="DI71" s="94">
        <f t="shared" si="59"/>
        <v>85.808506944444446</v>
      </c>
      <c r="DJ71" s="95">
        <f t="shared" si="60"/>
        <v>87.385339506172841</v>
      </c>
      <c r="DK71" s="96">
        <f t="shared" si="61"/>
        <v>88.646805555555559</v>
      </c>
      <c r="DL71" s="163">
        <f t="shared" si="31"/>
        <v>86</v>
      </c>
      <c r="DM71" s="164">
        <f t="shared" si="62"/>
        <v>0</v>
      </c>
      <c r="DN71" s="219">
        <f t="shared" si="63"/>
        <v>86</v>
      </c>
      <c r="DR71" s="275" t="s">
        <v>55</v>
      </c>
      <c r="DS71" s="275"/>
      <c r="DT71" s="275"/>
      <c r="DU71" s="275"/>
      <c r="DV71" s="276">
        <f>COUNTIFS($DL$66:$DL$105,"&lt;75")</f>
        <v>0</v>
      </c>
      <c r="DW71" s="276"/>
    </row>
    <row r="72" spans="1:127" ht="18" hidden="1" customHeight="1">
      <c r="A72" s="70">
        <v>406913150096</v>
      </c>
      <c r="B72" s="71"/>
      <c r="C72" s="222" t="s">
        <v>122</v>
      </c>
      <c r="D72" s="223"/>
      <c r="E72" s="182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 t="str">
        <f t="shared" si="32"/>
        <v/>
      </c>
      <c r="R72" s="76">
        <f t="shared" si="33"/>
        <v>0</v>
      </c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 t="str">
        <f t="shared" si="34"/>
        <v/>
      </c>
      <c r="AD72" s="79" t="str">
        <f t="shared" si="35"/>
        <v/>
      </c>
      <c r="AE72" s="182">
        <v>10</v>
      </c>
      <c r="AF72" s="76">
        <v>14</v>
      </c>
      <c r="AG72" s="76">
        <v>18</v>
      </c>
      <c r="AH72" s="76">
        <v>4</v>
      </c>
      <c r="AI72" s="76">
        <v>9</v>
      </c>
      <c r="AJ72" s="76">
        <v>17</v>
      </c>
      <c r="AK72" s="76"/>
      <c r="AL72" s="76"/>
      <c r="AM72" s="76"/>
      <c r="AN72" s="76"/>
      <c r="AO72" s="76">
        <f t="shared" si="36"/>
        <v>72</v>
      </c>
      <c r="AP72" s="76">
        <f t="shared" si="37"/>
        <v>90</v>
      </c>
      <c r="AQ72" s="78">
        <v>18</v>
      </c>
      <c r="AR72" s="78">
        <v>14</v>
      </c>
      <c r="AS72" s="78">
        <v>14</v>
      </c>
      <c r="AT72" s="78"/>
      <c r="AU72" s="78"/>
      <c r="AV72" s="78"/>
      <c r="AW72" s="78"/>
      <c r="AX72" s="78">
        <f t="shared" si="38"/>
        <v>46</v>
      </c>
      <c r="AY72" s="78">
        <f t="shared" si="39"/>
        <v>92</v>
      </c>
      <c r="AZ72" s="384">
        <v>25</v>
      </c>
      <c r="BA72" s="385"/>
      <c r="BB72" s="80">
        <f t="shared" si="40"/>
        <v>50</v>
      </c>
      <c r="BC72" s="182">
        <v>88</v>
      </c>
      <c r="BD72" s="76">
        <v>88</v>
      </c>
      <c r="BE72" s="76">
        <v>86</v>
      </c>
      <c r="BF72" s="76">
        <v>85</v>
      </c>
      <c r="BG72" s="76"/>
      <c r="BH72" s="76">
        <f t="shared" si="41"/>
        <v>347</v>
      </c>
      <c r="BI72" s="76">
        <f t="shared" si="42"/>
        <v>86.75</v>
      </c>
      <c r="BJ72" s="78">
        <v>26</v>
      </c>
      <c r="BK72" s="78">
        <v>17</v>
      </c>
      <c r="BL72" s="78">
        <v>15</v>
      </c>
      <c r="BM72" s="78">
        <v>14</v>
      </c>
      <c r="BN72" s="78"/>
      <c r="BO72" s="78"/>
      <c r="BP72" s="78"/>
      <c r="BQ72" s="78"/>
      <c r="BR72" s="78"/>
      <c r="BS72" s="78"/>
      <c r="BT72" s="78">
        <f t="shared" si="43"/>
        <v>72</v>
      </c>
      <c r="BU72" s="78">
        <f t="shared" si="44"/>
        <v>80</v>
      </c>
      <c r="BV72" s="82">
        <v>86</v>
      </c>
      <c r="BW72" s="82">
        <v>95</v>
      </c>
      <c r="BX72" s="82"/>
      <c r="BY72" s="82"/>
      <c r="BZ72" s="82"/>
      <c r="CA72" s="82">
        <f t="shared" si="45"/>
        <v>181</v>
      </c>
      <c r="CB72" s="82">
        <f t="shared" si="46"/>
        <v>90.5</v>
      </c>
      <c r="CC72" s="84">
        <v>87</v>
      </c>
      <c r="CD72" s="84">
        <v>86</v>
      </c>
      <c r="CE72" s="84"/>
      <c r="CF72" s="84"/>
      <c r="CG72" s="84"/>
      <c r="CH72" s="84">
        <f t="shared" si="47"/>
        <v>173</v>
      </c>
      <c r="CI72" s="84">
        <f t="shared" si="48"/>
        <v>86.5</v>
      </c>
      <c r="CJ72" s="86">
        <v>88</v>
      </c>
      <c r="CK72" s="86">
        <v>96</v>
      </c>
      <c r="CL72" s="86"/>
      <c r="CM72" s="86"/>
      <c r="CN72" s="86"/>
      <c r="CO72" s="86">
        <f t="shared" si="49"/>
        <v>184</v>
      </c>
      <c r="CP72" s="86">
        <f t="shared" si="50"/>
        <v>92</v>
      </c>
      <c r="CQ72" s="182">
        <v>23</v>
      </c>
      <c r="CR72" s="76">
        <v>18</v>
      </c>
      <c r="CS72" s="76">
        <v>13</v>
      </c>
      <c r="CT72" s="88"/>
      <c r="CU72" s="88"/>
      <c r="CV72" s="88"/>
      <c r="CW72" s="88"/>
      <c r="CX72" s="88"/>
      <c r="CY72" s="88">
        <f t="shared" si="51"/>
        <v>54</v>
      </c>
      <c r="CZ72" s="89">
        <f t="shared" si="52"/>
        <v>90</v>
      </c>
      <c r="DA72" s="386">
        <v>30</v>
      </c>
      <c r="DB72" s="385"/>
      <c r="DC72" s="80">
        <f t="shared" si="53"/>
        <v>12</v>
      </c>
      <c r="DD72" s="162" t="str">
        <f t="shared" si="54"/>
        <v/>
      </c>
      <c r="DE72" s="162">
        <f t="shared" si="55"/>
        <v>23.58</v>
      </c>
      <c r="DF72" s="162">
        <f t="shared" si="56"/>
        <v>43.35</v>
      </c>
      <c r="DG72" s="162">
        <f t="shared" si="57"/>
        <v>12</v>
      </c>
      <c r="DH72" s="93">
        <f t="shared" si="58"/>
        <v>78.930000000000007</v>
      </c>
      <c r="DI72" s="94">
        <f t="shared" si="59"/>
        <v>86.831250000000011</v>
      </c>
      <c r="DJ72" s="95">
        <f t="shared" si="60"/>
        <v>88.294444444444451</v>
      </c>
      <c r="DK72" s="96">
        <f t="shared" si="61"/>
        <v>89.465000000000003</v>
      </c>
      <c r="DL72" s="163">
        <f t="shared" si="31"/>
        <v>87</v>
      </c>
      <c r="DM72" s="164">
        <f t="shared" si="62"/>
        <v>-2</v>
      </c>
      <c r="DN72" s="219">
        <f t="shared" si="63"/>
        <v>89</v>
      </c>
      <c r="DR72" s="272" t="s">
        <v>25</v>
      </c>
      <c r="DS72" s="272"/>
      <c r="DT72" s="272"/>
      <c r="DU72" s="272"/>
      <c r="DV72" s="273">
        <f>SUM(DV66:DW71)</f>
        <v>28</v>
      </c>
      <c r="DW72" s="273"/>
    </row>
    <row r="73" spans="1:127" ht="18" hidden="1" customHeight="1">
      <c r="A73" s="70">
        <v>406913150097</v>
      </c>
      <c r="B73" s="99"/>
      <c r="C73" s="222" t="s">
        <v>123</v>
      </c>
      <c r="D73" s="223"/>
      <c r="E73" s="182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 t="str">
        <f t="shared" si="32"/>
        <v/>
      </c>
      <c r="R73" s="76">
        <f t="shared" si="33"/>
        <v>0</v>
      </c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 t="str">
        <f t="shared" si="34"/>
        <v/>
      </c>
      <c r="AD73" s="79" t="str">
        <f t="shared" si="35"/>
        <v/>
      </c>
      <c r="AE73" s="182">
        <v>7</v>
      </c>
      <c r="AF73" s="76">
        <v>14</v>
      </c>
      <c r="AG73" s="76">
        <v>17</v>
      </c>
      <c r="AH73" s="76">
        <v>5</v>
      </c>
      <c r="AI73" s="76">
        <v>8</v>
      </c>
      <c r="AJ73" s="76">
        <v>16</v>
      </c>
      <c r="AK73" s="76"/>
      <c r="AL73" s="76"/>
      <c r="AM73" s="76"/>
      <c r="AN73" s="76"/>
      <c r="AO73" s="76">
        <f t="shared" si="36"/>
        <v>67</v>
      </c>
      <c r="AP73" s="76">
        <f t="shared" si="37"/>
        <v>83.75</v>
      </c>
      <c r="AQ73" s="78">
        <v>16</v>
      </c>
      <c r="AR73" s="78">
        <v>15</v>
      </c>
      <c r="AS73" s="78">
        <v>13</v>
      </c>
      <c r="AT73" s="78"/>
      <c r="AU73" s="78"/>
      <c r="AV73" s="78"/>
      <c r="AW73" s="78"/>
      <c r="AX73" s="78">
        <f t="shared" si="38"/>
        <v>44</v>
      </c>
      <c r="AY73" s="78">
        <f t="shared" si="39"/>
        <v>88</v>
      </c>
      <c r="AZ73" s="384">
        <v>31</v>
      </c>
      <c r="BA73" s="385"/>
      <c r="BB73" s="80">
        <f t="shared" si="40"/>
        <v>62</v>
      </c>
      <c r="BC73" s="182">
        <v>85</v>
      </c>
      <c r="BD73" s="76">
        <v>85</v>
      </c>
      <c r="BE73" s="76">
        <v>85</v>
      </c>
      <c r="BF73" s="76">
        <v>85</v>
      </c>
      <c r="BG73" s="76"/>
      <c r="BH73" s="76">
        <f t="shared" si="41"/>
        <v>340</v>
      </c>
      <c r="BI73" s="76">
        <f t="shared" si="42"/>
        <v>85</v>
      </c>
      <c r="BJ73" s="78">
        <v>27</v>
      </c>
      <c r="BK73" s="78">
        <v>22</v>
      </c>
      <c r="BL73" s="78">
        <v>16</v>
      </c>
      <c r="BM73" s="78">
        <v>15</v>
      </c>
      <c r="BN73" s="78"/>
      <c r="BO73" s="78"/>
      <c r="BP73" s="78"/>
      <c r="BQ73" s="78"/>
      <c r="BR73" s="78"/>
      <c r="BS73" s="78"/>
      <c r="BT73" s="78">
        <f t="shared" si="43"/>
        <v>80</v>
      </c>
      <c r="BU73" s="78">
        <f t="shared" si="44"/>
        <v>88.888888888888886</v>
      </c>
      <c r="BV73" s="82">
        <v>82</v>
      </c>
      <c r="BW73" s="82">
        <v>94</v>
      </c>
      <c r="BX73" s="82"/>
      <c r="BY73" s="82"/>
      <c r="BZ73" s="82"/>
      <c r="CA73" s="82">
        <f t="shared" si="45"/>
        <v>176</v>
      </c>
      <c r="CB73" s="82">
        <f t="shared" si="46"/>
        <v>88</v>
      </c>
      <c r="CC73" s="84">
        <v>85</v>
      </c>
      <c r="CD73" s="84">
        <v>85</v>
      </c>
      <c r="CE73" s="84"/>
      <c r="CF73" s="84"/>
      <c r="CG73" s="84"/>
      <c r="CH73" s="84">
        <f t="shared" si="47"/>
        <v>170</v>
      </c>
      <c r="CI73" s="84">
        <f t="shared" si="48"/>
        <v>85</v>
      </c>
      <c r="CJ73" s="86">
        <v>86</v>
      </c>
      <c r="CK73" s="86">
        <v>93</v>
      </c>
      <c r="CL73" s="86"/>
      <c r="CM73" s="86"/>
      <c r="CN73" s="86"/>
      <c r="CO73" s="86">
        <f>IF(SUMIFS(CJ73:CN73,CJ73:CN73,"&gt;=0")=0,"",SUMIFS(CJ73:CN73,CJ73:CN73,"&gt;=0"))</f>
        <v>179</v>
      </c>
      <c r="CP73" s="86">
        <f t="shared" si="50"/>
        <v>89.5</v>
      </c>
      <c r="CQ73" s="182">
        <v>23</v>
      </c>
      <c r="CR73" s="76">
        <v>16</v>
      </c>
      <c r="CS73" s="76">
        <v>14</v>
      </c>
      <c r="CT73" s="88"/>
      <c r="CU73" s="88"/>
      <c r="CV73" s="88"/>
      <c r="CW73" s="88"/>
      <c r="CX73" s="88"/>
      <c r="CY73" s="88">
        <f t="shared" si="51"/>
        <v>53</v>
      </c>
      <c r="CZ73" s="89">
        <f t="shared" si="52"/>
        <v>88.333333333333329</v>
      </c>
      <c r="DA73" s="386">
        <v>28</v>
      </c>
      <c r="DB73" s="385"/>
      <c r="DC73" s="80">
        <f t="shared" si="53"/>
        <v>11.200000000000003</v>
      </c>
      <c r="DD73" s="162" t="str">
        <f t="shared" si="54"/>
        <v/>
      </c>
      <c r="DE73" s="162">
        <f t="shared" si="55"/>
        <v>23.55</v>
      </c>
      <c r="DF73" s="162">
        <f t="shared" si="56"/>
        <v>43.715277777777786</v>
      </c>
      <c r="DG73" s="162">
        <f t="shared" si="57"/>
        <v>11.200000000000003</v>
      </c>
      <c r="DH73" s="93">
        <f t="shared" si="58"/>
        <v>78.465277777777786</v>
      </c>
      <c r="DI73" s="94">
        <f t="shared" si="59"/>
        <v>86.540798611111114</v>
      </c>
      <c r="DJ73" s="95">
        <f t="shared" si="60"/>
        <v>88.036265432098773</v>
      </c>
      <c r="DK73" s="96">
        <f t="shared" si="61"/>
        <v>89.232638888888886</v>
      </c>
      <c r="DL73" s="163">
        <f t="shared" si="31"/>
        <v>87</v>
      </c>
      <c r="DM73" s="164">
        <f t="shared" si="62"/>
        <v>-1</v>
      </c>
      <c r="DN73" s="219">
        <f t="shared" si="63"/>
        <v>88</v>
      </c>
    </row>
    <row r="74" spans="1:127" ht="18" hidden="1" customHeight="1">
      <c r="A74" s="70">
        <v>406913150098</v>
      </c>
      <c r="B74" s="71"/>
      <c r="C74" s="222" t="s">
        <v>124</v>
      </c>
      <c r="D74" s="223"/>
      <c r="E74" s="182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 t="str">
        <f t="shared" si="32"/>
        <v/>
      </c>
      <c r="R74" s="76">
        <f t="shared" si="33"/>
        <v>0</v>
      </c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 t="str">
        <f t="shared" si="34"/>
        <v/>
      </c>
      <c r="AD74" s="79" t="str">
        <f t="shared" si="35"/>
        <v/>
      </c>
      <c r="AE74" s="182">
        <v>9</v>
      </c>
      <c r="AF74" s="76">
        <v>13</v>
      </c>
      <c r="AG74" s="76">
        <v>15</v>
      </c>
      <c r="AH74" s="76">
        <v>5</v>
      </c>
      <c r="AI74" s="76">
        <v>10</v>
      </c>
      <c r="AJ74" s="76">
        <v>18</v>
      </c>
      <c r="AK74" s="76"/>
      <c r="AL74" s="76"/>
      <c r="AM74" s="76"/>
      <c r="AN74" s="76"/>
      <c r="AO74" s="76">
        <f t="shared" si="36"/>
        <v>70</v>
      </c>
      <c r="AP74" s="76">
        <f t="shared" si="37"/>
        <v>87.5</v>
      </c>
      <c r="AQ74" s="78">
        <v>20</v>
      </c>
      <c r="AR74" s="78">
        <v>14</v>
      </c>
      <c r="AS74" s="78">
        <v>12</v>
      </c>
      <c r="AT74" s="78"/>
      <c r="AU74" s="78"/>
      <c r="AV74" s="78"/>
      <c r="AW74" s="78"/>
      <c r="AX74" s="78">
        <f t="shared" si="38"/>
        <v>46</v>
      </c>
      <c r="AY74" s="78">
        <f t="shared" si="39"/>
        <v>92</v>
      </c>
      <c r="AZ74" s="384">
        <v>36</v>
      </c>
      <c r="BA74" s="385"/>
      <c r="BB74" s="80">
        <f t="shared" si="40"/>
        <v>72</v>
      </c>
      <c r="BC74" s="182">
        <v>95</v>
      </c>
      <c r="BD74" s="76">
        <v>95</v>
      </c>
      <c r="BE74" s="76">
        <v>85</v>
      </c>
      <c r="BF74" s="76">
        <v>92</v>
      </c>
      <c r="BG74" s="76"/>
      <c r="BH74" s="76">
        <f t="shared" si="41"/>
        <v>367</v>
      </c>
      <c r="BI74" s="76">
        <f t="shared" si="42"/>
        <v>91.75</v>
      </c>
      <c r="BJ74" s="78">
        <v>28</v>
      </c>
      <c r="BK74" s="78">
        <v>23</v>
      </c>
      <c r="BL74" s="78">
        <v>18</v>
      </c>
      <c r="BM74" s="78">
        <v>14</v>
      </c>
      <c r="BN74" s="78"/>
      <c r="BO74" s="78"/>
      <c r="BP74" s="78"/>
      <c r="BQ74" s="78"/>
      <c r="BR74" s="78"/>
      <c r="BS74" s="78"/>
      <c r="BT74" s="78">
        <f t="shared" si="43"/>
        <v>83</v>
      </c>
      <c r="BU74" s="78">
        <f t="shared" si="44"/>
        <v>92.222222222222229</v>
      </c>
      <c r="BV74" s="82">
        <v>91</v>
      </c>
      <c r="BW74" s="82">
        <v>89</v>
      </c>
      <c r="BX74" s="82"/>
      <c r="BY74" s="82"/>
      <c r="BZ74" s="82"/>
      <c r="CA74" s="82">
        <f t="shared" si="45"/>
        <v>180</v>
      </c>
      <c r="CB74" s="82">
        <f t="shared" si="46"/>
        <v>90</v>
      </c>
      <c r="CC74" s="84">
        <v>89</v>
      </c>
      <c r="CD74" s="84">
        <v>90</v>
      </c>
      <c r="CE74" s="84"/>
      <c r="CF74" s="84"/>
      <c r="CG74" s="84"/>
      <c r="CH74" s="84">
        <f t="shared" si="47"/>
        <v>179</v>
      </c>
      <c r="CI74" s="84">
        <f t="shared" si="48"/>
        <v>89.5</v>
      </c>
      <c r="CJ74" s="86">
        <v>90</v>
      </c>
      <c r="CK74" s="86">
        <v>93</v>
      </c>
      <c r="CL74" s="86"/>
      <c r="CM74" s="86"/>
      <c r="CN74" s="86"/>
      <c r="CO74" s="86">
        <f t="shared" si="49"/>
        <v>183</v>
      </c>
      <c r="CP74" s="86">
        <f t="shared" si="50"/>
        <v>91.5</v>
      </c>
      <c r="CQ74" s="182">
        <v>25</v>
      </c>
      <c r="CR74" s="76">
        <v>15</v>
      </c>
      <c r="CS74" s="76">
        <v>14</v>
      </c>
      <c r="CT74" s="88"/>
      <c r="CU74" s="88"/>
      <c r="CV74" s="88"/>
      <c r="CW74" s="88"/>
      <c r="CX74" s="88"/>
      <c r="CY74" s="88">
        <f t="shared" si="51"/>
        <v>54</v>
      </c>
      <c r="CZ74" s="89">
        <f t="shared" si="52"/>
        <v>90</v>
      </c>
      <c r="DA74" s="386">
        <v>34</v>
      </c>
      <c r="DB74" s="385"/>
      <c r="DC74" s="80">
        <f t="shared" si="53"/>
        <v>13.6</v>
      </c>
      <c r="DD74" s="162" t="str">
        <f t="shared" si="54"/>
        <v/>
      </c>
      <c r="DE74" s="162">
        <f t="shared" si="55"/>
        <v>25.26</v>
      </c>
      <c r="DF74" s="162">
        <f t="shared" si="56"/>
        <v>45.527777777777771</v>
      </c>
      <c r="DG74" s="162">
        <f t="shared" si="57"/>
        <v>13.6</v>
      </c>
      <c r="DH74" s="93">
        <f t="shared" si="58"/>
        <v>84.387777777777771</v>
      </c>
      <c r="DI74" s="94">
        <f t="shared" si="59"/>
        <v>90.242361111111109</v>
      </c>
      <c r="DJ74" s="95">
        <f t="shared" si="60"/>
        <v>91.326543209876547</v>
      </c>
      <c r="DK74" s="96">
        <f t="shared" si="61"/>
        <v>92.193888888888893</v>
      </c>
      <c r="DL74" s="163">
        <f t="shared" si="31"/>
        <v>90</v>
      </c>
      <c r="DM74" s="164">
        <f t="shared" si="62"/>
        <v>1</v>
      </c>
      <c r="DN74" s="219">
        <f t="shared" si="63"/>
        <v>89</v>
      </c>
    </row>
    <row r="75" spans="1:127" ht="18" hidden="1" customHeight="1">
      <c r="A75" s="70">
        <v>406913150100</v>
      </c>
      <c r="B75" s="103"/>
      <c r="C75" s="222" t="s">
        <v>125</v>
      </c>
      <c r="D75" s="223"/>
      <c r="E75" s="182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 t="str">
        <f t="shared" si="32"/>
        <v/>
      </c>
      <c r="R75" s="76">
        <f t="shared" si="33"/>
        <v>0</v>
      </c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 t="str">
        <f t="shared" si="34"/>
        <v/>
      </c>
      <c r="AD75" s="79" t="str">
        <f t="shared" si="35"/>
        <v/>
      </c>
      <c r="AE75" s="182">
        <v>10</v>
      </c>
      <c r="AF75" s="76">
        <v>15</v>
      </c>
      <c r="AG75" s="76">
        <v>18</v>
      </c>
      <c r="AH75" s="76">
        <v>5</v>
      </c>
      <c r="AI75" s="76">
        <v>10</v>
      </c>
      <c r="AJ75" s="76">
        <v>18</v>
      </c>
      <c r="AK75" s="76"/>
      <c r="AL75" s="76"/>
      <c r="AM75" s="76"/>
      <c r="AN75" s="76"/>
      <c r="AO75" s="76">
        <f t="shared" si="36"/>
        <v>76</v>
      </c>
      <c r="AP75" s="76">
        <f t="shared" si="37"/>
        <v>95</v>
      </c>
      <c r="AQ75" s="78">
        <v>20</v>
      </c>
      <c r="AR75" s="78">
        <v>12</v>
      </c>
      <c r="AS75" s="78">
        <v>14</v>
      </c>
      <c r="AT75" s="78"/>
      <c r="AU75" s="78"/>
      <c r="AV75" s="78"/>
      <c r="AW75" s="78"/>
      <c r="AX75" s="78">
        <f t="shared" si="38"/>
        <v>46</v>
      </c>
      <c r="AY75" s="78">
        <f t="shared" si="39"/>
        <v>92</v>
      </c>
      <c r="AZ75" s="384">
        <v>24</v>
      </c>
      <c r="BA75" s="385"/>
      <c r="BB75" s="80">
        <f t="shared" si="40"/>
        <v>48</v>
      </c>
      <c r="BC75" s="182">
        <v>95</v>
      </c>
      <c r="BD75" s="76">
        <v>86</v>
      </c>
      <c r="BE75" s="76">
        <v>85</v>
      </c>
      <c r="BF75" s="76">
        <v>85</v>
      </c>
      <c r="BG75" s="76"/>
      <c r="BH75" s="76">
        <f t="shared" si="41"/>
        <v>351</v>
      </c>
      <c r="BI75" s="76">
        <f t="shared" si="42"/>
        <v>87.75</v>
      </c>
      <c r="BJ75" s="78">
        <v>27</v>
      </c>
      <c r="BK75" s="78">
        <v>10</v>
      </c>
      <c r="BL75" s="78">
        <v>17</v>
      </c>
      <c r="BM75" s="78">
        <v>11</v>
      </c>
      <c r="BN75" s="78"/>
      <c r="BO75" s="78"/>
      <c r="BP75" s="78"/>
      <c r="BQ75" s="78"/>
      <c r="BR75" s="78"/>
      <c r="BS75" s="78"/>
      <c r="BT75" s="78">
        <f t="shared" si="43"/>
        <v>65</v>
      </c>
      <c r="BU75" s="78">
        <f t="shared" si="44"/>
        <v>72.222222222222214</v>
      </c>
      <c r="BV75" s="82">
        <v>86</v>
      </c>
      <c r="BW75" s="82">
        <v>94</v>
      </c>
      <c r="BX75" s="82"/>
      <c r="BY75" s="82"/>
      <c r="BZ75" s="82"/>
      <c r="CA75" s="82">
        <f t="shared" si="45"/>
        <v>180</v>
      </c>
      <c r="CB75" s="82">
        <f t="shared" si="46"/>
        <v>90</v>
      </c>
      <c r="CC75" s="84">
        <v>85</v>
      </c>
      <c r="CD75" s="84">
        <v>86</v>
      </c>
      <c r="CE75" s="84"/>
      <c r="CF75" s="84"/>
      <c r="CG75" s="84"/>
      <c r="CH75" s="84">
        <f t="shared" si="47"/>
        <v>171</v>
      </c>
      <c r="CI75" s="84">
        <f>IFERROR(IF($CI$62=0,0,((CH75/SUMIFS($CC$65:$CG$65,CC75:CG75,"&gt;=0"))*100)),"")</f>
        <v>85.5</v>
      </c>
      <c r="CJ75" s="86">
        <v>91</v>
      </c>
      <c r="CK75" s="86">
        <v>95</v>
      </c>
      <c r="CL75" s="86"/>
      <c r="CM75" s="86"/>
      <c r="CN75" s="86"/>
      <c r="CO75" s="86">
        <f t="shared" si="49"/>
        <v>186</v>
      </c>
      <c r="CP75" s="86">
        <f t="shared" si="50"/>
        <v>93</v>
      </c>
      <c r="CQ75" s="182">
        <v>21</v>
      </c>
      <c r="CR75" s="76">
        <v>13</v>
      </c>
      <c r="CS75" s="76">
        <v>12</v>
      </c>
      <c r="CT75" s="88"/>
      <c r="CU75" s="88"/>
      <c r="CV75" s="88"/>
      <c r="CW75" s="88"/>
      <c r="CX75" s="88"/>
      <c r="CY75" s="88">
        <f t="shared" si="51"/>
        <v>46</v>
      </c>
      <c r="CZ75" s="89">
        <f t="shared" si="52"/>
        <v>76.666666666666671</v>
      </c>
      <c r="DA75" s="386">
        <v>34</v>
      </c>
      <c r="DB75" s="385"/>
      <c r="DC75" s="80">
        <f t="shared" si="53"/>
        <v>13.6</v>
      </c>
      <c r="DD75" s="162" t="str">
        <f t="shared" si="54"/>
        <v/>
      </c>
      <c r="DE75" s="162">
        <f t="shared" si="55"/>
        <v>24</v>
      </c>
      <c r="DF75" s="162">
        <f t="shared" si="56"/>
        <v>41.773611111111116</v>
      </c>
      <c r="DG75" s="162">
        <f t="shared" si="57"/>
        <v>13.6</v>
      </c>
      <c r="DH75" s="93">
        <f t="shared" si="58"/>
        <v>79.373611111111103</v>
      </c>
      <c r="DI75" s="94">
        <f t="shared" si="59"/>
        <v>87.108506944444443</v>
      </c>
      <c r="DJ75" s="95">
        <f t="shared" si="60"/>
        <v>88.540895061728392</v>
      </c>
      <c r="DK75" s="96">
        <f t="shared" si="61"/>
        <v>89.686805555555551</v>
      </c>
      <c r="DL75" s="163">
        <f t="shared" si="31"/>
        <v>87</v>
      </c>
      <c r="DM75" s="164">
        <f t="shared" si="62"/>
        <v>2</v>
      </c>
      <c r="DN75" s="219">
        <f t="shared" si="63"/>
        <v>85</v>
      </c>
    </row>
    <row r="76" spans="1:127" ht="18" hidden="1" customHeight="1">
      <c r="A76" s="70">
        <v>406804150105</v>
      </c>
      <c r="B76" s="71"/>
      <c r="C76" s="222" t="s">
        <v>126</v>
      </c>
      <c r="D76" s="223"/>
      <c r="E76" s="182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 t="str">
        <f t="shared" si="32"/>
        <v/>
      </c>
      <c r="R76" s="76">
        <f t="shared" si="33"/>
        <v>0</v>
      </c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 t="str">
        <f t="shared" si="34"/>
        <v/>
      </c>
      <c r="AD76" s="79" t="str">
        <f t="shared" si="35"/>
        <v/>
      </c>
      <c r="AE76" s="182">
        <v>10</v>
      </c>
      <c r="AF76" s="76">
        <v>15</v>
      </c>
      <c r="AG76" s="76">
        <v>19</v>
      </c>
      <c r="AH76" s="76">
        <v>5</v>
      </c>
      <c r="AI76" s="76">
        <v>10</v>
      </c>
      <c r="AJ76" s="76">
        <v>19</v>
      </c>
      <c r="AK76" s="76"/>
      <c r="AL76" s="76"/>
      <c r="AM76" s="76"/>
      <c r="AN76" s="76"/>
      <c r="AO76" s="76">
        <f t="shared" si="36"/>
        <v>78</v>
      </c>
      <c r="AP76" s="76">
        <f t="shared" si="37"/>
        <v>97.5</v>
      </c>
      <c r="AQ76" s="78">
        <v>18</v>
      </c>
      <c r="AR76" s="78">
        <v>15</v>
      </c>
      <c r="AS76" s="78">
        <v>14</v>
      </c>
      <c r="AT76" s="78"/>
      <c r="AU76" s="78"/>
      <c r="AV76" s="78"/>
      <c r="AW76" s="78"/>
      <c r="AX76" s="78">
        <f t="shared" si="38"/>
        <v>47</v>
      </c>
      <c r="AY76" s="78">
        <f t="shared" si="39"/>
        <v>94</v>
      </c>
      <c r="AZ76" s="384">
        <v>36</v>
      </c>
      <c r="BA76" s="385"/>
      <c r="BB76" s="80">
        <f t="shared" si="40"/>
        <v>72</v>
      </c>
      <c r="BC76" s="182">
        <v>100</v>
      </c>
      <c r="BD76" s="76">
        <v>95</v>
      </c>
      <c r="BE76" s="76">
        <v>92</v>
      </c>
      <c r="BF76" s="76">
        <v>85</v>
      </c>
      <c r="BG76" s="76"/>
      <c r="BH76" s="76">
        <f t="shared" si="41"/>
        <v>372</v>
      </c>
      <c r="BI76" s="76">
        <f t="shared" si="42"/>
        <v>93</v>
      </c>
      <c r="BJ76" s="78">
        <v>27</v>
      </c>
      <c r="BK76" s="78">
        <v>24</v>
      </c>
      <c r="BL76" s="78">
        <v>18</v>
      </c>
      <c r="BM76" s="78">
        <v>14</v>
      </c>
      <c r="BN76" s="78"/>
      <c r="BO76" s="78"/>
      <c r="BP76" s="78"/>
      <c r="BQ76" s="78"/>
      <c r="BR76" s="78"/>
      <c r="BS76" s="78"/>
      <c r="BT76" s="78">
        <f t="shared" si="43"/>
        <v>83</v>
      </c>
      <c r="BU76" s="78">
        <f t="shared" si="44"/>
        <v>92.222222222222229</v>
      </c>
      <c r="BV76" s="82">
        <v>90</v>
      </c>
      <c r="BW76" s="82">
        <v>94</v>
      </c>
      <c r="BX76" s="82"/>
      <c r="BY76" s="82"/>
      <c r="BZ76" s="82"/>
      <c r="CA76" s="82">
        <f t="shared" si="45"/>
        <v>184</v>
      </c>
      <c r="CB76" s="82">
        <f t="shared" si="46"/>
        <v>92</v>
      </c>
      <c r="CC76" s="84">
        <v>90</v>
      </c>
      <c r="CD76" s="84">
        <v>92</v>
      </c>
      <c r="CE76" s="84"/>
      <c r="CF76" s="84"/>
      <c r="CG76" s="84"/>
      <c r="CH76" s="84">
        <f t="shared" si="47"/>
        <v>182</v>
      </c>
      <c r="CI76" s="84">
        <f t="shared" si="48"/>
        <v>91</v>
      </c>
      <c r="CJ76" s="86">
        <v>89</v>
      </c>
      <c r="CK76" s="86">
        <v>92</v>
      </c>
      <c r="CL76" s="86"/>
      <c r="CM76" s="86"/>
      <c r="CN76" s="86"/>
      <c r="CO76" s="86">
        <f t="shared" si="49"/>
        <v>181</v>
      </c>
      <c r="CP76" s="86">
        <f t="shared" si="50"/>
        <v>90.5</v>
      </c>
      <c r="CQ76" s="182">
        <v>25</v>
      </c>
      <c r="CR76" s="76">
        <v>20</v>
      </c>
      <c r="CS76" s="76">
        <v>15</v>
      </c>
      <c r="CT76" s="88"/>
      <c r="CU76" s="88"/>
      <c r="CV76" s="88"/>
      <c r="CW76" s="88"/>
      <c r="CX76" s="88"/>
      <c r="CY76" s="88">
        <f t="shared" si="51"/>
        <v>60</v>
      </c>
      <c r="CZ76" s="89">
        <f t="shared" si="52"/>
        <v>100</v>
      </c>
      <c r="DA76" s="386">
        <v>47</v>
      </c>
      <c r="DB76" s="385"/>
      <c r="DC76" s="80">
        <f t="shared" si="53"/>
        <v>18.8</v>
      </c>
      <c r="DD76" s="162" t="str">
        <f t="shared" si="54"/>
        <v/>
      </c>
      <c r="DE76" s="162">
        <f t="shared" si="55"/>
        <v>26.64</v>
      </c>
      <c r="DF76" s="162">
        <f t="shared" si="56"/>
        <v>46.340277777777771</v>
      </c>
      <c r="DG76" s="162">
        <f t="shared" si="57"/>
        <v>18.8</v>
      </c>
      <c r="DH76" s="93">
        <f t="shared" si="58"/>
        <v>91.780277777777769</v>
      </c>
      <c r="DI76" s="94">
        <f t="shared" si="59"/>
        <v>94.862673611111106</v>
      </c>
      <c r="DJ76" s="95">
        <f t="shared" si="60"/>
        <v>95.433487654320984</v>
      </c>
      <c r="DK76" s="96">
        <f t="shared" si="61"/>
        <v>95.890138888888885</v>
      </c>
      <c r="DL76" s="163">
        <f t="shared" si="31"/>
        <v>95</v>
      </c>
      <c r="DM76" s="164">
        <f t="shared" si="62"/>
        <v>-1</v>
      </c>
      <c r="DN76" s="219">
        <f t="shared" si="63"/>
        <v>96</v>
      </c>
    </row>
    <row r="77" spans="1:127" ht="18" hidden="1" customHeight="1">
      <c r="A77" s="70">
        <v>109337150219</v>
      </c>
      <c r="B77" s="71"/>
      <c r="C77" s="222" t="s">
        <v>127</v>
      </c>
      <c r="D77" s="223"/>
      <c r="E77" s="182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 t="str">
        <f t="shared" si="32"/>
        <v/>
      </c>
      <c r="R77" s="76">
        <f>IFERROR(IF($R$62=0,0,((Q77/SUMIFS($E$65:$P$65,E77:P77,"&gt;=0")*100))),"")</f>
        <v>0</v>
      </c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 t="str">
        <f t="shared" si="34"/>
        <v/>
      </c>
      <c r="AD77" s="79" t="str">
        <f t="shared" si="35"/>
        <v/>
      </c>
      <c r="AE77" s="182">
        <v>10</v>
      </c>
      <c r="AF77" s="76">
        <v>13</v>
      </c>
      <c r="AG77" s="76">
        <v>15</v>
      </c>
      <c r="AH77" s="76">
        <v>5</v>
      </c>
      <c r="AI77" s="76">
        <v>10</v>
      </c>
      <c r="AJ77" s="76">
        <v>18</v>
      </c>
      <c r="AK77" s="76"/>
      <c r="AL77" s="76"/>
      <c r="AM77" s="76"/>
      <c r="AN77" s="76"/>
      <c r="AO77" s="76">
        <f t="shared" si="36"/>
        <v>71</v>
      </c>
      <c r="AP77" s="76">
        <f t="shared" si="37"/>
        <v>88.75</v>
      </c>
      <c r="AQ77" s="78">
        <v>18</v>
      </c>
      <c r="AR77" s="78">
        <v>14</v>
      </c>
      <c r="AS77" s="78">
        <v>15</v>
      </c>
      <c r="AT77" s="78"/>
      <c r="AU77" s="78"/>
      <c r="AV77" s="78"/>
      <c r="AW77" s="78"/>
      <c r="AX77" s="78">
        <f t="shared" si="38"/>
        <v>47</v>
      </c>
      <c r="AY77" s="78">
        <f t="shared" si="39"/>
        <v>94</v>
      </c>
      <c r="AZ77" s="384">
        <v>18</v>
      </c>
      <c r="BA77" s="385"/>
      <c r="BB77" s="80">
        <f t="shared" si="40"/>
        <v>36</v>
      </c>
      <c r="BC77" s="182">
        <v>90</v>
      </c>
      <c r="BD77" s="76">
        <v>89</v>
      </c>
      <c r="BE77" s="76">
        <v>85</v>
      </c>
      <c r="BF77" s="76">
        <v>85</v>
      </c>
      <c r="BG77" s="76"/>
      <c r="BH77" s="76">
        <f t="shared" si="41"/>
        <v>349</v>
      </c>
      <c r="BI77" s="76">
        <f t="shared" si="42"/>
        <v>87.25</v>
      </c>
      <c r="BJ77" s="78">
        <v>28</v>
      </c>
      <c r="BK77" s="78">
        <v>23</v>
      </c>
      <c r="BL77" s="78">
        <v>19</v>
      </c>
      <c r="BM77" s="78">
        <v>14</v>
      </c>
      <c r="BN77" s="78"/>
      <c r="BO77" s="78"/>
      <c r="BP77" s="78"/>
      <c r="BQ77" s="78"/>
      <c r="BR77" s="78"/>
      <c r="BS77" s="78"/>
      <c r="BT77" s="78">
        <f t="shared" si="43"/>
        <v>84</v>
      </c>
      <c r="BU77" s="78">
        <f t="shared" si="44"/>
        <v>93.333333333333329</v>
      </c>
      <c r="BV77" s="82">
        <v>89</v>
      </c>
      <c r="BW77" s="82">
        <v>94</v>
      </c>
      <c r="BX77" s="82"/>
      <c r="BY77" s="82"/>
      <c r="BZ77" s="82"/>
      <c r="CA77" s="82">
        <f t="shared" si="45"/>
        <v>183</v>
      </c>
      <c r="CB77" s="82">
        <f t="shared" si="46"/>
        <v>91.5</v>
      </c>
      <c r="CC77" s="84">
        <v>90</v>
      </c>
      <c r="CD77" s="84">
        <v>89</v>
      </c>
      <c r="CE77" s="84"/>
      <c r="CF77" s="84"/>
      <c r="CG77" s="84"/>
      <c r="CH77" s="84">
        <f t="shared" si="47"/>
        <v>179</v>
      </c>
      <c r="CI77" s="84">
        <f t="shared" si="48"/>
        <v>89.5</v>
      </c>
      <c r="CJ77" s="86">
        <v>89</v>
      </c>
      <c r="CK77" s="86">
        <v>92</v>
      </c>
      <c r="CL77" s="86"/>
      <c r="CM77" s="86"/>
      <c r="CN77" s="86"/>
      <c r="CO77" s="86">
        <f t="shared" si="49"/>
        <v>181</v>
      </c>
      <c r="CP77" s="86">
        <f t="shared" si="50"/>
        <v>90.5</v>
      </c>
      <c r="CQ77" s="182">
        <v>24</v>
      </c>
      <c r="CR77" s="76">
        <v>20</v>
      </c>
      <c r="CS77" s="76">
        <v>15</v>
      </c>
      <c r="CT77" s="88"/>
      <c r="CU77" s="88"/>
      <c r="CV77" s="88"/>
      <c r="CW77" s="88"/>
      <c r="CX77" s="88"/>
      <c r="CY77" s="88">
        <f t="shared" si="51"/>
        <v>59</v>
      </c>
      <c r="CZ77" s="89">
        <f t="shared" si="52"/>
        <v>98.333333333333329</v>
      </c>
      <c r="DA77" s="386">
        <v>19</v>
      </c>
      <c r="DB77" s="385"/>
      <c r="DC77" s="80">
        <f t="shared" si="53"/>
        <v>7.6</v>
      </c>
      <c r="DD77" s="162" t="str">
        <f t="shared" si="54"/>
        <v/>
      </c>
      <c r="DE77" s="162">
        <f t="shared" si="55"/>
        <v>22.35</v>
      </c>
      <c r="DF77" s="162">
        <f t="shared" si="56"/>
        <v>45.670833333333327</v>
      </c>
      <c r="DG77" s="162">
        <f t="shared" si="57"/>
        <v>7.6</v>
      </c>
      <c r="DH77" s="93">
        <f t="shared" si="58"/>
        <v>75.620833333333323</v>
      </c>
      <c r="DI77" s="94">
        <f t="shared" si="59"/>
        <v>84.763020833333329</v>
      </c>
      <c r="DJ77" s="95">
        <f t="shared" si="60"/>
        <v>86.456018518518519</v>
      </c>
      <c r="DK77" s="96">
        <f t="shared" si="61"/>
        <v>87.810416666666669</v>
      </c>
      <c r="DL77" s="163">
        <f t="shared" si="31"/>
        <v>85</v>
      </c>
      <c r="DM77" s="164">
        <f t="shared" si="62"/>
        <v>0</v>
      </c>
      <c r="DN77" s="219">
        <f t="shared" si="63"/>
        <v>85</v>
      </c>
    </row>
    <row r="78" spans="1:127" ht="18" customHeight="1">
      <c r="A78" s="70"/>
      <c r="B78" s="71"/>
      <c r="C78" s="222"/>
      <c r="D78" s="223"/>
      <c r="E78" s="182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 t="str">
        <f t="shared" si="32"/>
        <v/>
      </c>
      <c r="R78" s="76">
        <f>IFERROR(IF($R$62=0,0,((Q78/SUMIFS($E$65:$P$65,E78:P78,"&gt;=0")*100))),"")</f>
        <v>0</v>
      </c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 t="str">
        <f t="shared" si="34"/>
        <v/>
      </c>
      <c r="AD78" s="79" t="str">
        <f t="shared" si="35"/>
        <v/>
      </c>
      <c r="AE78" s="182"/>
      <c r="AF78" s="76"/>
      <c r="AG78" s="76"/>
      <c r="AH78" s="76"/>
      <c r="AI78" s="76"/>
      <c r="AJ78" s="76"/>
      <c r="AK78" s="76"/>
      <c r="AL78" s="76"/>
      <c r="AM78" s="76"/>
      <c r="AN78" s="76"/>
      <c r="AO78" s="76" t="str">
        <f t="shared" si="36"/>
        <v/>
      </c>
      <c r="AP78" s="76" t="str">
        <f t="shared" si="37"/>
        <v/>
      </c>
      <c r="AQ78" s="78"/>
      <c r="AR78" s="78"/>
      <c r="AS78" s="78"/>
      <c r="AT78" s="78"/>
      <c r="AU78" s="78"/>
      <c r="AV78" s="78"/>
      <c r="AW78" s="78"/>
      <c r="AX78" s="78" t="str">
        <f t="shared" si="38"/>
        <v/>
      </c>
      <c r="AY78" s="78" t="str">
        <f t="shared" si="39"/>
        <v/>
      </c>
      <c r="AZ78" s="384"/>
      <c r="BA78" s="385"/>
      <c r="BB78" s="80" t="str">
        <f t="shared" si="40"/>
        <v/>
      </c>
      <c r="BC78" s="182"/>
      <c r="BD78" s="76"/>
      <c r="BE78" s="76"/>
      <c r="BF78" s="76"/>
      <c r="BG78" s="76"/>
      <c r="BH78" s="76" t="str">
        <f t="shared" si="41"/>
        <v/>
      </c>
      <c r="BI78" s="76" t="str">
        <f t="shared" si="42"/>
        <v/>
      </c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 t="str">
        <f t="shared" si="43"/>
        <v/>
      </c>
      <c r="BU78" s="78" t="str">
        <f t="shared" si="44"/>
        <v/>
      </c>
      <c r="BV78" s="82"/>
      <c r="BW78" s="82"/>
      <c r="BX78" s="82"/>
      <c r="BY78" s="82"/>
      <c r="BZ78" s="82"/>
      <c r="CA78" s="82" t="str">
        <f t="shared" si="45"/>
        <v/>
      </c>
      <c r="CB78" s="82" t="str">
        <f t="shared" si="46"/>
        <v/>
      </c>
      <c r="CC78" s="84"/>
      <c r="CD78" s="84"/>
      <c r="CE78" s="84"/>
      <c r="CF78" s="84"/>
      <c r="CG78" s="84"/>
      <c r="CH78" s="84" t="str">
        <f t="shared" si="47"/>
        <v/>
      </c>
      <c r="CI78" s="84" t="str">
        <f t="shared" si="48"/>
        <v/>
      </c>
      <c r="CJ78" s="86"/>
      <c r="CK78" s="86"/>
      <c r="CL78" s="86"/>
      <c r="CM78" s="86"/>
      <c r="CN78" s="86"/>
      <c r="CO78" s="86" t="str">
        <f t="shared" si="49"/>
        <v/>
      </c>
      <c r="CP78" s="86" t="str">
        <f t="shared" si="50"/>
        <v/>
      </c>
      <c r="CQ78" s="182"/>
      <c r="CR78" s="76"/>
      <c r="CS78" s="76"/>
      <c r="CT78" s="88"/>
      <c r="CU78" s="88"/>
      <c r="CV78" s="88"/>
      <c r="CW78" s="88"/>
      <c r="CX78" s="88"/>
      <c r="CY78" s="88" t="str">
        <f t="shared" si="51"/>
        <v/>
      </c>
      <c r="CZ78" s="89" t="str">
        <f t="shared" si="52"/>
        <v/>
      </c>
      <c r="DA78" s="386"/>
      <c r="DB78" s="385"/>
      <c r="DC78" s="80" t="str">
        <f t="shared" si="53"/>
        <v/>
      </c>
      <c r="DD78" s="162" t="str">
        <f t="shared" si="54"/>
        <v/>
      </c>
      <c r="DE78" s="162" t="str">
        <f t="shared" si="55"/>
        <v/>
      </c>
      <c r="DF78" s="162" t="str">
        <f t="shared" si="56"/>
        <v/>
      </c>
      <c r="DG78" s="162" t="str">
        <f t="shared" si="57"/>
        <v/>
      </c>
      <c r="DH78" s="93" t="str">
        <f t="shared" si="58"/>
        <v/>
      </c>
      <c r="DI78" s="94" t="str">
        <f t="shared" si="59"/>
        <v/>
      </c>
      <c r="DJ78" s="95" t="str">
        <f t="shared" si="60"/>
        <v/>
      </c>
      <c r="DK78" s="96" t="str">
        <f t="shared" si="61"/>
        <v/>
      </c>
      <c r="DL78" s="163" t="str">
        <f t="shared" si="31"/>
        <v/>
      </c>
      <c r="DM78" s="164" t="str">
        <f t="shared" si="62"/>
        <v/>
      </c>
      <c r="DN78" s="219" t="str">
        <f t="shared" si="63"/>
        <v/>
      </c>
    </row>
    <row r="79" spans="1:127" ht="18" customHeight="1">
      <c r="A79" s="70">
        <v>136651150507</v>
      </c>
      <c r="B79" s="71"/>
      <c r="C79" s="222" t="s">
        <v>128</v>
      </c>
      <c r="D79" s="223"/>
      <c r="E79" s="182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 t="str">
        <f t="shared" si="32"/>
        <v/>
      </c>
      <c r="R79" s="76">
        <f t="shared" si="33"/>
        <v>0</v>
      </c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 t="str">
        <f t="shared" si="34"/>
        <v/>
      </c>
      <c r="AD79" s="79" t="str">
        <f t="shared" si="35"/>
        <v/>
      </c>
      <c r="AE79" s="182">
        <v>9</v>
      </c>
      <c r="AF79" s="76">
        <v>13</v>
      </c>
      <c r="AG79" s="76">
        <v>18</v>
      </c>
      <c r="AH79" s="76">
        <v>5</v>
      </c>
      <c r="AI79" s="76">
        <v>8</v>
      </c>
      <c r="AJ79" s="76">
        <v>18</v>
      </c>
      <c r="AK79" s="76"/>
      <c r="AL79" s="76"/>
      <c r="AM79" s="76"/>
      <c r="AN79" s="76"/>
      <c r="AO79" s="76">
        <f t="shared" si="36"/>
        <v>71</v>
      </c>
      <c r="AP79" s="76">
        <f t="shared" si="37"/>
        <v>88.75</v>
      </c>
      <c r="AQ79" s="78">
        <v>13</v>
      </c>
      <c r="AR79" s="78">
        <v>14</v>
      </c>
      <c r="AS79" s="78">
        <v>15</v>
      </c>
      <c r="AT79" s="78"/>
      <c r="AU79" s="78"/>
      <c r="AV79" s="78"/>
      <c r="AW79" s="78"/>
      <c r="AX79" s="78">
        <f t="shared" si="38"/>
        <v>42</v>
      </c>
      <c r="AY79" s="78">
        <f t="shared" si="39"/>
        <v>84</v>
      </c>
      <c r="AZ79" s="384">
        <v>26</v>
      </c>
      <c r="BA79" s="385"/>
      <c r="BB79" s="80">
        <f t="shared" si="40"/>
        <v>52</v>
      </c>
      <c r="BC79" s="182">
        <v>89</v>
      </c>
      <c r="BD79" s="76">
        <v>88</v>
      </c>
      <c r="BE79" s="76">
        <v>100</v>
      </c>
      <c r="BF79" s="76">
        <v>88</v>
      </c>
      <c r="BG79" s="76"/>
      <c r="BH79" s="76">
        <f t="shared" si="41"/>
        <v>365</v>
      </c>
      <c r="BI79" s="76">
        <f t="shared" si="42"/>
        <v>91.25</v>
      </c>
      <c r="BJ79" s="78">
        <v>24</v>
      </c>
      <c r="BK79" s="78">
        <v>16</v>
      </c>
      <c r="BL79" s="78">
        <v>16</v>
      </c>
      <c r="BM79" s="78">
        <v>13</v>
      </c>
      <c r="BN79" s="78"/>
      <c r="BO79" s="78"/>
      <c r="BP79" s="78"/>
      <c r="BQ79" s="78"/>
      <c r="BR79" s="78"/>
      <c r="BS79" s="78"/>
      <c r="BT79" s="78">
        <f t="shared" si="43"/>
        <v>69</v>
      </c>
      <c r="BU79" s="78">
        <f t="shared" si="44"/>
        <v>76.666666666666671</v>
      </c>
      <c r="BV79" s="82">
        <v>87</v>
      </c>
      <c r="BW79" s="82">
        <v>89</v>
      </c>
      <c r="BX79" s="82"/>
      <c r="BY79" s="82"/>
      <c r="BZ79" s="82"/>
      <c r="CA79" s="82">
        <f t="shared" si="45"/>
        <v>176</v>
      </c>
      <c r="CB79" s="82">
        <f t="shared" si="46"/>
        <v>88</v>
      </c>
      <c r="CC79" s="84">
        <v>86</v>
      </c>
      <c r="CD79" s="84">
        <v>86</v>
      </c>
      <c r="CE79" s="84"/>
      <c r="CF79" s="84"/>
      <c r="CG79" s="84"/>
      <c r="CH79" s="84">
        <f t="shared" si="47"/>
        <v>172</v>
      </c>
      <c r="CI79" s="84">
        <f t="shared" si="48"/>
        <v>86</v>
      </c>
      <c r="CJ79" s="86">
        <v>88</v>
      </c>
      <c r="CK79" s="86">
        <v>93</v>
      </c>
      <c r="CL79" s="86"/>
      <c r="CM79" s="86"/>
      <c r="CN79" s="86"/>
      <c r="CO79" s="86">
        <f t="shared" si="49"/>
        <v>181</v>
      </c>
      <c r="CP79" s="86">
        <f t="shared" si="50"/>
        <v>90.5</v>
      </c>
      <c r="CQ79" s="182">
        <v>15</v>
      </c>
      <c r="CR79" s="76">
        <v>13</v>
      </c>
      <c r="CS79" s="76">
        <v>12</v>
      </c>
      <c r="CT79" s="88"/>
      <c r="CU79" s="88"/>
      <c r="CV79" s="88"/>
      <c r="CW79" s="88"/>
      <c r="CX79" s="88"/>
      <c r="CY79" s="88">
        <f t="shared" si="51"/>
        <v>40</v>
      </c>
      <c r="CZ79" s="89">
        <f t="shared" si="52"/>
        <v>66.666666666666657</v>
      </c>
      <c r="DA79" s="386">
        <v>30</v>
      </c>
      <c r="DB79" s="385"/>
      <c r="DC79" s="80">
        <f t="shared" si="53"/>
        <v>12</v>
      </c>
      <c r="DD79" s="162" t="str">
        <f t="shared" si="54"/>
        <v/>
      </c>
      <c r="DE79" s="162">
        <f t="shared" si="55"/>
        <v>22.89</v>
      </c>
      <c r="DF79" s="162">
        <f t="shared" si="56"/>
        <v>41.87916666666667</v>
      </c>
      <c r="DG79" s="162">
        <f t="shared" si="57"/>
        <v>12</v>
      </c>
      <c r="DH79" s="93">
        <f t="shared" si="58"/>
        <v>76.769166666666678</v>
      </c>
      <c r="DI79" s="94">
        <f t="shared" si="59"/>
        <v>85.480729166666677</v>
      </c>
      <c r="DJ79" s="95">
        <f t="shared" si="60"/>
        <v>87.093981481481492</v>
      </c>
      <c r="DK79" s="96">
        <f t="shared" si="61"/>
        <v>88.384583333333339</v>
      </c>
      <c r="DL79" s="163">
        <f t="shared" si="31"/>
        <v>85</v>
      </c>
      <c r="DM79" s="164">
        <f t="shared" si="62"/>
        <v>2</v>
      </c>
      <c r="DN79" s="219">
        <f t="shared" si="63"/>
        <v>83</v>
      </c>
    </row>
    <row r="80" spans="1:127" ht="18" customHeight="1">
      <c r="A80" s="70">
        <v>406913150126</v>
      </c>
      <c r="B80" s="71"/>
      <c r="C80" s="222" t="s">
        <v>129</v>
      </c>
      <c r="D80" s="223"/>
      <c r="E80" s="182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 t="str">
        <f t="shared" si="32"/>
        <v/>
      </c>
      <c r="R80" s="76">
        <f t="shared" si="33"/>
        <v>0</v>
      </c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 t="str">
        <f t="shared" si="34"/>
        <v/>
      </c>
      <c r="AD80" s="79" t="str">
        <f t="shared" si="35"/>
        <v/>
      </c>
      <c r="AE80" s="182">
        <v>10</v>
      </c>
      <c r="AF80" s="76">
        <v>15</v>
      </c>
      <c r="AG80" s="76">
        <v>20</v>
      </c>
      <c r="AH80" s="76">
        <v>5</v>
      </c>
      <c r="AI80" s="76">
        <v>10</v>
      </c>
      <c r="AJ80" s="76">
        <v>19</v>
      </c>
      <c r="AK80" s="76"/>
      <c r="AL80" s="76"/>
      <c r="AM80" s="76"/>
      <c r="AN80" s="76"/>
      <c r="AO80" s="76">
        <f t="shared" si="36"/>
        <v>79</v>
      </c>
      <c r="AP80" s="76">
        <f t="shared" si="37"/>
        <v>98.75</v>
      </c>
      <c r="AQ80" s="78">
        <v>20</v>
      </c>
      <c r="AR80" s="78">
        <v>15</v>
      </c>
      <c r="AS80" s="78">
        <v>15</v>
      </c>
      <c r="AT80" s="78"/>
      <c r="AU80" s="78"/>
      <c r="AV80" s="78"/>
      <c r="AW80" s="78"/>
      <c r="AX80" s="78">
        <f t="shared" si="38"/>
        <v>50</v>
      </c>
      <c r="AY80" s="78">
        <f t="shared" si="39"/>
        <v>100</v>
      </c>
      <c r="AZ80" s="384">
        <v>48</v>
      </c>
      <c r="BA80" s="385"/>
      <c r="BB80" s="80">
        <f t="shared" si="40"/>
        <v>96</v>
      </c>
      <c r="BC80" s="182">
        <v>100</v>
      </c>
      <c r="BD80" s="76">
        <v>100</v>
      </c>
      <c r="BE80" s="76">
        <v>95</v>
      </c>
      <c r="BF80" s="76">
        <v>95</v>
      </c>
      <c r="BG80" s="76"/>
      <c r="BH80" s="76">
        <f t="shared" si="41"/>
        <v>390</v>
      </c>
      <c r="BI80" s="76">
        <f t="shared" si="42"/>
        <v>97.5</v>
      </c>
      <c r="BJ80" s="78">
        <v>30</v>
      </c>
      <c r="BK80" s="78">
        <v>24</v>
      </c>
      <c r="BL80" s="78">
        <v>18</v>
      </c>
      <c r="BM80" s="78">
        <v>14</v>
      </c>
      <c r="BN80" s="78"/>
      <c r="BO80" s="78"/>
      <c r="BP80" s="78"/>
      <c r="BQ80" s="78"/>
      <c r="BR80" s="78"/>
      <c r="BS80" s="78"/>
      <c r="BT80" s="78">
        <f t="shared" si="43"/>
        <v>86</v>
      </c>
      <c r="BU80" s="78">
        <f t="shared" si="44"/>
        <v>95.555555555555557</v>
      </c>
      <c r="BV80" s="82">
        <v>88</v>
      </c>
      <c r="BW80" s="82">
        <v>94</v>
      </c>
      <c r="BX80" s="82"/>
      <c r="BY80" s="82"/>
      <c r="BZ80" s="82"/>
      <c r="CA80" s="82">
        <f t="shared" si="45"/>
        <v>182</v>
      </c>
      <c r="CB80" s="82">
        <f t="shared" si="46"/>
        <v>91</v>
      </c>
      <c r="CC80" s="84">
        <v>92</v>
      </c>
      <c r="CD80" s="84">
        <v>93</v>
      </c>
      <c r="CE80" s="84"/>
      <c r="CF80" s="84"/>
      <c r="CG80" s="84"/>
      <c r="CH80" s="84">
        <f t="shared" si="47"/>
        <v>185</v>
      </c>
      <c r="CI80" s="84">
        <f t="shared" si="48"/>
        <v>92.5</v>
      </c>
      <c r="CJ80" s="86">
        <v>92</v>
      </c>
      <c r="CK80" s="86">
        <v>93</v>
      </c>
      <c r="CL80" s="86"/>
      <c r="CM80" s="86"/>
      <c r="CN80" s="86"/>
      <c r="CO80" s="86">
        <f t="shared" si="49"/>
        <v>185</v>
      </c>
      <c r="CP80" s="86">
        <f t="shared" si="50"/>
        <v>92.5</v>
      </c>
      <c r="CQ80" s="182">
        <v>25</v>
      </c>
      <c r="CR80" s="76">
        <v>20</v>
      </c>
      <c r="CS80" s="76">
        <v>14</v>
      </c>
      <c r="CT80" s="88"/>
      <c r="CU80" s="88"/>
      <c r="CV80" s="88"/>
      <c r="CW80" s="88"/>
      <c r="CX80" s="88"/>
      <c r="CY80" s="88">
        <f t="shared" si="51"/>
        <v>59</v>
      </c>
      <c r="CZ80" s="89">
        <f t="shared" si="52"/>
        <v>98.333333333333329</v>
      </c>
      <c r="DA80" s="386">
        <v>45</v>
      </c>
      <c r="DB80" s="385"/>
      <c r="DC80" s="80">
        <f t="shared" si="53"/>
        <v>18</v>
      </c>
      <c r="DD80" s="162" t="str">
        <f t="shared" si="54"/>
        <v/>
      </c>
      <c r="DE80" s="162">
        <f t="shared" si="55"/>
        <v>29.49</v>
      </c>
      <c r="DF80" s="162">
        <f t="shared" si="56"/>
        <v>47.31111111111111</v>
      </c>
      <c r="DG80" s="162">
        <f t="shared" si="57"/>
        <v>18</v>
      </c>
      <c r="DH80" s="93">
        <f t="shared" si="58"/>
        <v>94.801111111111112</v>
      </c>
      <c r="DI80" s="94">
        <f t="shared" si="59"/>
        <v>96.750694444444449</v>
      </c>
      <c r="DJ80" s="95">
        <f t="shared" si="60"/>
        <v>97.111728395061732</v>
      </c>
      <c r="DK80" s="96">
        <f t="shared" si="61"/>
        <v>97.400555555555556</v>
      </c>
      <c r="DL80" s="163">
        <f t="shared" si="31"/>
        <v>97</v>
      </c>
      <c r="DM80" s="164">
        <f t="shared" si="62"/>
        <v>0</v>
      </c>
      <c r="DN80" s="219">
        <f t="shared" si="63"/>
        <v>97</v>
      </c>
    </row>
    <row r="81" spans="1:118" ht="18" customHeight="1">
      <c r="A81" s="70">
        <v>406913150127</v>
      </c>
      <c r="B81" s="71"/>
      <c r="C81" s="222" t="s">
        <v>130</v>
      </c>
      <c r="D81" s="223"/>
      <c r="E81" s="182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 t="str">
        <f>IF(SUMIFS(E81:P81,E81:P81,"&gt;=0")=0,"",SUMIFS(E81:P81,E81:P81,"&gt;=0"))</f>
        <v/>
      </c>
      <c r="R81" s="76">
        <f t="shared" si="33"/>
        <v>0</v>
      </c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 t="str">
        <f t="shared" si="34"/>
        <v/>
      </c>
      <c r="AD81" s="79" t="str">
        <f t="shared" si="35"/>
        <v/>
      </c>
      <c r="AE81" s="182">
        <v>9</v>
      </c>
      <c r="AF81" s="76">
        <v>14</v>
      </c>
      <c r="AG81" s="76">
        <v>20</v>
      </c>
      <c r="AH81" s="76">
        <v>5</v>
      </c>
      <c r="AI81" s="76">
        <v>10</v>
      </c>
      <c r="AJ81" s="76">
        <v>16</v>
      </c>
      <c r="AK81" s="76"/>
      <c r="AL81" s="76"/>
      <c r="AM81" s="76"/>
      <c r="AN81" s="76"/>
      <c r="AO81" s="76">
        <f t="shared" si="36"/>
        <v>74</v>
      </c>
      <c r="AP81" s="76">
        <f t="shared" si="37"/>
        <v>92.5</v>
      </c>
      <c r="AQ81" s="78">
        <v>13</v>
      </c>
      <c r="AR81" s="78">
        <v>13</v>
      </c>
      <c r="AS81" s="78">
        <v>14</v>
      </c>
      <c r="AT81" s="78"/>
      <c r="AU81" s="78"/>
      <c r="AV81" s="78"/>
      <c r="AW81" s="78"/>
      <c r="AX81" s="78">
        <f t="shared" si="38"/>
        <v>40</v>
      </c>
      <c r="AY81" s="78">
        <f t="shared" si="39"/>
        <v>80</v>
      </c>
      <c r="AZ81" s="384">
        <v>37</v>
      </c>
      <c r="BA81" s="385"/>
      <c r="BB81" s="80">
        <f t="shared" si="40"/>
        <v>74</v>
      </c>
      <c r="BC81" s="182">
        <v>100</v>
      </c>
      <c r="BD81" s="76">
        <v>90</v>
      </c>
      <c r="BE81" s="76">
        <v>86</v>
      </c>
      <c r="BF81" s="76">
        <v>88</v>
      </c>
      <c r="BG81" s="76"/>
      <c r="BH81" s="76">
        <f t="shared" si="41"/>
        <v>364</v>
      </c>
      <c r="BI81" s="76">
        <f t="shared" si="42"/>
        <v>91</v>
      </c>
      <c r="BJ81" s="78">
        <v>26</v>
      </c>
      <c r="BK81" s="78">
        <v>18</v>
      </c>
      <c r="BL81" s="78">
        <v>18</v>
      </c>
      <c r="BM81" s="78">
        <v>10</v>
      </c>
      <c r="BN81" s="78"/>
      <c r="BO81" s="78"/>
      <c r="BP81" s="78"/>
      <c r="BQ81" s="78"/>
      <c r="BR81" s="78"/>
      <c r="BS81" s="78"/>
      <c r="BT81" s="78">
        <f t="shared" si="43"/>
        <v>72</v>
      </c>
      <c r="BU81" s="78">
        <f t="shared" si="44"/>
        <v>80</v>
      </c>
      <c r="BV81" s="82">
        <v>89</v>
      </c>
      <c r="BW81" s="82">
        <v>94</v>
      </c>
      <c r="BX81" s="82"/>
      <c r="BY81" s="82"/>
      <c r="BZ81" s="82"/>
      <c r="CA81" s="82">
        <f t="shared" si="45"/>
        <v>183</v>
      </c>
      <c r="CB81" s="82">
        <f t="shared" si="46"/>
        <v>91.5</v>
      </c>
      <c r="CC81" s="84">
        <v>87</v>
      </c>
      <c r="CD81" s="84">
        <v>87</v>
      </c>
      <c r="CE81" s="84"/>
      <c r="CF81" s="84"/>
      <c r="CG81" s="84"/>
      <c r="CH81" s="84">
        <f t="shared" si="47"/>
        <v>174</v>
      </c>
      <c r="CI81" s="84">
        <f t="shared" si="48"/>
        <v>87</v>
      </c>
      <c r="CJ81" s="86">
        <v>90</v>
      </c>
      <c r="CK81" s="86">
        <v>96</v>
      </c>
      <c r="CL81" s="86"/>
      <c r="CM81" s="86"/>
      <c r="CN81" s="86"/>
      <c r="CO81" s="86">
        <f t="shared" si="49"/>
        <v>186</v>
      </c>
      <c r="CP81" s="86">
        <f t="shared" si="50"/>
        <v>93</v>
      </c>
      <c r="CQ81" s="182">
        <v>23</v>
      </c>
      <c r="CR81" s="76">
        <v>18</v>
      </c>
      <c r="CS81" s="76">
        <v>14</v>
      </c>
      <c r="CT81" s="88"/>
      <c r="CU81" s="88"/>
      <c r="CV81" s="88"/>
      <c r="CW81" s="88"/>
      <c r="CX81" s="88"/>
      <c r="CY81" s="88">
        <f t="shared" si="51"/>
        <v>55</v>
      </c>
      <c r="CZ81" s="89">
        <f t="shared" si="52"/>
        <v>91.666666666666657</v>
      </c>
      <c r="DA81" s="386">
        <v>35</v>
      </c>
      <c r="DB81" s="385"/>
      <c r="DC81" s="80">
        <f t="shared" si="53"/>
        <v>14</v>
      </c>
      <c r="DD81" s="162" t="str">
        <f t="shared" si="54"/>
        <v/>
      </c>
      <c r="DE81" s="162">
        <f t="shared" si="55"/>
        <v>24.96</v>
      </c>
      <c r="DF81" s="162">
        <f t="shared" si="56"/>
        <v>44.045833333333327</v>
      </c>
      <c r="DG81" s="162">
        <f t="shared" si="57"/>
        <v>14</v>
      </c>
      <c r="DH81" s="93">
        <f t="shared" si="58"/>
        <v>83.005833333333328</v>
      </c>
      <c r="DI81" s="94">
        <f t="shared" si="59"/>
        <v>89.378645833333337</v>
      </c>
      <c r="DJ81" s="95">
        <f t="shared" si="60"/>
        <v>90.558796296296293</v>
      </c>
      <c r="DK81" s="96">
        <f t="shared" si="61"/>
        <v>91.502916666666664</v>
      </c>
      <c r="DL81" s="163">
        <f t="shared" si="31"/>
        <v>89</v>
      </c>
      <c r="DM81" s="164">
        <f t="shared" si="62"/>
        <v>-3</v>
      </c>
      <c r="DN81" s="219">
        <f t="shared" si="63"/>
        <v>92</v>
      </c>
    </row>
    <row r="82" spans="1:118" ht="18" customHeight="1">
      <c r="A82" s="70">
        <v>406913150103</v>
      </c>
      <c r="B82" s="71"/>
      <c r="C82" s="222" t="s">
        <v>131</v>
      </c>
      <c r="D82" s="223"/>
      <c r="E82" s="182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 t="str">
        <f t="shared" si="32"/>
        <v/>
      </c>
      <c r="R82" s="76">
        <f t="shared" si="33"/>
        <v>0</v>
      </c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 t="str">
        <f t="shared" si="34"/>
        <v/>
      </c>
      <c r="AD82" s="79" t="str">
        <f t="shared" si="35"/>
        <v/>
      </c>
      <c r="AE82" s="182">
        <v>8</v>
      </c>
      <c r="AF82" s="76">
        <v>14</v>
      </c>
      <c r="AG82" s="76">
        <v>15</v>
      </c>
      <c r="AH82" s="76">
        <v>4</v>
      </c>
      <c r="AI82" s="76">
        <v>7</v>
      </c>
      <c r="AJ82" s="76">
        <v>16</v>
      </c>
      <c r="AK82" s="76"/>
      <c r="AL82" s="76"/>
      <c r="AM82" s="76"/>
      <c r="AN82" s="76"/>
      <c r="AO82" s="76">
        <f t="shared" si="36"/>
        <v>64</v>
      </c>
      <c r="AP82" s="76">
        <f t="shared" si="37"/>
        <v>80</v>
      </c>
      <c r="AQ82" s="78">
        <v>20</v>
      </c>
      <c r="AR82" s="78">
        <v>13</v>
      </c>
      <c r="AS82" s="78">
        <v>14</v>
      </c>
      <c r="AT82" s="78"/>
      <c r="AU82" s="78"/>
      <c r="AV82" s="78"/>
      <c r="AW82" s="78"/>
      <c r="AX82" s="78">
        <f t="shared" si="38"/>
        <v>47</v>
      </c>
      <c r="AY82" s="78">
        <f t="shared" si="39"/>
        <v>94</v>
      </c>
      <c r="AZ82" s="384">
        <v>19</v>
      </c>
      <c r="BA82" s="385"/>
      <c r="BB82" s="80">
        <f t="shared" si="40"/>
        <v>38</v>
      </c>
      <c r="BC82" s="182">
        <v>89</v>
      </c>
      <c r="BD82" s="76">
        <v>85</v>
      </c>
      <c r="BE82" s="76">
        <v>85</v>
      </c>
      <c r="BF82" s="76">
        <v>85</v>
      </c>
      <c r="BG82" s="76"/>
      <c r="BH82" s="76">
        <f t="shared" si="41"/>
        <v>344</v>
      </c>
      <c r="BI82" s="76">
        <f t="shared" si="42"/>
        <v>86</v>
      </c>
      <c r="BJ82" s="78">
        <v>28</v>
      </c>
      <c r="BK82" s="78">
        <v>18</v>
      </c>
      <c r="BL82" s="78">
        <v>18</v>
      </c>
      <c r="BM82" s="78">
        <v>13</v>
      </c>
      <c r="BN82" s="78"/>
      <c r="BO82" s="78"/>
      <c r="BP82" s="78"/>
      <c r="BQ82" s="78"/>
      <c r="BR82" s="78"/>
      <c r="BS82" s="78"/>
      <c r="BT82" s="78">
        <f t="shared" si="43"/>
        <v>77</v>
      </c>
      <c r="BU82" s="78">
        <f t="shared" si="44"/>
        <v>85.555555555555557</v>
      </c>
      <c r="BV82" s="82">
        <v>85</v>
      </c>
      <c r="BW82" s="82">
        <v>89</v>
      </c>
      <c r="BX82" s="82"/>
      <c r="BY82" s="82"/>
      <c r="BZ82" s="82"/>
      <c r="CA82" s="82">
        <f t="shared" si="45"/>
        <v>174</v>
      </c>
      <c r="CB82" s="82">
        <f t="shared" si="46"/>
        <v>87</v>
      </c>
      <c r="CC82" s="84">
        <v>86</v>
      </c>
      <c r="CD82" s="84">
        <v>85</v>
      </c>
      <c r="CE82" s="84"/>
      <c r="CF82" s="84"/>
      <c r="CG82" s="84"/>
      <c r="CH82" s="84">
        <f t="shared" si="47"/>
        <v>171</v>
      </c>
      <c r="CI82" s="84">
        <f t="shared" si="48"/>
        <v>85.5</v>
      </c>
      <c r="CJ82" s="86">
        <v>90</v>
      </c>
      <c r="CK82" s="86">
        <v>96</v>
      </c>
      <c r="CL82" s="86"/>
      <c r="CM82" s="86"/>
      <c r="CN82" s="86"/>
      <c r="CO82" s="86">
        <f t="shared" si="49"/>
        <v>186</v>
      </c>
      <c r="CP82" s="86">
        <f t="shared" si="50"/>
        <v>93</v>
      </c>
      <c r="CQ82" s="182">
        <v>21</v>
      </c>
      <c r="CR82" s="76">
        <v>19</v>
      </c>
      <c r="CS82" s="76">
        <v>14</v>
      </c>
      <c r="CT82" s="88"/>
      <c r="CU82" s="88"/>
      <c r="CV82" s="88"/>
      <c r="CW82" s="88"/>
      <c r="CX82" s="88"/>
      <c r="CY82" s="88">
        <f t="shared" si="51"/>
        <v>54</v>
      </c>
      <c r="CZ82" s="89">
        <f t="shared" si="52"/>
        <v>90</v>
      </c>
      <c r="DA82" s="386">
        <v>20</v>
      </c>
      <c r="DB82" s="385"/>
      <c r="DC82" s="80">
        <f t="shared" si="53"/>
        <v>8</v>
      </c>
      <c r="DD82" s="162" t="str">
        <f t="shared" si="54"/>
        <v/>
      </c>
      <c r="DE82" s="162">
        <f t="shared" si="55"/>
        <v>21.48</v>
      </c>
      <c r="DF82" s="162">
        <f t="shared" si="56"/>
        <v>43.706944444444446</v>
      </c>
      <c r="DG82" s="162">
        <f t="shared" si="57"/>
        <v>8</v>
      </c>
      <c r="DH82" s="93">
        <f t="shared" si="58"/>
        <v>73.18694444444445</v>
      </c>
      <c r="DI82" s="94">
        <f t="shared" si="59"/>
        <v>83.241840277777783</v>
      </c>
      <c r="DJ82" s="95">
        <f>IFERROR(75+(100-75)/(100-55)*(DH82-55),"")</f>
        <v>85.103858024691363</v>
      </c>
      <c r="DK82" s="96">
        <f>IFERROR(75+(100-75)/(100-50)*(DH82-50),"")</f>
        <v>86.593472222222232</v>
      </c>
      <c r="DL82" s="163">
        <f t="shared" si="31"/>
        <v>83</v>
      </c>
      <c r="DM82" s="164">
        <f t="shared" si="62"/>
        <v>0</v>
      </c>
      <c r="DN82" s="219">
        <f t="shared" si="63"/>
        <v>83</v>
      </c>
    </row>
    <row r="83" spans="1:118" ht="18" customHeight="1">
      <c r="A83" s="70">
        <v>406913150128</v>
      </c>
      <c r="B83" s="71"/>
      <c r="C83" s="222" t="s">
        <v>132</v>
      </c>
      <c r="D83" s="223"/>
      <c r="E83" s="182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 t="str">
        <f t="shared" si="32"/>
        <v/>
      </c>
      <c r="R83" s="76">
        <f t="shared" si="33"/>
        <v>0</v>
      </c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 t="str">
        <f t="shared" si="34"/>
        <v/>
      </c>
      <c r="AD83" s="79" t="str">
        <f t="shared" si="35"/>
        <v/>
      </c>
      <c r="AE83" s="182">
        <v>10</v>
      </c>
      <c r="AF83" s="76">
        <v>13</v>
      </c>
      <c r="AG83" s="76">
        <v>17</v>
      </c>
      <c r="AH83" s="76">
        <v>5</v>
      </c>
      <c r="AI83" s="76">
        <v>10</v>
      </c>
      <c r="AJ83" s="76">
        <v>19</v>
      </c>
      <c r="AK83" s="76"/>
      <c r="AL83" s="76"/>
      <c r="AM83" s="76"/>
      <c r="AN83" s="76"/>
      <c r="AO83" s="76">
        <f t="shared" si="36"/>
        <v>74</v>
      </c>
      <c r="AP83" s="76">
        <f t="shared" si="37"/>
        <v>92.5</v>
      </c>
      <c r="AQ83" s="78">
        <v>18</v>
      </c>
      <c r="AR83" s="78">
        <v>13</v>
      </c>
      <c r="AS83" s="78">
        <v>15</v>
      </c>
      <c r="AT83" s="78"/>
      <c r="AU83" s="78"/>
      <c r="AV83" s="78"/>
      <c r="AW83" s="78"/>
      <c r="AX83" s="78">
        <f t="shared" si="38"/>
        <v>46</v>
      </c>
      <c r="AY83" s="78">
        <f t="shared" si="39"/>
        <v>92</v>
      </c>
      <c r="AZ83" s="384">
        <v>27</v>
      </c>
      <c r="BA83" s="385"/>
      <c r="BB83" s="80">
        <f t="shared" si="40"/>
        <v>54</v>
      </c>
      <c r="BC83" s="182">
        <v>95</v>
      </c>
      <c r="BD83" s="76">
        <v>85</v>
      </c>
      <c r="BE83" s="76">
        <v>85</v>
      </c>
      <c r="BF83" s="76">
        <v>85</v>
      </c>
      <c r="BG83" s="76"/>
      <c r="BH83" s="76">
        <f t="shared" si="41"/>
        <v>350</v>
      </c>
      <c r="BI83" s="76">
        <f t="shared" si="42"/>
        <v>87.5</v>
      </c>
      <c r="BJ83" s="78">
        <v>22</v>
      </c>
      <c r="BK83" s="78">
        <v>20</v>
      </c>
      <c r="BL83" s="78">
        <v>19</v>
      </c>
      <c r="BM83" s="78">
        <v>12</v>
      </c>
      <c r="BN83" s="78"/>
      <c r="BO83" s="78"/>
      <c r="BP83" s="78"/>
      <c r="BQ83" s="78"/>
      <c r="BR83" s="78"/>
      <c r="BS83" s="78"/>
      <c r="BT83" s="78">
        <f t="shared" si="43"/>
        <v>73</v>
      </c>
      <c r="BU83" s="78">
        <f t="shared" si="44"/>
        <v>81.111111111111114</v>
      </c>
      <c r="BV83" s="82">
        <v>88</v>
      </c>
      <c r="BW83" s="82">
        <v>90</v>
      </c>
      <c r="BX83" s="82"/>
      <c r="BY83" s="82"/>
      <c r="BZ83" s="82"/>
      <c r="CA83" s="82">
        <f t="shared" si="45"/>
        <v>178</v>
      </c>
      <c r="CB83" s="82">
        <f t="shared" si="46"/>
        <v>89</v>
      </c>
      <c r="CC83" s="84">
        <v>85</v>
      </c>
      <c r="CD83" s="84">
        <v>86</v>
      </c>
      <c r="CE83" s="84"/>
      <c r="CF83" s="84"/>
      <c r="CG83" s="84"/>
      <c r="CH83" s="84">
        <f t="shared" si="47"/>
        <v>171</v>
      </c>
      <c r="CI83" s="84">
        <f t="shared" si="48"/>
        <v>85.5</v>
      </c>
      <c r="CJ83" s="86">
        <v>88</v>
      </c>
      <c r="CK83" s="86">
        <v>95</v>
      </c>
      <c r="CL83" s="86"/>
      <c r="CM83" s="86"/>
      <c r="CN83" s="86"/>
      <c r="CO83" s="86">
        <f t="shared" si="49"/>
        <v>183</v>
      </c>
      <c r="CP83" s="86">
        <f t="shared" si="50"/>
        <v>91.5</v>
      </c>
      <c r="CQ83" s="182">
        <v>22</v>
      </c>
      <c r="CR83" s="76">
        <v>15</v>
      </c>
      <c r="CS83" s="76">
        <v>13</v>
      </c>
      <c r="CT83" s="88"/>
      <c r="CU83" s="88"/>
      <c r="CV83" s="88"/>
      <c r="CW83" s="88"/>
      <c r="CX83" s="88"/>
      <c r="CY83" s="88">
        <f t="shared" si="51"/>
        <v>50</v>
      </c>
      <c r="CZ83" s="89">
        <f t="shared" si="52"/>
        <v>83.333333333333343</v>
      </c>
      <c r="DA83" s="386">
        <v>38</v>
      </c>
      <c r="DB83" s="385"/>
      <c r="DC83" s="80">
        <f t="shared" si="53"/>
        <v>15.2</v>
      </c>
      <c r="DD83" s="162" t="str">
        <f t="shared" si="54"/>
        <v/>
      </c>
      <c r="DE83" s="162">
        <f t="shared" si="55"/>
        <v>24.24</v>
      </c>
      <c r="DF83" s="162">
        <f t="shared" si="56"/>
        <v>43.00555555555556</v>
      </c>
      <c r="DG83" s="162">
        <f t="shared" si="57"/>
        <v>15.2</v>
      </c>
      <c r="DH83" s="93">
        <f t="shared" si="58"/>
        <v>82.445555555555558</v>
      </c>
      <c r="DI83" s="94">
        <f t="shared" si="59"/>
        <v>89.02847222222222</v>
      </c>
      <c r="DJ83" s="95">
        <f t="shared" ref="DJ83:DJ105" si="64">IFERROR(75+(100-75)/(100-55)*(DH83-55),"")</f>
        <v>90.247530864197529</v>
      </c>
      <c r="DK83" s="96">
        <f t="shared" ref="DK83:DK105" si="65">IFERROR(75+(100-75)/(100-50)*(DH83-50),"")</f>
        <v>91.222777777777779</v>
      </c>
      <c r="DL83" s="163">
        <f t="shared" si="31"/>
        <v>89</v>
      </c>
      <c r="DM83" s="164">
        <f t="shared" si="62"/>
        <v>4</v>
      </c>
      <c r="DN83" s="219">
        <f t="shared" si="63"/>
        <v>85</v>
      </c>
    </row>
    <row r="84" spans="1:118" ht="18" customHeight="1">
      <c r="A84" s="70">
        <v>406913150131</v>
      </c>
      <c r="B84" s="71"/>
      <c r="C84" s="222" t="s">
        <v>133</v>
      </c>
      <c r="D84" s="223"/>
      <c r="E84" s="182"/>
      <c r="F84" s="76"/>
      <c r="G84" s="76"/>
      <c r="H84" s="76"/>
      <c r="I84" s="76"/>
      <c r="J84" s="76"/>
      <c r="K84" s="76"/>
      <c r="L84" s="76"/>
      <c r="M84" s="76"/>
      <c r="N84" s="76"/>
      <c r="O84" s="106"/>
      <c r="P84" s="106"/>
      <c r="Q84" s="76" t="str">
        <f t="shared" si="32"/>
        <v/>
      </c>
      <c r="R84" s="76">
        <f t="shared" si="33"/>
        <v>0</v>
      </c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78" t="str">
        <f t="shared" si="34"/>
        <v/>
      </c>
      <c r="AD84" s="79" t="str">
        <f t="shared" si="35"/>
        <v/>
      </c>
      <c r="AE84" s="182">
        <v>10</v>
      </c>
      <c r="AF84" s="76">
        <v>14</v>
      </c>
      <c r="AG84" s="76">
        <v>10</v>
      </c>
      <c r="AH84" s="76">
        <v>5</v>
      </c>
      <c r="AI84" s="76">
        <v>8</v>
      </c>
      <c r="AJ84" s="76">
        <v>18</v>
      </c>
      <c r="AK84" s="76"/>
      <c r="AL84" s="76"/>
      <c r="AM84" s="76"/>
      <c r="AN84" s="76"/>
      <c r="AO84" s="76">
        <f t="shared" si="36"/>
        <v>65</v>
      </c>
      <c r="AP84" s="76">
        <f t="shared" si="37"/>
        <v>81.25</v>
      </c>
      <c r="AQ84" s="108">
        <v>16</v>
      </c>
      <c r="AR84" s="108">
        <v>14</v>
      </c>
      <c r="AS84" s="108">
        <v>15</v>
      </c>
      <c r="AT84" s="108"/>
      <c r="AU84" s="108"/>
      <c r="AV84" s="108"/>
      <c r="AW84" s="108"/>
      <c r="AX84" s="78">
        <f t="shared" si="38"/>
        <v>45</v>
      </c>
      <c r="AY84" s="78">
        <f t="shared" si="39"/>
        <v>90</v>
      </c>
      <c r="AZ84" s="384">
        <v>37</v>
      </c>
      <c r="BA84" s="385"/>
      <c r="BB84" s="80">
        <f t="shared" si="40"/>
        <v>74</v>
      </c>
      <c r="BC84" s="182">
        <v>85</v>
      </c>
      <c r="BD84" s="76">
        <v>86</v>
      </c>
      <c r="BE84" s="76">
        <v>85</v>
      </c>
      <c r="BF84" s="76">
        <v>89</v>
      </c>
      <c r="BG84" s="76"/>
      <c r="BH84" s="76">
        <f t="shared" si="41"/>
        <v>345</v>
      </c>
      <c r="BI84" s="76">
        <f t="shared" si="42"/>
        <v>86.25</v>
      </c>
      <c r="BJ84" s="108">
        <v>24</v>
      </c>
      <c r="BK84" s="108">
        <v>20</v>
      </c>
      <c r="BL84" s="78">
        <v>17</v>
      </c>
      <c r="BM84" s="78">
        <v>14</v>
      </c>
      <c r="BN84" s="78"/>
      <c r="BO84" s="78"/>
      <c r="BP84" s="78"/>
      <c r="BQ84" s="78"/>
      <c r="BR84" s="78"/>
      <c r="BS84" s="78"/>
      <c r="BT84" s="78">
        <f t="shared" si="43"/>
        <v>75</v>
      </c>
      <c r="BU84" s="78">
        <f t="shared" si="44"/>
        <v>83.333333333333343</v>
      </c>
      <c r="BV84" s="82">
        <v>86</v>
      </c>
      <c r="BW84" s="82">
        <v>89</v>
      </c>
      <c r="BX84" s="82"/>
      <c r="BY84" s="82"/>
      <c r="BZ84" s="82"/>
      <c r="CA84" s="82">
        <f t="shared" si="45"/>
        <v>175</v>
      </c>
      <c r="CB84" s="82">
        <f t="shared" si="46"/>
        <v>87.5</v>
      </c>
      <c r="CC84" s="84">
        <v>85</v>
      </c>
      <c r="CD84" s="84">
        <v>88</v>
      </c>
      <c r="CE84" s="84"/>
      <c r="CF84" s="84"/>
      <c r="CG84" s="84"/>
      <c r="CH84" s="84">
        <f t="shared" si="47"/>
        <v>173</v>
      </c>
      <c r="CI84" s="84">
        <f t="shared" si="48"/>
        <v>86.5</v>
      </c>
      <c r="CJ84" s="86">
        <v>86</v>
      </c>
      <c r="CK84" s="86">
        <v>95</v>
      </c>
      <c r="CL84" s="86"/>
      <c r="CM84" s="86"/>
      <c r="CN84" s="86"/>
      <c r="CO84" s="86">
        <f t="shared" si="49"/>
        <v>181</v>
      </c>
      <c r="CP84" s="86">
        <f t="shared" si="50"/>
        <v>90.5</v>
      </c>
      <c r="CQ84" s="182">
        <v>24</v>
      </c>
      <c r="CR84" s="76">
        <v>15</v>
      </c>
      <c r="CS84" s="76">
        <v>12</v>
      </c>
      <c r="CT84" s="88"/>
      <c r="CU84" s="88"/>
      <c r="CV84" s="88"/>
      <c r="CW84" s="88"/>
      <c r="CX84" s="88"/>
      <c r="CY84" s="88">
        <f t="shared" si="51"/>
        <v>51</v>
      </c>
      <c r="CZ84" s="89">
        <f t="shared" si="52"/>
        <v>85</v>
      </c>
      <c r="DA84" s="386">
        <v>29</v>
      </c>
      <c r="DB84" s="385"/>
      <c r="DC84" s="80">
        <f t="shared" si="53"/>
        <v>11.599999999999998</v>
      </c>
      <c r="DD84" s="162" t="str">
        <f t="shared" si="54"/>
        <v/>
      </c>
      <c r="DE84" s="162">
        <f t="shared" si="55"/>
        <v>24.51</v>
      </c>
      <c r="DF84" s="162">
        <f t="shared" si="56"/>
        <v>43.12916666666667</v>
      </c>
      <c r="DG84" s="162">
        <f t="shared" si="57"/>
        <v>11.599999999999998</v>
      </c>
      <c r="DH84" s="93">
        <f t="shared" si="58"/>
        <v>79.239166666666662</v>
      </c>
      <c r="DI84" s="109">
        <f t="shared" si="59"/>
        <v>87.024479166666666</v>
      </c>
      <c r="DJ84" s="110">
        <f t="shared" si="64"/>
        <v>88.466203703703698</v>
      </c>
      <c r="DK84" s="111">
        <f t="shared" si="65"/>
        <v>89.619583333333338</v>
      </c>
      <c r="DL84" s="163">
        <f t="shared" si="31"/>
        <v>87</v>
      </c>
      <c r="DM84" s="164">
        <f t="shared" si="62"/>
        <v>2</v>
      </c>
      <c r="DN84" s="219">
        <f t="shared" si="63"/>
        <v>85</v>
      </c>
    </row>
    <row r="85" spans="1:118" ht="18" customHeight="1">
      <c r="A85" s="70">
        <v>406766150008</v>
      </c>
      <c r="B85" s="71"/>
      <c r="C85" s="222" t="s">
        <v>134</v>
      </c>
      <c r="D85" s="223"/>
      <c r="E85" s="182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 t="str">
        <f t="shared" si="32"/>
        <v/>
      </c>
      <c r="R85" s="76">
        <f t="shared" si="33"/>
        <v>0</v>
      </c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 t="str">
        <f t="shared" si="34"/>
        <v/>
      </c>
      <c r="AD85" s="79" t="str">
        <f t="shared" si="35"/>
        <v/>
      </c>
      <c r="AE85" s="182">
        <v>9</v>
      </c>
      <c r="AF85" s="76">
        <v>15</v>
      </c>
      <c r="AG85" s="76">
        <v>18</v>
      </c>
      <c r="AH85" s="76">
        <v>3</v>
      </c>
      <c r="AI85" s="76">
        <v>10</v>
      </c>
      <c r="AJ85" s="76">
        <v>18</v>
      </c>
      <c r="AK85" s="76"/>
      <c r="AL85" s="76"/>
      <c r="AM85" s="76"/>
      <c r="AN85" s="76"/>
      <c r="AO85" s="76">
        <f t="shared" si="36"/>
        <v>73</v>
      </c>
      <c r="AP85" s="76">
        <f t="shared" si="37"/>
        <v>91.25</v>
      </c>
      <c r="AQ85" s="78">
        <v>18</v>
      </c>
      <c r="AR85" s="78">
        <v>14</v>
      </c>
      <c r="AS85" s="78">
        <v>14</v>
      </c>
      <c r="AT85" s="78"/>
      <c r="AU85" s="78"/>
      <c r="AV85" s="78"/>
      <c r="AW85" s="78"/>
      <c r="AX85" s="78">
        <f t="shared" si="38"/>
        <v>46</v>
      </c>
      <c r="AY85" s="78">
        <f t="shared" si="39"/>
        <v>92</v>
      </c>
      <c r="AZ85" s="384">
        <v>29</v>
      </c>
      <c r="BA85" s="385"/>
      <c r="BB85" s="80">
        <f t="shared" si="40"/>
        <v>57.999999999999993</v>
      </c>
      <c r="BC85" s="182">
        <v>100</v>
      </c>
      <c r="BD85" s="76">
        <v>100</v>
      </c>
      <c r="BE85" s="76">
        <v>92</v>
      </c>
      <c r="BF85" s="76">
        <v>85</v>
      </c>
      <c r="BG85" s="76"/>
      <c r="BH85" s="76">
        <f t="shared" si="41"/>
        <v>377</v>
      </c>
      <c r="BI85" s="76">
        <f t="shared" si="42"/>
        <v>94.25</v>
      </c>
      <c r="BJ85" s="78">
        <v>24</v>
      </c>
      <c r="BK85" s="78">
        <v>17</v>
      </c>
      <c r="BL85" s="78">
        <v>17</v>
      </c>
      <c r="BM85" s="78">
        <v>15</v>
      </c>
      <c r="BN85" s="78"/>
      <c r="BO85" s="78"/>
      <c r="BP85" s="78"/>
      <c r="BQ85" s="78"/>
      <c r="BR85" s="78"/>
      <c r="BS85" s="78"/>
      <c r="BT85" s="78">
        <f t="shared" si="43"/>
        <v>73</v>
      </c>
      <c r="BU85" s="78">
        <f t="shared" si="44"/>
        <v>81.111111111111114</v>
      </c>
      <c r="BV85" s="82">
        <v>86</v>
      </c>
      <c r="BW85" s="82">
        <v>95</v>
      </c>
      <c r="BX85" s="82"/>
      <c r="BY85" s="82"/>
      <c r="BZ85" s="82"/>
      <c r="CA85" s="82">
        <f t="shared" si="45"/>
        <v>181</v>
      </c>
      <c r="CB85" s="82">
        <f t="shared" si="46"/>
        <v>90.5</v>
      </c>
      <c r="CC85" s="84">
        <v>86</v>
      </c>
      <c r="CD85" s="84">
        <v>87</v>
      </c>
      <c r="CE85" s="84"/>
      <c r="CF85" s="84"/>
      <c r="CG85" s="84"/>
      <c r="CH85" s="84">
        <f t="shared" si="47"/>
        <v>173</v>
      </c>
      <c r="CI85" s="84">
        <f t="shared" si="48"/>
        <v>86.5</v>
      </c>
      <c r="CJ85" s="86">
        <v>88</v>
      </c>
      <c r="CK85" s="86">
        <v>98</v>
      </c>
      <c r="CL85" s="86"/>
      <c r="CM85" s="86"/>
      <c r="CN85" s="86"/>
      <c r="CO85" s="86">
        <f t="shared" si="49"/>
        <v>186</v>
      </c>
      <c r="CP85" s="86">
        <f t="shared" si="50"/>
        <v>93</v>
      </c>
      <c r="CQ85" s="182">
        <v>15</v>
      </c>
      <c r="CR85" s="76">
        <v>12</v>
      </c>
      <c r="CS85" s="76">
        <v>13</v>
      </c>
      <c r="CT85" s="88"/>
      <c r="CU85" s="88"/>
      <c r="CV85" s="88"/>
      <c r="CW85" s="88"/>
      <c r="CX85" s="88"/>
      <c r="CY85" s="88">
        <f>IF(SUMIFS(CQ85:CX85,CQ85:CX85,"&gt;=0")=0,"",SUMIFS(CQ85:CX85,CQ85:CX85,"&gt;=0"))</f>
        <v>40</v>
      </c>
      <c r="CZ85" s="89">
        <f t="shared" si="52"/>
        <v>66.666666666666657</v>
      </c>
      <c r="DA85" s="386">
        <v>42</v>
      </c>
      <c r="DB85" s="385"/>
      <c r="DC85" s="80">
        <f t="shared" si="53"/>
        <v>16.8</v>
      </c>
      <c r="DD85" s="162" t="str">
        <f t="shared" si="54"/>
        <v/>
      </c>
      <c r="DE85" s="162">
        <f t="shared" si="55"/>
        <v>24.45</v>
      </c>
      <c r="DF85" s="162">
        <f t="shared" si="56"/>
        <v>43.147222222222219</v>
      </c>
      <c r="DG85" s="162">
        <f t="shared" si="57"/>
        <v>16.8</v>
      </c>
      <c r="DH85" s="93">
        <f t="shared" si="58"/>
        <v>84.397222222222211</v>
      </c>
      <c r="DI85" s="94">
        <f t="shared" si="59"/>
        <v>90.248263888888886</v>
      </c>
      <c r="DJ85" s="95">
        <f t="shared" si="64"/>
        <v>91.331790123456784</v>
      </c>
      <c r="DK85" s="96">
        <f t="shared" si="65"/>
        <v>92.198611111111106</v>
      </c>
      <c r="DL85" s="163">
        <f t="shared" si="31"/>
        <v>90</v>
      </c>
      <c r="DM85" s="164">
        <f t="shared" si="62"/>
        <v>3</v>
      </c>
      <c r="DN85" s="219">
        <f t="shared" si="63"/>
        <v>87</v>
      </c>
    </row>
    <row r="86" spans="1:118" ht="18" customHeight="1">
      <c r="A86" s="70">
        <v>406913150133</v>
      </c>
      <c r="B86" s="71"/>
      <c r="C86" s="222" t="s">
        <v>135</v>
      </c>
      <c r="D86" s="223"/>
      <c r="E86" s="182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 t="str">
        <f t="shared" si="32"/>
        <v/>
      </c>
      <c r="R86" s="76">
        <f t="shared" si="33"/>
        <v>0</v>
      </c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 t="str">
        <f t="shared" si="34"/>
        <v/>
      </c>
      <c r="AD86" s="79" t="str">
        <f t="shared" si="35"/>
        <v/>
      </c>
      <c r="AE86" s="182">
        <v>7</v>
      </c>
      <c r="AF86" s="76">
        <v>14</v>
      </c>
      <c r="AG86" s="76">
        <v>16</v>
      </c>
      <c r="AH86" s="76">
        <v>4</v>
      </c>
      <c r="AI86" s="76">
        <v>7</v>
      </c>
      <c r="AJ86" s="76">
        <v>17</v>
      </c>
      <c r="AK86" s="76"/>
      <c r="AL86" s="76"/>
      <c r="AM86" s="76"/>
      <c r="AN86" s="76"/>
      <c r="AO86" s="76">
        <f t="shared" si="36"/>
        <v>65</v>
      </c>
      <c r="AP86" s="76">
        <f t="shared" si="37"/>
        <v>81.25</v>
      </c>
      <c r="AQ86" s="78">
        <v>20</v>
      </c>
      <c r="AR86" s="78">
        <v>15</v>
      </c>
      <c r="AS86" s="78">
        <v>14</v>
      </c>
      <c r="AT86" s="78"/>
      <c r="AU86" s="78"/>
      <c r="AV86" s="78"/>
      <c r="AW86" s="78"/>
      <c r="AX86" s="78">
        <f t="shared" si="38"/>
        <v>49</v>
      </c>
      <c r="AY86" s="78">
        <f t="shared" si="39"/>
        <v>98</v>
      </c>
      <c r="AZ86" s="384">
        <v>28</v>
      </c>
      <c r="BA86" s="385"/>
      <c r="BB86" s="80">
        <f t="shared" si="40"/>
        <v>56.000000000000007</v>
      </c>
      <c r="BC86" s="182">
        <v>95</v>
      </c>
      <c r="BD86" s="76">
        <v>95</v>
      </c>
      <c r="BE86" s="76">
        <v>95</v>
      </c>
      <c r="BF86" s="76">
        <v>92</v>
      </c>
      <c r="BG86" s="76"/>
      <c r="BH86" s="76">
        <f t="shared" si="41"/>
        <v>377</v>
      </c>
      <c r="BI86" s="76">
        <f t="shared" si="42"/>
        <v>94.25</v>
      </c>
      <c r="BJ86" s="78">
        <v>27</v>
      </c>
      <c r="BK86" s="78">
        <v>20</v>
      </c>
      <c r="BL86" s="78">
        <v>17</v>
      </c>
      <c r="BM86" s="78">
        <v>13</v>
      </c>
      <c r="BN86" s="78"/>
      <c r="BO86" s="78"/>
      <c r="BP86" s="78"/>
      <c r="BQ86" s="78"/>
      <c r="BR86" s="78"/>
      <c r="BS86" s="78"/>
      <c r="BT86" s="78">
        <f t="shared" si="43"/>
        <v>77</v>
      </c>
      <c r="BU86" s="78">
        <f t="shared" si="44"/>
        <v>85.555555555555557</v>
      </c>
      <c r="BV86" s="82">
        <v>88</v>
      </c>
      <c r="BW86" s="82">
        <v>90</v>
      </c>
      <c r="BX86" s="82"/>
      <c r="BY86" s="82"/>
      <c r="BZ86" s="82"/>
      <c r="CA86" s="82">
        <f t="shared" si="45"/>
        <v>178</v>
      </c>
      <c r="CB86" s="82">
        <f t="shared" si="46"/>
        <v>89</v>
      </c>
      <c r="CC86" s="84">
        <v>86</v>
      </c>
      <c r="CD86" s="84">
        <v>86</v>
      </c>
      <c r="CE86" s="84"/>
      <c r="CF86" s="84"/>
      <c r="CG86" s="84"/>
      <c r="CH86" s="84">
        <f t="shared" si="47"/>
        <v>172</v>
      </c>
      <c r="CI86" s="84">
        <f t="shared" si="48"/>
        <v>86</v>
      </c>
      <c r="CJ86" s="86">
        <v>87</v>
      </c>
      <c r="CK86" s="86">
        <v>88</v>
      </c>
      <c r="CL86" s="86"/>
      <c r="CM86" s="86"/>
      <c r="CN86" s="86"/>
      <c r="CO86" s="86">
        <f t="shared" si="49"/>
        <v>175</v>
      </c>
      <c r="CP86" s="86">
        <f t="shared" si="50"/>
        <v>87.5</v>
      </c>
      <c r="CQ86" s="182">
        <v>15</v>
      </c>
      <c r="CR86" s="76">
        <v>12</v>
      </c>
      <c r="CS86" s="76">
        <v>11</v>
      </c>
      <c r="CT86" s="88"/>
      <c r="CU86" s="88"/>
      <c r="CV86" s="88"/>
      <c r="CW86" s="88"/>
      <c r="CX86" s="88"/>
      <c r="CY86" s="88">
        <f t="shared" si="51"/>
        <v>38</v>
      </c>
      <c r="CZ86" s="89">
        <f t="shared" si="52"/>
        <v>63.333333333333329</v>
      </c>
      <c r="DA86" s="386">
        <v>28</v>
      </c>
      <c r="DB86" s="385"/>
      <c r="DC86" s="80">
        <f t="shared" si="53"/>
        <v>11.200000000000003</v>
      </c>
      <c r="DD86" s="162" t="str">
        <f t="shared" si="54"/>
        <v/>
      </c>
      <c r="DE86" s="162">
        <f t="shared" si="55"/>
        <v>23.61</v>
      </c>
      <c r="DF86" s="162">
        <f t="shared" si="56"/>
        <v>42.973611111111111</v>
      </c>
      <c r="DG86" s="162">
        <f t="shared" si="57"/>
        <v>11.200000000000003</v>
      </c>
      <c r="DH86" s="93">
        <f t="shared" si="58"/>
        <v>77.783611111111114</v>
      </c>
      <c r="DI86" s="94">
        <f t="shared" si="59"/>
        <v>86.114756944444451</v>
      </c>
      <c r="DJ86" s="95">
        <f t="shared" si="64"/>
        <v>87.657561728395066</v>
      </c>
      <c r="DK86" s="96">
        <f t="shared" si="65"/>
        <v>88.89180555555555</v>
      </c>
      <c r="DL86" s="163">
        <f t="shared" si="31"/>
        <v>86</v>
      </c>
      <c r="DM86" s="164">
        <f t="shared" si="62"/>
        <v>5</v>
      </c>
      <c r="DN86" s="219">
        <f t="shared" si="63"/>
        <v>81</v>
      </c>
    </row>
    <row r="87" spans="1:118" ht="18" customHeight="1">
      <c r="A87" s="70">
        <v>403012150091</v>
      </c>
      <c r="B87" s="103"/>
      <c r="C87" s="222" t="s">
        <v>136</v>
      </c>
      <c r="D87" s="223"/>
      <c r="E87" s="182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 t="str">
        <f t="shared" si="32"/>
        <v/>
      </c>
      <c r="R87" s="76">
        <f t="shared" si="33"/>
        <v>0</v>
      </c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 t="str">
        <f t="shared" si="34"/>
        <v/>
      </c>
      <c r="AD87" s="79" t="str">
        <f t="shared" si="35"/>
        <v/>
      </c>
      <c r="AE87" s="182">
        <v>10</v>
      </c>
      <c r="AF87" s="76">
        <v>14</v>
      </c>
      <c r="AG87" s="76">
        <v>17</v>
      </c>
      <c r="AH87" s="76">
        <v>5</v>
      </c>
      <c r="AI87" s="76">
        <v>8</v>
      </c>
      <c r="AJ87" s="76">
        <v>18</v>
      </c>
      <c r="AK87" s="76"/>
      <c r="AL87" s="76"/>
      <c r="AM87" s="76"/>
      <c r="AN87" s="76"/>
      <c r="AO87" s="76">
        <f t="shared" si="36"/>
        <v>72</v>
      </c>
      <c r="AP87" s="76">
        <f t="shared" si="37"/>
        <v>90</v>
      </c>
      <c r="AQ87" s="78">
        <v>20</v>
      </c>
      <c r="AR87" s="78">
        <v>13</v>
      </c>
      <c r="AS87" s="78">
        <v>13</v>
      </c>
      <c r="AT87" s="78"/>
      <c r="AU87" s="78"/>
      <c r="AV87" s="78"/>
      <c r="AW87" s="78"/>
      <c r="AX87" s="78">
        <f t="shared" si="38"/>
        <v>46</v>
      </c>
      <c r="AY87" s="78">
        <f t="shared" si="39"/>
        <v>92</v>
      </c>
      <c r="AZ87" s="384">
        <v>21</v>
      </c>
      <c r="BA87" s="385"/>
      <c r="BB87" s="80">
        <f t="shared" si="40"/>
        <v>42</v>
      </c>
      <c r="BC87" s="182">
        <v>88</v>
      </c>
      <c r="BD87" s="76">
        <v>89</v>
      </c>
      <c r="BE87" s="76">
        <v>89</v>
      </c>
      <c r="BF87" s="76">
        <v>86</v>
      </c>
      <c r="BG87" s="76"/>
      <c r="BH87" s="76">
        <f t="shared" si="41"/>
        <v>352</v>
      </c>
      <c r="BI87" s="76">
        <f>IFERROR(IF($BI$62=0,0,((BH87/SUMIFS($BC$65:$BG$65,BC87:BG87,"&gt;=0"))*100)),"")</f>
        <v>88</v>
      </c>
      <c r="BJ87" s="78">
        <v>22</v>
      </c>
      <c r="BK87" s="78">
        <v>19</v>
      </c>
      <c r="BL87" s="78">
        <v>18</v>
      </c>
      <c r="BM87" s="78">
        <v>12</v>
      </c>
      <c r="BN87" s="78"/>
      <c r="BO87" s="78"/>
      <c r="BP87" s="78"/>
      <c r="BQ87" s="78"/>
      <c r="BR87" s="78"/>
      <c r="BS87" s="78"/>
      <c r="BT87" s="78">
        <f t="shared" si="43"/>
        <v>71</v>
      </c>
      <c r="BU87" s="78">
        <f t="shared" si="44"/>
        <v>78.888888888888886</v>
      </c>
      <c r="BV87" s="82">
        <v>89</v>
      </c>
      <c r="BW87" s="82">
        <v>89</v>
      </c>
      <c r="BX87" s="82"/>
      <c r="BY87" s="82"/>
      <c r="BZ87" s="82"/>
      <c r="CA87" s="82">
        <f t="shared" si="45"/>
        <v>178</v>
      </c>
      <c r="CB87" s="82">
        <f t="shared" si="46"/>
        <v>89</v>
      </c>
      <c r="CC87" s="84">
        <v>85</v>
      </c>
      <c r="CD87" s="84">
        <v>88</v>
      </c>
      <c r="CE87" s="84"/>
      <c r="CF87" s="84"/>
      <c r="CG87" s="84"/>
      <c r="CH87" s="84">
        <f t="shared" si="47"/>
        <v>173</v>
      </c>
      <c r="CI87" s="84">
        <f t="shared" si="48"/>
        <v>86.5</v>
      </c>
      <c r="CJ87" s="86">
        <v>85</v>
      </c>
      <c r="CK87" s="86">
        <v>96</v>
      </c>
      <c r="CL87" s="86"/>
      <c r="CM87" s="86"/>
      <c r="CN87" s="86"/>
      <c r="CO87" s="86">
        <f t="shared" si="49"/>
        <v>181</v>
      </c>
      <c r="CP87" s="86">
        <f>IFERROR(IF($CP$62=0,0,((CO87/SUMIFS($CJ$65:$CN$65,CJ87:CN87,"&gt;=0"))*100)),"")</f>
        <v>90.5</v>
      </c>
      <c r="CQ87" s="182">
        <v>25</v>
      </c>
      <c r="CR87" s="76">
        <v>20</v>
      </c>
      <c r="CS87" s="76">
        <v>15</v>
      </c>
      <c r="CT87" s="88"/>
      <c r="CU87" s="88"/>
      <c r="CV87" s="88"/>
      <c r="CW87" s="88"/>
      <c r="CX87" s="88"/>
      <c r="CY87" s="88">
        <f t="shared" si="51"/>
        <v>60</v>
      </c>
      <c r="CZ87" s="89">
        <f t="shared" si="52"/>
        <v>100</v>
      </c>
      <c r="DA87" s="386">
        <v>23</v>
      </c>
      <c r="DB87" s="385"/>
      <c r="DC87" s="80">
        <f t="shared" si="53"/>
        <v>9.1999999999999993</v>
      </c>
      <c r="DD87" s="162" t="str">
        <f t="shared" si="54"/>
        <v/>
      </c>
      <c r="DE87" s="162">
        <f t="shared" si="55"/>
        <v>22.86</v>
      </c>
      <c r="DF87" s="162">
        <f t="shared" si="56"/>
        <v>43.611111111111114</v>
      </c>
      <c r="DG87" s="162">
        <f t="shared" si="57"/>
        <v>9.1999999999999993</v>
      </c>
      <c r="DH87" s="93">
        <f t="shared" si="58"/>
        <v>75.671111111111117</v>
      </c>
      <c r="DI87" s="94">
        <f t="shared" si="59"/>
        <v>84.794444444444451</v>
      </c>
      <c r="DJ87" s="95">
        <f t="shared" si="64"/>
        <v>86.483950617283952</v>
      </c>
      <c r="DK87" s="96">
        <f t="shared" si="65"/>
        <v>87.835555555555558</v>
      </c>
      <c r="DL87" s="163">
        <f t="shared" si="31"/>
        <v>85</v>
      </c>
      <c r="DM87" s="164">
        <f t="shared" si="62"/>
        <v>0</v>
      </c>
      <c r="DN87" s="219">
        <f t="shared" si="63"/>
        <v>85</v>
      </c>
    </row>
    <row r="88" spans="1:118" ht="18" customHeight="1">
      <c r="A88" s="70">
        <v>406913150110</v>
      </c>
      <c r="B88" s="112"/>
      <c r="C88" s="222" t="s">
        <v>137</v>
      </c>
      <c r="D88" s="223"/>
      <c r="E88" s="182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 t="str">
        <f t="shared" si="32"/>
        <v/>
      </c>
      <c r="R88" s="76">
        <f t="shared" si="33"/>
        <v>0</v>
      </c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 t="str">
        <f t="shared" si="34"/>
        <v/>
      </c>
      <c r="AD88" s="79" t="str">
        <f t="shared" si="35"/>
        <v/>
      </c>
      <c r="AE88" s="182">
        <v>7</v>
      </c>
      <c r="AF88" s="76">
        <v>14</v>
      </c>
      <c r="AG88" s="76">
        <v>18</v>
      </c>
      <c r="AH88" s="76">
        <v>4</v>
      </c>
      <c r="AI88" s="76">
        <v>7</v>
      </c>
      <c r="AJ88" s="76">
        <v>16</v>
      </c>
      <c r="AK88" s="76"/>
      <c r="AL88" s="76"/>
      <c r="AM88" s="76"/>
      <c r="AN88" s="76"/>
      <c r="AO88" s="76">
        <f t="shared" si="36"/>
        <v>66</v>
      </c>
      <c r="AP88" s="76">
        <f t="shared" si="37"/>
        <v>82.5</v>
      </c>
      <c r="AQ88" s="78">
        <v>20</v>
      </c>
      <c r="AR88" s="78">
        <v>14</v>
      </c>
      <c r="AS88" s="78">
        <v>14</v>
      </c>
      <c r="AT88" s="78"/>
      <c r="AU88" s="78"/>
      <c r="AV88" s="78"/>
      <c r="AW88" s="78"/>
      <c r="AX88" s="78">
        <f t="shared" si="38"/>
        <v>48</v>
      </c>
      <c r="AY88" s="78">
        <f t="shared" si="39"/>
        <v>96</v>
      </c>
      <c r="AZ88" s="384">
        <v>39</v>
      </c>
      <c r="BA88" s="385"/>
      <c r="BB88" s="80">
        <f t="shared" si="40"/>
        <v>78</v>
      </c>
      <c r="BC88" s="182">
        <v>100</v>
      </c>
      <c r="BD88" s="76">
        <v>95</v>
      </c>
      <c r="BE88" s="76">
        <v>95</v>
      </c>
      <c r="BF88" s="76">
        <v>85</v>
      </c>
      <c r="BG88" s="76"/>
      <c r="BH88" s="76">
        <f t="shared" si="41"/>
        <v>375</v>
      </c>
      <c r="BI88" s="76">
        <f t="shared" si="42"/>
        <v>93.75</v>
      </c>
      <c r="BJ88" s="78">
        <v>29</v>
      </c>
      <c r="BK88" s="78">
        <v>18</v>
      </c>
      <c r="BL88" s="78">
        <v>19</v>
      </c>
      <c r="BM88" s="78">
        <v>15</v>
      </c>
      <c r="BN88" s="78"/>
      <c r="BO88" s="78"/>
      <c r="BP88" s="78"/>
      <c r="BQ88" s="78"/>
      <c r="BR88" s="78"/>
      <c r="BS88" s="78"/>
      <c r="BT88" s="78">
        <f t="shared" si="43"/>
        <v>81</v>
      </c>
      <c r="BU88" s="78">
        <f t="shared" si="44"/>
        <v>90</v>
      </c>
      <c r="BV88" s="82">
        <v>89</v>
      </c>
      <c r="BW88" s="82">
        <v>90</v>
      </c>
      <c r="BX88" s="82"/>
      <c r="BY88" s="82"/>
      <c r="BZ88" s="82"/>
      <c r="CA88" s="82">
        <f t="shared" si="45"/>
        <v>179</v>
      </c>
      <c r="CB88" s="82">
        <f t="shared" si="46"/>
        <v>89.5</v>
      </c>
      <c r="CC88" s="84">
        <v>90</v>
      </c>
      <c r="CD88" s="84">
        <v>89</v>
      </c>
      <c r="CE88" s="84"/>
      <c r="CF88" s="84"/>
      <c r="CG88" s="84"/>
      <c r="CH88" s="84">
        <f t="shared" si="47"/>
        <v>179</v>
      </c>
      <c r="CI88" s="84">
        <f t="shared" si="48"/>
        <v>89.5</v>
      </c>
      <c r="CJ88" s="86">
        <v>91</v>
      </c>
      <c r="CK88" s="86">
        <v>92</v>
      </c>
      <c r="CL88" s="86"/>
      <c r="CM88" s="86"/>
      <c r="CN88" s="86"/>
      <c r="CO88" s="86">
        <f t="shared" si="49"/>
        <v>183</v>
      </c>
      <c r="CP88" s="86">
        <f t="shared" si="50"/>
        <v>91.5</v>
      </c>
      <c r="CQ88" s="182">
        <v>25</v>
      </c>
      <c r="CR88" s="76">
        <v>18</v>
      </c>
      <c r="CS88" s="76">
        <v>15</v>
      </c>
      <c r="CT88" s="88"/>
      <c r="CU88" s="88"/>
      <c r="CV88" s="88"/>
      <c r="CW88" s="88"/>
      <c r="CX88" s="88"/>
      <c r="CY88" s="88">
        <f t="shared" si="51"/>
        <v>58</v>
      </c>
      <c r="CZ88" s="89">
        <f t="shared" si="52"/>
        <v>96.666666666666671</v>
      </c>
      <c r="DA88" s="386">
        <v>39</v>
      </c>
      <c r="DB88" s="385"/>
      <c r="DC88" s="80">
        <f t="shared" si="53"/>
        <v>15.6</v>
      </c>
      <c r="DD88" s="162" t="str">
        <f t="shared" si="54"/>
        <v/>
      </c>
      <c r="DE88" s="162">
        <f t="shared" si="55"/>
        <v>25.56</v>
      </c>
      <c r="DF88" s="162">
        <f t="shared" si="56"/>
        <v>45.74583333333333</v>
      </c>
      <c r="DG88" s="162">
        <f t="shared" si="57"/>
        <v>15.6</v>
      </c>
      <c r="DH88" s="93">
        <f t="shared" si="58"/>
        <v>86.90583333333332</v>
      </c>
      <c r="DI88" s="94">
        <f t="shared" si="59"/>
        <v>91.816145833333323</v>
      </c>
      <c r="DJ88" s="95">
        <f t="shared" si="64"/>
        <v>92.725462962962951</v>
      </c>
      <c r="DK88" s="96">
        <f t="shared" si="65"/>
        <v>93.452916666666653</v>
      </c>
      <c r="DL88" s="163">
        <f t="shared" si="31"/>
        <v>92</v>
      </c>
      <c r="DM88" s="164">
        <f t="shared" si="62"/>
        <v>0</v>
      </c>
      <c r="DN88" s="219">
        <f t="shared" si="63"/>
        <v>92</v>
      </c>
    </row>
    <row r="89" spans="1:118" ht="18" customHeight="1">
      <c r="A89" s="70">
        <v>406816150808</v>
      </c>
      <c r="B89" s="99"/>
      <c r="C89" s="222" t="s">
        <v>138</v>
      </c>
      <c r="D89" s="223"/>
      <c r="E89" s="182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 t="str">
        <f t="shared" si="32"/>
        <v/>
      </c>
      <c r="R89" s="76">
        <f t="shared" si="33"/>
        <v>0</v>
      </c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 t="str">
        <f t="shared" si="34"/>
        <v/>
      </c>
      <c r="AD89" s="79" t="str">
        <f t="shared" si="35"/>
        <v/>
      </c>
      <c r="AE89" s="182">
        <v>10</v>
      </c>
      <c r="AF89" s="76">
        <v>14</v>
      </c>
      <c r="AG89" s="76">
        <v>17</v>
      </c>
      <c r="AH89" s="76">
        <v>5</v>
      </c>
      <c r="AI89" s="76">
        <v>8</v>
      </c>
      <c r="AJ89" s="76">
        <v>18</v>
      </c>
      <c r="AK89" s="76"/>
      <c r="AL89" s="76"/>
      <c r="AM89" s="76"/>
      <c r="AN89" s="76"/>
      <c r="AO89" s="76">
        <f t="shared" si="36"/>
        <v>72</v>
      </c>
      <c r="AP89" s="76">
        <f t="shared" si="37"/>
        <v>90</v>
      </c>
      <c r="AQ89" s="78">
        <v>20</v>
      </c>
      <c r="AR89" s="78">
        <v>12</v>
      </c>
      <c r="AS89" s="78">
        <v>15</v>
      </c>
      <c r="AT89" s="78"/>
      <c r="AU89" s="78"/>
      <c r="AV89" s="78"/>
      <c r="AW89" s="78"/>
      <c r="AX89" s="78">
        <f t="shared" si="38"/>
        <v>47</v>
      </c>
      <c r="AY89" s="78">
        <f t="shared" si="39"/>
        <v>94</v>
      </c>
      <c r="AZ89" s="384">
        <v>42</v>
      </c>
      <c r="BA89" s="385"/>
      <c r="BB89" s="80">
        <f t="shared" si="40"/>
        <v>84</v>
      </c>
      <c r="BC89" s="182">
        <v>100</v>
      </c>
      <c r="BD89" s="76">
        <v>100</v>
      </c>
      <c r="BE89" s="76">
        <v>100</v>
      </c>
      <c r="BF89" s="76">
        <v>95</v>
      </c>
      <c r="BG89" s="76"/>
      <c r="BH89" s="76">
        <f t="shared" si="41"/>
        <v>395</v>
      </c>
      <c r="BI89" s="76">
        <f t="shared" si="42"/>
        <v>98.75</v>
      </c>
      <c r="BJ89" s="78">
        <v>25</v>
      </c>
      <c r="BK89" s="78">
        <v>21</v>
      </c>
      <c r="BL89" s="78">
        <v>17</v>
      </c>
      <c r="BM89" s="78">
        <v>14</v>
      </c>
      <c r="BN89" s="78"/>
      <c r="BO89" s="78"/>
      <c r="BP89" s="78"/>
      <c r="BQ89" s="78"/>
      <c r="BR89" s="78"/>
      <c r="BS89" s="78"/>
      <c r="BT89" s="78">
        <f t="shared" si="43"/>
        <v>77</v>
      </c>
      <c r="BU89" s="78">
        <f t="shared" si="44"/>
        <v>85.555555555555557</v>
      </c>
      <c r="BV89" s="82">
        <v>89</v>
      </c>
      <c r="BW89" s="82">
        <v>95</v>
      </c>
      <c r="BX89" s="82"/>
      <c r="BY89" s="82"/>
      <c r="BZ89" s="82"/>
      <c r="CA89" s="82">
        <f t="shared" si="45"/>
        <v>184</v>
      </c>
      <c r="CB89" s="82">
        <f t="shared" si="46"/>
        <v>92</v>
      </c>
      <c r="CC89" s="84">
        <v>90</v>
      </c>
      <c r="CD89" s="84">
        <v>93</v>
      </c>
      <c r="CE89" s="84"/>
      <c r="CF89" s="84"/>
      <c r="CG89" s="84"/>
      <c r="CH89" s="84">
        <f t="shared" si="47"/>
        <v>183</v>
      </c>
      <c r="CI89" s="84">
        <f t="shared" si="48"/>
        <v>91.5</v>
      </c>
      <c r="CJ89" s="86">
        <v>91</v>
      </c>
      <c r="CK89" s="86">
        <v>93</v>
      </c>
      <c r="CL89" s="86"/>
      <c r="CM89" s="86"/>
      <c r="CN89" s="86"/>
      <c r="CO89" s="86">
        <f t="shared" si="49"/>
        <v>184</v>
      </c>
      <c r="CP89" s="86">
        <f t="shared" si="50"/>
        <v>92</v>
      </c>
      <c r="CQ89" s="182">
        <v>24</v>
      </c>
      <c r="CR89" s="76">
        <v>15</v>
      </c>
      <c r="CS89" s="76">
        <v>12</v>
      </c>
      <c r="CT89" s="88"/>
      <c r="CU89" s="88"/>
      <c r="CV89" s="88"/>
      <c r="CW89" s="88"/>
      <c r="CX89" s="88"/>
      <c r="CY89" s="88">
        <f t="shared" si="51"/>
        <v>51</v>
      </c>
      <c r="CZ89" s="89">
        <f t="shared" si="52"/>
        <v>85</v>
      </c>
      <c r="DA89" s="386">
        <v>40</v>
      </c>
      <c r="DB89" s="385"/>
      <c r="DC89" s="80">
        <f t="shared" si="53"/>
        <v>16</v>
      </c>
      <c r="DD89" s="162" t="str">
        <f t="shared" si="54"/>
        <v/>
      </c>
      <c r="DE89" s="162">
        <f t="shared" si="55"/>
        <v>26.82</v>
      </c>
      <c r="DF89" s="162">
        <f t="shared" si="56"/>
        <v>45.481944444444444</v>
      </c>
      <c r="DG89" s="162">
        <f t="shared" si="57"/>
        <v>16</v>
      </c>
      <c r="DH89" s="93">
        <f t="shared" si="58"/>
        <v>88.301944444444445</v>
      </c>
      <c r="DI89" s="94">
        <f t="shared" si="59"/>
        <v>92.688715277777774</v>
      </c>
      <c r="DJ89" s="95">
        <f t="shared" si="64"/>
        <v>93.501080246913574</v>
      </c>
      <c r="DK89" s="96">
        <f t="shared" si="65"/>
        <v>94.150972222222222</v>
      </c>
      <c r="DL89" s="163">
        <f t="shared" si="31"/>
        <v>93</v>
      </c>
      <c r="DM89" s="164">
        <f t="shared" si="62"/>
        <v>2</v>
      </c>
      <c r="DN89" s="219">
        <f t="shared" si="63"/>
        <v>91</v>
      </c>
    </row>
    <row r="90" spans="1:118" ht="18" customHeight="1">
      <c r="A90" s="70">
        <v>406816150837</v>
      </c>
      <c r="B90" s="71"/>
      <c r="C90" s="222" t="s">
        <v>139</v>
      </c>
      <c r="D90" s="223"/>
      <c r="E90" s="182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 t="str">
        <f t="shared" si="32"/>
        <v/>
      </c>
      <c r="R90" s="76">
        <f t="shared" si="33"/>
        <v>0</v>
      </c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 t="str">
        <f t="shared" si="34"/>
        <v/>
      </c>
      <c r="AD90" s="79" t="str">
        <f t="shared" si="35"/>
        <v/>
      </c>
      <c r="AE90" s="182">
        <v>10</v>
      </c>
      <c r="AF90" s="76">
        <v>15</v>
      </c>
      <c r="AG90" s="76">
        <v>17</v>
      </c>
      <c r="AH90" s="76">
        <v>5</v>
      </c>
      <c r="AI90" s="76">
        <v>10</v>
      </c>
      <c r="AJ90" s="76">
        <v>20</v>
      </c>
      <c r="AK90" s="76"/>
      <c r="AL90" s="76"/>
      <c r="AM90" s="76"/>
      <c r="AN90" s="76"/>
      <c r="AO90" s="76">
        <f t="shared" si="36"/>
        <v>77</v>
      </c>
      <c r="AP90" s="76">
        <f t="shared" si="37"/>
        <v>96.25</v>
      </c>
      <c r="AQ90" s="78">
        <v>20</v>
      </c>
      <c r="AR90" s="78">
        <v>13</v>
      </c>
      <c r="AS90" s="78">
        <v>15</v>
      </c>
      <c r="AT90" s="78"/>
      <c r="AU90" s="78"/>
      <c r="AV90" s="78"/>
      <c r="AW90" s="78"/>
      <c r="AX90" s="78">
        <f t="shared" si="38"/>
        <v>48</v>
      </c>
      <c r="AY90" s="78">
        <f>IFERROR(IF($AY$62=0,0,((AX90/SUMIFS($AQ$65:$AW$65,AQ90:AW90,"&gt;=0"))*100)),"")</f>
        <v>96</v>
      </c>
      <c r="AZ90" s="384">
        <v>41</v>
      </c>
      <c r="BA90" s="385"/>
      <c r="BB90" s="80">
        <f t="shared" si="40"/>
        <v>82</v>
      </c>
      <c r="BC90" s="182">
        <v>100</v>
      </c>
      <c r="BD90" s="76">
        <v>100</v>
      </c>
      <c r="BE90" s="76">
        <v>95</v>
      </c>
      <c r="BF90" s="76">
        <v>92</v>
      </c>
      <c r="BG90" s="76"/>
      <c r="BH90" s="76">
        <f t="shared" si="41"/>
        <v>387</v>
      </c>
      <c r="BI90" s="76">
        <f t="shared" si="42"/>
        <v>96.75</v>
      </c>
      <c r="BJ90" s="78">
        <v>28</v>
      </c>
      <c r="BK90" s="78">
        <v>18</v>
      </c>
      <c r="BL90" s="78">
        <v>18</v>
      </c>
      <c r="BM90" s="78">
        <v>10</v>
      </c>
      <c r="BN90" s="78"/>
      <c r="BO90" s="78"/>
      <c r="BP90" s="78"/>
      <c r="BQ90" s="78"/>
      <c r="BR90" s="78"/>
      <c r="BS90" s="78"/>
      <c r="BT90" s="78">
        <f t="shared" si="43"/>
        <v>74</v>
      </c>
      <c r="BU90" s="78">
        <f t="shared" si="44"/>
        <v>82.222222222222214</v>
      </c>
      <c r="BV90" s="82">
        <v>90</v>
      </c>
      <c r="BW90" s="82">
        <v>90</v>
      </c>
      <c r="BX90" s="82"/>
      <c r="BY90" s="82"/>
      <c r="BZ90" s="82"/>
      <c r="CA90" s="82">
        <f t="shared" si="45"/>
        <v>180</v>
      </c>
      <c r="CB90" s="82">
        <f t="shared" si="46"/>
        <v>90</v>
      </c>
      <c r="CC90" s="84">
        <v>95</v>
      </c>
      <c r="CD90" s="84">
        <v>93</v>
      </c>
      <c r="CE90" s="84"/>
      <c r="CF90" s="84"/>
      <c r="CG90" s="84"/>
      <c r="CH90" s="84">
        <f t="shared" si="47"/>
        <v>188</v>
      </c>
      <c r="CI90" s="84">
        <f t="shared" si="48"/>
        <v>94</v>
      </c>
      <c r="CJ90" s="86">
        <v>91</v>
      </c>
      <c r="CK90" s="86">
        <v>93</v>
      </c>
      <c r="CL90" s="86"/>
      <c r="CM90" s="86"/>
      <c r="CN90" s="86"/>
      <c r="CO90" s="86">
        <f t="shared" si="49"/>
        <v>184</v>
      </c>
      <c r="CP90" s="86">
        <f t="shared" si="50"/>
        <v>92</v>
      </c>
      <c r="CQ90" s="182">
        <v>25</v>
      </c>
      <c r="CR90" s="76">
        <v>20</v>
      </c>
      <c r="CS90" s="76">
        <v>15</v>
      </c>
      <c r="CT90" s="88"/>
      <c r="CU90" s="88"/>
      <c r="CV90" s="88"/>
      <c r="CW90" s="88"/>
      <c r="CX90" s="88"/>
      <c r="CY90" s="88">
        <f t="shared" si="51"/>
        <v>60</v>
      </c>
      <c r="CZ90" s="89">
        <f t="shared" si="52"/>
        <v>100</v>
      </c>
      <c r="DA90" s="386">
        <v>45</v>
      </c>
      <c r="DB90" s="385"/>
      <c r="DC90" s="80">
        <f t="shared" si="53"/>
        <v>18</v>
      </c>
      <c r="DD90" s="162" t="str">
        <f t="shared" si="54"/>
        <v/>
      </c>
      <c r="DE90" s="162">
        <f t="shared" si="55"/>
        <v>27.57</v>
      </c>
      <c r="DF90" s="162">
        <f t="shared" si="56"/>
        <v>45.652777777777771</v>
      </c>
      <c r="DG90" s="162">
        <f t="shared" si="57"/>
        <v>18</v>
      </c>
      <c r="DH90" s="93">
        <f t="shared" si="58"/>
        <v>91.222777777777765</v>
      </c>
      <c r="DI90" s="94">
        <f t="shared" si="59"/>
        <v>94.514236111111103</v>
      </c>
      <c r="DJ90" s="95">
        <f t="shared" si="64"/>
        <v>95.123765432098764</v>
      </c>
      <c r="DK90" s="96">
        <f t="shared" si="65"/>
        <v>95.611388888888882</v>
      </c>
      <c r="DL90" s="163">
        <f t="shared" si="31"/>
        <v>95</v>
      </c>
      <c r="DM90" s="164">
        <f t="shared" si="62"/>
        <v>1</v>
      </c>
      <c r="DN90" s="219">
        <f t="shared" si="63"/>
        <v>94</v>
      </c>
    </row>
    <row r="91" spans="1:118" ht="18" customHeight="1">
      <c r="A91" s="70">
        <v>406913150111</v>
      </c>
      <c r="B91" s="103"/>
      <c r="C91" s="222" t="s">
        <v>140</v>
      </c>
      <c r="D91" s="223"/>
      <c r="E91" s="182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 t="str">
        <f t="shared" si="32"/>
        <v/>
      </c>
      <c r="R91" s="76">
        <f t="shared" si="33"/>
        <v>0</v>
      </c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 t="str">
        <f t="shared" si="34"/>
        <v/>
      </c>
      <c r="AD91" s="79" t="str">
        <f t="shared" si="35"/>
        <v/>
      </c>
      <c r="AE91" s="182">
        <v>10</v>
      </c>
      <c r="AF91" s="76">
        <v>15</v>
      </c>
      <c r="AG91" s="76">
        <v>17</v>
      </c>
      <c r="AH91" s="76">
        <v>5</v>
      </c>
      <c r="AI91" s="76">
        <v>8</v>
      </c>
      <c r="AJ91" s="76">
        <v>18</v>
      </c>
      <c r="AK91" s="76"/>
      <c r="AL91" s="76"/>
      <c r="AM91" s="76"/>
      <c r="AN91" s="76"/>
      <c r="AO91" s="76">
        <f t="shared" si="36"/>
        <v>73</v>
      </c>
      <c r="AP91" s="76">
        <f>IFERROR(IF($AP$62=0,0,((AO91/SUMIFS($AE$65:$AN$65,AE91:AN91,"&gt;=0"))*100)),"")</f>
        <v>91.25</v>
      </c>
      <c r="AQ91" s="78">
        <v>18</v>
      </c>
      <c r="AR91" s="78">
        <v>12</v>
      </c>
      <c r="AS91" s="78">
        <v>14</v>
      </c>
      <c r="AT91" s="78"/>
      <c r="AU91" s="78"/>
      <c r="AV91" s="78"/>
      <c r="AW91" s="78"/>
      <c r="AX91" s="78">
        <f t="shared" si="38"/>
        <v>44</v>
      </c>
      <c r="AY91" s="78">
        <f t="shared" si="39"/>
        <v>88</v>
      </c>
      <c r="AZ91" s="384">
        <v>34</v>
      </c>
      <c r="BA91" s="385"/>
      <c r="BB91" s="80">
        <f t="shared" si="40"/>
        <v>68</v>
      </c>
      <c r="BC91" s="182">
        <v>90</v>
      </c>
      <c r="BD91" s="76">
        <v>85</v>
      </c>
      <c r="BE91" s="76">
        <v>85</v>
      </c>
      <c r="BF91" s="76">
        <v>85</v>
      </c>
      <c r="BG91" s="76"/>
      <c r="BH91" s="76">
        <f t="shared" si="41"/>
        <v>345</v>
      </c>
      <c r="BI91" s="76">
        <f t="shared" si="42"/>
        <v>86.25</v>
      </c>
      <c r="BJ91" s="78">
        <v>24</v>
      </c>
      <c r="BK91" s="78">
        <v>21</v>
      </c>
      <c r="BL91" s="78">
        <v>18</v>
      </c>
      <c r="BM91" s="78">
        <v>14</v>
      </c>
      <c r="BN91" s="78"/>
      <c r="BO91" s="78"/>
      <c r="BP91" s="78"/>
      <c r="BQ91" s="78"/>
      <c r="BR91" s="78"/>
      <c r="BS91" s="78"/>
      <c r="BT91" s="78">
        <f t="shared" si="43"/>
        <v>77</v>
      </c>
      <c r="BU91" s="78">
        <f t="shared" si="44"/>
        <v>85.555555555555557</v>
      </c>
      <c r="BV91" s="82">
        <v>85</v>
      </c>
      <c r="BW91" s="82">
        <v>90</v>
      </c>
      <c r="BX91" s="82"/>
      <c r="BY91" s="82"/>
      <c r="BZ91" s="82"/>
      <c r="CA91" s="82">
        <f t="shared" si="45"/>
        <v>175</v>
      </c>
      <c r="CB91" s="82">
        <f t="shared" si="46"/>
        <v>87.5</v>
      </c>
      <c r="CC91" s="84">
        <v>90</v>
      </c>
      <c r="CD91" s="84">
        <v>93</v>
      </c>
      <c r="CE91" s="84"/>
      <c r="CF91" s="84"/>
      <c r="CG91" s="84"/>
      <c r="CH91" s="84">
        <f t="shared" si="47"/>
        <v>183</v>
      </c>
      <c r="CI91" s="84">
        <f t="shared" si="48"/>
        <v>91.5</v>
      </c>
      <c r="CJ91" s="86">
        <v>86</v>
      </c>
      <c r="CK91" s="86">
        <v>98</v>
      </c>
      <c r="CL91" s="86"/>
      <c r="CM91" s="86"/>
      <c r="CN91" s="86"/>
      <c r="CO91" s="86">
        <f t="shared" si="49"/>
        <v>184</v>
      </c>
      <c r="CP91" s="86">
        <f t="shared" si="50"/>
        <v>92</v>
      </c>
      <c r="CQ91" s="182">
        <v>24</v>
      </c>
      <c r="CR91" s="76">
        <v>19</v>
      </c>
      <c r="CS91" s="76">
        <v>14</v>
      </c>
      <c r="CT91" s="88"/>
      <c r="CU91" s="88"/>
      <c r="CV91" s="88"/>
      <c r="CW91" s="88"/>
      <c r="CX91" s="88"/>
      <c r="CY91" s="88">
        <f t="shared" si="51"/>
        <v>57</v>
      </c>
      <c r="CZ91" s="89">
        <f t="shared" si="52"/>
        <v>95</v>
      </c>
      <c r="DA91" s="386">
        <v>33</v>
      </c>
      <c r="DB91" s="385"/>
      <c r="DC91" s="80">
        <f t="shared" si="53"/>
        <v>13.2</v>
      </c>
      <c r="DD91" s="162" t="str">
        <f t="shared" si="54"/>
        <v/>
      </c>
      <c r="DE91" s="162">
        <f t="shared" si="55"/>
        <v>24.99</v>
      </c>
      <c r="DF91" s="162">
        <f t="shared" si="56"/>
        <v>44.394444444444446</v>
      </c>
      <c r="DG91" s="162">
        <f t="shared" si="57"/>
        <v>13.2</v>
      </c>
      <c r="DH91" s="93">
        <f t="shared" si="58"/>
        <v>82.584444444444443</v>
      </c>
      <c r="DI91" s="113">
        <f t="shared" si="59"/>
        <v>89.115277777777777</v>
      </c>
      <c r="DJ91" s="95">
        <f t="shared" si="64"/>
        <v>90.324691358024694</v>
      </c>
      <c r="DK91" s="96">
        <f t="shared" si="65"/>
        <v>91.292222222222222</v>
      </c>
      <c r="DL91" s="163">
        <f t="shared" si="31"/>
        <v>89</v>
      </c>
      <c r="DM91" s="164">
        <f t="shared" si="62"/>
        <v>1</v>
      </c>
      <c r="DN91" s="219">
        <f t="shared" si="63"/>
        <v>88</v>
      </c>
    </row>
    <row r="92" spans="1:118" ht="18" customHeight="1">
      <c r="A92" s="70">
        <v>406913150137</v>
      </c>
      <c r="B92" s="71"/>
      <c r="C92" s="222" t="s">
        <v>141</v>
      </c>
      <c r="D92" s="223"/>
      <c r="E92" s="182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 t="str">
        <f t="shared" si="32"/>
        <v/>
      </c>
      <c r="R92" s="76">
        <f t="shared" si="33"/>
        <v>0</v>
      </c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 t="str">
        <f t="shared" si="34"/>
        <v/>
      </c>
      <c r="AD92" s="79" t="str">
        <f t="shared" si="35"/>
        <v/>
      </c>
      <c r="AE92" s="182">
        <v>10</v>
      </c>
      <c r="AF92" s="76">
        <v>13</v>
      </c>
      <c r="AG92" s="76">
        <v>20</v>
      </c>
      <c r="AH92" s="76">
        <v>5</v>
      </c>
      <c r="AI92" s="76">
        <v>10</v>
      </c>
      <c r="AJ92" s="76">
        <v>19</v>
      </c>
      <c r="AK92" s="76"/>
      <c r="AL92" s="76"/>
      <c r="AM92" s="76"/>
      <c r="AN92" s="76"/>
      <c r="AO92" s="76">
        <f t="shared" si="36"/>
        <v>77</v>
      </c>
      <c r="AP92" s="76">
        <f t="shared" si="37"/>
        <v>96.25</v>
      </c>
      <c r="AQ92" s="78">
        <v>17</v>
      </c>
      <c r="AR92" s="78">
        <v>15</v>
      </c>
      <c r="AS92" s="78">
        <v>15</v>
      </c>
      <c r="AT92" s="78"/>
      <c r="AU92" s="78"/>
      <c r="AV92" s="78"/>
      <c r="AW92" s="78"/>
      <c r="AX92" s="78">
        <f t="shared" si="38"/>
        <v>47</v>
      </c>
      <c r="AY92" s="78">
        <f t="shared" si="39"/>
        <v>94</v>
      </c>
      <c r="AZ92" s="384">
        <v>42</v>
      </c>
      <c r="BA92" s="385"/>
      <c r="BB92" s="80">
        <f t="shared" si="40"/>
        <v>84</v>
      </c>
      <c r="BC92" s="182">
        <v>100</v>
      </c>
      <c r="BD92" s="76">
        <v>100</v>
      </c>
      <c r="BE92" s="76">
        <v>95</v>
      </c>
      <c r="BF92" s="76">
        <v>92</v>
      </c>
      <c r="BG92" s="76"/>
      <c r="BH92" s="76">
        <f t="shared" si="41"/>
        <v>387</v>
      </c>
      <c r="BI92" s="76">
        <f t="shared" si="42"/>
        <v>96.75</v>
      </c>
      <c r="BJ92" s="78">
        <v>30</v>
      </c>
      <c r="BK92" s="78">
        <v>23</v>
      </c>
      <c r="BL92" s="78">
        <v>18</v>
      </c>
      <c r="BM92" s="78">
        <v>15</v>
      </c>
      <c r="BN92" s="78"/>
      <c r="BO92" s="78"/>
      <c r="BP92" s="78"/>
      <c r="BQ92" s="78"/>
      <c r="BR92" s="78"/>
      <c r="BS92" s="78"/>
      <c r="BT92" s="78">
        <f t="shared" si="43"/>
        <v>86</v>
      </c>
      <c r="BU92" s="78">
        <f t="shared" si="44"/>
        <v>95.555555555555557</v>
      </c>
      <c r="BV92" s="82">
        <v>87</v>
      </c>
      <c r="BW92" s="82">
        <v>89</v>
      </c>
      <c r="BX92" s="82"/>
      <c r="BY92" s="82"/>
      <c r="BZ92" s="82"/>
      <c r="CA92" s="82">
        <f t="shared" si="45"/>
        <v>176</v>
      </c>
      <c r="CB92" s="82">
        <f t="shared" si="46"/>
        <v>88</v>
      </c>
      <c r="CC92" s="84">
        <v>92</v>
      </c>
      <c r="CD92" s="84">
        <v>95</v>
      </c>
      <c r="CE92" s="84"/>
      <c r="CF92" s="84"/>
      <c r="CG92" s="84"/>
      <c r="CH92" s="84">
        <f t="shared" si="47"/>
        <v>187</v>
      </c>
      <c r="CI92" s="84">
        <f t="shared" si="48"/>
        <v>93.5</v>
      </c>
      <c r="CJ92" s="86">
        <v>86</v>
      </c>
      <c r="CK92" s="86">
        <v>98</v>
      </c>
      <c r="CL92" s="86"/>
      <c r="CM92" s="86"/>
      <c r="CN92" s="86"/>
      <c r="CO92" s="86">
        <f t="shared" si="49"/>
        <v>184</v>
      </c>
      <c r="CP92" s="86">
        <f t="shared" si="50"/>
        <v>92</v>
      </c>
      <c r="CQ92" s="182">
        <v>25</v>
      </c>
      <c r="CR92" s="76">
        <v>20</v>
      </c>
      <c r="CS92" s="76">
        <v>14</v>
      </c>
      <c r="CT92" s="88"/>
      <c r="CU92" s="88"/>
      <c r="CV92" s="88"/>
      <c r="CW92" s="88"/>
      <c r="CX92" s="88"/>
      <c r="CY92" s="88">
        <f t="shared" si="51"/>
        <v>59</v>
      </c>
      <c r="CZ92" s="89">
        <f t="shared" si="52"/>
        <v>98.333333333333329</v>
      </c>
      <c r="DA92" s="386">
        <v>44</v>
      </c>
      <c r="DB92" s="385"/>
      <c r="DC92" s="80">
        <f t="shared" si="53"/>
        <v>17.600000000000001</v>
      </c>
      <c r="DD92" s="162" t="str">
        <f t="shared" si="54"/>
        <v/>
      </c>
      <c r="DE92" s="162">
        <f t="shared" si="55"/>
        <v>27.57</v>
      </c>
      <c r="DF92" s="162">
        <f t="shared" si="56"/>
        <v>47.048611111111114</v>
      </c>
      <c r="DG92" s="162">
        <f t="shared" si="57"/>
        <v>17.600000000000001</v>
      </c>
      <c r="DH92" s="93">
        <f t="shared" si="58"/>
        <v>92.218611111111102</v>
      </c>
      <c r="DI92" s="113">
        <f t="shared" si="59"/>
        <v>95.136631944444446</v>
      </c>
      <c r="DJ92" s="95">
        <f t="shared" si="64"/>
        <v>95.677006172839498</v>
      </c>
      <c r="DK92" s="96">
        <f t="shared" si="65"/>
        <v>96.109305555555551</v>
      </c>
      <c r="DL92" s="163">
        <f t="shared" si="31"/>
        <v>95</v>
      </c>
      <c r="DM92" s="164">
        <f t="shared" si="62"/>
        <v>0</v>
      </c>
      <c r="DN92" s="219">
        <f t="shared" si="63"/>
        <v>95</v>
      </c>
    </row>
    <row r="93" spans="1:118" ht="18" customHeight="1">
      <c r="A93" s="70">
        <v>406913150138</v>
      </c>
      <c r="B93" s="71"/>
      <c r="C93" s="222" t="s">
        <v>142</v>
      </c>
      <c r="D93" s="221"/>
      <c r="E93" s="182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 t="str">
        <f t="shared" si="32"/>
        <v/>
      </c>
      <c r="R93" s="76">
        <f t="shared" si="33"/>
        <v>0</v>
      </c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 t="str">
        <f t="shared" si="34"/>
        <v/>
      </c>
      <c r="AD93" s="79" t="str">
        <f>IFERROR(IF($AD$62=0,0,((AC93/SUMIFS($S$65:$AB$65,S93:AB93,"&gt;=0")*100))),"")</f>
        <v/>
      </c>
      <c r="AE93" s="182">
        <v>8</v>
      </c>
      <c r="AF93" s="76">
        <v>13</v>
      </c>
      <c r="AG93" s="76">
        <v>18</v>
      </c>
      <c r="AH93" s="76">
        <v>4</v>
      </c>
      <c r="AI93" s="76">
        <v>7</v>
      </c>
      <c r="AJ93" s="76">
        <v>17</v>
      </c>
      <c r="AK93" s="76"/>
      <c r="AL93" s="76"/>
      <c r="AM93" s="76"/>
      <c r="AN93" s="76"/>
      <c r="AO93" s="76">
        <f t="shared" si="36"/>
        <v>67</v>
      </c>
      <c r="AP93" s="76">
        <f t="shared" si="37"/>
        <v>83.75</v>
      </c>
      <c r="AQ93" s="78">
        <v>16</v>
      </c>
      <c r="AR93" s="78">
        <v>13</v>
      </c>
      <c r="AS93" s="78">
        <v>14</v>
      </c>
      <c r="AT93" s="78"/>
      <c r="AU93" s="78"/>
      <c r="AV93" s="78"/>
      <c r="AW93" s="78"/>
      <c r="AX93" s="78">
        <f t="shared" si="38"/>
        <v>43</v>
      </c>
      <c r="AY93" s="78">
        <f t="shared" si="39"/>
        <v>86</v>
      </c>
      <c r="AZ93" s="384">
        <v>37</v>
      </c>
      <c r="BA93" s="385"/>
      <c r="BB93" s="80">
        <f t="shared" si="40"/>
        <v>74</v>
      </c>
      <c r="BC93" s="182">
        <v>100</v>
      </c>
      <c r="BD93" s="76">
        <v>85</v>
      </c>
      <c r="BE93" s="76">
        <v>85</v>
      </c>
      <c r="BF93" s="76">
        <v>87</v>
      </c>
      <c r="BG93" s="76"/>
      <c r="BH93" s="76">
        <f t="shared" si="41"/>
        <v>357</v>
      </c>
      <c r="BI93" s="76">
        <f t="shared" si="42"/>
        <v>89.25</v>
      </c>
      <c r="BJ93" s="78">
        <v>28</v>
      </c>
      <c r="BK93" s="78">
        <v>17</v>
      </c>
      <c r="BL93" s="78">
        <v>19</v>
      </c>
      <c r="BM93" s="78">
        <v>12</v>
      </c>
      <c r="BN93" s="78"/>
      <c r="BO93" s="78"/>
      <c r="BP93" s="78"/>
      <c r="BQ93" s="78"/>
      <c r="BR93" s="78"/>
      <c r="BS93" s="78"/>
      <c r="BT93" s="78">
        <f t="shared" si="43"/>
        <v>76</v>
      </c>
      <c r="BU93" s="78">
        <f t="shared" si="44"/>
        <v>84.444444444444443</v>
      </c>
      <c r="BV93" s="82">
        <v>87</v>
      </c>
      <c r="BW93" s="82">
        <v>90</v>
      </c>
      <c r="BX93" s="82"/>
      <c r="BY93" s="82"/>
      <c r="BZ93" s="82"/>
      <c r="CA93" s="82">
        <f t="shared" si="45"/>
        <v>177</v>
      </c>
      <c r="CB93" s="82">
        <f t="shared" si="46"/>
        <v>88.5</v>
      </c>
      <c r="CC93" s="84">
        <v>88</v>
      </c>
      <c r="CD93" s="84">
        <v>90</v>
      </c>
      <c r="CE93" s="84"/>
      <c r="CF93" s="84"/>
      <c r="CG93" s="84"/>
      <c r="CH93" s="84">
        <f t="shared" si="47"/>
        <v>178</v>
      </c>
      <c r="CI93" s="84">
        <f t="shared" si="48"/>
        <v>89</v>
      </c>
      <c r="CJ93" s="86">
        <v>86</v>
      </c>
      <c r="CK93" s="86">
        <v>98</v>
      </c>
      <c r="CL93" s="86"/>
      <c r="CM93" s="86"/>
      <c r="CN93" s="86"/>
      <c r="CO93" s="86">
        <f t="shared" si="49"/>
        <v>184</v>
      </c>
      <c r="CP93" s="86">
        <f t="shared" si="50"/>
        <v>92</v>
      </c>
      <c r="CQ93" s="182">
        <v>25</v>
      </c>
      <c r="CR93" s="76">
        <v>19</v>
      </c>
      <c r="CS93" s="76">
        <v>13</v>
      </c>
      <c r="CT93" s="88"/>
      <c r="CU93" s="88"/>
      <c r="CV93" s="88"/>
      <c r="CW93" s="88"/>
      <c r="CX93" s="88"/>
      <c r="CY93" s="88">
        <f t="shared" si="51"/>
        <v>57</v>
      </c>
      <c r="CZ93" s="89">
        <f>IFERROR(IF($CZ$62=0,0,((CY93/SUMIFS($CQ$65:$CX$65,CQ93:CX93,"&gt;=0"))*100)),"")</f>
        <v>95</v>
      </c>
      <c r="DA93" s="386">
        <v>33</v>
      </c>
      <c r="DB93" s="385"/>
      <c r="DC93" s="80">
        <f t="shared" si="53"/>
        <v>13.2</v>
      </c>
      <c r="DD93" s="162" t="str">
        <f t="shared" si="54"/>
        <v/>
      </c>
      <c r="DE93" s="162">
        <f>IFERROR(((AP93*$AP$62+AY93*$AY$62+BB93*$BB$62)/100)*$BA$61/100,"")</f>
        <v>24.45</v>
      </c>
      <c r="DF93" s="162">
        <f t="shared" si="56"/>
        <v>44.44305555555556</v>
      </c>
      <c r="DG93" s="162">
        <f>IFERROR(DC93,"")</f>
        <v>13.2</v>
      </c>
      <c r="DH93" s="93">
        <f t="shared" si="58"/>
        <v>82.093055555555566</v>
      </c>
      <c r="DI93" s="113">
        <f t="shared" si="59"/>
        <v>88.808159722222229</v>
      </c>
      <c r="DJ93" s="95">
        <f t="shared" si="64"/>
        <v>90.051697530864203</v>
      </c>
      <c r="DK93" s="96">
        <f t="shared" si="65"/>
        <v>91.046527777777783</v>
      </c>
      <c r="DL93" s="163">
        <f t="shared" si="31"/>
        <v>89</v>
      </c>
      <c r="DM93" s="164">
        <f t="shared" si="62"/>
        <v>0</v>
      </c>
      <c r="DN93" s="219">
        <f t="shared" si="63"/>
        <v>89</v>
      </c>
    </row>
    <row r="94" spans="1:118" ht="18" customHeight="1" thickBot="1">
      <c r="A94" s="70">
        <v>406913150139</v>
      </c>
      <c r="B94" s="71"/>
      <c r="C94" s="222" t="s">
        <v>143</v>
      </c>
      <c r="D94" s="221"/>
      <c r="E94" s="182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 t="str">
        <f t="shared" si="32"/>
        <v/>
      </c>
      <c r="R94" s="76">
        <f t="shared" si="33"/>
        <v>0</v>
      </c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 t="str">
        <f t="shared" si="34"/>
        <v/>
      </c>
      <c r="AD94" s="79" t="str">
        <f t="shared" si="35"/>
        <v/>
      </c>
      <c r="AE94" s="182">
        <v>10</v>
      </c>
      <c r="AF94" s="76">
        <v>15</v>
      </c>
      <c r="AG94" s="76">
        <v>16</v>
      </c>
      <c r="AH94" s="76">
        <v>5</v>
      </c>
      <c r="AI94" s="76">
        <v>10</v>
      </c>
      <c r="AJ94" s="76">
        <v>16</v>
      </c>
      <c r="AK94" s="76"/>
      <c r="AL94" s="76"/>
      <c r="AM94" s="76"/>
      <c r="AN94" s="76"/>
      <c r="AO94" s="76">
        <f t="shared" si="36"/>
        <v>72</v>
      </c>
      <c r="AP94" s="76">
        <f t="shared" si="37"/>
        <v>90</v>
      </c>
      <c r="AQ94" s="78">
        <v>20</v>
      </c>
      <c r="AR94" s="78">
        <v>13</v>
      </c>
      <c r="AS94" s="78">
        <v>14</v>
      </c>
      <c r="AT94" s="78"/>
      <c r="AU94" s="78"/>
      <c r="AV94" s="78"/>
      <c r="AW94" s="78"/>
      <c r="AX94" s="78">
        <f t="shared" si="38"/>
        <v>47</v>
      </c>
      <c r="AY94" s="78">
        <f t="shared" si="39"/>
        <v>94</v>
      </c>
      <c r="AZ94" s="384">
        <v>36</v>
      </c>
      <c r="BA94" s="385"/>
      <c r="BB94" s="80">
        <f t="shared" si="40"/>
        <v>72</v>
      </c>
      <c r="BC94" s="182">
        <v>100</v>
      </c>
      <c r="BD94" s="76">
        <v>100</v>
      </c>
      <c r="BE94" s="76">
        <v>85</v>
      </c>
      <c r="BF94" s="76">
        <v>92</v>
      </c>
      <c r="BG94" s="76"/>
      <c r="BH94" s="76">
        <f t="shared" si="41"/>
        <v>377</v>
      </c>
      <c r="BI94" s="76">
        <f t="shared" si="42"/>
        <v>94.25</v>
      </c>
      <c r="BJ94" s="78">
        <v>27</v>
      </c>
      <c r="BK94" s="78">
        <v>20</v>
      </c>
      <c r="BL94" s="78">
        <v>18</v>
      </c>
      <c r="BM94" s="78">
        <v>11</v>
      </c>
      <c r="BN94" s="78"/>
      <c r="BO94" s="78"/>
      <c r="BP94" s="78"/>
      <c r="BQ94" s="78"/>
      <c r="BR94" s="78"/>
      <c r="BS94" s="78"/>
      <c r="BT94" s="78">
        <f t="shared" si="43"/>
        <v>76</v>
      </c>
      <c r="BU94" s="78">
        <f t="shared" si="44"/>
        <v>84.444444444444443</v>
      </c>
      <c r="BV94" s="82">
        <v>90</v>
      </c>
      <c r="BW94" s="82">
        <v>95</v>
      </c>
      <c r="BX94" s="82"/>
      <c r="BY94" s="82"/>
      <c r="BZ94" s="82"/>
      <c r="CA94" s="82">
        <f t="shared" si="45"/>
        <v>185</v>
      </c>
      <c r="CB94" s="82">
        <f t="shared" si="46"/>
        <v>92.5</v>
      </c>
      <c r="CC94" s="84">
        <v>92</v>
      </c>
      <c r="CD94" s="84">
        <v>91</v>
      </c>
      <c r="CE94" s="84"/>
      <c r="CF94" s="84"/>
      <c r="CG94" s="84"/>
      <c r="CH94" s="84">
        <f t="shared" si="47"/>
        <v>183</v>
      </c>
      <c r="CI94" s="84">
        <f t="shared" si="48"/>
        <v>91.5</v>
      </c>
      <c r="CJ94" s="86">
        <v>90</v>
      </c>
      <c r="CK94" s="86">
        <v>95</v>
      </c>
      <c r="CL94" s="86"/>
      <c r="CM94" s="86"/>
      <c r="CN94" s="86"/>
      <c r="CO94" s="86">
        <f t="shared" si="49"/>
        <v>185</v>
      </c>
      <c r="CP94" s="86">
        <f t="shared" si="50"/>
        <v>92.5</v>
      </c>
      <c r="CQ94" s="182">
        <v>25</v>
      </c>
      <c r="CR94" s="76">
        <v>19</v>
      </c>
      <c r="CS94" s="76">
        <v>13</v>
      </c>
      <c r="CT94" s="88"/>
      <c r="CU94" s="88"/>
      <c r="CV94" s="88"/>
      <c r="CW94" s="88"/>
      <c r="CX94" s="88"/>
      <c r="CY94" s="88">
        <f t="shared" si="51"/>
        <v>57</v>
      </c>
      <c r="CZ94" s="89">
        <f>IFERROR(IF($CZ$62=0,0,((CY94/SUMIFS($CQ$65:$CX$65,CQ94:CX94,"&gt;=0"))*100)),"")</f>
        <v>95</v>
      </c>
      <c r="DA94" s="386">
        <v>32</v>
      </c>
      <c r="DB94" s="385"/>
      <c r="DC94" s="80">
        <f t="shared" si="53"/>
        <v>12.8</v>
      </c>
      <c r="DD94" s="162" t="str">
        <f t="shared" si="54"/>
        <v/>
      </c>
      <c r="DE94" s="162">
        <f t="shared" si="55"/>
        <v>25.74</v>
      </c>
      <c r="DF94" s="162">
        <f>IFERROR(((BI94*$BI$62+BU94*$BU$62+CB94*$CB$62+CI94*$CI$62+CP94*$CP$62+CZ94*$CZ$62)/100)*$CY$61/100,"")</f>
        <v>45.468055555555559</v>
      </c>
      <c r="DG94" s="162">
        <f t="shared" si="57"/>
        <v>12.8</v>
      </c>
      <c r="DH94" s="93">
        <f t="shared" si="58"/>
        <v>84.008055555555558</v>
      </c>
      <c r="DI94" s="113">
        <f t="shared" si="59"/>
        <v>90.00503472222222</v>
      </c>
      <c r="DJ94" s="95">
        <f t="shared" si="64"/>
        <v>91.115586419753086</v>
      </c>
      <c r="DK94" s="96">
        <f t="shared" si="65"/>
        <v>92.004027777777779</v>
      </c>
      <c r="DL94" s="163">
        <f t="shared" si="31"/>
        <v>90</v>
      </c>
      <c r="DM94" s="164">
        <f t="shared" si="62"/>
        <v>1</v>
      </c>
      <c r="DN94" s="219">
        <f t="shared" si="63"/>
        <v>89</v>
      </c>
    </row>
    <row r="95" spans="1:118" ht="18" hidden="1" customHeight="1">
      <c r="A95" s="70"/>
      <c r="B95" s="103"/>
      <c r="C95" s="222"/>
      <c r="D95" s="115"/>
      <c r="E95" s="182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 t="str">
        <f t="shared" si="32"/>
        <v/>
      </c>
      <c r="R95" s="76">
        <f t="shared" si="33"/>
        <v>0</v>
      </c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 t="str">
        <f t="shared" si="34"/>
        <v/>
      </c>
      <c r="AD95" s="79" t="str">
        <f t="shared" si="35"/>
        <v/>
      </c>
      <c r="AE95" s="182"/>
      <c r="AF95" s="76"/>
      <c r="AG95" s="76"/>
      <c r="AH95" s="76"/>
      <c r="AI95" s="76"/>
      <c r="AJ95" s="76"/>
      <c r="AK95" s="76"/>
      <c r="AL95" s="76"/>
      <c r="AM95" s="76"/>
      <c r="AN95" s="76"/>
      <c r="AO95" s="76" t="str">
        <f t="shared" si="36"/>
        <v/>
      </c>
      <c r="AP95" s="76" t="str">
        <f t="shared" si="37"/>
        <v/>
      </c>
      <c r="AQ95" s="78"/>
      <c r="AR95" s="78"/>
      <c r="AS95" s="78"/>
      <c r="AT95" s="78"/>
      <c r="AU95" s="78"/>
      <c r="AV95" s="78"/>
      <c r="AW95" s="78"/>
      <c r="AX95" s="78" t="str">
        <f t="shared" si="38"/>
        <v/>
      </c>
      <c r="AY95" s="78" t="str">
        <f t="shared" si="39"/>
        <v/>
      </c>
      <c r="AZ95" s="384"/>
      <c r="BA95" s="385"/>
      <c r="BB95" s="80" t="str">
        <f t="shared" si="40"/>
        <v/>
      </c>
      <c r="BC95" s="182"/>
      <c r="BD95" s="76"/>
      <c r="BE95" s="76"/>
      <c r="BF95" s="76"/>
      <c r="BG95" s="76"/>
      <c r="BH95" s="76" t="str">
        <f t="shared" si="41"/>
        <v/>
      </c>
      <c r="BI95" s="76" t="str">
        <f t="shared" si="42"/>
        <v/>
      </c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 t="str">
        <f t="shared" si="43"/>
        <v/>
      </c>
      <c r="BU95" s="78" t="str">
        <f t="shared" si="44"/>
        <v/>
      </c>
      <c r="BV95" s="82"/>
      <c r="BW95" s="82"/>
      <c r="BX95" s="82"/>
      <c r="BY95" s="82"/>
      <c r="BZ95" s="82"/>
      <c r="CA95" s="82" t="str">
        <f t="shared" si="45"/>
        <v/>
      </c>
      <c r="CB95" s="82" t="str">
        <f t="shared" si="46"/>
        <v/>
      </c>
      <c r="CC95" s="84"/>
      <c r="CD95" s="84"/>
      <c r="CE95" s="84"/>
      <c r="CF95" s="84"/>
      <c r="CG95" s="84"/>
      <c r="CH95" s="84" t="str">
        <f t="shared" si="47"/>
        <v/>
      </c>
      <c r="CI95" s="84" t="str">
        <f t="shared" si="48"/>
        <v/>
      </c>
      <c r="CJ95" s="86"/>
      <c r="CK95" s="86"/>
      <c r="CL95" s="86"/>
      <c r="CM95" s="86"/>
      <c r="CN95" s="86"/>
      <c r="CO95" s="86" t="str">
        <f t="shared" si="49"/>
        <v/>
      </c>
      <c r="CP95" s="86" t="str">
        <f t="shared" si="50"/>
        <v/>
      </c>
      <c r="CQ95" s="88"/>
      <c r="CR95" s="88"/>
      <c r="CS95" s="88"/>
      <c r="CT95" s="88"/>
      <c r="CU95" s="88"/>
      <c r="CV95" s="88"/>
      <c r="CW95" s="88"/>
      <c r="CX95" s="88"/>
      <c r="CY95" s="88" t="str">
        <f t="shared" si="51"/>
        <v/>
      </c>
      <c r="CZ95" s="89" t="str">
        <f t="shared" si="52"/>
        <v/>
      </c>
      <c r="DA95" s="386"/>
      <c r="DB95" s="385"/>
      <c r="DC95" s="80" t="str">
        <f t="shared" si="53"/>
        <v/>
      </c>
      <c r="DD95" s="162" t="str">
        <f t="shared" si="54"/>
        <v/>
      </c>
      <c r="DE95" s="162" t="str">
        <f t="shared" si="55"/>
        <v/>
      </c>
      <c r="DF95" s="162" t="str">
        <f t="shared" si="56"/>
        <v/>
      </c>
      <c r="DG95" s="162" t="str">
        <f t="shared" si="57"/>
        <v/>
      </c>
      <c r="DH95" s="93" t="str">
        <f t="shared" si="58"/>
        <v/>
      </c>
      <c r="DI95" s="113" t="str">
        <f t="shared" si="59"/>
        <v/>
      </c>
      <c r="DJ95" s="95" t="str">
        <f t="shared" si="64"/>
        <v/>
      </c>
      <c r="DK95" s="96" t="str">
        <f t="shared" si="65"/>
        <v/>
      </c>
      <c r="DL95" s="166" t="str">
        <f t="shared" si="31"/>
        <v/>
      </c>
      <c r="DM95" s="164" t="str">
        <f t="shared" si="62"/>
        <v/>
      </c>
      <c r="DN95" s="219" t="str">
        <f t="shared" si="63"/>
        <v/>
      </c>
    </row>
    <row r="96" spans="1:118" ht="18" hidden="1" customHeight="1">
      <c r="A96" s="70"/>
      <c r="B96" s="116"/>
      <c r="C96" s="117"/>
      <c r="D96" s="115"/>
      <c r="E96" s="182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 t="str">
        <f t="shared" si="32"/>
        <v/>
      </c>
      <c r="R96" s="76">
        <f t="shared" si="33"/>
        <v>0</v>
      </c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 t="str">
        <f t="shared" si="34"/>
        <v/>
      </c>
      <c r="AD96" s="79" t="str">
        <f t="shared" si="35"/>
        <v/>
      </c>
      <c r="AE96" s="182"/>
      <c r="AF96" s="76"/>
      <c r="AG96" s="76"/>
      <c r="AH96" s="76"/>
      <c r="AI96" s="76"/>
      <c r="AJ96" s="76"/>
      <c r="AK96" s="76"/>
      <c r="AL96" s="76"/>
      <c r="AM96" s="76"/>
      <c r="AN96" s="76"/>
      <c r="AO96" s="76" t="str">
        <f t="shared" si="36"/>
        <v/>
      </c>
      <c r="AP96" s="76" t="str">
        <f t="shared" si="37"/>
        <v/>
      </c>
      <c r="AQ96" s="78"/>
      <c r="AR96" s="78"/>
      <c r="AS96" s="78"/>
      <c r="AT96" s="78"/>
      <c r="AU96" s="78"/>
      <c r="AV96" s="78"/>
      <c r="AW96" s="78"/>
      <c r="AX96" s="78" t="str">
        <f t="shared" si="38"/>
        <v/>
      </c>
      <c r="AY96" s="78" t="str">
        <f t="shared" si="39"/>
        <v/>
      </c>
      <c r="AZ96" s="384"/>
      <c r="BA96" s="385"/>
      <c r="BB96" s="80" t="str">
        <f t="shared" si="40"/>
        <v/>
      </c>
      <c r="BC96" s="182"/>
      <c r="BD96" s="76"/>
      <c r="BE96" s="76"/>
      <c r="BF96" s="76"/>
      <c r="BG96" s="76"/>
      <c r="BH96" s="76" t="str">
        <f t="shared" si="41"/>
        <v/>
      </c>
      <c r="BI96" s="76" t="str">
        <f t="shared" si="42"/>
        <v/>
      </c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 t="str">
        <f t="shared" si="43"/>
        <v/>
      </c>
      <c r="BU96" s="78" t="str">
        <f t="shared" si="44"/>
        <v/>
      </c>
      <c r="BV96" s="82"/>
      <c r="BW96" s="82"/>
      <c r="BX96" s="82"/>
      <c r="BY96" s="82"/>
      <c r="BZ96" s="82"/>
      <c r="CA96" s="82" t="str">
        <f t="shared" si="45"/>
        <v/>
      </c>
      <c r="CB96" s="82" t="str">
        <f t="shared" si="46"/>
        <v/>
      </c>
      <c r="CC96" s="84"/>
      <c r="CD96" s="84"/>
      <c r="CE96" s="84"/>
      <c r="CF96" s="84"/>
      <c r="CG96" s="84"/>
      <c r="CH96" s="84" t="str">
        <f t="shared" si="47"/>
        <v/>
      </c>
      <c r="CI96" s="84" t="str">
        <f t="shared" si="48"/>
        <v/>
      </c>
      <c r="CJ96" s="86"/>
      <c r="CK96" s="86"/>
      <c r="CL96" s="86"/>
      <c r="CM96" s="86"/>
      <c r="CN96" s="86"/>
      <c r="CO96" s="86" t="str">
        <f t="shared" si="49"/>
        <v/>
      </c>
      <c r="CP96" s="86" t="str">
        <f t="shared" si="50"/>
        <v/>
      </c>
      <c r="CQ96" s="88"/>
      <c r="CR96" s="88"/>
      <c r="CS96" s="88"/>
      <c r="CT96" s="88"/>
      <c r="CU96" s="88"/>
      <c r="CV96" s="88"/>
      <c r="CW96" s="88"/>
      <c r="CX96" s="88"/>
      <c r="CY96" s="88" t="str">
        <f t="shared" si="51"/>
        <v/>
      </c>
      <c r="CZ96" s="89" t="str">
        <f t="shared" si="52"/>
        <v/>
      </c>
      <c r="DA96" s="386"/>
      <c r="DB96" s="385"/>
      <c r="DC96" s="80" t="str">
        <f t="shared" si="53"/>
        <v/>
      </c>
      <c r="DD96" s="162" t="str">
        <f t="shared" si="54"/>
        <v/>
      </c>
      <c r="DE96" s="162" t="str">
        <f t="shared" si="55"/>
        <v/>
      </c>
      <c r="DF96" s="162" t="str">
        <f t="shared" si="56"/>
        <v/>
      </c>
      <c r="DG96" s="162" t="str">
        <f t="shared" si="57"/>
        <v/>
      </c>
      <c r="DH96" s="93" t="str">
        <f t="shared" si="58"/>
        <v/>
      </c>
      <c r="DI96" s="113" t="str">
        <f t="shared" si="59"/>
        <v/>
      </c>
      <c r="DJ96" s="95" t="str">
        <f t="shared" si="64"/>
        <v/>
      </c>
      <c r="DK96" s="96" t="str">
        <f t="shared" si="65"/>
        <v/>
      </c>
      <c r="DL96" s="97" t="str">
        <f t="shared" si="31"/>
        <v/>
      </c>
      <c r="DM96" s="164" t="str">
        <f t="shared" si="62"/>
        <v/>
      </c>
      <c r="DN96" s="219" t="str">
        <f t="shared" si="63"/>
        <v/>
      </c>
    </row>
    <row r="97" spans="1:118" ht="18" hidden="1" customHeight="1">
      <c r="A97" s="70"/>
      <c r="B97" s="116"/>
      <c r="C97" s="117"/>
      <c r="D97" s="115"/>
      <c r="E97" s="182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 t="str">
        <f t="shared" si="32"/>
        <v/>
      </c>
      <c r="R97" s="76">
        <f t="shared" si="33"/>
        <v>0</v>
      </c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 t="str">
        <f t="shared" si="34"/>
        <v/>
      </c>
      <c r="AD97" s="79" t="str">
        <f t="shared" si="35"/>
        <v/>
      </c>
      <c r="AE97" s="182"/>
      <c r="AF97" s="76"/>
      <c r="AG97" s="76"/>
      <c r="AH97" s="76"/>
      <c r="AI97" s="76"/>
      <c r="AJ97" s="76"/>
      <c r="AK97" s="76"/>
      <c r="AL97" s="76"/>
      <c r="AM97" s="76"/>
      <c r="AN97" s="76"/>
      <c r="AO97" s="76" t="str">
        <f t="shared" si="36"/>
        <v/>
      </c>
      <c r="AP97" s="76" t="str">
        <f t="shared" si="37"/>
        <v/>
      </c>
      <c r="AQ97" s="78"/>
      <c r="AR97" s="78"/>
      <c r="AS97" s="78"/>
      <c r="AT97" s="78"/>
      <c r="AU97" s="78"/>
      <c r="AV97" s="78"/>
      <c r="AW97" s="78"/>
      <c r="AX97" s="78" t="str">
        <f t="shared" si="38"/>
        <v/>
      </c>
      <c r="AY97" s="78" t="str">
        <f t="shared" si="39"/>
        <v/>
      </c>
      <c r="AZ97" s="384"/>
      <c r="BA97" s="385"/>
      <c r="BB97" s="80" t="str">
        <f t="shared" si="40"/>
        <v/>
      </c>
      <c r="BC97" s="182"/>
      <c r="BD97" s="76"/>
      <c r="BE97" s="76"/>
      <c r="BF97" s="76"/>
      <c r="BG97" s="76"/>
      <c r="BH97" s="76" t="str">
        <f t="shared" si="41"/>
        <v/>
      </c>
      <c r="BI97" s="76" t="str">
        <f t="shared" si="42"/>
        <v/>
      </c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 t="str">
        <f t="shared" si="43"/>
        <v/>
      </c>
      <c r="BU97" s="78" t="str">
        <f t="shared" si="44"/>
        <v/>
      </c>
      <c r="BV97" s="82"/>
      <c r="BW97" s="82"/>
      <c r="BX97" s="82"/>
      <c r="BY97" s="82"/>
      <c r="BZ97" s="82"/>
      <c r="CA97" s="82" t="str">
        <f t="shared" si="45"/>
        <v/>
      </c>
      <c r="CB97" s="82" t="str">
        <f t="shared" si="46"/>
        <v/>
      </c>
      <c r="CC97" s="84"/>
      <c r="CD97" s="84"/>
      <c r="CE97" s="84"/>
      <c r="CF97" s="84"/>
      <c r="CG97" s="84"/>
      <c r="CH97" s="84" t="str">
        <f t="shared" si="47"/>
        <v/>
      </c>
      <c r="CI97" s="84" t="str">
        <f t="shared" si="48"/>
        <v/>
      </c>
      <c r="CJ97" s="86"/>
      <c r="CK97" s="86"/>
      <c r="CL97" s="86"/>
      <c r="CM97" s="86"/>
      <c r="CN97" s="86"/>
      <c r="CO97" s="86" t="str">
        <f t="shared" si="49"/>
        <v/>
      </c>
      <c r="CP97" s="86" t="str">
        <f t="shared" si="50"/>
        <v/>
      </c>
      <c r="CQ97" s="88"/>
      <c r="CR97" s="88"/>
      <c r="CS97" s="88"/>
      <c r="CT97" s="88"/>
      <c r="CU97" s="88"/>
      <c r="CV97" s="88"/>
      <c r="CW97" s="88"/>
      <c r="CX97" s="88"/>
      <c r="CY97" s="88" t="str">
        <f t="shared" si="51"/>
        <v/>
      </c>
      <c r="CZ97" s="89" t="str">
        <f t="shared" si="52"/>
        <v/>
      </c>
      <c r="DA97" s="386"/>
      <c r="DB97" s="385"/>
      <c r="DC97" s="80" t="str">
        <f t="shared" si="53"/>
        <v/>
      </c>
      <c r="DD97" s="162" t="str">
        <f t="shared" si="54"/>
        <v/>
      </c>
      <c r="DE97" s="162" t="str">
        <f t="shared" si="55"/>
        <v/>
      </c>
      <c r="DF97" s="162" t="str">
        <f t="shared" si="56"/>
        <v/>
      </c>
      <c r="DG97" s="162" t="str">
        <f t="shared" si="57"/>
        <v/>
      </c>
      <c r="DH97" s="93" t="str">
        <f t="shared" si="58"/>
        <v/>
      </c>
      <c r="DI97" s="113" t="str">
        <f t="shared" si="59"/>
        <v/>
      </c>
      <c r="DJ97" s="95" t="str">
        <f t="shared" si="64"/>
        <v/>
      </c>
      <c r="DK97" s="96" t="str">
        <f t="shared" si="65"/>
        <v/>
      </c>
      <c r="DL97" s="97" t="str">
        <f t="shared" si="31"/>
        <v/>
      </c>
      <c r="DM97" s="164" t="str">
        <f t="shared" si="62"/>
        <v/>
      </c>
      <c r="DN97" s="219" t="str">
        <f t="shared" si="63"/>
        <v/>
      </c>
    </row>
    <row r="98" spans="1:118" ht="18" hidden="1" customHeight="1">
      <c r="A98" s="70"/>
      <c r="B98" s="116"/>
      <c r="C98" s="117"/>
      <c r="D98" s="115"/>
      <c r="E98" s="182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 t="str">
        <f t="shared" si="32"/>
        <v/>
      </c>
      <c r="R98" s="76">
        <f t="shared" si="33"/>
        <v>0</v>
      </c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 t="str">
        <f t="shared" si="34"/>
        <v/>
      </c>
      <c r="AD98" s="79" t="str">
        <f t="shared" si="35"/>
        <v/>
      </c>
      <c r="AE98" s="182"/>
      <c r="AF98" s="76"/>
      <c r="AG98" s="76"/>
      <c r="AH98" s="76"/>
      <c r="AI98" s="76"/>
      <c r="AJ98" s="76"/>
      <c r="AK98" s="76"/>
      <c r="AL98" s="76"/>
      <c r="AM98" s="76"/>
      <c r="AN98" s="76"/>
      <c r="AO98" s="76" t="str">
        <f t="shared" si="36"/>
        <v/>
      </c>
      <c r="AP98" s="76" t="str">
        <f t="shared" si="37"/>
        <v/>
      </c>
      <c r="AQ98" s="78"/>
      <c r="AR98" s="78"/>
      <c r="AS98" s="78"/>
      <c r="AT98" s="78"/>
      <c r="AU98" s="78"/>
      <c r="AV98" s="78"/>
      <c r="AW98" s="78"/>
      <c r="AX98" s="78" t="str">
        <f t="shared" si="38"/>
        <v/>
      </c>
      <c r="AY98" s="78" t="str">
        <f t="shared" si="39"/>
        <v/>
      </c>
      <c r="AZ98" s="384"/>
      <c r="BA98" s="385"/>
      <c r="BB98" s="80" t="str">
        <f t="shared" si="40"/>
        <v/>
      </c>
      <c r="BC98" s="182"/>
      <c r="BD98" s="76"/>
      <c r="BE98" s="76"/>
      <c r="BF98" s="76"/>
      <c r="BG98" s="76"/>
      <c r="BH98" s="76" t="str">
        <f t="shared" si="41"/>
        <v/>
      </c>
      <c r="BI98" s="76" t="str">
        <f t="shared" si="42"/>
        <v/>
      </c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 t="str">
        <f t="shared" si="43"/>
        <v/>
      </c>
      <c r="BU98" s="78" t="str">
        <f>IFERROR(IF($BU$62=0,0,((BT98/SUMIFS($BJ$65:$BS$65,BJ98:BS98,"&gt;=0"))*100)),"")</f>
        <v/>
      </c>
      <c r="BV98" s="82"/>
      <c r="BW98" s="82"/>
      <c r="BX98" s="82"/>
      <c r="BY98" s="82"/>
      <c r="BZ98" s="82"/>
      <c r="CA98" s="82" t="str">
        <f t="shared" si="45"/>
        <v/>
      </c>
      <c r="CB98" s="82" t="str">
        <f>IFERROR(IF($CB$62=0,0,((CA98/SUMIFS($BV$65:$BZ$65,BV98:BZ98,"&gt;=0"))*100)),"")</f>
        <v/>
      </c>
      <c r="CC98" s="84"/>
      <c r="CD98" s="84"/>
      <c r="CE98" s="84"/>
      <c r="CF98" s="84"/>
      <c r="CG98" s="84"/>
      <c r="CH98" s="84" t="str">
        <f t="shared" si="47"/>
        <v/>
      </c>
      <c r="CI98" s="84" t="str">
        <f t="shared" si="48"/>
        <v/>
      </c>
      <c r="CJ98" s="86"/>
      <c r="CK98" s="86"/>
      <c r="CL98" s="86"/>
      <c r="CM98" s="86"/>
      <c r="CN98" s="86"/>
      <c r="CO98" s="86" t="str">
        <f t="shared" si="49"/>
        <v/>
      </c>
      <c r="CP98" s="86" t="str">
        <f t="shared" si="50"/>
        <v/>
      </c>
      <c r="CQ98" s="88"/>
      <c r="CR98" s="88"/>
      <c r="CS98" s="88"/>
      <c r="CT98" s="88"/>
      <c r="CU98" s="88"/>
      <c r="CV98" s="88"/>
      <c r="CW98" s="88"/>
      <c r="CX98" s="88"/>
      <c r="CY98" s="88" t="str">
        <f t="shared" si="51"/>
        <v/>
      </c>
      <c r="CZ98" s="89" t="str">
        <f t="shared" si="52"/>
        <v/>
      </c>
      <c r="DA98" s="386"/>
      <c r="DB98" s="385"/>
      <c r="DC98" s="80" t="str">
        <f>IFERROR(IF(OR($DC$62="",$DC$62=0),0,IF((DA98/$DA$64*100)*$DC$62/100=0,"",(DA98/$DA$64*100)*$DC$62/100)),"")</f>
        <v/>
      </c>
      <c r="DD98" s="162" t="str">
        <f t="shared" si="54"/>
        <v/>
      </c>
      <c r="DE98" s="162" t="str">
        <f t="shared" si="55"/>
        <v/>
      </c>
      <c r="DF98" s="162" t="str">
        <f t="shared" si="56"/>
        <v/>
      </c>
      <c r="DG98" s="162" t="str">
        <f t="shared" si="57"/>
        <v/>
      </c>
      <c r="DH98" s="93" t="str">
        <f t="shared" si="58"/>
        <v/>
      </c>
      <c r="DI98" s="113" t="str">
        <f t="shared" si="59"/>
        <v/>
      </c>
      <c r="DJ98" s="95" t="str">
        <f t="shared" si="64"/>
        <v/>
      </c>
      <c r="DK98" s="96" t="str">
        <f t="shared" si="65"/>
        <v/>
      </c>
      <c r="DL98" s="97" t="str">
        <f t="shared" si="31"/>
        <v/>
      </c>
      <c r="DM98" s="164" t="str">
        <f t="shared" si="62"/>
        <v/>
      </c>
      <c r="DN98" s="219" t="str">
        <f t="shared" si="63"/>
        <v/>
      </c>
    </row>
    <row r="99" spans="1:118" ht="18" hidden="1" customHeight="1">
      <c r="A99" s="70"/>
      <c r="B99" s="118"/>
      <c r="C99" s="117"/>
      <c r="D99" s="115"/>
      <c r="E99" s="182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 t="str">
        <f t="shared" si="32"/>
        <v/>
      </c>
      <c r="R99" s="76">
        <f t="shared" si="33"/>
        <v>0</v>
      </c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 t="str">
        <f t="shared" si="34"/>
        <v/>
      </c>
      <c r="AD99" s="79" t="str">
        <f t="shared" si="35"/>
        <v/>
      </c>
      <c r="AE99" s="182"/>
      <c r="AF99" s="76"/>
      <c r="AG99" s="76"/>
      <c r="AH99" s="76"/>
      <c r="AI99" s="76"/>
      <c r="AJ99" s="76"/>
      <c r="AK99" s="76"/>
      <c r="AL99" s="76"/>
      <c r="AM99" s="76"/>
      <c r="AN99" s="76"/>
      <c r="AO99" s="76" t="str">
        <f t="shared" si="36"/>
        <v/>
      </c>
      <c r="AP99" s="76" t="str">
        <f t="shared" si="37"/>
        <v/>
      </c>
      <c r="AQ99" s="78"/>
      <c r="AR99" s="78"/>
      <c r="AS99" s="78"/>
      <c r="AT99" s="78"/>
      <c r="AU99" s="78"/>
      <c r="AV99" s="78"/>
      <c r="AW99" s="78"/>
      <c r="AX99" s="78" t="str">
        <f t="shared" si="38"/>
        <v/>
      </c>
      <c r="AY99" s="78" t="str">
        <f t="shared" si="39"/>
        <v/>
      </c>
      <c r="AZ99" s="384"/>
      <c r="BA99" s="385"/>
      <c r="BB99" s="80" t="str">
        <f t="shared" si="40"/>
        <v/>
      </c>
      <c r="BC99" s="182"/>
      <c r="BD99" s="76"/>
      <c r="BE99" s="76"/>
      <c r="BF99" s="76"/>
      <c r="BG99" s="76"/>
      <c r="BH99" s="76" t="str">
        <f t="shared" si="41"/>
        <v/>
      </c>
      <c r="BI99" s="76" t="str">
        <f t="shared" si="42"/>
        <v/>
      </c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 t="str">
        <f t="shared" si="43"/>
        <v/>
      </c>
      <c r="BU99" s="78" t="str">
        <f t="shared" si="44"/>
        <v/>
      </c>
      <c r="BV99" s="82"/>
      <c r="BW99" s="82"/>
      <c r="BX99" s="82"/>
      <c r="BY99" s="82"/>
      <c r="BZ99" s="82"/>
      <c r="CA99" s="82" t="str">
        <f t="shared" si="45"/>
        <v/>
      </c>
      <c r="CB99" s="82" t="str">
        <f t="shared" si="46"/>
        <v/>
      </c>
      <c r="CC99" s="84"/>
      <c r="CD99" s="84"/>
      <c r="CE99" s="84"/>
      <c r="CF99" s="84"/>
      <c r="CG99" s="84"/>
      <c r="CH99" s="84" t="str">
        <f t="shared" si="47"/>
        <v/>
      </c>
      <c r="CI99" s="84" t="str">
        <f t="shared" si="48"/>
        <v/>
      </c>
      <c r="CJ99" s="86"/>
      <c r="CK99" s="86"/>
      <c r="CL99" s="86"/>
      <c r="CM99" s="86"/>
      <c r="CN99" s="86"/>
      <c r="CO99" s="86" t="str">
        <f t="shared" si="49"/>
        <v/>
      </c>
      <c r="CP99" s="86" t="str">
        <f t="shared" si="50"/>
        <v/>
      </c>
      <c r="CQ99" s="88"/>
      <c r="CR99" s="88"/>
      <c r="CS99" s="88"/>
      <c r="CT99" s="88"/>
      <c r="CU99" s="88"/>
      <c r="CV99" s="88"/>
      <c r="CW99" s="88"/>
      <c r="CX99" s="88"/>
      <c r="CY99" s="88" t="str">
        <f t="shared" si="51"/>
        <v/>
      </c>
      <c r="CZ99" s="89" t="str">
        <f t="shared" si="52"/>
        <v/>
      </c>
      <c r="DA99" s="386"/>
      <c r="DB99" s="385"/>
      <c r="DC99" s="80" t="str">
        <f t="shared" si="53"/>
        <v/>
      </c>
      <c r="DD99" s="162" t="str">
        <f t="shared" si="54"/>
        <v/>
      </c>
      <c r="DE99" s="162" t="str">
        <f t="shared" si="55"/>
        <v/>
      </c>
      <c r="DF99" s="162" t="str">
        <f t="shared" si="56"/>
        <v/>
      </c>
      <c r="DG99" s="162" t="str">
        <f t="shared" si="57"/>
        <v/>
      </c>
      <c r="DH99" s="93" t="str">
        <f t="shared" si="58"/>
        <v/>
      </c>
      <c r="DI99" s="113" t="str">
        <f t="shared" si="59"/>
        <v/>
      </c>
      <c r="DJ99" s="95" t="str">
        <f t="shared" si="64"/>
        <v/>
      </c>
      <c r="DK99" s="96" t="str">
        <f t="shared" si="65"/>
        <v/>
      </c>
      <c r="DL99" s="97" t="str">
        <f t="shared" si="31"/>
        <v/>
      </c>
      <c r="DM99" s="164" t="str">
        <f t="shared" si="62"/>
        <v/>
      </c>
      <c r="DN99" s="219" t="str">
        <f t="shared" si="63"/>
        <v/>
      </c>
    </row>
    <row r="100" spans="1:118" ht="18" hidden="1" customHeight="1">
      <c r="A100" s="70"/>
      <c r="B100" s="118"/>
      <c r="C100" s="117"/>
      <c r="D100" s="115"/>
      <c r="E100" s="182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 t="str">
        <f t="shared" si="32"/>
        <v/>
      </c>
      <c r="R100" s="76">
        <f t="shared" si="33"/>
        <v>0</v>
      </c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 t="str">
        <f t="shared" si="34"/>
        <v/>
      </c>
      <c r="AD100" s="79" t="str">
        <f t="shared" si="35"/>
        <v/>
      </c>
      <c r="AE100" s="182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 t="str">
        <f t="shared" si="36"/>
        <v/>
      </c>
      <c r="AP100" s="76" t="str">
        <f t="shared" si="37"/>
        <v/>
      </c>
      <c r="AQ100" s="78"/>
      <c r="AR100" s="78"/>
      <c r="AS100" s="78"/>
      <c r="AT100" s="78"/>
      <c r="AU100" s="78"/>
      <c r="AV100" s="78"/>
      <c r="AW100" s="78"/>
      <c r="AX100" s="78" t="str">
        <f t="shared" si="38"/>
        <v/>
      </c>
      <c r="AY100" s="78" t="str">
        <f t="shared" si="39"/>
        <v/>
      </c>
      <c r="AZ100" s="384"/>
      <c r="BA100" s="385"/>
      <c r="BB100" s="80" t="str">
        <f t="shared" si="40"/>
        <v/>
      </c>
      <c r="BC100" s="182"/>
      <c r="BD100" s="76"/>
      <c r="BE100" s="76"/>
      <c r="BF100" s="76"/>
      <c r="BG100" s="76"/>
      <c r="BH100" s="76" t="str">
        <f t="shared" si="41"/>
        <v/>
      </c>
      <c r="BI100" s="76" t="str">
        <f t="shared" si="42"/>
        <v/>
      </c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 t="str">
        <f t="shared" si="43"/>
        <v/>
      </c>
      <c r="BU100" s="78" t="str">
        <f t="shared" si="44"/>
        <v/>
      </c>
      <c r="BV100" s="82"/>
      <c r="BW100" s="82"/>
      <c r="BX100" s="82"/>
      <c r="BY100" s="82"/>
      <c r="BZ100" s="82"/>
      <c r="CA100" s="82" t="str">
        <f t="shared" si="45"/>
        <v/>
      </c>
      <c r="CB100" s="82" t="str">
        <f t="shared" si="46"/>
        <v/>
      </c>
      <c r="CC100" s="84"/>
      <c r="CD100" s="84"/>
      <c r="CE100" s="84"/>
      <c r="CF100" s="84"/>
      <c r="CG100" s="84"/>
      <c r="CH100" s="84" t="str">
        <f t="shared" si="47"/>
        <v/>
      </c>
      <c r="CI100" s="84" t="str">
        <f t="shared" si="48"/>
        <v/>
      </c>
      <c r="CJ100" s="86"/>
      <c r="CK100" s="86"/>
      <c r="CL100" s="86"/>
      <c r="CM100" s="86"/>
      <c r="CN100" s="86"/>
      <c r="CO100" s="86" t="str">
        <f t="shared" si="49"/>
        <v/>
      </c>
      <c r="CP100" s="86" t="str">
        <f t="shared" si="50"/>
        <v/>
      </c>
      <c r="CQ100" s="88"/>
      <c r="CR100" s="88"/>
      <c r="CS100" s="88"/>
      <c r="CT100" s="88"/>
      <c r="CU100" s="88"/>
      <c r="CV100" s="88"/>
      <c r="CW100" s="88"/>
      <c r="CX100" s="88"/>
      <c r="CY100" s="88" t="str">
        <f t="shared" si="51"/>
        <v/>
      </c>
      <c r="CZ100" s="89" t="str">
        <f t="shared" si="52"/>
        <v/>
      </c>
      <c r="DA100" s="386"/>
      <c r="DB100" s="385"/>
      <c r="DC100" s="80" t="str">
        <f t="shared" si="53"/>
        <v/>
      </c>
      <c r="DD100" s="162" t="str">
        <f t="shared" si="54"/>
        <v/>
      </c>
      <c r="DE100" s="162" t="str">
        <f t="shared" si="55"/>
        <v/>
      </c>
      <c r="DF100" s="162" t="str">
        <f t="shared" si="56"/>
        <v/>
      </c>
      <c r="DG100" s="162" t="str">
        <f t="shared" si="57"/>
        <v/>
      </c>
      <c r="DH100" s="93" t="str">
        <f t="shared" si="58"/>
        <v/>
      </c>
      <c r="DI100" s="113" t="str">
        <f t="shared" si="59"/>
        <v/>
      </c>
      <c r="DJ100" s="95" t="str">
        <f t="shared" si="64"/>
        <v/>
      </c>
      <c r="DK100" s="96" t="str">
        <f t="shared" si="65"/>
        <v/>
      </c>
      <c r="DL100" s="97" t="str">
        <f t="shared" si="31"/>
        <v/>
      </c>
      <c r="DM100" s="164" t="str">
        <f t="shared" si="62"/>
        <v/>
      </c>
      <c r="DN100" s="219" t="str">
        <f t="shared" si="63"/>
        <v/>
      </c>
    </row>
    <row r="101" spans="1:118" ht="18" hidden="1" customHeight="1">
      <c r="A101" s="70"/>
      <c r="B101" s="118"/>
      <c r="C101" s="117"/>
      <c r="D101" s="115"/>
      <c r="E101" s="182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 t="str">
        <f t="shared" si="32"/>
        <v/>
      </c>
      <c r="R101" s="76">
        <f t="shared" si="33"/>
        <v>0</v>
      </c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 t="str">
        <f t="shared" si="34"/>
        <v/>
      </c>
      <c r="AD101" s="79" t="str">
        <f t="shared" si="35"/>
        <v/>
      </c>
      <c r="AE101" s="182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 t="str">
        <f t="shared" si="36"/>
        <v/>
      </c>
      <c r="AP101" s="76" t="str">
        <f t="shared" si="37"/>
        <v/>
      </c>
      <c r="AQ101" s="78"/>
      <c r="AR101" s="78"/>
      <c r="AS101" s="78"/>
      <c r="AT101" s="78"/>
      <c r="AU101" s="78"/>
      <c r="AV101" s="78"/>
      <c r="AW101" s="78"/>
      <c r="AX101" s="78" t="str">
        <f t="shared" si="38"/>
        <v/>
      </c>
      <c r="AY101" s="78" t="str">
        <f t="shared" si="39"/>
        <v/>
      </c>
      <c r="AZ101" s="384"/>
      <c r="BA101" s="385"/>
      <c r="BB101" s="80" t="str">
        <f t="shared" si="40"/>
        <v/>
      </c>
      <c r="BC101" s="182"/>
      <c r="BD101" s="76"/>
      <c r="BE101" s="76"/>
      <c r="BF101" s="76"/>
      <c r="BG101" s="76"/>
      <c r="BH101" s="76" t="str">
        <f t="shared" si="41"/>
        <v/>
      </c>
      <c r="BI101" s="76" t="str">
        <f t="shared" si="42"/>
        <v/>
      </c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 t="str">
        <f t="shared" si="43"/>
        <v/>
      </c>
      <c r="BU101" s="78" t="str">
        <f t="shared" si="44"/>
        <v/>
      </c>
      <c r="BV101" s="82"/>
      <c r="BW101" s="82"/>
      <c r="BX101" s="82"/>
      <c r="BY101" s="82"/>
      <c r="BZ101" s="82"/>
      <c r="CA101" s="82" t="str">
        <f t="shared" si="45"/>
        <v/>
      </c>
      <c r="CB101" s="82" t="str">
        <f t="shared" si="46"/>
        <v/>
      </c>
      <c r="CC101" s="84"/>
      <c r="CD101" s="84"/>
      <c r="CE101" s="84"/>
      <c r="CF101" s="84"/>
      <c r="CG101" s="84"/>
      <c r="CH101" s="84" t="str">
        <f t="shared" si="47"/>
        <v/>
      </c>
      <c r="CI101" s="84" t="str">
        <f t="shared" si="48"/>
        <v/>
      </c>
      <c r="CJ101" s="86"/>
      <c r="CK101" s="86"/>
      <c r="CL101" s="86"/>
      <c r="CM101" s="86"/>
      <c r="CN101" s="86"/>
      <c r="CO101" s="86" t="str">
        <f t="shared" si="49"/>
        <v/>
      </c>
      <c r="CP101" s="86" t="str">
        <f t="shared" si="50"/>
        <v/>
      </c>
      <c r="CQ101" s="88"/>
      <c r="CR101" s="88"/>
      <c r="CS101" s="88"/>
      <c r="CT101" s="88"/>
      <c r="CU101" s="88"/>
      <c r="CV101" s="88"/>
      <c r="CW101" s="88"/>
      <c r="CX101" s="88"/>
      <c r="CY101" s="88" t="str">
        <f t="shared" si="51"/>
        <v/>
      </c>
      <c r="CZ101" s="89" t="str">
        <f t="shared" si="52"/>
        <v/>
      </c>
      <c r="DA101" s="386"/>
      <c r="DB101" s="385"/>
      <c r="DC101" s="80" t="str">
        <f t="shared" si="53"/>
        <v/>
      </c>
      <c r="DD101" s="162" t="str">
        <f t="shared" si="54"/>
        <v/>
      </c>
      <c r="DE101" s="162" t="str">
        <f t="shared" si="55"/>
        <v/>
      </c>
      <c r="DF101" s="162" t="str">
        <f t="shared" si="56"/>
        <v/>
      </c>
      <c r="DG101" s="162" t="str">
        <f t="shared" si="57"/>
        <v/>
      </c>
      <c r="DH101" s="93" t="str">
        <f t="shared" si="58"/>
        <v/>
      </c>
      <c r="DI101" s="113" t="str">
        <f t="shared" si="59"/>
        <v/>
      </c>
      <c r="DJ101" s="95" t="str">
        <f t="shared" si="64"/>
        <v/>
      </c>
      <c r="DK101" s="96" t="str">
        <f t="shared" si="65"/>
        <v/>
      </c>
      <c r="DL101" s="97" t="str">
        <f t="shared" si="31"/>
        <v/>
      </c>
      <c r="DM101" s="164" t="str">
        <f t="shared" si="62"/>
        <v/>
      </c>
      <c r="DN101" s="219" t="str">
        <f t="shared" si="63"/>
        <v/>
      </c>
    </row>
    <row r="102" spans="1:118" ht="18" hidden="1" customHeight="1">
      <c r="A102" s="70"/>
      <c r="B102" s="118"/>
      <c r="C102" s="117"/>
      <c r="D102" s="115"/>
      <c r="E102" s="182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 t="str">
        <f t="shared" si="32"/>
        <v/>
      </c>
      <c r="R102" s="76">
        <f t="shared" si="33"/>
        <v>0</v>
      </c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 t="str">
        <f t="shared" si="34"/>
        <v/>
      </c>
      <c r="AD102" s="79" t="str">
        <f t="shared" si="35"/>
        <v/>
      </c>
      <c r="AE102" s="182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 t="str">
        <f t="shared" si="36"/>
        <v/>
      </c>
      <c r="AP102" s="76" t="str">
        <f t="shared" si="37"/>
        <v/>
      </c>
      <c r="AQ102" s="78"/>
      <c r="AR102" s="78"/>
      <c r="AS102" s="78"/>
      <c r="AT102" s="78"/>
      <c r="AU102" s="78"/>
      <c r="AV102" s="78"/>
      <c r="AW102" s="78"/>
      <c r="AX102" s="78" t="str">
        <f t="shared" si="38"/>
        <v/>
      </c>
      <c r="AY102" s="78" t="str">
        <f t="shared" si="39"/>
        <v/>
      </c>
      <c r="AZ102" s="384"/>
      <c r="BA102" s="385"/>
      <c r="BB102" s="80" t="str">
        <f t="shared" si="40"/>
        <v/>
      </c>
      <c r="BC102" s="182"/>
      <c r="BD102" s="76"/>
      <c r="BE102" s="76"/>
      <c r="BF102" s="76"/>
      <c r="BG102" s="76"/>
      <c r="BH102" s="76" t="str">
        <f t="shared" si="41"/>
        <v/>
      </c>
      <c r="BI102" s="76" t="str">
        <f t="shared" si="42"/>
        <v/>
      </c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 t="str">
        <f t="shared" si="43"/>
        <v/>
      </c>
      <c r="BU102" s="78" t="str">
        <f t="shared" si="44"/>
        <v/>
      </c>
      <c r="BV102" s="82"/>
      <c r="BW102" s="82"/>
      <c r="BX102" s="82"/>
      <c r="BY102" s="82"/>
      <c r="BZ102" s="82"/>
      <c r="CA102" s="82" t="str">
        <f t="shared" si="45"/>
        <v/>
      </c>
      <c r="CB102" s="82" t="str">
        <f t="shared" si="46"/>
        <v/>
      </c>
      <c r="CC102" s="84"/>
      <c r="CD102" s="84"/>
      <c r="CE102" s="84"/>
      <c r="CF102" s="84"/>
      <c r="CG102" s="84"/>
      <c r="CH102" s="84" t="str">
        <f t="shared" si="47"/>
        <v/>
      </c>
      <c r="CI102" s="84" t="str">
        <f t="shared" si="48"/>
        <v/>
      </c>
      <c r="CJ102" s="86"/>
      <c r="CK102" s="86"/>
      <c r="CL102" s="86"/>
      <c r="CM102" s="86"/>
      <c r="CN102" s="86"/>
      <c r="CO102" s="86" t="str">
        <f t="shared" si="49"/>
        <v/>
      </c>
      <c r="CP102" s="86" t="str">
        <f t="shared" si="50"/>
        <v/>
      </c>
      <c r="CQ102" s="88"/>
      <c r="CR102" s="88"/>
      <c r="CS102" s="88"/>
      <c r="CT102" s="88"/>
      <c r="CU102" s="88"/>
      <c r="CV102" s="88"/>
      <c r="CW102" s="88"/>
      <c r="CX102" s="88"/>
      <c r="CY102" s="88" t="str">
        <f t="shared" si="51"/>
        <v/>
      </c>
      <c r="CZ102" s="89" t="str">
        <f t="shared" si="52"/>
        <v/>
      </c>
      <c r="DA102" s="386"/>
      <c r="DB102" s="385"/>
      <c r="DC102" s="80" t="str">
        <f t="shared" si="53"/>
        <v/>
      </c>
      <c r="DD102" s="162" t="str">
        <f t="shared" si="54"/>
        <v/>
      </c>
      <c r="DE102" s="162" t="str">
        <f t="shared" si="55"/>
        <v/>
      </c>
      <c r="DF102" s="162" t="str">
        <f t="shared" si="56"/>
        <v/>
      </c>
      <c r="DG102" s="162" t="str">
        <f t="shared" si="57"/>
        <v/>
      </c>
      <c r="DH102" s="93" t="str">
        <f t="shared" si="58"/>
        <v/>
      </c>
      <c r="DI102" s="113" t="str">
        <f t="shared" si="59"/>
        <v/>
      </c>
      <c r="DJ102" s="95" t="str">
        <f t="shared" si="64"/>
        <v/>
      </c>
      <c r="DK102" s="96" t="str">
        <f t="shared" si="65"/>
        <v/>
      </c>
      <c r="DL102" s="97" t="str">
        <f t="shared" si="31"/>
        <v/>
      </c>
      <c r="DM102" s="164" t="str">
        <f t="shared" si="62"/>
        <v/>
      </c>
      <c r="DN102" s="219" t="str">
        <f t="shared" si="63"/>
        <v/>
      </c>
    </row>
    <row r="103" spans="1:118" ht="18" hidden="1" customHeight="1">
      <c r="A103" s="70"/>
      <c r="B103" s="118"/>
      <c r="C103" s="117"/>
      <c r="D103" s="115"/>
      <c r="E103" s="182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 t="str">
        <f t="shared" si="32"/>
        <v/>
      </c>
      <c r="R103" s="76">
        <f t="shared" si="33"/>
        <v>0</v>
      </c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 t="str">
        <f t="shared" si="34"/>
        <v/>
      </c>
      <c r="AD103" s="79" t="str">
        <f t="shared" si="35"/>
        <v/>
      </c>
      <c r="AE103" s="182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 t="str">
        <f t="shared" si="36"/>
        <v/>
      </c>
      <c r="AP103" s="76" t="str">
        <f t="shared" si="37"/>
        <v/>
      </c>
      <c r="AQ103" s="78"/>
      <c r="AR103" s="78"/>
      <c r="AS103" s="78"/>
      <c r="AT103" s="78"/>
      <c r="AU103" s="78"/>
      <c r="AV103" s="78"/>
      <c r="AW103" s="78"/>
      <c r="AX103" s="78" t="str">
        <f t="shared" si="38"/>
        <v/>
      </c>
      <c r="AY103" s="78" t="str">
        <f t="shared" si="39"/>
        <v/>
      </c>
      <c r="AZ103" s="384"/>
      <c r="BA103" s="385"/>
      <c r="BB103" s="80" t="str">
        <f t="shared" si="40"/>
        <v/>
      </c>
      <c r="BC103" s="182"/>
      <c r="BD103" s="76"/>
      <c r="BE103" s="76"/>
      <c r="BF103" s="76"/>
      <c r="BG103" s="76"/>
      <c r="BH103" s="76" t="str">
        <f t="shared" si="41"/>
        <v/>
      </c>
      <c r="BI103" s="76" t="str">
        <f t="shared" si="42"/>
        <v/>
      </c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 t="str">
        <f t="shared" si="43"/>
        <v/>
      </c>
      <c r="BU103" s="78" t="str">
        <f t="shared" si="44"/>
        <v/>
      </c>
      <c r="BV103" s="82"/>
      <c r="BW103" s="82"/>
      <c r="BX103" s="82"/>
      <c r="BY103" s="82"/>
      <c r="BZ103" s="82"/>
      <c r="CA103" s="82" t="str">
        <f t="shared" si="45"/>
        <v/>
      </c>
      <c r="CB103" s="82" t="str">
        <f t="shared" si="46"/>
        <v/>
      </c>
      <c r="CC103" s="84"/>
      <c r="CD103" s="84"/>
      <c r="CE103" s="84"/>
      <c r="CF103" s="84"/>
      <c r="CG103" s="84"/>
      <c r="CH103" s="84" t="str">
        <f t="shared" si="47"/>
        <v/>
      </c>
      <c r="CI103" s="84" t="str">
        <f t="shared" si="48"/>
        <v/>
      </c>
      <c r="CJ103" s="86"/>
      <c r="CK103" s="86"/>
      <c r="CL103" s="86"/>
      <c r="CM103" s="86"/>
      <c r="CN103" s="86"/>
      <c r="CO103" s="86" t="str">
        <f t="shared" si="49"/>
        <v/>
      </c>
      <c r="CP103" s="86" t="str">
        <f t="shared" si="50"/>
        <v/>
      </c>
      <c r="CQ103" s="88"/>
      <c r="CR103" s="88"/>
      <c r="CS103" s="88"/>
      <c r="CT103" s="88"/>
      <c r="CU103" s="88"/>
      <c r="CV103" s="88"/>
      <c r="CW103" s="88"/>
      <c r="CX103" s="88"/>
      <c r="CY103" s="88" t="str">
        <f t="shared" si="51"/>
        <v/>
      </c>
      <c r="CZ103" s="89" t="str">
        <f t="shared" si="52"/>
        <v/>
      </c>
      <c r="DA103" s="386"/>
      <c r="DB103" s="385"/>
      <c r="DC103" s="80" t="str">
        <f t="shared" si="53"/>
        <v/>
      </c>
      <c r="DD103" s="162" t="str">
        <f t="shared" si="54"/>
        <v/>
      </c>
      <c r="DE103" s="162" t="str">
        <f t="shared" si="55"/>
        <v/>
      </c>
      <c r="DF103" s="162" t="str">
        <f t="shared" si="56"/>
        <v/>
      </c>
      <c r="DG103" s="162" t="str">
        <f t="shared" si="57"/>
        <v/>
      </c>
      <c r="DH103" s="93" t="str">
        <f t="shared" si="58"/>
        <v/>
      </c>
      <c r="DI103" s="113" t="str">
        <f t="shared" si="59"/>
        <v/>
      </c>
      <c r="DJ103" s="95" t="str">
        <f t="shared" si="64"/>
        <v/>
      </c>
      <c r="DK103" s="96" t="str">
        <f t="shared" si="65"/>
        <v/>
      </c>
      <c r="DL103" s="97" t="str">
        <f t="shared" si="31"/>
        <v/>
      </c>
      <c r="DM103" s="164" t="str">
        <f t="shared" si="62"/>
        <v/>
      </c>
      <c r="DN103" s="219" t="str">
        <f t="shared" si="63"/>
        <v/>
      </c>
    </row>
    <row r="104" spans="1:118" ht="18" hidden="1" customHeight="1">
      <c r="A104" s="70"/>
      <c r="B104" s="118"/>
      <c r="C104" s="117"/>
      <c r="D104" s="115"/>
      <c r="E104" s="182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 t="str">
        <f t="shared" si="32"/>
        <v/>
      </c>
      <c r="R104" s="76">
        <f t="shared" si="33"/>
        <v>0</v>
      </c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 t="str">
        <f t="shared" si="34"/>
        <v/>
      </c>
      <c r="AD104" s="79" t="str">
        <f t="shared" si="35"/>
        <v/>
      </c>
      <c r="AE104" s="182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 t="str">
        <f t="shared" si="36"/>
        <v/>
      </c>
      <c r="AP104" s="76" t="str">
        <f t="shared" si="37"/>
        <v/>
      </c>
      <c r="AQ104" s="78"/>
      <c r="AR104" s="78"/>
      <c r="AS104" s="78"/>
      <c r="AT104" s="78"/>
      <c r="AU104" s="78"/>
      <c r="AV104" s="78"/>
      <c r="AW104" s="78"/>
      <c r="AX104" s="78" t="str">
        <f t="shared" si="38"/>
        <v/>
      </c>
      <c r="AY104" s="78" t="str">
        <f t="shared" si="39"/>
        <v/>
      </c>
      <c r="AZ104" s="384"/>
      <c r="BA104" s="385"/>
      <c r="BB104" s="80" t="str">
        <f t="shared" si="40"/>
        <v/>
      </c>
      <c r="BC104" s="182"/>
      <c r="BD104" s="76"/>
      <c r="BE104" s="76"/>
      <c r="BF104" s="76"/>
      <c r="BG104" s="76"/>
      <c r="BH104" s="76" t="str">
        <f t="shared" si="41"/>
        <v/>
      </c>
      <c r="BI104" s="76" t="str">
        <f t="shared" si="42"/>
        <v/>
      </c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 t="str">
        <f t="shared" si="43"/>
        <v/>
      </c>
      <c r="BU104" s="78" t="str">
        <f t="shared" si="44"/>
        <v/>
      </c>
      <c r="BV104" s="82"/>
      <c r="BW104" s="82"/>
      <c r="BX104" s="82"/>
      <c r="BY104" s="82"/>
      <c r="BZ104" s="82"/>
      <c r="CA104" s="82" t="str">
        <f t="shared" si="45"/>
        <v/>
      </c>
      <c r="CB104" s="82" t="str">
        <f t="shared" si="46"/>
        <v/>
      </c>
      <c r="CC104" s="84"/>
      <c r="CD104" s="84"/>
      <c r="CE104" s="84"/>
      <c r="CF104" s="84"/>
      <c r="CG104" s="84"/>
      <c r="CH104" s="84" t="str">
        <f t="shared" si="47"/>
        <v/>
      </c>
      <c r="CI104" s="84" t="str">
        <f t="shared" si="48"/>
        <v/>
      </c>
      <c r="CJ104" s="86"/>
      <c r="CK104" s="86"/>
      <c r="CL104" s="86"/>
      <c r="CM104" s="86"/>
      <c r="CN104" s="86"/>
      <c r="CO104" s="86" t="str">
        <f t="shared" si="49"/>
        <v/>
      </c>
      <c r="CP104" s="86" t="str">
        <f t="shared" si="50"/>
        <v/>
      </c>
      <c r="CQ104" s="88"/>
      <c r="CR104" s="88"/>
      <c r="CS104" s="88"/>
      <c r="CT104" s="88"/>
      <c r="CU104" s="88"/>
      <c r="CV104" s="88"/>
      <c r="CW104" s="88"/>
      <c r="CX104" s="88"/>
      <c r="CY104" s="88" t="str">
        <f t="shared" si="51"/>
        <v/>
      </c>
      <c r="CZ104" s="89" t="str">
        <f t="shared" si="52"/>
        <v/>
      </c>
      <c r="DA104" s="386"/>
      <c r="DB104" s="385"/>
      <c r="DC104" s="80" t="str">
        <f t="shared" si="53"/>
        <v/>
      </c>
      <c r="DD104" s="162" t="str">
        <f t="shared" si="54"/>
        <v/>
      </c>
      <c r="DE104" s="162" t="str">
        <f t="shared" si="55"/>
        <v/>
      </c>
      <c r="DF104" s="162" t="str">
        <f t="shared" si="56"/>
        <v/>
      </c>
      <c r="DG104" s="162" t="str">
        <f t="shared" si="57"/>
        <v/>
      </c>
      <c r="DH104" s="93" t="str">
        <f t="shared" si="58"/>
        <v/>
      </c>
      <c r="DI104" s="113" t="str">
        <f t="shared" si="59"/>
        <v/>
      </c>
      <c r="DJ104" s="95" t="str">
        <f t="shared" si="64"/>
        <v/>
      </c>
      <c r="DK104" s="96" t="str">
        <f t="shared" si="65"/>
        <v/>
      </c>
      <c r="DL104" s="97" t="str">
        <f t="shared" si="31"/>
        <v/>
      </c>
      <c r="DM104" s="164" t="str">
        <f t="shared" si="62"/>
        <v/>
      </c>
      <c r="DN104" s="219" t="str">
        <f t="shared" si="63"/>
        <v/>
      </c>
    </row>
    <row r="105" spans="1:118" ht="18" hidden="1" customHeight="1" thickBot="1">
      <c r="A105" s="70"/>
      <c r="B105" s="118"/>
      <c r="C105" s="462"/>
      <c r="D105" s="463"/>
      <c r="E105" s="183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 t="str">
        <f t="shared" si="32"/>
        <v/>
      </c>
      <c r="R105" s="121">
        <f t="shared" si="33"/>
        <v>0</v>
      </c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 t="str">
        <f t="shared" si="34"/>
        <v/>
      </c>
      <c r="AD105" s="124" t="str">
        <f t="shared" si="35"/>
        <v/>
      </c>
      <c r="AE105" s="183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 t="str">
        <f t="shared" si="36"/>
        <v/>
      </c>
      <c r="AP105" s="121" t="str">
        <f t="shared" si="37"/>
        <v/>
      </c>
      <c r="AQ105" s="123"/>
      <c r="AR105" s="123"/>
      <c r="AS105" s="123"/>
      <c r="AT105" s="123"/>
      <c r="AU105" s="123"/>
      <c r="AV105" s="123"/>
      <c r="AW105" s="123"/>
      <c r="AX105" s="123" t="str">
        <f t="shared" si="38"/>
        <v/>
      </c>
      <c r="AY105" s="123" t="str">
        <f t="shared" si="39"/>
        <v/>
      </c>
      <c r="AZ105" s="387"/>
      <c r="BA105" s="388"/>
      <c r="BB105" s="80" t="str">
        <f t="shared" si="40"/>
        <v/>
      </c>
      <c r="BC105" s="183"/>
      <c r="BD105" s="121"/>
      <c r="BE105" s="121"/>
      <c r="BF105" s="121"/>
      <c r="BG105" s="121"/>
      <c r="BH105" s="121" t="str">
        <f t="shared" si="41"/>
        <v/>
      </c>
      <c r="BI105" s="121" t="str">
        <f t="shared" si="42"/>
        <v/>
      </c>
      <c r="BJ105" s="123"/>
      <c r="BK105" s="123"/>
      <c r="BL105" s="123"/>
      <c r="BM105" s="123"/>
      <c r="BN105" s="123"/>
      <c r="BO105" s="123"/>
      <c r="BP105" s="123"/>
      <c r="BQ105" s="123"/>
      <c r="BR105" s="123"/>
      <c r="BS105" s="123"/>
      <c r="BT105" s="123" t="str">
        <f t="shared" si="43"/>
        <v/>
      </c>
      <c r="BU105" s="123" t="str">
        <f t="shared" si="44"/>
        <v/>
      </c>
      <c r="BV105" s="127"/>
      <c r="BW105" s="127"/>
      <c r="BX105" s="127"/>
      <c r="BY105" s="127"/>
      <c r="BZ105" s="127"/>
      <c r="CA105" s="127" t="str">
        <f t="shared" si="45"/>
        <v/>
      </c>
      <c r="CB105" s="127" t="str">
        <f t="shared" si="46"/>
        <v/>
      </c>
      <c r="CC105" s="129"/>
      <c r="CD105" s="129"/>
      <c r="CE105" s="129"/>
      <c r="CF105" s="129"/>
      <c r="CG105" s="129"/>
      <c r="CH105" s="129" t="str">
        <f t="shared" si="47"/>
        <v/>
      </c>
      <c r="CI105" s="129" t="str">
        <f t="shared" si="48"/>
        <v/>
      </c>
      <c r="CJ105" s="131"/>
      <c r="CK105" s="131"/>
      <c r="CL105" s="131"/>
      <c r="CM105" s="131"/>
      <c r="CN105" s="131"/>
      <c r="CO105" s="131" t="str">
        <f t="shared" si="49"/>
        <v/>
      </c>
      <c r="CP105" s="131" t="str">
        <f t="shared" si="50"/>
        <v/>
      </c>
      <c r="CQ105" s="133"/>
      <c r="CR105" s="133"/>
      <c r="CS105" s="133"/>
      <c r="CT105" s="133"/>
      <c r="CU105" s="133"/>
      <c r="CV105" s="133"/>
      <c r="CW105" s="133"/>
      <c r="CX105" s="133"/>
      <c r="CY105" s="133" t="str">
        <f t="shared" si="51"/>
        <v/>
      </c>
      <c r="CZ105" s="134" t="str">
        <f t="shared" si="52"/>
        <v/>
      </c>
      <c r="DA105" s="389"/>
      <c r="DB105" s="388"/>
      <c r="DC105" s="125" t="str">
        <f t="shared" si="53"/>
        <v/>
      </c>
      <c r="DD105" s="167" t="str">
        <f t="shared" si="54"/>
        <v/>
      </c>
      <c r="DE105" s="167" t="str">
        <f t="shared" si="55"/>
        <v/>
      </c>
      <c r="DF105" s="167" t="str">
        <f t="shared" si="56"/>
        <v/>
      </c>
      <c r="DG105" s="167" t="str">
        <f t="shared" si="57"/>
        <v/>
      </c>
      <c r="DH105" s="138" t="str">
        <f t="shared" si="58"/>
        <v/>
      </c>
      <c r="DI105" s="139" t="str">
        <f t="shared" si="59"/>
        <v/>
      </c>
      <c r="DJ105" s="140" t="str">
        <f t="shared" si="64"/>
        <v/>
      </c>
      <c r="DK105" s="141" t="str">
        <f t="shared" si="65"/>
        <v/>
      </c>
      <c r="DL105" s="142" t="str">
        <f t="shared" si="31"/>
        <v/>
      </c>
      <c r="DM105" s="164" t="str">
        <f t="shared" si="62"/>
        <v/>
      </c>
      <c r="DN105" s="219" t="str">
        <f t="shared" si="63"/>
        <v/>
      </c>
    </row>
    <row r="106" spans="1:118" s="148" customFormat="1" ht="15">
      <c r="B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  <c r="AN106" s="144"/>
      <c r="AO106" s="144"/>
      <c r="AP106" s="144"/>
      <c r="AQ106" s="144"/>
      <c r="AR106" s="144"/>
      <c r="AS106" s="144"/>
      <c r="AT106" s="144"/>
      <c r="AU106" s="144"/>
      <c r="AV106" s="144"/>
      <c r="AW106" s="144"/>
      <c r="AX106" s="144"/>
      <c r="AY106" s="144"/>
      <c r="AZ106" s="144"/>
      <c r="BA106" s="144"/>
      <c r="BB106" s="144"/>
      <c r="BC106" s="144"/>
      <c r="BD106" s="144"/>
      <c r="BE106" s="144"/>
      <c r="BF106" s="144"/>
      <c r="BG106" s="144"/>
      <c r="BH106" s="144"/>
      <c r="BI106" s="144"/>
      <c r="BJ106" s="144"/>
      <c r="BK106" s="144"/>
      <c r="BL106" s="144"/>
      <c r="BM106" s="144"/>
      <c r="BN106" s="144"/>
      <c r="BO106" s="144"/>
      <c r="BP106" s="144"/>
      <c r="BQ106" s="144"/>
      <c r="BR106" s="144"/>
      <c r="BS106" s="144"/>
      <c r="BT106" s="144"/>
      <c r="BU106" s="144"/>
      <c r="BV106" s="144"/>
      <c r="BW106" s="144"/>
      <c r="BX106" s="144"/>
      <c r="BY106" s="144"/>
      <c r="BZ106" s="144"/>
      <c r="CA106" s="144"/>
      <c r="CB106" s="144"/>
      <c r="CC106" s="144"/>
      <c r="CD106" s="144"/>
      <c r="CE106" s="144"/>
      <c r="CF106" s="144"/>
      <c r="CG106" s="144"/>
      <c r="CH106" s="144"/>
      <c r="CI106" s="144"/>
      <c r="CJ106" s="144"/>
      <c r="CK106" s="144"/>
      <c r="CL106" s="144"/>
      <c r="CM106" s="144"/>
      <c r="CN106" s="144"/>
      <c r="CO106" s="144"/>
      <c r="CP106" s="144"/>
      <c r="CQ106" s="144"/>
      <c r="CR106" s="144"/>
      <c r="CS106" s="144"/>
      <c r="CT106" s="144"/>
      <c r="CU106" s="144"/>
      <c r="CV106" s="144"/>
      <c r="CW106" s="144"/>
      <c r="CX106" s="144"/>
      <c r="CY106" s="144"/>
      <c r="CZ106" s="268" t="s">
        <v>102</v>
      </c>
      <c r="DA106" s="269"/>
      <c r="DB106" s="269"/>
      <c r="DC106" s="269"/>
      <c r="DD106" s="2"/>
      <c r="DE106" s="2"/>
      <c r="DF106" s="2"/>
      <c r="DG106" s="2"/>
      <c r="DH106" s="145">
        <f>IFERROR(AVERAGE(DH66:DH105),"")</f>
        <v>82.651001984126978</v>
      </c>
      <c r="DI106" s="145">
        <f>IFERROR(AVERAGE(DI66:DI105),"")</f>
        <v>89.15687624007937</v>
      </c>
      <c r="DJ106" s="145">
        <f>IFERROR(AVERAGE(DJ66:DJ105),"")</f>
        <v>90.361667768959407</v>
      </c>
      <c r="DK106" s="145">
        <f>IFERROR(AVERAGE(DK66:DK105),"")</f>
        <v>91.325500992063525</v>
      </c>
      <c r="DL106" s="151"/>
      <c r="DM106" s="147"/>
      <c r="DN106" s="151"/>
    </row>
    <row r="107" spans="1:118" s="148" customFormat="1" ht="15">
      <c r="B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  <c r="AN107" s="144"/>
      <c r="AO107" s="144"/>
      <c r="AP107" s="144"/>
      <c r="AQ107" s="144"/>
      <c r="AR107" s="144"/>
      <c r="AS107" s="144"/>
      <c r="AT107" s="144"/>
      <c r="AU107" s="144"/>
      <c r="AV107" s="144"/>
      <c r="AW107" s="144"/>
      <c r="AX107" s="144"/>
      <c r="AY107" s="144"/>
      <c r="AZ107" s="144"/>
      <c r="BA107" s="144"/>
      <c r="BB107" s="144"/>
      <c r="BC107" s="144"/>
      <c r="BD107" s="144"/>
      <c r="BE107" s="144"/>
      <c r="BF107" s="144"/>
      <c r="BG107" s="144"/>
      <c r="BH107" s="144"/>
      <c r="BI107" s="144"/>
      <c r="BJ107" s="144"/>
      <c r="BK107" s="144"/>
      <c r="BL107" s="144"/>
      <c r="BM107" s="144"/>
      <c r="BN107" s="144"/>
      <c r="BO107" s="144"/>
      <c r="BP107" s="144"/>
      <c r="BQ107" s="144"/>
      <c r="BR107" s="144"/>
      <c r="BS107" s="144"/>
      <c r="BT107" s="144"/>
      <c r="BU107" s="144"/>
      <c r="BV107" s="144"/>
      <c r="BW107" s="144"/>
      <c r="BX107" s="144"/>
      <c r="BY107" s="144"/>
      <c r="BZ107" s="144"/>
      <c r="CA107" s="144"/>
      <c r="CB107" s="144"/>
      <c r="CC107" s="144"/>
      <c r="CD107" s="144"/>
      <c r="CE107" s="144"/>
      <c r="CF107" s="144"/>
      <c r="CG107" s="144"/>
      <c r="CH107" s="144"/>
      <c r="CI107" s="144"/>
      <c r="CJ107" s="144"/>
      <c r="CK107" s="144"/>
      <c r="CL107" s="144"/>
      <c r="CM107" s="144"/>
      <c r="CN107" s="144"/>
      <c r="CO107" s="144"/>
      <c r="CP107" s="144"/>
      <c r="CQ107" s="144"/>
      <c r="CR107" s="144"/>
      <c r="CS107" s="144"/>
      <c r="CT107" s="144"/>
      <c r="CU107" s="144"/>
      <c r="CV107" s="144"/>
      <c r="CW107" s="144"/>
      <c r="CX107" s="144"/>
      <c r="CY107" s="144"/>
      <c r="CZ107" s="270" t="s">
        <v>103</v>
      </c>
      <c r="DA107" s="270"/>
      <c r="DB107" s="270"/>
      <c r="DC107" s="270"/>
      <c r="DD107" s="2"/>
      <c r="DE107" s="2"/>
      <c r="DF107" s="2"/>
      <c r="DG107" s="2"/>
      <c r="DH107" s="145">
        <f>IFERROR(ROUND(STDEV(DH66:DH105),2),"")</f>
        <v>6.98</v>
      </c>
      <c r="DI107" s="145">
        <f>IFERROR(ROUND(STDEV(DI66:DI105),2),"")</f>
        <v>4.3600000000000003</v>
      </c>
      <c r="DJ107" s="145">
        <f>IFERROR(ROUND(STDEV(DJ66:DJ105),2),"")</f>
        <v>3.88</v>
      </c>
      <c r="DK107" s="145">
        <f>IFERROR(ROUND(STDEV(DK66:DK105),2),"")</f>
        <v>3.49</v>
      </c>
      <c r="DL107" s="151"/>
      <c r="DM107" s="147"/>
      <c r="DN107" s="151"/>
    </row>
    <row r="108" spans="1:118" s="148" customFormat="1" ht="15">
      <c r="B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  <c r="AN108" s="144"/>
      <c r="AO108" s="144"/>
      <c r="AP108" s="144"/>
      <c r="AQ108" s="144"/>
      <c r="AR108" s="144"/>
      <c r="AS108" s="144"/>
      <c r="AT108" s="144"/>
      <c r="AU108" s="144"/>
      <c r="AV108" s="144"/>
      <c r="AW108" s="144"/>
      <c r="AX108" s="144"/>
      <c r="AY108" s="144"/>
      <c r="AZ108" s="144"/>
      <c r="BA108" s="144"/>
      <c r="BB108" s="144"/>
      <c r="BC108" s="144"/>
      <c r="BD108" s="144"/>
      <c r="BE108" s="144"/>
      <c r="BF108" s="144"/>
      <c r="BG108" s="144"/>
      <c r="BH108" s="144"/>
      <c r="BI108" s="144"/>
      <c r="BJ108" s="144"/>
      <c r="BK108" s="144"/>
      <c r="BL108" s="144"/>
      <c r="BM108" s="144"/>
      <c r="BN108" s="144"/>
      <c r="BO108" s="144"/>
      <c r="BP108" s="144"/>
      <c r="BQ108" s="144"/>
      <c r="BR108" s="144"/>
      <c r="BS108" s="144"/>
      <c r="BT108" s="144"/>
      <c r="BU108" s="144"/>
      <c r="BV108" s="144"/>
      <c r="BW108" s="144"/>
      <c r="BX108" s="144"/>
      <c r="BY108" s="144"/>
      <c r="BZ108" s="144"/>
      <c r="CA108" s="144"/>
      <c r="CB108" s="144"/>
      <c r="CC108" s="144"/>
      <c r="CD108" s="144"/>
      <c r="CE108" s="144"/>
      <c r="CF108" s="144"/>
      <c r="CG108" s="144"/>
      <c r="CH108" s="144"/>
      <c r="CI108" s="144"/>
      <c r="CJ108" s="144"/>
      <c r="CK108" s="144"/>
      <c r="CL108" s="144"/>
      <c r="CM108" s="144"/>
      <c r="CN108" s="144"/>
      <c r="CO108" s="144"/>
      <c r="CP108" s="144"/>
      <c r="CQ108" s="144"/>
      <c r="CR108" s="144"/>
      <c r="CS108" s="144"/>
      <c r="CT108" s="144"/>
      <c r="CU108" s="144"/>
      <c r="CV108" s="144"/>
      <c r="CW108" s="144"/>
      <c r="CX108" s="144"/>
      <c r="CY108" s="144"/>
      <c r="CZ108" s="144"/>
      <c r="DA108" s="144"/>
      <c r="DB108" s="144"/>
      <c r="DC108" s="144"/>
      <c r="DD108" s="149"/>
      <c r="DE108" s="149"/>
      <c r="DF108" s="149"/>
      <c r="DG108" s="149"/>
      <c r="DH108" s="150"/>
      <c r="DL108" s="151"/>
      <c r="DM108" s="147"/>
      <c r="DN108" s="151"/>
    </row>
    <row r="109" spans="1:118" s="148" customFormat="1" ht="15">
      <c r="B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  <c r="AO109" s="144"/>
      <c r="AP109" s="144"/>
      <c r="AQ109" s="144"/>
      <c r="AR109" s="144"/>
      <c r="AS109" s="144"/>
      <c r="AT109" s="144"/>
      <c r="AU109" s="144"/>
      <c r="AV109" s="144"/>
      <c r="AW109" s="144"/>
      <c r="AX109" s="144"/>
      <c r="AY109" s="144"/>
      <c r="AZ109" s="144"/>
      <c r="BA109" s="144"/>
      <c r="BB109" s="144"/>
      <c r="BC109" s="144"/>
      <c r="BD109" s="144"/>
      <c r="BE109" s="144"/>
      <c r="BF109" s="144"/>
      <c r="BG109" s="144"/>
      <c r="BH109" s="144"/>
      <c r="BI109" s="144"/>
      <c r="BJ109" s="144"/>
      <c r="BK109" s="144"/>
      <c r="BL109" s="144"/>
      <c r="BM109" s="144"/>
      <c r="BN109" s="144"/>
      <c r="BO109" s="144"/>
      <c r="BP109" s="144"/>
      <c r="BQ109" s="144"/>
      <c r="BR109" s="144"/>
      <c r="BS109" s="144"/>
      <c r="BT109" s="144"/>
      <c r="BU109" s="144"/>
      <c r="BV109" s="144"/>
      <c r="BW109" s="144"/>
      <c r="BX109" s="144"/>
      <c r="BY109" s="144"/>
      <c r="BZ109" s="144"/>
      <c r="CA109" s="144"/>
      <c r="CB109" s="144"/>
      <c r="CC109" s="144"/>
      <c r="CD109" s="144"/>
      <c r="CE109" s="144"/>
      <c r="CF109" s="144"/>
      <c r="CG109" s="144"/>
      <c r="CH109" s="144"/>
      <c r="CI109" s="144"/>
      <c r="CJ109" s="144"/>
      <c r="CK109" s="144"/>
      <c r="CL109" s="144"/>
      <c r="CM109" s="144"/>
      <c r="CN109" s="144"/>
      <c r="CO109" s="144"/>
      <c r="CP109" s="144"/>
      <c r="CQ109" s="144"/>
      <c r="CR109" s="144"/>
      <c r="CS109" s="144"/>
      <c r="CT109" s="144"/>
      <c r="CU109" s="144"/>
      <c r="CV109" s="144"/>
      <c r="CW109" s="144"/>
      <c r="CX109" s="144"/>
      <c r="CY109" s="144"/>
      <c r="CZ109" s="144"/>
      <c r="DA109" s="144"/>
      <c r="DB109" s="144"/>
      <c r="DC109" s="144"/>
      <c r="DD109" s="149"/>
      <c r="DE109" s="149"/>
      <c r="DF109" s="149"/>
      <c r="DG109" s="149"/>
      <c r="DH109" s="150"/>
      <c r="DL109" s="151"/>
      <c r="DM109" s="147"/>
      <c r="DN109" s="151"/>
    </row>
    <row r="110" spans="1:118" s="148" customFormat="1" ht="15">
      <c r="B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  <c r="AN110" s="144"/>
      <c r="AO110" s="144"/>
      <c r="AP110" s="144"/>
      <c r="AQ110" s="144"/>
      <c r="AR110" s="144"/>
      <c r="AS110" s="144"/>
      <c r="AT110" s="144"/>
      <c r="AU110" s="144"/>
      <c r="AV110" s="144"/>
      <c r="AW110" s="144"/>
      <c r="AX110" s="144"/>
      <c r="AY110" s="144"/>
      <c r="AZ110" s="144"/>
      <c r="BA110" s="144"/>
      <c r="BB110" s="144"/>
      <c r="BC110" s="144"/>
      <c r="BD110" s="144"/>
      <c r="BE110" s="144"/>
      <c r="BF110" s="144"/>
      <c r="BG110" s="144"/>
      <c r="BH110" s="144"/>
      <c r="BI110" s="144"/>
      <c r="BJ110" s="144"/>
      <c r="BK110" s="144"/>
      <c r="BL110" s="144"/>
      <c r="BM110" s="144"/>
      <c r="BN110" s="144"/>
      <c r="BO110" s="144"/>
      <c r="BP110" s="144"/>
      <c r="BQ110" s="144"/>
      <c r="BR110" s="144"/>
      <c r="BS110" s="144"/>
      <c r="BT110" s="144"/>
      <c r="BU110" s="144"/>
      <c r="BV110" s="144"/>
      <c r="BW110" s="144"/>
      <c r="BX110" s="144"/>
      <c r="BY110" s="144"/>
      <c r="BZ110" s="144"/>
      <c r="CA110" s="144"/>
      <c r="CB110" s="144"/>
      <c r="CC110" s="144"/>
      <c r="CD110" s="144"/>
      <c r="CE110" s="144"/>
      <c r="CF110" s="144"/>
      <c r="CG110" s="144"/>
      <c r="CH110" s="144"/>
      <c r="CI110" s="144"/>
      <c r="CJ110" s="144"/>
      <c r="CK110" s="144"/>
      <c r="CL110" s="144"/>
      <c r="CM110" s="144"/>
      <c r="CN110" s="144"/>
      <c r="CO110" s="144"/>
      <c r="CP110" s="144"/>
      <c r="CQ110" s="144"/>
      <c r="CR110" s="144"/>
      <c r="CS110" s="144"/>
      <c r="CT110" s="144"/>
      <c r="CU110" s="144"/>
      <c r="CV110" s="144"/>
      <c r="CW110" s="144"/>
      <c r="CX110" s="144"/>
      <c r="CY110" s="144"/>
      <c r="CZ110" s="144"/>
      <c r="DA110" s="144"/>
      <c r="DB110" s="144"/>
      <c r="DC110" s="144"/>
      <c r="DD110" s="149"/>
      <c r="DE110" s="149"/>
      <c r="DF110" s="149"/>
      <c r="DG110" s="149"/>
      <c r="DH110" s="150"/>
      <c r="DL110" s="151"/>
      <c r="DM110" s="147"/>
      <c r="DN110" s="151"/>
    </row>
    <row r="111" spans="1:118" ht="24" thickBot="1">
      <c r="B111" s="1"/>
      <c r="C111" s="363" t="s">
        <v>107</v>
      </c>
      <c r="D111" s="363"/>
      <c r="DM111" s="1"/>
      <c r="DN111" s="1"/>
    </row>
    <row r="112" spans="1:118" ht="21" thickBot="1">
      <c r="B112" s="1"/>
      <c r="C112" s="364" t="s">
        <v>1</v>
      </c>
      <c r="D112" s="364"/>
      <c r="E112" s="365" t="str">
        <f>IF($AC$114+$BA$114+$CY$114+$DC$115=100,"","Total weight should be equal to 100")</f>
        <v/>
      </c>
      <c r="F112" s="366"/>
      <c r="G112" s="366"/>
      <c r="H112" s="366"/>
      <c r="I112" s="366"/>
      <c r="J112" s="366"/>
      <c r="K112" s="366"/>
      <c r="L112" s="366"/>
      <c r="M112" s="366"/>
      <c r="N112" s="366"/>
      <c r="O112" s="366"/>
      <c r="P112" s="366"/>
      <c r="Q112" s="366"/>
      <c r="R112" s="366"/>
      <c r="S112" s="366"/>
      <c r="T112" s="366"/>
      <c r="U112" s="366"/>
      <c r="V112" s="366"/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366"/>
      <c r="AJ112" s="366"/>
      <c r="AK112" s="366"/>
      <c r="AL112" s="366"/>
      <c r="AM112" s="366"/>
      <c r="AN112" s="366"/>
      <c r="AO112" s="366"/>
      <c r="AP112" s="366"/>
      <c r="AQ112" s="366"/>
      <c r="AR112" s="366"/>
      <c r="AS112" s="366"/>
      <c r="AT112" s="366"/>
      <c r="AU112" s="366"/>
      <c r="AV112" s="366"/>
      <c r="AW112" s="366"/>
      <c r="AX112" s="366"/>
      <c r="AY112" s="366"/>
      <c r="AZ112" s="366"/>
      <c r="BA112" s="366"/>
      <c r="BB112" s="366"/>
      <c r="BC112" s="366"/>
      <c r="BD112" s="366"/>
      <c r="BE112" s="366"/>
      <c r="BF112" s="366"/>
      <c r="BG112" s="366"/>
      <c r="BH112" s="366"/>
      <c r="BI112" s="366"/>
      <c r="BJ112" s="366"/>
      <c r="BK112" s="366"/>
      <c r="BL112" s="366"/>
      <c r="BM112" s="366"/>
      <c r="BN112" s="366"/>
      <c r="BO112" s="366"/>
      <c r="BP112" s="366"/>
      <c r="BQ112" s="366"/>
      <c r="BR112" s="366"/>
      <c r="BS112" s="366"/>
      <c r="BT112" s="366"/>
      <c r="BU112" s="366"/>
      <c r="BV112" s="366"/>
      <c r="BW112" s="366"/>
      <c r="BX112" s="366"/>
      <c r="BY112" s="366"/>
      <c r="BZ112" s="366"/>
      <c r="CA112" s="366"/>
      <c r="CB112" s="366"/>
      <c r="CC112" s="366"/>
      <c r="CD112" s="366"/>
      <c r="CE112" s="366"/>
      <c r="CF112" s="366"/>
      <c r="CG112" s="366"/>
      <c r="CH112" s="366"/>
      <c r="CI112" s="366"/>
      <c r="CJ112" s="366"/>
      <c r="CK112" s="366"/>
      <c r="CL112" s="366"/>
      <c r="CM112" s="366"/>
      <c r="CN112" s="366"/>
      <c r="CO112" s="366"/>
      <c r="CP112" s="366"/>
      <c r="CQ112" s="366"/>
      <c r="CR112" s="366"/>
      <c r="CS112" s="366"/>
      <c r="CT112" s="366"/>
      <c r="CU112" s="366"/>
      <c r="CV112" s="366"/>
      <c r="CW112" s="366"/>
      <c r="CX112" s="366"/>
      <c r="CY112" s="366"/>
      <c r="CZ112" s="367"/>
      <c r="DM112" s="1"/>
      <c r="DN112" s="1"/>
    </row>
    <row r="113" spans="1:127" ht="17.25" thickBot="1">
      <c r="B113" s="1"/>
      <c r="C113" s="426" t="s">
        <v>262</v>
      </c>
      <c r="D113" s="427"/>
      <c r="E113" s="370" t="str">
        <f>IF(R115+AD115=100,"","Total formative assessment weight should be 100")</f>
        <v/>
      </c>
      <c r="F113" s="371"/>
      <c r="G113" s="371"/>
      <c r="H113" s="371"/>
      <c r="I113" s="371"/>
      <c r="J113" s="371"/>
      <c r="K113" s="371"/>
      <c r="L113" s="371"/>
      <c r="M113" s="371"/>
      <c r="N113" s="371"/>
      <c r="O113" s="371"/>
      <c r="P113" s="371"/>
      <c r="Q113" s="371"/>
      <c r="R113" s="371"/>
      <c r="S113" s="371"/>
      <c r="T113" s="371"/>
      <c r="U113" s="371"/>
      <c r="V113" s="371"/>
      <c r="W113" s="371"/>
      <c r="X113" s="371"/>
      <c r="Y113" s="371"/>
      <c r="Z113" s="371"/>
      <c r="AA113" s="371"/>
      <c r="AB113" s="371"/>
      <c r="AC113" s="371"/>
      <c r="AD113" s="371"/>
      <c r="AE113" s="371" t="str">
        <f>IF(AP115+AY115+BB115=100,"","Total written work weight should be 100")</f>
        <v/>
      </c>
      <c r="AF113" s="371"/>
      <c r="AG113" s="371"/>
      <c r="AH113" s="371"/>
      <c r="AI113" s="371"/>
      <c r="AJ113" s="371"/>
      <c r="AK113" s="371"/>
      <c r="AL113" s="371"/>
      <c r="AM113" s="371"/>
      <c r="AN113" s="371"/>
      <c r="AO113" s="371"/>
      <c r="AP113" s="371"/>
      <c r="AQ113" s="371"/>
      <c r="AR113" s="371"/>
      <c r="AS113" s="371"/>
      <c r="AT113" s="371"/>
      <c r="AU113" s="371"/>
      <c r="AV113" s="371"/>
      <c r="AW113" s="371"/>
      <c r="AX113" s="371"/>
      <c r="AY113" s="371"/>
      <c r="AZ113" s="371"/>
      <c r="BA113" s="371"/>
      <c r="BB113" s="371"/>
      <c r="BC113" s="371" t="str">
        <f>IF(BI115+BU115+CB115+CI115+CP115+CZ115=100,"","Total written work weight should be 100")</f>
        <v/>
      </c>
      <c r="BD113" s="371"/>
      <c r="BE113" s="371"/>
      <c r="BF113" s="371"/>
      <c r="BG113" s="371"/>
      <c r="BH113" s="371"/>
      <c r="BI113" s="371"/>
      <c r="BJ113" s="371"/>
      <c r="BK113" s="371"/>
      <c r="BL113" s="371"/>
      <c r="BM113" s="371"/>
      <c r="BN113" s="371"/>
      <c r="BO113" s="371"/>
      <c r="BP113" s="371"/>
      <c r="BQ113" s="371"/>
      <c r="BR113" s="371"/>
      <c r="BS113" s="371"/>
      <c r="BT113" s="371"/>
      <c r="BU113" s="371"/>
      <c r="BV113" s="371"/>
      <c r="BW113" s="371"/>
      <c r="BX113" s="371"/>
      <c r="BY113" s="371"/>
      <c r="BZ113" s="371"/>
      <c r="CA113" s="371"/>
      <c r="CB113" s="371"/>
      <c r="CC113" s="371"/>
      <c r="CD113" s="371"/>
      <c r="CE113" s="371"/>
      <c r="CF113" s="371"/>
      <c r="CG113" s="371"/>
      <c r="CH113" s="371"/>
      <c r="CI113" s="371"/>
      <c r="CJ113" s="371"/>
      <c r="CK113" s="371"/>
      <c r="CL113" s="371"/>
      <c r="CM113" s="371"/>
      <c r="CN113" s="371"/>
      <c r="CO113" s="371"/>
      <c r="CP113" s="371"/>
      <c r="CQ113" s="371"/>
      <c r="CR113" s="371"/>
      <c r="CS113" s="371"/>
      <c r="CT113" s="371"/>
      <c r="CU113" s="371"/>
      <c r="CV113" s="371"/>
      <c r="CW113" s="371"/>
      <c r="CX113" s="371"/>
      <c r="CY113" s="371"/>
      <c r="CZ113" s="372"/>
      <c r="DA113" s="373" t="s">
        <v>3</v>
      </c>
      <c r="DB113" s="374"/>
      <c r="DC113" s="375"/>
      <c r="DD113" s="9"/>
      <c r="DE113" s="9"/>
      <c r="DF113" s="9"/>
      <c r="DG113" s="9"/>
      <c r="DH113" s="7"/>
      <c r="DI113" s="5"/>
      <c r="DJ113" s="5"/>
      <c r="DK113" s="5"/>
      <c r="DL113" s="10"/>
      <c r="DN113" s="1"/>
    </row>
    <row r="114" spans="1:127" ht="18.75" thickBot="1">
      <c r="B114" s="1"/>
      <c r="C114" s="359" t="str">
        <f>IF(C113='AP 4R'!C113:D113,"","Scale should be the same with the other section.")</f>
        <v/>
      </c>
      <c r="D114" s="359"/>
      <c r="E114" s="431" t="s">
        <v>4</v>
      </c>
      <c r="F114" s="432"/>
      <c r="G114" s="432"/>
      <c r="H114" s="432"/>
      <c r="I114" s="432"/>
      <c r="J114" s="432"/>
      <c r="K114" s="432"/>
      <c r="L114" s="432"/>
      <c r="M114" s="432"/>
      <c r="N114" s="432"/>
      <c r="O114" s="432"/>
      <c r="P114" s="432"/>
      <c r="Q114" s="432"/>
      <c r="R114" s="432"/>
      <c r="S114" s="432"/>
      <c r="T114" s="432"/>
      <c r="U114" s="432"/>
      <c r="V114" s="432"/>
      <c r="W114" s="432"/>
      <c r="X114" s="432" t="s">
        <v>5</v>
      </c>
      <c r="Y114" s="432"/>
      <c r="Z114" s="432"/>
      <c r="AA114" s="432"/>
      <c r="AB114" s="432"/>
      <c r="AC114" s="432">
        <v>0</v>
      </c>
      <c r="AD114" s="433"/>
      <c r="AE114" s="434" t="s">
        <v>6</v>
      </c>
      <c r="AF114" s="435"/>
      <c r="AG114" s="435"/>
      <c r="AH114" s="435"/>
      <c r="AI114" s="435"/>
      <c r="AJ114" s="435"/>
      <c r="AK114" s="435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 t="s">
        <v>5</v>
      </c>
      <c r="AX114" s="435"/>
      <c r="AY114" s="435"/>
      <c r="AZ114" s="435"/>
      <c r="BA114" s="329">
        <v>30</v>
      </c>
      <c r="BB114" s="330"/>
      <c r="BC114" s="331" t="s">
        <v>7</v>
      </c>
      <c r="BD114" s="332"/>
      <c r="BE114" s="332"/>
      <c r="BF114" s="332"/>
      <c r="BG114" s="332"/>
      <c r="BH114" s="332"/>
      <c r="BI114" s="332"/>
      <c r="BJ114" s="332"/>
      <c r="BK114" s="332"/>
      <c r="BL114" s="332"/>
      <c r="BM114" s="332"/>
      <c r="BN114" s="332"/>
      <c r="BO114" s="332"/>
      <c r="BP114" s="332"/>
      <c r="BQ114" s="332"/>
      <c r="BR114" s="332"/>
      <c r="BS114" s="332"/>
      <c r="BT114" s="332"/>
      <c r="BU114" s="332"/>
      <c r="BV114" s="332"/>
      <c r="BW114" s="332"/>
      <c r="BX114" s="332"/>
      <c r="BY114" s="332"/>
      <c r="BZ114" s="332"/>
      <c r="CA114" s="332"/>
      <c r="CB114" s="332"/>
      <c r="CC114" s="332"/>
      <c r="CD114" s="332"/>
      <c r="CE114" s="332"/>
      <c r="CF114" s="332"/>
      <c r="CG114" s="332"/>
      <c r="CH114" s="332"/>
      <c r="CI114" s="332"/>
      <c r="CJ114" s="332"/>
      <c r="CK114" s="332"/>
      <c r="CL114" s="332"/>
      <c r="CM114" s="332"/>
      <c r="CN114" s="332"/>
      <c r="CO114" s="332"/>
      <c r="CP114" s="332"/>
      <c r="CQ114" s="332"/>
      <c r="CR114" s="333" t="s">
        <v>5</v>
      </c>
      <c r="CS114" s="334"/>
      <c r="CT114" s="334"/>
      <c r="CU114" s="334"/>
      <c r="CV114" s="334"/>
      <c r="CW114" s="334"/>
      <c r="CX114" s="335"/>
      <c r="CY114" s="379">
        <v>50</v>
      </c>
      <c r="CZ114" s="380"/>
      <c r="DA114" s="428"/>
      <c r="DB114" s="429"/>
      <c r="DC114" s="430"/>
      <c r="DD114" s="12"/>
      <c r="DE114" s="12"/>
      <c r="DF114" s="12"/>
      <c r="DG114" s="12"/>
      <c r="DH114" s="13"/>
      <c r="DI114" s="14"/>
      <c r="DJ114" s="14"/>
      <c r="DK114" s="14"/>
      <c r="DL114" s="15"/>
      <c r="DN114" s="1"/>
    </row>
    <row r="115" spans="1:127" ht="24.75" customHeight="1">
      <c r="A115" s="350" t="s">
        <v>8</v>
      </c>
      <c r="B115" s="350" t="s">
        <v>108</v>
      </c>
      <c r="C115" s="353" t="s">
        <v>9</v>
      </c>
      <c r="D115" s="356" t="s">
        <v>10</v>
      </c>
      <c r="E115" s="419" t="s">
        <v>11</v>
      </c>
      <c r="F115" s="420"/>
      <c r="G115" s="420"/>
      <c r="H115" s="420"/>
      <c r="I115" s="420"/>
      <c r="J115" s="420"/>
      <c r="K115" s="420"/>
      <c r="L115" s="420"/>
      <c r="M115" s="421"/>
      <c r="N115" s="422" t="s">
        <v>5</v>
      </c>
      <c r="O115" s="423"/>
      <c r="P115" s="423"/>
      <c r="Q115" s="424"/>
      <c r="R115" s="246">
        <v>0</v>
      </c>
      <c r="S115" s="404" t="s">
        <v>12</v>
      </c>
      <c r="T115" s="404"/>
      <c r="U115" s="404"/>
      <c r="V115" s="404"/>
      <c r="W115" s="404"/>
      <c r="X115" s="404"/>
      <c r="Y115" s="404"/>
      <c r="Z115" s="405" t="s">
        <v>5</v>
      </c>
      <c r="AA115" s="425"/>
      <c r="AB115" s="425"/>
      <c r="AC115" s="406"/>
      <c r="AD115" s="176">
        <v>100</v>
      </c>
      <c r="AE115" s="419" t="s">
        <v>13</v>
      </c>
      <c r="AF115" s="420"/>
      <c r="AG115" s="420"/>
      <c r="AH115" s="420"/>
      <c r="AI115" s="420"/>
      <c r="AJ115" s="420"/>
      <c r="AK115" s="420"/>
      <c r="AL115" s="420"/>
      <c r="AM115" s="421"/>
      <c r="AN115" s="411" t="s">
        <v>5</v>
      </c>
      <c r="AO115" s="412"/>
      <c r="AP115" s="246">
        <v>40</v>
      </c>
      <c r="AQ115" s="404" t="s">
        <v>14</v>
      </c>
      <c r="AR115" s="404"/>
      <c r="AS115" s="404"/>
      <c r="AT115" s="404"/>
      <c r="AU115" s="404"/>
      <c r="AV115" s="404"/>
      <c r="AW115" s="405" t="s">
        <v>5</v>
      </c>
      <c r="AX115" s="406"/>
      <c r="AY115" s="244">
        <v>30</v>
      </c>
      <c r="AZ115" s="413" t="s">
        <v>15</v>
      </c>
      <c r="BA115" s="414"/>
      <c r="BB115" s="160">
        <v>30</v>
      </c>
      <c r="BC115" s="415" t="s">
        <v>16</v>
      </c>
      <c r="BD115" s="416"/>
      <c r="BE115" s="416"/>
      <c r="BF115" s="416"/>
      <c r="BG115" s="411" t="s">
        <v>5</v>
      </c>
      <c r="BH115" s="412"/>
      <c r="BI115" s="246">
        <v>30</v>
      </c>
      <c r="BJ115" s="404" t="s">
        <v>17</v>
      </c>
      <c r="BK115" s="404"/>
      <c r="BL115" s="404"/>
      <c r="BM115" s="404"/>
      <c r="BN115" s="404"/>
      <c r="BO115" s="404"/>
      <c r="BP115" s="404"/>
      <c r="BQ115" s="404"/>
      <c r="BR115" s="404"/>
      <c r="BS115" s="405" t="s">
        <v>5</v>
      </c>
      <c r="BT115" s="406"/>
      <c r="BU115" s="244">
        <v>30</v>
      </c>
      <c r="BV115" s="407" t="s">
        <v>109</v>
      </c>
      <c r="BW115" s="407"/>
      <c r="BX115" s="407"/>
      <c r="BY115" s="407"/>
      <c r="BZ115" s="408" t="s">
        <v>5</v>
      </c>
      <c r="CA115" s="408"/>
      <c r="CB115" s="177">
        <v>0</v>
      </c>
      <c r="CC115" s="409" t="s">
        <v>110</v>
      </c>
      <c r="CD115" s="409"/>
      <c r="CE115" s="409"/>
      <c r="CF115" s="409"/>
      <c r="CG115" s="410" t="s">
        <v>5</v>
      </c>
      <c r="CH115" s="410"/>
      <c r="CI115" s="178">
        <v>40</v>
      </c>
      <c r="CJ115" s="398" t="s">
        <v>111</v>
      </c>
      <c r="CK115" s="398"/>
      <c r="CL115" s="398"/>
      <c r="CM115" s="398"/>
      <c r="CN115" s="399" t="s">
        <v>5</v>
      </c>
      <c r="CO115" s="399"/>
      <c r="CP115" s="245">
        <v>0</v>
      </c>
      <c r="CQ115" s="400" t="s">
        <v>21</v>
      </c>
      <c r="CR115" s="400"/>
      <c r="CS115" s="400"/>
      <c r="CT115" s="400"/>
      <c r="CU115" s="400"/>
      <c r="CV115" s="400"/>
      <c r="CW115" s="400"/>
      <c r="CX115" s="401" t="s">
        <v>5</v>
      </c>
      <c r="CY115" s="401"/>
      <c r="CZ115" s="179">
        <v>0</v>
      </c>
      <c r="DA115" s="402" t="s">
        <v>5</v>
      </c>
      <c r="DB115" s="403"/>
      <c r="DC115" s="160">
        <v>20</v>
      </c>
      <c r="DD115" s="161"/>
      <c r="DE115" s="161"/>
      <c r="DF115" s="161"/>
      <c r="DG115" s="161"/>
      <c r="DH115" s="306" t="s">
        <v>22</v>
      </c>
      <c r="DI115" s="309" t="s">
        <v>23</v>
      </c>
      <c r="DJ115" s="312" t="s">
        <v>23</v>
      </c>
      <c r="DK115" s="315" t="s">
        <v>23</v>
      </c>
      <c r="DL115" s="282" t="s">
        <v>24</v>
      </c>
      <c r="DM115" s="282" t="s">
        <v>105</v>
      </c>
      <c r="DN115" s="282" t="s">
        <v>112</v>
      </c>
      <c r="DO115" s="282" t="s">
        <v>106</v>
      </c>
    </row>
    <row r="116" spans="1:127" ht="15" customHeight="1">
      <c r="A116" s="351"/>
      <c r="B116" s="351"/>
      <c r="C116" s="354"/>
      <c r="D116" s="357"/>
      <c r="E116" s="30">
        <v>1</v>
      </c>
      <c r="F116" s="241">
        <v>2</v>
      </c>
      <c r="G116" s="241">
        <v>3</v>
      </c>
      <c r="H116" s="241">
        <v>4</v>
      </c>
      <c r="I116" s="241">
        <v>5</v>
      </c>
      <c r="J116" s="241">
        <v>6</v>
      </c>
      <c r="K116" s="241">
        <v>7</v>
      </c>
      <c r="L116" s="241">
        <v>8</v>
      </c>
      <c r="M116" s="241">
        <v>9</v>
      </c>
      <c r="N116" s="241">
        <v>10</v>
      </c>
      <c r="O116" s="241">
        <v>11</v>
      </c>
      <c r="P116" s="241">
        <v>12</v>
      </c>
      <c r="Q116" s="336" t="s">
        <v>25</v>
      </c>
      <c r="R116" s="289" t="s">
        <v>26</v>
      </c>
      <c r="S116" s="29">
        <v>1</v>
      </c>
      <c r="T116" s="29">
        <v>2</v>
      </c>
      <c r="U116" s="29">
        <v>3</v>
      </c>
      <c r="V116" s="29">
        <v>4</v>
      </c>
      <c r="W116" s="29">
        <v>5</v>
      </c>
      <c r="X116" s="29">
        <v>6</v>
      </c>
      <c r="Y116" s="29">
        <v>7</v>
      </c>
      <c r="Z116" s="29">
        <v>8</v>
      </c>
      <c r="AA116" s="29">
        <v>9</v>
      </c>
      <c r="AB116" s="29">
        <v>10</v>
      </c>
      <c r="AC116" s="285" t="s">
        <v>25</v>
      </c>
      <c r="AD116" s="338" t="s">
        <v>26</v>
      </c>
      <c r="AE116" s="30">
        <v>1</v>
      </c>
      <c r="AF116" s="241">
        <v>2</v>
      </c>
      <c r="AG116" s="241">
        <v>3</v>
      </c>
      <c r="AH116" s="241">
        <v>4</v>
      </c>
      <c r="AI116" s="241">
        <v>5</v>
      </c>
      <c r="AJ116" s="241">
        <v>6</v>
      </c>
      <c r="AK116" s="241">
        <v>7</v>
      </c>
      <c r="AL116" s="241">
        <v>8</v>
      </c>
      <c r="AM116" s="241">
        <v>9</v>
      </c>
      <c r="AN116" s="241">
        <v>10</v>
      </c>
      <c r="AO116" s="336" t="s">
        <v>25</v>
      </c>
      <c r="AP116" s="289" t="s">
        <v>26</v>
      </c>
      <c r="AQ116" s="29">
        <v>1</v>
      </c>
      <c r="AR116" s="29">
        <v>2</v>
      </c>
      <c r="AS116" s="29">
        <v>3</v>
      </c>
      <c r="AT116" s="29">
        <v>4</v>
      </c>
      <c r="AU116" s="29">
        <v>5</v>
      </c>
      <c r="AV116" s="29">
        <v>6</v>
      </c>
      <c r="AW116" s="29">
        <v>7</v>
      </c>
      <c r="AX116" s="285" t="s">
        <v>25</v>
      </c>
      <c r="AY116" s="278" t="s">
        <v>113</v>
      </c>
      <c r="AZ116" s="297"/>
      <c r="BA116" s="298"/>
      <c r="BB116" s="287" t="s">
        <v>26</v>
      </c>
      <c r="BC116" s="30">
        <v>1</v>
      </c>
      <c r="BD116" s="241">
        <v>2</v>
      </c>
      <c r="BE116" s="241">
        <v>3</v>
      </c>
      <c r="BF116" s="241">
        <v>4</v>
      </c>
      <c r="BG116" s="241">
        <v>5</v>
      </c>
      <c r="BH116" s="288" t="s">
        <v>25</v>
      </c>
      <c r="BI116" s="289" t="s">
        <v>26</v>
      </c>
      <c r="BJ116" s="29">
        <v>1</v>
      </c>
      <c r="BK116" s="29">
        <v>2</v>
      </c>
      <c r="BL116" s="29">
        <v>3</v>
      </c>
      <c r="BM116" s="29">
        <v>4</v>
      </c>
      <c r="BN116" s="29">
        <v>5</v>
      </c>
      <c r="BO116" s="29">
        <v>6</v>
      </c>
      <c r="BP116" s="29">
        <v>7</v>
      </c>
      <c r="BQ116" s="29">
        <v>8</v>
      </c>
      <c r="BR116" s="29">
        <v>9</v>
      </c>
      <c r="BS116" s="29">
        <v>10</v>
      </c>
      <c r="BT116" s="290" t="s">
        <v>25</v>
      </c>
      <c r="BU116" s="278" t="s">
        <v>26</v>
      </c>
      <c r="BV116" s="31">
        <v>1</v>
      </c>
      <c r="BW116" s="31">
        <v>2</v>
      </c>
      <c r="BX116" s="31">
        <v>3</v>
      </c>
      <c r="BY116" s="31">
        <v>4</v>
      </c>
      <c r="BZ116" s="32">
        <v>5</v>
      </c>
      <c r="CA116" s="344" t="s">
        <v>25</v>
      </c>
      <c r="CB116" s="345" t="s">
        <v>26</v>
      </c>
      <c r="CC116" s="243">
        <v>1</v>
      </c>
      <c r="CD116" s="243">
        <v>2</v>
      </c>
      <c r="CE116" s="243">
        <v>3</v>
      </c>
      <c r="CF116" s="243">
        <v>4</v>
      </c>
      <c r="CG116" s="243">
        <v>5</v>
      </c>
      <c r="CH116" s="346" t="s">
        <v>25</v>
      </c>
      <c r="CI116" s="347" t="s">
        <v>26</v>
      </c>
      <c r="CJ116" s="34">
        <v>1</v>
      </c>
      <c r="CK116" s="34">
        <v>2</v>
      </c>
      <c r="CL116" s="34">
        <v>3</v>
      </c>
      <c r="CM116" s="34">
        <v>4</v>
      </c>
      <c r="CN116" s="34">
        <v>5</v>
      </c>
      <c r="CO116" s="348" t="s">
        <v>25</v>
      </c>
      <c r="CP116" s="349" t="s">
        <v>26</v>
      </c>
      <c r="CQ116" s="35">
        <v>1</v>
      </c>
      <c r="CR116" s="35">
        <v>2</v>
      </c>
      <c r="CS116" s="35">
        <v>3</v>
      </c>
      <c r="CT116" s="36">
        <v>4</v>
      </c>
      <c r="CU116" s="35">
        <v>5</v>
      </c>
      <c r="CV116" s="35">
        <v>6</v>
      </c>
      <c r="CW116" s="35">
        <v>7</v>
      </c>
      <c r="CX116" s="35">
        <v>8</v>
      </c>
      <c r="CY116" s="288" t="s">
        <v>25</v>
      </c>
      <c r="CZ116" s="318" t="s">
        <v>26</v>
      </c>
      <c r="DA116" s="37"/>
      <c r="DB116" s="38"/>
      <c r="DC116" s="287" t="s">
        <v>27</v>
      </c>
      <c r="DD116" s="39"/>
      <c r="DE116" s="39"/>
      <c r="DF116" s="39"/>
      <c r="DG116" s="39"/>
      <c r="DH116" s="307"/>
      <c r="DI116" s="310"/>
      <c r="DJ116" s="313"/>
      <c r="DK116" s="316"/>
      <c r="DL116" s="283"/>
      <c r="DM116" s="283"/>
      <c r="DN116" s="283"/>
      <c r="DO116" s="283"/>
    </row>
    <row r="117" spans="1:127" ht="17.25" customHeight="1">
      <c r="A117" s="351"/>
      <c r="B117" s="351"/>
      <c r="C117" s="354"/>
      <c r="D117" s="40" t="s">
        <v>28</v>
      </c>
      <c r="E117" s="180"/>
      <c r="F117" s="43"/>
      <c r="G117" s="43"/>
      <c r="H117" s="43"/>
      <c r="I117" s="43"/>
      <c r="J117" s="43"/>
      <c r="K117" s="43"/>
      <c r="L117" s="43"/>
      <c r="M117" s="43"/>
      <c r="N117" s="44"/>
      <c r="O117" s="44"/>
      <c r="P117" s="44"/>
      <c r="Q117" s="337"/>
      <c r="R117" s="289"/>
      <c r="S117" s="46"/>
      <c r="T117" s="46"/>
      <c r="U117" s="46"/>
      <c r="V117" s="46"/>
      <c r="W117" s="46"/>
      <c r="X117" s="46"/>
      <c r="Y117" s="46"/>
      <c r="Z117" s="46"/>
      <c r="AA117" s="47"/>
      <c r="AB117" s="47"/>
      <c r="AC117" s="286"/>
      <c r="AD117" s="338"/>
      <c r="AE117" s="180">
        <v>43783</v>
      </c>
      <c r="AF117" s="43">
        <v>43796</v>
      </c>
      <c r="AG117" s="43">
        <v>43797</v>
      </c>
      <c r="AH117" s="43">
        <v>43776</v>
      </c>
      <c r="AI117" s="43"/>
      <c r="AJ117" s="43"/>
      <c r="AK117" s="43"/>
      <c r="AL117" s="43"/>
      <c r="AM117" s="43"/>
      <c r="AN117" s="43"/>
      <c r="AO117" s="337"/>
      <c r="AP117" s="289"/>
      <c r="AQ117" s="46">
        <v>43776</v>
      </c>
      <c r="AR117" s="46">
        <v>43797</v>
      </c>
      <c r="AS117" s="46">
        <v>43810</v>
      </c>
      <c r="AT117" s="46">
        <v>43811</v>
      </c>
      <c r="AU117" s="46"/>
      <c r="AV117" s="46"/>
      <c r="AW117" s="46"/>
      <c r="AX117" s="286"/>
      <c r="AY117" s="278"/>
      <c r="AZ117" s="417">
        <v>43806</v>
      </c>
      <c r="BA117" s="418"/>
      <c r="BB117" s="287"/>
      <c r="BC117" s="180" t="s">
        <v>459</v>
      </c>
      <c r="BD117" s="43"/>
      <c r="BE117" s="43"/>
      <c r="BF117" s="43"/>
      <c r="BG117" s="43"/>
      <c r="BH117" s="288"/>
      <c r="BI117" s="289"/>
      <c r="BJ117" s="46">
        <v>43778</v>
      </c>
      <c r="BK117" s="46">
        <v>43788</v>
      </c>
      <c r="BL117" s="46">
        <v>43792</v>
      </c>
      <c r="BM117" s="46"/>
      <c r="BN117" s="46"/>
      <c r="BO117" s="46"/>
      <c r="BP117" s="46"/>
      <c r="BQ117" s="46"/>
      <c r="BR117" s="46"/>
      <c r="BS117" s="46"/>
      <c r="BT117" s="290"/>
      <c r="BU117" s="278"/>
      <c r="BV117" s="49"/>
      <c r="BW117" s="49"/>
      <c r="BX117" s="49"/>
      <c r="BY117" s="49"/>
      <c r="BZ117" s="50"/>
      <c r="CA117" s="344"/>
      <c r="CB117" s="345"/>
      <c r="CC117" s="52">
        <v>43796</v>
      </c>
      <c r="CD117" s="52">
        <v>43486</v>
      </c>
      <c r="CE117" s="52"/>
      <c r="CF117" s="52"/>
      <c r="CG117" s="52"/>
      <c r="CH117" s="346"/>
      <c r="CI117" s="347"/>
      <c r="CJ117" s="54"/>
      <c r="CK117" s="54"/>
      <c r="CL117" s="54"/>
      <c r="CM117" s="54"/>
      <c r="CN117" s="54"/>
      <c r="CO117" s="348"/>
      <c r="CP117" s="349"/>
      <c r="CQ117" s="57"/>
      <c r="CR117" s="57"/>
      <c r="CS117" s="57"/>
      <c r="CT117" s="181"/>
      <c r="CU117" s="57"/>
      <c r="CV117" s="57"/>
      <c r="CW117" s="57"/>
      <c r="CX117" s="57"/>
      <c r="CY117" s="288"/>
      <c r="CZ117" s="318"/>
      <c r="DA117" s="394">
        <v>50</v>
      </c>
      <c r="DB117" s="395"/>
      <c r="DC117" s="287"/>
      <c r="DD117" s="39" t="s">
        <v>29</v>
      </c>
      <c r="DE117" s="39" t="s">
        <v>30</v>
      </c>
      <c r="DF117" s="39" t="s">
        <v>31</v>
      </c>
      <c r="DG117" s="39" t="s">
        <v>32</v>
      </c>
      <c r="DH117" s="307"/>
      <c r="DI117" s="311"/>
      <c r="DJ117" s="314"/>
      <c r="DK117" s="317"/>
      <c r="DL117" s="283"/>
      <c r="DM117" s="283"/>
      <c r="DN117" s="283"/>
      <c r="DO117" s="283"/>
    </row>
    <row r="118" spans="1:127" ht="15" customHeight="1" thickBot="1">
      <c r="A118" s="352"/>
      <c r="B118" s="352"/>
      <c r="C118" s="355"/>
      <c r="D118" s="40" t="s">
        <v>33</v>
      </c>
      <c r="E118" s="30"/>
      <c r="F118" s="241"/>
      <c r="G118" s="241"/>
      <c r="H118" s="241"/>
      <c r="I118" s="241"/>
      <c r="J118" s="241"/>
      <c r="K118" s="241"/>
      <c r="L118" s="241"/>
      <c r="M118" s="241"/>
      <c r="N118" s="241"/>
      <c r="O118" s="241"/>
      <c r="P118" s="241"/>
      <c r="Q118" s="241">
        <f>SUM(E118:P118)</f>
        <v>0</v>
      </c>
      <c r="R118" s="28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>
        <f>SUM(S118:AB118)</f>
        <v>0</v>
      </c>
      <c r="AD118" s="338"/>
      <c r="AE118" s="30">
        <v>10</v>
      </c>
      <c r="AF118" s="30">
        <v>10</v>
      </c>
      <c r="AG118" s="241">
        <v>10</v>
      </c>
      <c r="AH118" s="241">
        <v>10</v>
      </c>
      <c r="AI118" s="241">
        <v>5</v>
      </c>
      <c r="AJ118" s="241"/>
      <c r="AK118" s="241"/>
      <c r="AL118" s="241"/>
      <c r="AM118" s="241"/>
      <c r="AN118" s="241"/>
      <c r="AO118" s="241">
        <f>SUM(AE118:AN118)</f>
        <v>45</v>
      </c>
      <c r="AP118" s="289"/>
      <c r="AQ118" s="29">
        <v>20</v>
      </c>
      <c r="AR118" s="29">
        <v>20</v>
      </c>
      <c r="AS118" s="29">
        <v>10</v>
      </c>
      <c r="AT118" s="29">
        <v>20</v>
      </c>
      <c r="AU118" s="29"/>
      <c r="AV118" s="29"/>
      <c r="AW118" s="29"/>
      <c r="AX118" s="29">
        <f>SUM(AQ118:AW118)</f>
        <v>70</v>
      </c>
      <c r="AY118" s="278"/>
      <c r="AZ118" s="390">
        <v>50</v>
      </c>
      <c r="BA118" s="391"/>
      <c r="BB118" s="287"/>
      <c r="BC118" s="30">
        <v>100</v>
      </c>
      <c r="BD118" s="241">
        <v>100</v>
      </c>
      <c r="BE118" s="241"/>
      <c r="BF118" s="241"/>
      <c r="BG118" s="241"/>
      <c r="BH118" s="241">
        <f>SUM(BC118:BG118)</f>
        <v>200</v>
      </c>
      <c r="BI118" s="289"/>
      <c r="BJ118" s="29">
        <v>20</v>
      </c>
      <c r="BK118" s="29">
        <v>30</v>
      </c>
      <c r="BL118" s="29">
        <v>25</v>
      </c>
      <c r="BM118" s="29"/>
      <c r="BN118" s="29"/>
      <c r="BO118" s="29"/>
      <c r="BP118" s="29"/>
      <c r="BQ118" s="29"/>
      <c r="BR118" s="29"/>
      <c r="BS118" s="29"/>
      <c r="BT118" s="29">
        <f>SUM(BJ118:BS118)</f>
        <v>75</v>
      </c>
      <c r="BU118" s="278"/>
      <c r="BV118" s="31"/>
      <c r="BW118" s="31"/>
      <c r="BX118" s="31"/>
      <c r="BY118" s="31"/>
      <c r="BZ118" s="31"/>
      <c r="CA118" s="32">
        <f>SUM(BV118:BZ118)</f>
        <v>0</v>
      </c>
      <c r="CB118" s="345"/>
      <c r="CC118" s="243">
        <v>100</v>
      </c>
      <c r="CD118" s="243">
        <v>100</v>
      </c>
      <c r="CE118" s="243"/>
      <c r="CF118" s="243"/>
      <c r="CG118" s="243"/>
      <c r="CH118" s="243">
        <f>SUM(CC118:CG118)</f>
        <v>200</v>
      </c>
      <c r="CI118" s="347"/>
      <c r="CJ118" s="34"/>
      <c r="CK118" s="34"/>
      <c r="CL118" s="34"/>
      <c r="CM118" s="34"/>
      <c r="CN118" s="34"/>
      <c r="CO118" s="63">
        <f>SUM(CJ118:CN118)</f>
        <v>0</v>
      </c>
      <c r="CP118" s="349"/>
      <c r="CQ118" s="35"/>
      <c r="CR118" s="35"/>
      <c r="CS118" s="35"/>
      <c r="CT118" s="36"/>
      <c r="CU118" s="35"/>
      <c r="CV118" s="35"/>
      <c r="CW118" s="35"/>
      <c r="CX118" s="35"/>
      <c r="CY118" s="66">
        <f>SUM(CQ118:CX118)</f>
        <v>0</v>
      </c>
      <c r="CZ118" s="318"/>
      <c r="DA118" s="396"/>
      <c r="DB118" s="397"/>
      <c r="DC118" s="319"/>
      <c r="DD118" s="39"/>
      <c r="DE118" s="39"/>
      <c r="DF118" s="39"/>
      <c r="DG118" s="39"/>
      <c r="DH118" s="308"/>
      <c r="DI118" s="67" t="s">
        <v>34</v>
      </c>
      <c r="DJ118" s="68" t="s">
        <v>35</v>
      </c>
      <c r="DK118" s="69" t="s">
        <v>36</v>
      </c>
      <c r="DL118" s="283"/>
      <c r="DM118" s="283"/>
      <c r="DN118" s="283"/>
      <c r="DO118" s="283"/>
      <c r="DR118" s="279" t="s">
        <v>37</v>
      </c>
      <c r="DS118" s="279"/>
      <c r="DT118" s="279"/>
      <c r="DU118" s="279"/>
      <c r="DV118" s="279"/>
      <c r="DW118" s="279"/>
    </row>
    <row r="119" spans="1:127" ht="18" customHeight="1">
      <c r="A119" s="70">
        <v>406913150114</v>
      </c>
      <c r="B119" s="71"/>
      <c r="C119" s="252" t="s">
        <v>116</v>
      </c>
      <c r="D119" s="253"/>
      <c r="E119" s="182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 t="str">
        <f>IF(SUMIFS(E119:P119,E119:P119,"&gt;=0")=0,"",SUMIFS(E119:P119,E119:P119,"&gt;=0"))</f>
        <v/>
      </c>
      <c r="R119" s="76">
        <f>IFERROR(IF($R$115=0,0,((Q119/SUMIFS($E$118:$P$118,E119:P119,"&gt;=0")*100))),"")</f>
        <v>0</v>
      </c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 t="str">
        <f>IF(SUMIFS(S119:AB119,S119:AB119,"&gt;=0")=0,"",SUMIFS(S119:AB119,S119:AB119,"&gt;=0"))</f>
        <v/>
      </c>
      <c r="AD119" s="79" t="str">
        <f>IFERROR(IF($AD$115=0,0,((AC119/SUMIFS($S$118:$AB$118,S119:AB119,"&gt;=0")*100))),"")</f>
        <v/>
      </c>
      <c r="AE119" s="182">
        <v>6</v>
      </c>
      <c r="AF119" s="182">
        <v>12</v>
      </c>
      <c r="AG119" s="76">
        <v>4</v>
      </c>
      <c r="AH119" s="76">
        <v>13</v>
      </c>
      <c r="AI119" s="76">
        <v>5</v>
      </c>
      <c r="AJ119" s="76"/>
      <c r="AK119" s="76"/>
      <c r="AL119" s="76"/>
      <c r="AM119" s="76"/>
      <c r="AN119" s="76"/>
      <c r="AO119" s="76">
        <f>IF(SUMIFS(AE119:AN119,AE119:AN119,"&gt;=0")=0,"",SUMIFS(AE119:AN119,AE119:AN119,"&gt;=0"))</f>
        <v>40</v>
      </c>
      <c r="AP119" s="76">
        <f>IFERROR(IF($AP$115=0,0,((AO119/SUMIFS($AE$118:$AN$118,AE119:AN119,"&gt;=0"))*100)),"")</f>
        <v>88.888888888888886</v>
      </c>
      <c r="AQ119" s="78">
        <v>20</v>
      </c>
      <c r="AR119" s="78">
        <v>20</v>
      </c>
      <c r="AS119" s="78">
        <v>10</v>
      </c>
      <c r="AT119" s="78">
        <v>20</v>
      </c>
      <c r="AU119" s="78"/>
      <c r="AV119" s="78"/>
      <c r="AW119" s="78"/>
      <c r="AX119" s="78">
        <f>IF(SUMIFS(AQ119:AW119,AQ119:AW119,"&gt;=0")=0,"",SUMIFS(AQ119:AW119,AQ119:AW119,"&gt;=0"))</f>
        <v>70</v>
      </c>
      <c r="AY119" s="78">
        <f>IFERROR(IF($AY$115=0,0,((AX119/SUMIFS($AQ$118:$AW$118,AQ119:AW119,"&gt;=0"))*100)),"")</f>
        <v>100</v>
      </c>
      <c r="AZ119" s="384">
        <v>48</v>
      </c>
      <c r="BA119" s="385"/>
      <c r="BB119" s="80">
        <f>IFERROR(IF(OR($BB$115="",$BB$115=0),0,IF(AZ119/$AZ$118*100=0,"",AZ119/$AZ$118*100)),"")</f>
        <v>96</v>
      </c>
      <c r="BC119" s="182">
        <v>95</v>
      </c>
      <c r="BD119" s="76">
        <v>92</v>
      </c>
      <c r="BE119" s="76"/>
      <c r="BF119" s="76"/>
      <c r="BG119" s="76"/>
      <c r="BH119" s="76">
        <f>IF(SUMIFS(BC119:BG119,BC119:BG119,"&gt;=0")=0,"",SUMIFS(BC119:BG119,BC119:BG119,"&gt;=0"))</f>
        <v>187</v>
      </c>
      <c r="BI119" s="76">
        <f>IFERROR(IF($BI$115=0,0,((BH119/SUMIFS($BC$118:$BG$118,BC119:BG119,"&gt;=0"))*100)),"")</f>
        <v>93.5</v>
      </c>
      <c r="BJ119" s="78">
        <v>18</v>
      </c>
      <c r="BK119" s="78">
        <v>30</v>
      </c>
      <c r="BL119" s="78">
        <v>24</v>
      </c>
      <c r="BM119" s="78"/>
      <c r="BN119" s="78"/>
      <c r="BO119" s="78"/>
      <c r="BP119" s="78"/>
      <c r="BQ119" s="78"/>
      <c r="BR119" s="78"/>
      <c r="BS119" s="78"/>
      <c r="BT119" s="78">
        <f>IF(SUMIFS(BJ119:BS119,BJ119:BS119,"&gt;=0")=0,"",SUMIFS(BJ119:BS119,BJ119:BS119,"&gt;=0"))</f>
        <v>72</v>
      </c>
      <c r="BU119" s="78">
        <f>IFERROR(IF($BU$115=0,0,((BT119/SUMIFS($BJ$118:$BS$118,BJ119:BS119,"&gt;=0"))*100)),"")</f>
        <v>96</v>
      </c>
      <c r="BV119" s="82"/>
      <c r="BW119" s="82"/>
      <c r="BX119" s="82"/>
      <c r="BY119" s="82"/>
      <c r="BZ119" s="82"/>
      <c r="CA119" s="82" t="str">
        <f>IF(SUMIFS(BV119:BZ119,BV119:BZ119,"&gt;=0")=0,"",SUMIFS(BV119:BZ119,BV119:BZ119,"&gt;=0"))</f>
        <v/>
      </c>
      <c r="CB119" s="82">
        <f>IFERROR(IF($CB$115=0,0,((CA119/SUMIFS($BV$118:$BZ$118,BV119:BZ119,"&gt;=0"))*100)),"")</f>
        <v>0</v>
      </c>
      <c r="CC119" s="84">
        <v>85</v>
      </c>
      <c r="CD119" s="84">
        <v>93</v>
      </c>
      <c r="CE119" s="84"/>
      <c r="CF119" s="84"/>
      <c r="CG119" s="84"/>
      <c r="CH119" s="84">
        <f>IF(SUMIFS(CC119:CG119,CC119:CG119,"&gt;=0")=0,"",SUMIFS(CC119:CG119,CC119:CG119,"&gt;=0"))</f>
        <v>178</v>
      </c>
      <c r="CI119" s="84">
        <f>IFERROR(IF($CI$115=0,0,((CH119/SUMIFS($CC$118:$CG$118,CC119:CG119,"&gt;=0"))*100)),"")</f>
        <v>89</v>
      </c>
      <c r="CJ119" s="86"/>
      <c r="CK119" s="86"/>
      <c r="CL119" s="86"/>
      <c r="CM119" s="86"/>
      <c r="CN119" s="86"/>
      <c r="CO119" s="86" t="str">
        <f>IF(SUMIFS(CJ119:CN119,CJ119:CN119,"&gt;=0")=0,"",SUMIFS(CJ119:CN119,CJ119:CN119,"&gt;=0"))</f>
        <v/>
      </c>
      <c r="CP119" s="86">
        <f>IFERROR(IF($CP$115=0,0,((CO119/SUMIFS($CJ$118:$CN$118,CJ119:CN119,"&gt;=0"))*100)),"")</f>
        <v>0</v>
      </c>
      <c r="CQ119" s="182"/>
      <c r="CR119" s="76"/>
      <c r="CS119" s="76"/>
      <c r="CT119" s="88"/>
      <c r="CU119" s="88"/>
      <c r="CV119" s="88"/>
      <c r="CW119" s="88"/>
      <c r="CX119" s="88"/>
      <c r="CY119" s="88" t="str">
        <f>IF(SUMIFS(CQ119:CX119,CQ119:CX119,"&gt;=0")=0,"",SUMIFS(CQ119:CX119,CQ119:CX119,"&gt;=0"))</f>
        <v/>
      </c>
      <c r="CZ119" s="89">
        <f>IFERROR(IF($CZ$115=0,0,((CY119/SUMIFS($CQ$118:$CX$118,CQ119:CX119,"&gt;=0"))*100)),"")</f>
        <v>0</v>
      </c>
      <c r="DA119" s="392">
        <v>50</v>
      </c>
      <c r="DB119" s="393"/>
      <c r="DC119" s="80">
        <f>IFERROR(IF(OR($DC$115="",$DC$115=0),0,IF((DA119/$DA$117*100)*$DC$115/100=0,"",(DA119/$DA$117*100)*$DC$115/100)),"")</f>
        <v>20</v>
      </c>
      <c r="DD119" s="162" t="str">
        <f>IFERROR((R119*$R$115+AD119*$AD$115)/100*$AC$114/100,"")</f>
        <v/>
      </c>
      <c r="DE119" s="162">
        <f>IFERROR(((AP119*$AP$115+AY119*$AY$115+BB119*$BB$115)/100)*$BA$114/100,"")</f>
        <v>28.306666666666665</v>
      </c>
      <c r="DF119" s="162">
        <f>IFERROR(((BI119*$BI$115+BU119*$BU$115+CB119*$CB$115+CI119*$CI$115+CP119*$CP$115+CZ119*$CZ$115)/100)*$CY$114/100,"")</f>
        <v>46.225000000000001</v>
      </c>
      <c r="DG119" s="162">
        <f>IFERROR(DC119,"")</f>
        <v>20</v>
      </c>
      <c r="DH119" s="93">
        <f>IFERROR(IF(AND($C$114="",$E$113="",$AE$113="",$BC$113="",$E$112=""),IF(SUM(DD119:DG119)=0,"",SUM(DD119:DG119)),""),"")</f>
        <v>94.531666666666666</v>
      </c>
      <c r="DI119" s="94">
        <f>IFERROR(75+(100-75)/(100-60)*(DH119-60),"")</f>
        <v>96.582291666666663</v>
      </c>
      <c r="DJ119" s="95">
        <f>IFERROR(75+(100-75)/(100-55)*(DH119-55),"")</f>
        <v>96.962037037037035</v>
      </c>
      <c r="DK119" s="96">
        <f>IFERROR(75+(100-75)/(100-50)*(DH119-50),"")</f>
        <v>97.265833333333333</v>
      </c>
      <c r="DL119" s="97">
        <f>IFERROR(IF(ROUND(IF($C$113="Green",DI119,IF($C$113="Orange",DJ119,IF($C$113="Yellow",DK119,"Error!"))),0)&lt;70,70,ROUND(IF($C$113="Green",DI119,IF($C$113="Orange",DJ119,IF($C$113="Yellow",DK119,"Error!"))),0)),"")</f>
        <v>97</v>
      </c>
      <c r="DM119" s="164">
        <f>IFERROR(DL119-DL66,"")</f>
        <v>2</v>
      </c>
      <c r="DN119" s="248">
        <f>DL66</f>
        <v>95</v>
      </c>
      <c r="DO119" s="248">
        <f>DL13</f>
        <v>95</v>
      </c>
      <c r="DR119" s="275" t="s">
        <v>40</v>
      </c>
      <c r="DS119" s="275"/>
      <c r="DT119" s="275"/>
      <c r="DU119" s="275"/>
      <c r="DV119" s="276">
        <f>COUNTIFS($DL$119:$DL$158,"&gt;=95",$DL$119:$DL$158,"&lt;=100")</f>
        <v>6</v>
      </c>
      <c r="DW119" s="276"/>
    </row>
    <row r="120" spans="1:127" ht="18" customHeight="1">
      <c r="A120" s="70">
        <v>406913150086</v>
      </c>
      <c r="B120" s="99"/>
      <c r="C120" s="252" t="s">
        <v>117</v>
      </c>
      <c r="D120" s="253"/>
      <c r="E120" s="182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 t="str">
        <f t="shared" ref="Q120:Q158" si="66">IF(SUMIFS(E120:P120,E120:P120,"&gt;=0")=0,"",SUMIFS(E120:P120,E120:P120,"&gt;=0"))</f>
        <v/>
      </c>
      <c r="R120" s="76">
        <f t="shared" ref="R120:R158" si="67">IFERROR(IF($R$115=0,0,((Q120/SUMIFS($E$118:$P$118,E120:P120,"&gt;=0")*100))),"")</f>
        <v>0</v>
      </c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 t="str">
        <f t="shared" ref="AC120:AC158" si="68">IF(SUMIFS(S120:AB120,S120:AB120,"&gt;=0")=0,"",SUMIFS(S120:AB120,S120:AB120,"&gt;=0"))</f>
        <v/>
      </c>
      <c r="AD120" s="79" t="str">
        <f t="shared" ref="AD120:AD158" si="69">IFERROR(IF($AD$115=0,0,((AC120/SUMIFS($S$118:$AB$118,S120:AB120,"&gt;=0")*100))),"")</f>
        <v/>
      </c>
      <c r="AE120" s="182">
        <v>6</v>
      </c>
      <c r="AF120" s="182">
        <v>1</v>
      </c>
      <c r="AG120" s="76">
        <v>1</v>
      </c>
      <c r="AH120" s="76">
        <v>7</v>
      </c>
      <c r="AI120" s="76">
        <v>5</v>
      </c>
      <c r="AJ120" s="76"/>
      <c r="AK120" s="76"/>
      <c r="AL120" s="76"/>
      <c r="AM120" s="76"/>
      <c r="AN120" s="76"/>
      <c r="AO120" s="76">
        <f t="shared" ref="AO120:AO158" si="70">IF(SUMIFS(AE120:AN120,AE120:AN120,"&gt;=0")=0,"",SUMIFS(AE120:AN120,AE120:AN120,"&gt;=0"))</f>
        <v>20</v>
      </c>
      <c r="AP120" s="76">
        <f t="shared" ref="AP120:AP158" si="71">IFERROR(IF($AP$115=0,0,((AO120/SUMIFS($AE$118:$AN$118,AE120:AN120,"&gt;=0"))*100)),"")</f>
        <v>44.444444444444443</v>
      </c>
      <c r="AQ120" s="78">
        <v>20</v>
      </c>
      <c r="AR120" s="78">
        <v>20</v>
      </c>
      <c r="AS120" s="78">
        <v>10</v>
      </c>
      <c r="AT120" s="78">
        <v>10</v>
      </c>
      <c r="AU120" s="78"/>
      <c r="AV120" s="78"/>
      <c r="AW120" s="78"/>
      <c r="AX120" s="78">
        <f t="shared" ref="AX120:AX158" si="72">IF(SUMIFS(AQ120:AW120,AQ120:AW120,"&gt;=0")=0,"",SUMIFS(AQ120:AW120,AQ120:AW120,"&gt;=0"))</f>
        <v>60</v>
      </c>
      <c r="AY120" s="78">
        <f t="shared" ref="AY120:AY158" si="73">IFERROR(IF($AY$115=0,0,((AX120/SUMIFS($AQ$118:$AW$118,AQ120:AW120,"&gt;=0"))*100)),"")</f>
        <v>85.714285714285708</v>
      </c>
      <c r="AZ120" s="384">
        <v>31</v>
      </c>
      <c r="BA120" s="385"/>
      <c r="BB120" s="80">
        <f t="shared" ref="BB120:BB158" si="74">IFERROR(IF(OR($BB$115="",$BB$115=0),0,IF(AZ120/$AZ$118*100=0,"",AZ120/$AZ$118*100)),"")</f>
        <v>62</v>
      </c>
      <c r="BC120" s="182">
        <v>95</v>
      </c>
      <c r="BD120" s="76">
        <v>80</v>
      </c>
      <c r="BE120" s="76"/>
      <c r="BF120" s="76"/>
      <c r="BG120" s="76"/>
      <c r="BH120" s="76">
        <f t="shared" ref="BH120:BH158" si="75">IF(SUMIFS(BC120:BG120,BC120:BG120,"&gt;=0")=0,"",SUMIFS(BC120:BG120,BC120:BG120,"&gt;=0"))</f>
        <v>175</v>
      </c>
      <c r="BI120" s="76">
        <f t="shared" ref="BI120:BI158" si="76">IFERROR(IF($BI$115=0,0,((BH120/SUMIFS($BC$118:$BG$118,BC120:BG120,"&gt;=0"))*100)),"")</f>
        <v>87.5</v>
      </c>
      <c r="BJ120" s="78">
        <v>16</v>
      </c>
      <c r="BK120" s="78">
        <v>28</v>
      </c>
      <c r="BL120" s="78">
        <v>21</v>
      </c>
      <c r="BM120" s="78"/>
      <c r="BN120" s="78"/>
      <c r="BO120" s="78"/>
      <c r="BP120" s="78"/>
      <c r="BQ120" s="78"/>
      <c r="BR120" s="78"/>
      <c r="BS120" s="78"/>
      <c r="BT120" s="78">
        <f t="shared" ref="BT120:BT158" si="77">IF(SUMIFS(BJ120:BS120,BJ120:BS120,"&gt;=0")=0,"",SUMIFS(BJ120:BS120,BJ120:BS120,"&gt;=0"))</f>
        <v>65</v>
      </c>
      <c r="BU120" s="78">
        <f t="shared" ref="BU120:BU158" si="78">IFERROR(IF($BU$115=0,0,((BT120/SUMIFS($BJ$118:$BS$118,BJ120:BS120,"&gt;=0"))*100)),"")</f>
        <v>86.666666666666671</v>
      </c>
      <c r="BV120" s="82"/>
      <c r="BW120" s="82"/>
      <c r="BX120" s="82"/>
      <c r="BY120" s="82"/>
      <c r="BZ120" s="82"/>
      <c r="CA120" s="82" t="str">
        <f t="shared" ref="CA120:CA158" si="79">IF(SUMIFS(BV120:BZ120,BV120:BZ120,"&gt;=0")=0,"",SUMIFS(BV120:BZ120,BV120:BZ120,"&gt;=0"))</f>
        <v/>
      </c>
      <c r="CB120" s="82">
        <f t="shared" ref="CB120:CB158" si="80">IFERROR(IF($CB$115=0,0,((CA120/SUMIFS($BV$118:$BZ$118,BV120:BZ120,"&gt;=0"))*100)),"")</f>
        <v>0</v>
      </c>
      <c r="CC120" s="84">
        <v>84</v>
      </c>
      <c r="CD120" s="84">
        <v>80</v>
      </c>
      <c r="CE120" s="84"/>
      <c r="CF120" s="84"/>
      <c r="CG120" s="84"/>
      <c r="CH120" s="84">
        <f t="shared" ref="CH120:CH158" si="81">IF(SUMIFS(CC120:CG120,CC120:CG120,"&gt;=0")=0,"",SUMIFS(CC120:CG120,CC120:CG120,"&gt;=0"))</f>
        <v>164</v>
      </c>
      <c r="CI120" s="84">
        <f t="shared" ref="CI120:CI158" si="82">IFERROR(IF($CI$115=0,0,((CH120/SUMIFS($CC$118:$CG$118,CC120:CG120,"&gt;=0"))*100)),"")</f>
        <v>82</v>
      </c>
      <c r="CJ120" s="86"/>
      <c r="CK120" s="86"/>
      <c r="CL120" s="86"/>
      <c r="CM120" s="86"/>
      <c r="CN120" s="86"/>
      <c r="CO120" s="86" t="str">
        <f t="shared" ref="CO120:CO158" si="83">IF(SUMIFS(CJ120:CN120,CJ120:CN120,"&gt;=0")=0,"",SUMIFS(CJ120:CN120,CJ120:CN120,"&gt;=0"))</f>
        <v/>
      </c>
      <c r="CP120" s="86">
        <f t="shared" ref="CP120:CP158" si="84">IFERROR(IF($CP$115=0,0,((CO120/SUMIFS($CJ$118:$CN$118,CJ120:CN120,"&gt;=0"))*100)),"")</f>
        <v>0</v>
      </c>
      <c r="CQ120" s="182"/>
      <c r="CR120" s="76"/>
      <c r="CS120" s="76"/>
      <c r="CT120" s="88"/>
      <c r="CU120" s="88"/>
      <c r="CV120" s="88"/>
      <c r="CW120" s="88"/>
      <c r="CX120" s="88"/>
      <c r="CY120" s="88" t="str">
        <f t="shared" ref="CY120:CY158" si="85">IF(SUMIFS(CQ120:CX120,CQ120:CX120,"&gt;=0")=0,"",SUMIFS(CQ120:CX120,CQ120:CX120,"&gt;=0"))</f>
        <v/>
      </c>
      <c r="CZ120" s="89">
        <f t="shared" ref="CZ120:CZ158" si="86">IFERROR(IF($CZ$115=0,0,((CY120/SUMIFS($CQ$118:$CX$118,CQ120:CX120,"&gt;=0"))*100)),"")</f>
        <v>0</v>
      </c>
      <c r="DA120" s="386">
        <v>35</v>
      </c>
      <c r="DB120" s="385"/>
      <c r="DC120" s="80">
        <f t="shared" ref="DC120:DC157" si="87">IFERROR(IF(OR($DC$115="",$DC$115=0),0,IF((DA120/$DA$117*100)*$DC$115/100=0,"",(DA120/$DA$117*100)*$DC$115/100)),"")</f>
        <v>14</v>
      </c>
      <c r="DD120" s="162" t="str">
        <f t="shared" ref="DD120:DD158" si="88">IFERROR((R120*$R$115+AD120*$AD$115)/100*$AC$114/100,"")</f>
        <v/>
      </c>
      <c r="DE120" s="162">
        <f t="shared" ref="DE120:DE158" si="89">IFERROR(((AP120*$AP$115+AY120*$AY$115+BB120*$BB$115)/100)*$BA$114/100,"")</f>
        <v>18.627619047619046</v>
      </c>
      <c r="DF120" s="162">
        <f t="shared" ref="DF120:DF158" si="90">IFERROR(((BI120*$BI$115+BU120*$BU$115+CB120*$CB$115+CI120*$CI$115+CP120*$CP$115+CZ120*$CZ$115)/100)*$CY$114/100,"")</f>
        <v>42.524999999999999</v>
      </c>
      <c r="DG120" s="162">
        <f t="shared" ref="DG120:DG158" si="91">IFERROR(DC120,"")</f>
        <v>14</v>
      </c>
      <c r="DH120" s="93">
        <f t="shared" ref="DH120:DH158" si="92">IFERROR(IF(AND($C$114="",$E$113="",$AE$113="",$BC$113="",$E$112=""),IF(SUM(DD120:DG120)=0,"",SUM(DD120:DG120)),""),"")</f>
        <v>75.152619047619041</v>
      </c>
      <c r="DI120" s="94">
        <f t="shared" ref="DI120:DI158" si="93">IFERROR(75+(100-75)/(100-60)*(DH120-60),"")</f>
        <v>84.470386904761895</v>
      </c>
      <c r="DJ120" s="95">
        <f t="shared" ref="DJ120:DJ158" si="94">IFERROR(75+(100-75)/(100-55)*(DH120-55),"")</f>
        <v>86.195899470899462</v>
      </c>
      <c r="DK120" s="96">
        <f t="shared" ref="DK120:DK158" si="95">IFERROR(75+(100-75)/(100-50)*(DH120-50),"")</f>
        <v>87.576309523809527</v>
      </c>
      <c r="DL120" s="97">
        <f t="shared" ref="DL120:DL158" si="96">IFERROR(IF(ROUND(IF($C$113="Green",DI120,IF($C$113="Orange",DJ120,IF($C$113="Yellow",DK120,"Error!"))),0)&lt;70,70,ROUND(IF($C$113="Green",DI120,IF($C$113="Orange",DJ120,IF($C$113="Yellow",DK120,"Error!"))),0)),"")</f>
        <v>86</v>
      </c>
      <c r="DM120" s="164">
        <f t="shared" ref="DM120:DM158" si="97">IFERROR(DL120-DL67,"")</f>
        <v>0</v>
      </c>
      <c r="DN120" s="248">
        <f t="shared" ref="DN120:DN158" si="98">DL67</f>
        <v>86</v>
      </c>
      <c r="DO120" s="248">
        <f t="shared" ref="DO120:DO158" si="99">DL14</f>
        <v>86</v>
      </c>
      <c r="DR120" s="275" t="s">
        <v>43</v>
      </c>
      <c r="DS120" s="275"/>
      <c r="DT120" s="275"/>
      <c r="DU120" s="275"/>
      <c r="DV120" s="276">
        <f>COUNTIFS($DL$119:$DL$158,"&gt;=90",$DL$119:$DL$158,"&lt;95")</f>
        <v>7</v>
      </c>
      <c r="DW120" s="276"/>
    </row>
    <row r="121" spans="1:127" ht="18" customHeight="1">
      <c r="A121" s="70">
        <v>406913150118</v>
      </c>
      <c r="B121" s="71"/>
      <c r="C121" s="252" t="s">
        <v>118</v>
      </c>
      <c r="D121" s="253"/>
      <c r="E121" s="182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 t="str">
        <f t="shared" si="66"/>
        <v/>
      </c>
      <c r="R121" s="76">
        <f t="shared" si="67"/>
        <v>0</v>
      </c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 t="str">
        <f t="shared" si="68"/>
        <v/>
      </c>
      <c r="AD121" s="79" t="str">
        <f t="shared" si="69"/>
        <v/>
      </c>
      <c r="AE121" s="182">
        <v>2</v>
      </c>
      <c r="AF121" s="182">
        <v>2</v>
      </c>
      <c r="AG121" s="76">
        <v>0</v>
      </c>
      <c r="AH121" s="76">
        <v>0</v>
      </c>
      <c r="AI121" s="76">
        <v>5</v>
      </c>
      <c r="AJ121" s="76"/>
      <c r="AK121" s="76"/>
      <c r="AL121" s="76"/>
      <c r="AM121" s="76"/>
      <c r="AN121" s="76"/>
      <c r="AO121" s="76">
        <f t="shared" si="70"/>
        <v>9</v>
      </c>
      <c r="AP121" s="76">
        <f t="shared" si="71"/>
        <v>20</v>
      </c>
      <c r="AQ121" s="78">
        <v>15</v>
      </c>
      <c r="AR121" s="78">
        <v>17</v>
      </c>
      <c r="AS121" s="78">
        <v>8</v>
      </c>
      <c r="AT121" s="78">
        <v>6</v>
      </c>
      <c r="AU121" s="78"/>
      <c r="AV121" s="78"/>
      <c r="AW121" s="78"/>
      <c r="AX121" s="78">
        <f>IF(SUMIFS(AQ121:AW121,AQ121:AW121,"&gt;=0")=0,"",SUMIFS(AQ121:AW121,AQ121:AW121,"&gt;=0"))</f>
        <v>46</v>
      </c>
      <c r="AY121" s="78">
        <f t="shared" si="73"/>
        <v>65.714285714285708</v>
      </c>
      <c r="AZ121" s="384">
        <v>22</v>
      </c>
      <c r="BA121" s="385"/>
      <c r="BB121" s="80">
        <f t="shared" si="74"/>
        <v>44</v>
      </c>
      <c r="BC121" s="182">
        <v>80</v>
      </c>
      <c r="BD121" s="76">
        <v>92</v>
      </c>
      <c r="BE121" s="76"/>
      <c r="BF121" s="76"/>
      <c r="BG121" s="76"/>
      <c r="BH121" s="76">
        <f t="shared" si="75"/>
        <v>172</v>
      </c>
      <c r="BI121" s="76">
        <f t="shared" si="76"/>
        <v>86</v>
      </c>
      <c r="BJ121" s="78">
        <v>14</v>
      </c>
      <c r="BK121" s="78">
        <v>24</v>
      </c>
      <c r="BL121" s="78">
        <v>18</v>
      </c>
      <c r="BM121" s="78"/>
      <c r="BN121" s="78"/>
      <c r="BO121" s="78"/>
      <c r="BP121" s="78"/>
      <c r="BQ121" s="78"/>
      <c r="BR121" s="78"/>
      <c r="BS121" s="78"/>
      <c r="BT121" s="78">
        <f t="shared" si="77"/>
        <v>56</v>
      </c>
      <c r="BU121" s="78">
        <f t="shared" si="78"/>
        <v>74.666666666666671</v>
      </c>
      <c r="BV121" s="82"/>
      <c r="BW121" s="82"/>
      <c r="BX121" s="82"/>
      <c r="BY121" s="82"/>
      <c r="BZ121" s="82"/>
      <c r="CA121" s="82" t="str">
        <f t="shared" si="79"/>
        <v/>
      </c>
      <c r="CB121" s="82">
        <f t="shared" si="80"/>
        <v>0</v>
      </c>
      <c r="CC121" s="84">
        <v>84</v>
      </c>
      <c r="CD121" s="84">
        <v>80</v>
      </c>
      <c r="CE121" s="84"/>
      <c r="CF121" s="84"/>
      <c r="CG121" s="84"/>
      <c r="CH121" s="84">
        <f t="shared" si="81"/>
        <v>164</v>
      </c>
      <c r="CI121" s="84">
        <f t="shared" si="82"/>
        <v>82</v>
      </c>
      <c r="CJ121" s="86"/>
      <c r="CK121" s="86"/>
      <c r="CL121" s="86"/>
      <c r="CM121" s="86"/>
      <c r="CN121" s="86"/>
      <c r="CO121" s="86" t="str">
        <f t="shared" si="83"/>
        <v/>
      </c>
      <c r="CP121" s="86">
        <f t="shared" si="84"/>
        <v>0</v>
      </c>
      <c r="CQ121" s="182"/>
      <c r="CR121" s="76"/>
      <c r="CS121" s="76"/>
      <c r="CT121" s="88"/>
      <c r="CU121" s="88"/>
      <c r="CV121" s="88"/>
      <c r="CW121" s="88"/>
      <c r="CX121" s="88"/>
      <c r="CY121" s="88" t="str">
        <f t="shared" si="85"/>
        <v/>
      </c>
      <c r="CZ121" s="89">
        <f t="shared" si="86"/>
        <v>0</v>
      </c>
      <c r="DA121" s="386">
        <v>18</v>
      </c>
      <c r="DB121" s="385"/>
      <c r="DC121" s="80">
        <f t="shared" si="87"/>
        <v>7.2</v>
      </c>
      <c r="DD121" s="162" t="str">
        <f t="shared" si="88"/>
        <v/>
      </c>
      <c r="DE121" s="162">
        <f t="shared" si="89"/>
        <v>12.274285714285716</v>
      </c>
      <c r="DF121" s="162">
        <f t="shared" si="90"/>
        <v>40.5</v>
      </c>
      <c r="DG121" s="162">
        <f t="shared" si="91"/>
        <v>7.2</v>
      </c>
      <c r="DH121" s="93">
        <f t="shared" si="92"/>
        <v>59.97428571428572</v>
      </c>
      <c r="DI121" s="94">
        <f t="shared" si="93"/>
        <v>74.983928571428578</v>
      </c>
      <c r="DJ121" s="95">
        <f t="shared" si="94"/>
        <v>77.763492063492066</v>
      </c>
      <c r="DK121" s="96">
        <f t="shared" si="95"/>
        <v>79.987142857142857</v>
      </c>
      <c r="DL121" s="97">
        <f t="shared" si="96"/>
        <v>78</v>
      </c>
      <c r="DM121" s="164">
        <f t="shared" si="97"/>
        <v>-2</v>
      </c>
      <c r="DN121" s="248">
        <f t="shared" si="98"/>
        <v>80</v>
      </c>
      <c r="DO121" s="248">
        <f t="shared" si="99"/>
        <v>79</v>
      </c>
      <c r="DR121" s="275" t="s">
        <v>46</v>
      </c>
      <c r="DS121" s="275"/>
      <c r="DT121" s="275"/>
      <c r="DU121" s="275"/>
      <c r="DV121" s="276">
        <f>COUNTIFS($DL$119:$DL$158,"&gt;=85",$DL$119:$DL$158,"&lt;90")</f>
        <v>10</v>
      </c>
      <c r="DW121" s="276"/>
    </row>
    <row r="122" spans="1:127" ht="18" customHeight="1">
      <c r="A122" s="70">
        <v>406913150090</v>
      </c>
      <c r="B122" s="103"/>
      <c r="C122" s="252" t="s">
        <v>119</v>
      </c>
      <c r="D122" s="253"/>
      <c r="E122" s="182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 t="str">
        <f t="shared" si="66"/>
        <v/>
      </c>
      <c r="R122" s="76">
        <f t="shared" si="67"/>
        <v>0</v>
      </c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 t="str">
        <f t="shared" si="68"/>
        <v/>
      </c>
      <c r="AD122" s="79" t="str">
        <f t="shared" si="69"/>
        <v/>
      </c>
      <c r="AE122" s="182">
        <v>12</v>
      </c>
      <c r="AF122" s="182">
        <v>9</v>
      </c>
      <c r="AG122" s="76">
        <v>3</v>
      </c>
      <c r="AH122" s="76">
        <v>1</v>
      </c>
      <c r="AI122" s="76">
        <v>5</v>
      </c>
      <c r="AJ122" s="76"/>
      <c r="AK122" s="76"/>
      <c r="AL122" s="76"/>
      <c r="AM122" s="76"/>
      <c r="AN122" s="76"/>
      <c r="AO122" s="76">
        <f t="shared" si="70"/>
        <v>30</v>
      </c>
      <c r="AP122" s="76">
        <f t="shared" si="71"/>
        <v>66.666666666666657</v>
      </c>
      <c r="AQ122" s="78">
        <v>20</v>
      </c>
      <c r="AR122" s="78">
        <v>20</v>
      </c>
      <c r="AS122" s="78">
        <v>10</v>
      </c>
      <c r="AT122" s="78">
        <v>0</v>
      </c>
      <c r="AU122" s="78"/>
      <c r="AV122" s="78"/>
      <c r="AW122" s="78"/>
      <c r="AX122" s="78">
        <f t="shared" si="72"/>
        <v>50</v>
      </c>
      <c r="AY122" s="78">
        <f t="shared" si="73"/>
        <v>71.428571428571431</v>
      </c>
      <c r="AZ122" s="384">
        <v>38</v>
      </c>
      <c r="BA122" s="385"/>
      <c r="BB122" s="80">
        <f t="shared" si="74"/>
        <v>76</v>
      </c>
      <c r="BC122" s="182">
        <v>95</v>
      </c>
      <c r="BD122" s="76">
        <v>92</v>
      </c>
      <c r="BE122" s="76"/>
      <c r="BF122" s="76"/>
      <c r="BG122" s="76"/>
      <c r="BH122" s="76">
        <f t="shared" si="75"/>
        <v>187</v>
      </c>
      <c r="BI122" s="76">
        <f t="shared" si="76"/>
        <v>93.5</v>
      </c>
      <c r="BJ122" s="78">
        <v>17</v>
      </c>
      <c r="BK122" s="78">
        <v>30</v>
      </c>
      <c r="BL122" s="78">
        <v>21</v>
      </c>
      <c r="BM122" s="78"/>
      <c r="BN122" s="78"/>
      <c r="BO122" s="78"/>
      <c r="BP122" s="78"/>
      <c r="BQ122" s="78"/>
      <c r="BR122" s="78"/>
      <c r="BS122" s="78"/>
      <c r="BT122" s="78">
        <f t="shared" si="77"/>
        <v>68</v>
      </c>
      <c r="BU122" s="78">
        <f t="shared" si="78"/>
        <v>90.666666666666657</v>
      </c>
      <c r="BV122" s="82"/>
      <c r="BW122" s="82"/>
      <c r="BX122" s="82"/>
      <c r="BY122" s="82"/>
      <c r="BZ122" s="82"/>
      <c r="CA122" s="82" t="str">
        <f t="shared" si="79"/>
        <v/>
      </c>
      <c r="CB122" s="82">
        <f t="shared" si="80"/>
        <v>0</v>
      </c>
      <c r="CC122" s="84">
        <v>84</v>
      </c>
      <c r="CD122" s="84">
        <v>87</v>
      </c>
      <c r="CE122" s="84"/>
      <c r="CF122" s="84"/>
      <c r="CG122" s="84"/>
      <c r="CH122" s="84">
        <f t="shared" si="81"/>
        <v>171</v>
      </c>
      <c r="CI122" s="84">
        <f t="shared" si="82"/>
        <v>85.5</v>
      </c>
      <c r="CJ122" s="86"/>
      <c r="CK122" s="86"/>
      <c r="CL122" s="86"/>
      <c r="CM122" s="86"/>
      <c r="CN122" s="86"/>
      <c r="CO122" s="86" t="str">
        <f t="shared" si="83"/>
        <v/>
      </c>
      <c r="CP122" s="86">
        <f t="shared" si="84"/>
        <v>0</v>
      </c>
      <c r="CQ122" s="182"/>
      <c r="CR122" s="76"/>
      <c r="CS122" s="76"/>
      <c r="CT122" s="88"/>
      <c r="CU122" s="88"/>
      <c r="CV122" s="88"/>
      <c r="CW122" s="88"/>
      <c r="CX122" s="88"/>
      <c r="CY122" s="88" t="str">
        <f t="shared" si="85"/>
        <v/>
      </c>
      <c r="CZ122" s="89">
        <f>IFERROR(IF($CZ$115=0,0,((CY122/SUMIFS($CQ$118:$CX$118,CQ122:CX122,"&gt;=0"))*100)),"")</f>
        <v>0</v>
      </c>
      <c r="DA122" s="386">
        <v>42</v>
      </c>
      <c r="DB122" s="385"/>
      <c r="DC122" s="80">
        <f t="shared" si="87"/>
        <v>16.8</v>
      </c>
      <c r="DD122" s="162" t="str">
        <f t="shared" si="88"/>
        <v/>
      </c>
      <c r="DE122" s="162">
        <f t="shared" si="89"/>
        <v>21.268571428571427</v>
      </c>
      <c r="DF122" s="162">
        <f t="shared" si="90"/>
        <v>44.725000000000001</v>
      </c>
      <c r="DG122" s="162">
        <f t="shared" si="91"/>
        <v>16.8</v>
      </c>
      <c r="DH122" s="93">
        <f t="shared" si="92"/>
        <v>82.793571428571425</v>
      </c>
      <c r="DI122" s="94">
        <f t="shared" si="93"/>
        <v>89.245982142857144</v>
      </c>
      <c r="DJ122" s="95">
        <f t="shared" si="94"/>
        <v>90.440873015873009</v>
      </c>
      <c r="DK122" s="96">
        <f t="shared" si="95"/>
        <v>91.396785714285713</v>
      </c>
      <c r="DL122" s="97">
        <f t="shared" si="96"/>
        <v>90</v>
      </c>
      <c r="DM122" s="164">
        <f t="shared" si="97"/>
        <v>3</v>
      </c>
      <c r="DN122" s="248">
        <f t="shared" si="98"/>
        <v>87</v>
      </c>
      <c r="DO122" s="248">
        <f t="shared" si="99"/>
        <v>88</v>
      </c>
      <c r="DR122" s="275" t="s">
        <v>49</v>
      </c>
      <c r="DS122" s="275"/>
      <c r="DT122" s="275"/>
      <c r="DU122" s="275"/>
      <c r="DV122" s="276">
        <f>COUNTIFS($DL$119:$DL$158,"&gt;=80",$DL$119:$DL$158,"&lt;85")</f>
        <v>4</v>
      </c>
      <c r="DW122" s="276"/>
    </row>
    <row r="123" spans="1:127" ht="18" customHeight="1">
      <c r="A123" s="70">
        <v>406913150092</v>
      </c>
      <c r="B123" s="71"/>
      <c r="C123" s="252" t="s">
        <v>120</v>
      </c>
      <c r="D123" s="253"/>
      <c r="E123" s="182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 t="str">
        <f t="shared" si="66"/>
        <v/>
      </c>
      <c r="R123" s="76">
        <f t="shared" si="67"/>
        <v>0</v>
      </c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 t="str">
        <f t="shared" si="68"/>
        <v/>
      </c>
      <c r="AD123" s="79" t="str">
        <f t="shared" si="69"/>
        <v/>
      </c>
      <c r="AE123" s="182">
        <v>12</v>
      </c>
      <c r="AF123" s="182">
        <v>13</v>
      </c>
      <c r="AG123" s="76">
        <v>6</v>
      </c>
      <c r="AH123" s="76">
        <v>11</v>
      </c>
      <c r="AI123" s="76">
        <v>5</v>
      </c>
      <c r="AJ123" s="76"/>
      <c r="AK123" s="76"/>
      <c r="AL123" s="76"/>
      <c r="AM123" s="76"/>
      <c r="AN123" s="76"/>
      <c r="AO123" s="76">
        <f t="shared" si="70"/>
        <v>47</v>
      </c>
      <c r="AP123" s="76">
        <f t="shared" si="71"/>
        <v>104.44444444444446</v>
      </c>
      <c r="AQ123" s="78">
        <v>20</v>
      </c>
      <c r="AR123" s="78">
        <v>20</v>
      </c>
      <c r="AS123" s="78">
        <v>10</v>
      </c>
      <c r="AT123" s="78">
        <v>20</v>
      </c>
      <c r="AU123" s="78"/>
      <c r="AV123" s="78"/>
      <c r="AW123" s="78"/>
      <c r="AX123" s="78">
        <f t="shared" si="72"/>
        <v>70</v>
      </c>
      <c r="AY123" s="78">
        <f t="shared" si="73"/>
        <v>100</v>
      </c>
      <c r="AZ123" s="384">
        <v>50</v>
      </c>
      <c r="BA123" s="385"/>
      <c r="BB123" s="80">
        <f t="shared" si="74"/>
        <v>100</v>
      </c>
      <c r="BC123" s="182">
        <v>95</v>
      </c>
      <c r="BD123" s="76">
        <v>92</v>
      </c>
      <c r="BE123" s="76"/>
      <c r="BF123" s="76"/>
      <c r="BG123" s="76"/>
      <c r="BH123" s="76">
        <f t="shared" si="75"/>
        <v>187</v>
      </c>
      <c r="BI123" s="76">
        <f t="shared" si="76"/>
        <v>93.5</v>
      </c>
      <c r="BJ123" s="78">
        <v>20</v>
      </c>
      <c r="BK123" s="78">
        <v>30</v>
      </c>
      <c r="BL123" s="78">
        <v>25</v>
      </c>
      <c r="BM123" s="78"/>
      <c r="BN123" s="78"/>
      <c r="BO123" s="78"/>
      <c r="BP123" s="78"/>
      <c r="BQ123" s="78"/>
      <c r="BR123" s="78"/>
      <c r="BS123" s="78"/>
      <c r="BT123" s="78">
        <f t="shared" si="77"/>
        <v>75</v>
      </c>
      <c r="BU123" s="78">
        <f t="shared" si="78"/>
        <v>100</v>
      </c>
      <c r="BV123" s="82"/>
      <c r="BW123" s="82"/>
      <c r="BX123" s="82"/>
      <c r="BY123" s="82"/>
      <c r="BZ123" s="82"/>
      <c r="CA123" s="82" t="str">
        <f t="shared" si="79"/>
        <v/>
      </c>
      <c r="CB123" s="82">
        <f t="shared" si="80"/>
        <v>0</v>
      </c>
      <c r="CC123" s="84">
        <v>96</v>
      </c>
      <c r="CD123" s="84">
        <v>87</v>
      </c>
      <c r="CE123" s="84"/>
      <c r="CF123" s="84"/>
      <c r="CG123" s="84"/>
      <c r="CH123" s="84">
        <f t="shared" si="81"/>
        <v>183</v>
      </c>
      <c r="CI123" s="84">
        <f t="shared" si="82"/>
        <v>91.5</v>
      </c>
      <c r="CJ123" s="86"/>
      <c r="CK123" s="86"/>
      <c r="CL123" s="86"/>
      <c r="CM123" s="86"/>
      <c r="CN123" s="86"/>
      <c r="CO123" s="86" t="str">
        <f t="shared" si="83"/>
        <v/>
      </c>
      <c r="CP123" s="86">
        <f t="shared" si="84"/>
        <v>0</v>
      </c>
      <c r="CQ123" s="182"/>
      <c r="CR123" s="76"/>
      <c r="CS123" s="76"/>
      <c r="CT123" s="88"/>
      <c r="CU123" s="88"/>
      <c r="CV123" s="88"/>
      <c r="CW123" s="88"/>
      <c r="CX123" s="88"/>
      <c r="CY123" s="88" t="str">
        <f t="shared" si="85"/>
        <v/>
      </c>
      <c r="CZ123" s="89">
        <f t="shared" si="86"/>
        <v>0</v>
      </c>
      <c r="DA123" s="386">
        <v>50</v>
      </c>
      <c r="DB123" s="385"/>
      <c r="DC123" s="80">
        <f t="shared" si="87"/>
        <v>20</v>
      </c>
      <c r="DD123" s="162" t="str">
        <f t="shared" si="88"/>
        <v/>
      </c>
      <c r="DE123" s="162">
        <f t="shared" si="89"/>
        <v>30.533333333333331</v>
      </c>
      <c r="DF123" s="162">
        <f t="shared" si="90"/>
        <v>47.325000000000003</v>
      </c>
      <c r="DG123" s="162">
        <f t="shared" si="91"/>
        <v>20</v>
      </c>
      <c r="DH123" s="93">
        <f t="shared" si="92"/>
        <v>97.858333333333334</v>
      </c>
      <c r="DI123" s="94">
        <f t="shared" si="93"/>
        <v>98.661458333333343</v>
      </c>
      <c r="DJ123" s="95">
        <f t="shared" si="94"/>
        <v>98.81018518518519</v>
      </c>
      <c r="DK123" s="96">
        <f t="shared" si="95"/>
        <v>98.929166666666674</v>
      </c>
      <c r="DL123" s="97">
        <f>IFERROR(IF(ROUND(IF($C$113="Green",DI123,IF($C$113="Orange",DJ123,IF($C$113="Yellow",DK123,"Error!"))),0)&lt;70,70,ROUND(IF($C$113="Green",DI123,IF($C$113="Orange",DJ123,IF($C$113="Yellow",DK123,"Error!"))),0)),"")</f>
        <v>99</v>
      </c>
      <c r="DM123" s="164">
        <f t="shared" si="97"/>
        <v>1</v>
      </c>
      <c r="DN123" s="248">
        <f t="shared" si="98"/>
        <v>98</v>
      </c>
      <c r="DO123" s="248">
        <f t="shared" si="99"/>
        <v>98</v>
      </c>
      <c r="DR123" s="275" t="s">
        <v>52</v>
      </c>
      <c r="DS123" s="275"/>
      <c r="DT123" s="275"/>
      <c r="DU123" s="275"/>
      <c r="DV123" s="276">
        <f>COUNTIFS($DL$119:$DL$158,"&gt;=75",$DL$119:$DL$158,"&lt;80")</f>
        <v>1</v>
      </c>
      <c r="DW123" s="276"/>
    </row>
    <row r="124" spans="1:127" ht="18" customHeight="1">
      <c r="A124" s="70">
        <v>406913150093</v>
      </c>
      <c r="B124" s="71"/>
      <c r="C124" s="252" t="s">
        <v>121</v>
      </c>
      <c r="D124" s="253"/>
      <c r="E124" s="182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 t="str">
        <f t="shared" si="66"/>
        <v/>
      </c>
      <c r="R124" s="76">
        <f t="shared" si="67"/>
        <v>0</v>
      </c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 t="str">
        <f t="shared" si="68"/>
        <v/>
      </c>
      <c r="AD124" s="79" t="str">
        <f t="shared" si="69"/>
        <v/>
      </c>
      <c r="AE124" s="182">
        <v>6</v>
      </c>
      <c r="AF124" s="182">
        <v>5</v>
      </c>
      <c r="AG124" s="76">
        <v>0</v>
      </c>
      <c r="AH124" s="76">
        <v>2</v>
      </c>
      <c r="AI124" s="76">
        <v>5</v>
      </c>
      <c r="AJ124" s="76"/>
      <c r="AK124" s="76"/>
      <c r="AL124" s="76"/>
      <c r="AM124" s="76"/>
      <c r="AN124" s="76"/>
      <c r="AO124" s="76">
        <f t="shared" si="70"/>
        <v>18</v>
      </c>
      <c r="AP124" s="76">
        <f t="shared" si="71"/>
        <v>40</v>
      </c>
      <c r="AQ124" s="78">
        <v>14</v>
      </c>
      <c r="AR124" s="78">
        <v>20</v>
      </c>
      <c r="AS124" s="78">
        <v>8</v>
      </c>
      <c r="AT124" s="78">
        <v>10</v>
      </c>
      <c r="AU124" s="78"/>
      <c r="AV124" s="78"/>
      <c r="AW124" s="78"/>
      <c r="AX124" s="78">
        <f>IF(SUMIFS(AQ124:AW124,AQ124:AW124,"&gt;=0")=0,"",SUMIFS(AQ124:AW124,AQ124:AW124,"&gt;=0"))</f>
        <v>52</v>
      </c>
      <c r="AY124" s="78">
        <f t="shared" si="73"/>
        <v>74.285714285714292</v>
      </c>
      <c r="AZ124" s="384">
        <v>29</v>
      </c>
      <c r="BA124" s="385"/>
      <c r="BB124" s="80">
        <f t="shared" si="74"/>
        <v>57.999999999999993</v>
      </c>
      <c r="BC124" s="182">
        <v>95</v>
      </c>
      <c r="BD124" s="76">
        <v>92</v>
      </c>
      <c r="BE124" s="76"/>
      <c r="BF124" s="76"/>
      <c r="BG124" s="76"/>
      <c r="BH124" s="76">
        <f t="shared" si="75"/>
        <v>187</v>
      </c>
      <c r="BI124" s="76">
        <f t="shared" si="76"/>
        <v>93.5</v>
      </c>
      <c r="BJ124" s="78">
        <v>15</v>
      </c>
      <c r="BK124" s="78">
        <v>30</v>
      </c>
      <c r="BL124" s="78">
        <v>25</v>
      </c>
      <c r="BM124" s="78"/>
      <c r="BN124" s="78"/>
      <c r="BO124" s="78"/>
      <c r="BP124" s="78"/>
      <c r="BQ124" s="78"/>
      <c r="BR124" s="78"/>
      <c r="BS124" s="78"/>
      <c r="BT124" s="78">
        <f t="shared" si="77"/>
        <v>70</v>
      </c>
      <c r="BU124" s="78">
        <f t="shared" si="78"/>
        <v>93.333333333333329</v>
      </c>
      <c r="BV124" s="82"/>
      <c r="BW124" s="82"/>
      <c r="BX124" s="82"/>
      <c r="BY124" s="82"/>
      <c r="BZ124" s="82"/>
      <c r="CA124" s="82" t="str">
        <f t="shared" si="79"/>
        <v/>
      </c>
      <c r="CB124" s="82">
        <f t="shared" si="80"/>
        <v>0</v>
      </c>
      <c r="CC124" s="84">
        <v>89</v>
      </c>
      <c r="CD124" s="84">
        <v>83</v>
      </c>
      <c r="CE124" s="84"/>
      <c r="CF124" s="84"/>
      <c r="CG124" s="84"/>
      <c r="CH124" s="84">
        <f t="shared" si="81"/>
        <v>172</v>
      </c>
      <c r="CI124" s="84">
        <f t="shared" si="82"/>
        <v>86</v>
      </c>
      <c r="CJ124" s="86"/>
      <c r="CK124" s="86"/>
      <c r="CL124" s="86"/>
      <c r="CM124" s="86"/>
      <c r="CN124" s="86"/>
      <c r="CO124" s="86" t="str">
        <f t="shared" si="83"/>
        <v/>
      </c>
      <c r="CP124" s="86">
        <f t="shared" si="84"/>
        <v>0</v>
      </c>
      <c r="CQ124" s="182"/>
      <c r="CR124" s="76"/>
      <c r="CS124" s="76"/>
      <c r="CT124" s="88"/>
      <c r="CU124" s="88"/>
      <c r="CV124" s="88"/>
      <c r="CW124" s="88"/>
      <c r="CX124" s="88"/>
      <c r="CY124" s="88" t="str">
        <f t="shared" si="85"/>
        <v/>
      </c>
      <c r="CZ124" s="89">
        <f t="shared" si="86"/>
        <v>0</v>
      </c>
      <c r="DA124" s="386">
        <v>34</v>
      </c>
      <c r="DB124" s="385"/>
      <c r="DC124" s="80">
        <f t="shared" si="87"/>
        <v>13.6</v>
      </c>
      <c r="DD124" s="162" t="str">
        <f t="shared" si="88"/>
        <v/>
      </c>
      <c r="DE124" s="162">
        <f t="shared" si="89"/>
        <v>16.705714285714283</v>
      </c>
      <c r="DF124" s="162">
        <f t="shared" si="90"/>
        <v>45.225000000000001</v>
      </c>
      <c r="DG124" s="162">
        <f t="shared" si="91"/>
        <v>13.6</v>
      </c>
      <c r="DH124" s="93">
        <f t="shared" si="92"/>
        <v>75.530714285714282</v>
      </c>
      <c r="DI124" s="94">
        <f t="shared" si="93"/>
        <v>84.706696428571433</v>
      </c>
      <c r="DJ124" s="95">
        <f t="shared" si="94"/>
        <v>86.405952380952385</v>
      </c>
      <c r="DK124" s="96">
        <f t="shared" si="95"/>
        <v>87.765357142857141</v>
      </c>
      <c r="DL124" s="97">
        <f t="shared" si="96"/>
        <v>86</v>
      </c>
      <c r="DM124" s="164">
        <f t="shared" si="97"/>
        <v>0</v>
      </c>
      <c r="DN124" s="248">
        <f t="shared" si="98"/>
        <v>86</v>
      </c>
      <c r="DO124" s="248">
        <f t="shared" si="99"/>
        <v>86</v>
      </c>
      <c r="DR124" s="275" t="s">
        <v>55</v>
      </c>
      <c r="DS124" s="275"/>
      <c r="DT124" s="275"/>
      <c r="DU124" s="275"/>
      <c r="DV124" s="276">
        <f>COUNTIFS($DL$119:$DL$158,"&lt;75")</f>
        <v>0</v>
      </c>
      <c r="DW124" s="276"/>
    </row>
    <row r="125" spans="1:127" ht="18" customHeight="1">
      <c r="A125" s="70">
        <v>406913150096</v>
      </c>
      <c r="B125" s="71"/>
      <c r="C125" s="252" t="s">
        <v>122</v>
      </c>
      <c r="D125" s="253"/>
      <c r="E125" s="182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 t="str">
        <f t="shared" si="66"/>
        <v/>
      </c>
      <c r="R125" s="76">
        <f t="shared" si="67"/>
        <v>0</v>
      </c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 t="str">
        <f t="shared" si="68"/>
        <v/>
      </c>
      <c r="AD125" s="79" t="str">
        <f t="shared" si="69"/>
        <v/>
      </c>
      <c r="AE125" s="182">
        <v>5</v>
      </c>
      <c r="AF125" s="182">
        <v>1</v>
      </c>
      <c r="AG125" s="76">
        <v>1</v>
      </c>
      <c r="AH125" s="76">
        <v>3</v>
      </c>
      <c r="AI125" s="76">
        <v>5</v>
      </c>
      <c r="AJ125" s="76"/>
      <c r="AK125" s="76"/>
      <c r="AL125" s="76"/>
      <c r="AM125" s="76"/>
      <c r="AN125" s="76"/>
      <c r="AO125" s="76">
        <f t="shared" si="70"/>
        <v>15</v>
      </c>
      <c r="AP125" s="76">
        <f t="shared" si="71"/>
        <v>33.333333333333329</v>
      </c>
      <c r="AQ125" s="78">
        <v>20</v>
      </c>
      <c r="AR125" s="78">
        <v>20</v>
      </c>
      <c r="AS125" s="78">
        <v>6</v>
      </c>
      <c r="AT125" s="78">
        <v>7</v>
      </c>
      <c r="AU125" s="78"/>
      <c r="AV125" s="78"/>
      <c r="AW125" s="78"/>
      <c r="AX125" s="78">
        <f t="shared" si="72"/>
        <v>53</v>
      </c>
      <c r="AY125" s="78">
        <f t="shared" si="73"/>
        <v>75.714285714285708</v>
      </c>
      <c r="AZ125" s="384">
        <v>35</v>
      </c>
      <c r="BA125" s="385"/>
      <c r="BB125" s="80">
        <f t="shared" si="74"/>
        <v>70</v>
      </c>
      <c r="BC125" s="182">
        <v>90</v>
      </c>
      <c r="BD125" s="76">
        <v>92</v>
      </c>
      <c r="BE125" s="76"/>
      <c r="BF125" s="76"/>
      <c r="BG125" s="76"/>
      <c r="BH125" s="76">
        <f t="shared" si="75"/>
        <v>182</v>
      </c>
      <c r="BI125" s="76">
        <f t="shared" si="76"/>
        <v>91</v>
      </c>
      <c r="BJ125" s="78">
        <v>18</v>
      </c>
      <c r="BK125" s="78">
        <v>30</v>
      </c>
      <c r="BL125" s="78">
        <v>15</v>
      </c>
      <c r="BM125" s="78"/>
      <c r="BN125" s="78"/>
      <c r="BO125" s="78"/>
      <c r="BP125" s="78"/>
      <c r="BQ125" s="78"/>
      <c r="BR125" s="78"/>
      <c r="BS125" s="78"/>
      <c r="BT125" s="78">
        <f>IF(SUMIFS(BJ125:BS125,BJ125:BS125,"&gt;=0")=0,"",SUMIFS(BJ125:BS125,BJ125:BS125,"&gt;=0"))</f>
        <v>63</v>
      </c>
      <c r="BU125" s="78">
        <f t="shared" si="78"/>
        <v>84</v>
      </c>
      <c r="BV125" s="82"/>
      <c r="BW125" s="82"/>
      <c r="BX125" s="82"/>
      <c r="BY125" s="82"/>
      <c r="BZ125" s="82"/>
      <c r="CA125" s="82" t="str">
        <f t="shared" si="79"/>
        <v/>
      </c>
      <c r="CB125" s="82">
        <f t="shared" si="80"/>
        <v>0</v>
      </c>
      <c r="CC125" s="84">
        <v>94</v>
      </c>
      <c r="CD125" s="84">
        <v>84</v>
      </c>
      <c r="CE125" s="84"/>
      <c r="CF125" s="84"/>
      <c r="CG125" s="84"/>
      <c r="CH125" s="84">
        <f t="shared" si="81"/>
        <v>178</v>
      </c>
      <c r="CI125" s="84">
        <f t="shared" si="82"/>
        <v>89</v>
      </c>
      <c r="CJ125" s="86"/>
      <c r="CK125" s="86"/>
      <c r="CL125" s="86"/>
      <c r="CM125" s="86"/>
      <c r="CN125" s="86"/>
      <c r="CO125" s="86" t="str">
        <f t="shared" si="83"/>
        <v/>
      </c>
      <c r="CP125" s="86">
        <f t="shared" si="84"/>
        <v>0</v>
      </c>
      <c r="CQ125" s="182"/>
      <c r="CR125" s="76"/>
      <c r="CS125" s="76"/>
      <c r="CT125" s="88"/>
      <c r="CU125" s="88"/>
      <c r="CV125" s="88"/>
      <c r="CW125" s="88"/>
      <c r="CX125" s="88"/>
      <c r="CY125" s="88" t="str">
        <f t="shared" si="85"/>
        <v/>
      </c>
      <c r="CZ125" s="89">
        <f t="shared" si="86"/>
        <v>0</v>
      </c>
      <c r="DA125" s="386">
        <v>45</v>
      </c>
      <c r="DB125" s="385"/>
      <c r="DC125" s="80">
        <f t="shared" si="87"/>
        <v>18</v>
      </c>
      <c r="DD125" s="162" t="str">
        <f t="shared" si="88"/>
        <v/>
      </c>
      <c r="DE125" s="162">
        <f t="shared" si="89"/>
        <v>17.114285714285714</v>
      </c>
      <c r="DF125" s="162">
        <f t="shared" si="90"/>
        <v>44.05</v>
      </c>
      <c r="DG125" s="162">
        <f t="shared" si="91"/>
        <v>18</v>
      </c>
      <c r="DH125" s="93">
        <f t="shared" si="92"/>
        <v>79.164285714285711</v>
      </c>
      <c r="DI125" s="94">
        <f t="shared" si="93"/>
        <v>86.977678571428569</v>
      </c>
      <c r="DJ125" s="95">
        <f t="shared" si="94"/>
        <v>88.424603174603178</v>
      </c>
      <c r="DK125" s="96">
        <f t="shared" si="95"/>
        <v>89.582142857142856</v>
      </c>
      <c r="DL125" s="97">
        <f t="shared" si="96"/>
        <v>88</v>
      </c>
      <c r="DM125" s="164">
        <f t="shared" si="97"/>
        <v>1</v>
      </c>
      <c r="DN125" s="248">
        <f t="shared" si="98"/>
        <v>87</v>
      </c>
      <c r="DO125" s="248">
        <f t="shared" si="99"/>
        <v>89</v>
      </c>
      <c r="DR125" s="272" t="s">
        <v>25</v>
      </c>
      <c r="DS125" s="272"/>
      <c r="DT125" s="272"/>
      <c r="DU125" s="272"/>
      <c r="DV125" s="273">
        <f>SUM(DV119:DW124)</f>
        <v>28</v>
      </c>
      <c r="DW125" s="273"/>
    </row>
    <row r="126" spans="1:127" ht="18" customHeight="1">
      <c r="A126" s="70">
        <v>406913150097</v>
      </c>
      <c r="B126" s="99"/>
      <c r="C126" s="252" t="s">
        <v>123</v>
      </c>
      <c r="D126" s="253"/>
      <c r="E126" s="182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 t="str">
        <f t="shared" si="66"/>
        <v/>
      </c>
      <c r="R126" s="76">
        <f t="shared" si="67"/>
        <v>0</v>
      </c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 t="str">
        <f t="shared" si="68"/>
        <v/>
      </c>
      <c r="AD126" s="79" t="str">
        <f t="shared" si="69"/>
        <v/>
      </c>
      <c r="AE126" s="182">
        <v>5</v>
      </c>
      <c r="AF126" s="182">
        <v>9</v>
      </c>
      <c r="AG126" s="76">
        <v>2</v>
      </c>
      <c r="AH126" s="76">
        <v>1</v>
      </c>
      <c r="AI126" s="76">
        <v>5</v>
      </c>
      <c r="AJ126" s="76"/>
      <c r="AK126" s="76"/>
      <c r="AL126" s="76"/>
      <c r="AM126" s="76"/>
      <c r="AN126" s="76"/>
      <c r="AO126" s="76">
        <f t="shared" si="70"/>
        <v>22</v>
      </c>
      <c r="AP126" s="76">
        <f t="shared" si="71"/>
        <v>48.888888888888886</v>
      </c>
      <c r="AQ126" s="78">
        <v>11</v>
      </c>
      <c r="AR126" s="78">
        <v>10</v>
      </c>
      <c r="AS126" s="78">
        <v>6</v>
      </c>
      <c r="AT126" s="78">
        <v>10</v>
      </c>
      <c r="AU126" s="78"/>
      <c r="AV126" s="78"/>
      <c r="AW126" s="78"/>
      <c r="AX126" s="78">
        <f t="shared" si="72"/>
        <v>37</v>
      </c>
      <c r="AY126" s="78">
        <f t="shared" si="73"/>
        <v>52.857142857142861</v>
      </c>
      <c r="AZ126" s="384">
        <v>42</v>
      </c>
      <c r="BA126" s="385"/>
      <c r="BB126" s="80">
        <f t="shared" si="74"/>
        <v>84</v>
      </c>
      <c r="BC126" s="182">
        <v>1</v>
      </c>
      <c r="BD126" s="76">
        <v>92</v>
      </c>
      <c r="BE126" s="76"/>
      <c r="BF126" s="76"/>
      <c r="BG126" s="76"/>
      <c r="BH126" s="76">
        <f t="shared" si="75"/>
        <v>93</v>
      </c>
      <c r="BI126" s="76">
        <f t="shared" si="76"/>
        <v>46.5</v>
      </c>
      <c r="BJ126" s="78">
        <v>15</v>
      </c>
      <c r="BK126" s="78">
        <v>30</v>
      </c>
      <c r="BL126" s="78">
        <v>15</v>
      </c>
      <c r="BM126" s="78"/>
      <c r="BN126" s="78"/>
      <c r="BO126" s="78"/>
      <c r="BP126" s="78"/>
      <c r="BQ126" s="78"/>
      <c r="BR126" s="78"/>
      <c r="BS126" s="78"/>
      <c r="BT126" s="78">
        <f t="shared" si="77"/>
        <v>60</v>
      </c>
      <c r="BU126" s="78">
        <f t="shared" si="78"/>
        <v>80</v>
      </c>
      <c r="BV126" s="82"/>
      <c r="BW126" s="82"/>
      <c r="BX126" s="82"/>
      <c r="BY126" s="82"/>
      <c r="BZ126" s="82"/>
      <c r="CA126" s="82" t="str">
        <f t="shared" si="79"/>
        <v/>
      </c>
      <c r="CB126" s="82">
        <f t="shared" si="80"/>
        <v>0</v>
      </c>
      <c r="CC126" s="84">
        <v>87</v>
      </c>
      <c r="CD126" s="84">
        <v>86</v>
      </c>
      <c r="CE126" s="84"/>
      <c r="CF126" s="84"/>
      <c r="CG126" s="84"/>
      <c r="CH126" s="84">
        <f t="shared" si="81"/>
        <v>173</v>
      </c>
      <c r="CI126" s="84">
        <f t="shared" si="82"/>
        <v>86.5</v>
      </c>
      <c r="CJ126" s="86"/>
      <c r="CK126" s="86"/>
      <c r="CL126" s="86"/>
      <c r="CM126" s="86"/>
      <c r="CN126" s="86"/>
      <c r="CO126" s="86" t="str">
        <f>IF(SUMIFS(CJ126:CN126,CJ126:CN126,"&gt;=0")=0,"",SUMIFS(CJ126:CN126,CJ126:CN126,"&gt;=0"))</f>
        <v/>
      </c>
      <c r="CP126" s="86">
        <f t="shared" si="84"/>
        <v>0</v>
      </c>
      <c r="CQ126" s="182"/>
      <c r="CR126" s="76"/>
      <c r="CS126" s="76"/>
      <c r="CT126" s="88"/>
      <c r="CU126" s="88"/>
      <c r="CV126" s="88"/>
      <c r="CW126" s="88"/>
      <c r="CX126" s="88"/>
      <c r="CY126" s="88" t="str">
        <f t="shared" si="85"/>
        <v/>
      </c>
      <c r="CZ126" s="89">
        <f t="shared" si="86"/>
        <v>0</v>
      </c>
      <c r="DA126" s="386">
        <v>44</v>
      </c>
      <c r="DB126" s="385"/>
      <c r="DC126" s="80">
        <f t="shared" si="87"/>
        <v>17.600000000000001</v>
      </c>
      <c r="DD126" s="162" t="str">
        <f t="shared" si="88"/>
        <v/>
      </c>
      <c r="DE126" s="162">
        <f t="shared" si="89"/>
        <v>18.183809523809522</v>
      </c>
      <c r="DF126" s="162">
        <f t="shared" si="90"/>
        <v>36.274999999999999</v>
      </c>
      <c r="DG126" s="162">
        <f t="shared" si="91"/>
        <v>17.600000000000001</v>
      </c>
      <c r="DH126" s="93">
        <f t="shared" si="92"/>
        <v>72.058809523809515</v>
      </c>
      <c r="DI126" s="94">
        <f t="shared" si="93"/>
        <v>82.536755952380943</v>
      </c>
      <c r="DJ126" s="95">
        <f t="shared" si="94"/>
        <v>84.477116402116394</v>
      </c>
      <c r="DK126" s="96">
        <f t="shared" si="95"/>
        <v>86.029404761904757</v>
      </c>
      <c r="DL126" s="97">
        <f t="shared" si="96"/>
        <v>84</v>
      </c>
      <c r="DM126" s="164">
        <f t="shared" si="97"/>
        <v>-3</v>
      </c>
      <c r="DN126" s="248">
        <f t="shared" si="98"/>
        <v>87</v>
      </c>
      <c r="DO126" s="248">
        <f t="shared" si="99"/>
        <v>88</v>
      </c>
    </row>
    <row r="127" spans="1:127" ht="18" customHeight="1">
      <c r="A127" s="70">
        <v>406913150098</v>
      </c>
      <c r="B127" s="71"/>
      <c r="C127" s="252" t="s">
        <v>124</v>
      </c>
      <c r="D127" s="253"/>
      <c r="E127" s="182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 t="str">
        <f t="shared" si="66"/>
        <v/>
      </c>
      <c r="R127" s="76">
        <f t="shared" si="67"/>
        <v>0</v>
      </c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 t="str">
        <f t="shared" si="68"/>
        <v/>
      </c>
      <c r="AD127" s="79" t="str">
        <f t="shared" si="69"/>
        <v/>
      </c>
      <c r="AE127" s="182">
        <v>6</v>
      </c>
      <c r="AF127" s="182">
        <v>5</v>
      </c>
      <c r="AG127" s="76">
        <v>0</v>
      </c>
      <c r="AH127" s="76">
        <v>5</v>
      </c>
      <c r="AI127" s="76">
        <v>5</v>
      </c>
      <c r="AJ127" s="76"/>
      <c r="AK127" s="76"/>
      <c r="AL127" s="76"/>
      <c r="AM127" s="76"/>
      <c r="AN127" s="76"/>
      <c r="AO127" s="76">
        <f t="shared" si="70"/>
        <v>21</v>
      </c>
      <c r="AP127" s="76">
        <f t="shared" si="71"/>
        <v>46.666666666666664</v>
      </c>
      <c r="AQ127" s="78">
        <v>20</v>
      </c>
      <c r="AR127" s="78">
        <v>9</v>
      </c>
      <c r="AS127" s="78">
        <v>6</v>
      </c>
      <c r="AT127" s="78">
        <v>12</v>
      </c>
      <c r="AU127" s="78"/>
      <c r="AV127" s="78"/>
      <c r="AW127" s="78"/>
      <c r="AX127" s="78">
        <f t="shared" si="72"/>
        <v>47</v>
      </c>
      <c r="AY127" s="78">
        <f t="shared" si="73"/>
        <v>67.142857142857139</v>
      </c>
      <c r="AZ127" s="384">
        <v>44</v>
      </c>
      <c r="BA127" s="385"/>
      <c r="BB127" s="80">
        <f t="shared" si="74"/>
        <v>88</v>
      </c>
      <c r="BC127" s="182">
        <v>95</v>
      </c>
      <c r="BD127" s="76">
        <v>92</v>
      </c>
      <c r="BE127" s="76"/>
      <c r="BF127" s="76"/>
      <c r="BG127" s="76"/>
      <c r="BH127" s="76">
        <f t="shared" si="75"/>
        <v>187</v>
      </c>
      <c r="BI127" s="76">
        <f t="shared" si="76"/>
        <v>93.5</v>
      </c>
      <c r="BJ127" s="78">
        <v>18</v>
      </c>
      <c r="BK127" s="78">
        <v>24</v>
      </c>
      <c r="BL127" s="78">
        <v>20</v>
      </c>
      <c r="BM127" s="78"/>
      <c r="BN127" s="78"/>
      <c r="BO127" s="78"/>
      <c r="BP127" s="78"/>
      <c r="BQ127" s="78"/>
      <c r="BR127" s="78"/>
      <c r="BS127" s="78"/>
      <c r="BT127" s="78">
        <f t="shared" si="77"/>
        <v>62</v>
      </c>
      <c r="BU127" s="78">
        <f t="shared" si="78"/>
        <v>82.666666666666671</v>
      </c>
      <c r="BV127" s="82"/>
      <c r="BW127" s="82"/>
      <c r="BX127" s="82"/>
      <c r="BY127" s="82"/>
      <c r="BZ127" s="82"/>
      <c r="CA127" s="82" t="str">
        <f t="shared" si="79"/>
        <v/>
      </c>
      <c r="CB127" s="82">
        <f t="shared" si="80"/>
        <v>0</v>
      </c>
      <c r="CC127" s="84">
        <v>95</v>
      </c>
      <c r="CD127" s="84">
        <v>92</v>
      </c>
      <c r="CE127" s="84"/>
      <c r="CF127" s="84"/>
      <c r="CG127" s="84"/>
      <c r="CH127" s="84">
        <f t="shared" si="81"/>
        <v>187</v>
      </c>
      <c r="CI127" s="84">
        <f t="shared" si="82"/>
        <v>93.5</v>
      </c>
      <c r="CJ127" s="86"/>
      <c r="CK127" s="86"/>
      <c r="CL127" s="86"/>
      <c r="CM127" s="86"/>
      <c r="CN127" s="86"/>
      <c r="CO127" s="86" t="str">
        <f t="shared" si="83"/>
        <v/>
      </c>
      <c r="CP127" s="86">
        <f t="shared" si="84"/>
        <v>0</v>
      </c>
      <c r="CQ127" s="182"/>
      <c r="CR127" s="76"/>
      <c r="CS127" s="76"/>
      <c r="CT127" s="88"/>
      <c r="CU127" s="88"/>
      <c r="CV127" s="88"/>
      <c r="CW127" s="88"/>
      <c r="CX127" s="88"/>
      <c r="CY127" s="88" t="str">
        <f t="shared" si="85"/>
        <v/>
      </c>
      <c r="CZ127" s="89">
        <f t="shared" si="86"/>
        <v>0</v>
      </c>
      <c r="DA127" s="386">
        <v>44</v>
      </c>
      <c r="DB127" s="385"/>
      <c r="DC127" s="80">
        <f t="shared" si="87"/>
        <v>17.600000000000001</v>
      </c>
      <c r="DD127" s="162" t="str">
        <f t="shared" si="88"/>
        <v/>
      </c>
      <c r="DE127" s="162">
        <f t="shared" si="89"/>
        <v>19.562857142857141</v>
      </c>
      <c r="DF127" s="162">
        <f t="shared" si="90"/>
        <v>45.125</v>
      </c>
      <c r="DG127" s="162">
        <f t="shared" si="91"/>
        <v>17.600000000000001</v>
      </c>
      <c r="DH127" s="93">
        <f t="shared" si="92"/>
        <v>82.287857142857149</v>
      </c>
      <c r="DI127" s="94">
        <f t="shared" si="93"/>
        <v>88.929910714285711</v>
      </c>
      <c r="DJ127" s="95">
        <f t="shared" si="94"/>
        <v>90.159920634920638</v>
      </c>
      <c r="DK127" s="96">
        <f t="shared" si="95"/>
        <v>91.143928571428575</v>
      </c>
      <c r="DL127" s="97">
        <f>IFERROR(IF(ROUND(IF($C$113="Green",DI127,IF($C$113="Orange",DJ127,IF($C$113="Yellow",DK127,"Error!"))),0)&lt;70,70,ROUND(IF($C$113="Green",DI127,IF($C$113="Orange",DJ127,IF($C$113="Yellow",DK127,"Error!"))),0)),"")</f>
        <v>90</v>
      </c>
      <c r="DM127" s="164">
        <f t="shared" si="97"/>
        <v>0</v>
      </c>
      <c r="DN127" s="248">
        <f t="shared" si="98"/>
        <v>90</v>
      </c>
      <c r="DO127" s="248">
        <f t="shared" si="99"/>
        <v>89</v>
      </c>
    </row>
    <row r="128" spans="1:127" ht="18" customHeight="1">
      <c r="A128" s="70">
        <v>406913150100</v>
      </c>
      <c r="B128" s="103"/>
      <c r="C128" s="252" t="s">
        <v>125</v>
      </c>
      <c r="D128" s="253"/>
      <c r="E128" s="182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 t="str">
        <f t="shared" si="66"/>
        <v/>
      </c>
      <c r="R128" s="76">
        <f>IFERROR(IF($R$115=0,0,((Q128/SUMIFS($E$118:$P$118,E128:P128,"&gt;=0")*100))),"")</f>
        <v>0</v>
      </c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 t="str">
        <f t="shared" si="68"/>
        <v/>
      </c>
      <c r="AD128" s="79" t="str">
        <f t="shared" si="69"/>
        <v/>
      </c>
      <c r="AE128" s="182">
        <v>1</v>
      </c>
      <c r="AF128" s="182">
        <v>3</v>
      </c>
      <c r="AG128" s="76">
        <v>0</v>
      </c>
      <c r="AH128" s="76">
        <v>5</v>
      </c>
      <c r="AI128" s="76">
        <v>5</v>
      </c>
      <c r="AJ128" s="76"/>
      <c r="AK128" s="76"/>
      <c r="AL128" s="76"/>
      <c r="AM128" s="76"/>
      <c r="AN128" s="76"/>
      <c r="AO128" s="76">
        <f t="shared" si="70"/>
        <v>14</v>
      </c>
      <c r="AP128" s="76">
        <f t="shared" si="71"/>
        <v>31.111111111111111</v>
      </c>
      <c r="AQ128" s="78">
        <v>16</v>
      </c>
      <c r="AR128" s="78">
        <v>11</v>
      </c>
      <c r="AS128" s="78">
        <v>8</v>
      </c>
      <c r="AT128" s="78">
        <v>14</v>
      </c>
      <c r="AU128" s="78"/>
      <c r="AV128" s="78"/>
      <c r="AW128" s="78"/>
      <c r="AX128" s="78">
        <f t="shared" si="72"/>
        <v>49</v>
      </c>
      <c r="AY128" s="78">
        <f t="shared" si="73"/>
        <v>70</v>
      </c>
      <c r="AZ128" s="384">
        <v>29</v>
      </c>
      <c r="BA128" s="385"/>
      <c r="BB128" s="80">
        <f t="shared" si="74"/>
        <v>57.999999999999993</v>
      </c>
      <c r="BC128" s="182">
        <v>80</v>
      </c>
      <c r="BD128" s="76">
        <v>92</v>
      </c>
      <c r="BE128" s="76"/>
      <c r="BF128" s="76"/>
      <c r="BG128" s="76"/>
      <c r="BH128" s="76">
        <f t="shared" si="75"/>
        <v>172</v>
      </c>
      <c r="BI128" s="76">
        <f t="shared" si="76"/>
        <v>86</v>
      </c>
      <c r="BJ128" s="78">
        <v>17</v>
      </c>
      <c r="BK128" s="78">
        <v>29</v>
      </c>
      <c r="BL128" s="78">
        <v>21</v>
      </c>
      <c r="BM128" s="78"/>
      <c r="BN128" s="78"/>
      <c r="BO128" s="78"/>
      <c r="BP128" s="78"/>
      <c r="BQ128" s="78"/>
      <c r="BR128" s="78"/>
      <c r="BS128" s="78"/>
      <c r="BT128" s="78">
        <f t="shared" si="77"/>
        <v>67</v>
      </c>
      <c r="BU128" s="78">
        <f t="shared" si="78"/>
        <v>89.333333333333329</v>
      </c>
      <c r="BV128" s="82"/>
      <c r="BW128" s="82"/>
      <c r="BX128" s="82"/>
      <c r="BY128" s="82"/>
      <c r="BZ128" s="82"/>
      <c r="CA128" s="82" t="str">
        <f t="shared" si="79"/>
        <v/>
      </c>
      <c r="CB128" s="82">
        <f t="shared" si="80"/>
        <v>0</v>
      </c>
      <c r="CC128" s="84">
        <v>94</v>
      </c>
      <c r="CD128" s="84">
        <v>82</v>
      </c>
      <c r="CE128" s="84"/>
      <c r="CF128" s="84"/>
      <c r="CG128" s="84"/>
      <c r="CH128" s="84">
        <f t="shared" si="81"/>
        <v>176</v>
      </c>
      <c r="CI128" s="84">
        <f t="shared" si="82"/>
        <v>88</v>
      </c>
      <c r="CJ128" s="86"/>
      <c r="CK128" s="86"/>
      <c r="CL128" s="86"/>
      <c r="CM128" s="86"/>
      <c r="CN128" s="86"/>
      <c r="CO128" s="86" t="str">
        <f t="shared" si="83"/>
        <v/>
      </c>
      <c r="CP128" s="86">
        <f t="shared" si="84"/>
        <v>0</v>
      </c>
      <c r="CQ128" s="182"/>
      <c r="CR128" s="76"/>
      <c r="CS128" s="76"/>
      <c r="CT128" s="88"/>
      <c r="CU128" s="88"/>
      <c r="CV128" s="88"/>
      <c r="CW128" s="88"/>
      <c r="CX128" s="88"/>
      <c r="CY128" s="88" t="str">
        <f t="shared" si="85"/>
        <v/>
      </c>
      <c r="CZ128" s="89">
        <f t="shared" si="86"/>
        <v>0</v>
      </c>
      <c r="DA128" s="386">
        <v>39</v>
      </c>
      <c r="DB128" s="385"/>
      <c r="DC128" s="80">
        <f t="shared" si="87"/>
        <v>15.6</v>
      </c>
      <c r="DD128" s="162" t="str">
        <f t="shared" si="88"/>
        <v/>
      </c>
      <c r="DE128" s="162">
        <f t="shared" si="89"/>
        <v>15.253333333333332</v>
      </c>
      <c r="DF128" s="162">
        <f t="shared" si="90"/>
        <v>43.9</v>
      </c>
      <c r="DG128" s="162">
        <f t="shared" si="91"/>
        <v>15.6</v>
      </c>
      <c r="DH128" s="93">
        <f t="shared" si="92"/>
        <v>74.75333333333333</v>
      </c>
      <c r="DI128" s="94">
        <f t="shared" si="93"/>
        <v>84.220833333333331</v>
      </c>
      <c r="DJ128" s="95">
        <f t="shared" si="94"/>
        <v>85.974074074074068</v>
      </c>
      <c r="DK128" s="96">
        <f t="shared" si="95"/>
        <v>87.376666666666665</v>
      </c>
      <c r="DL128" s="97">
        <f t="shared" si="96"/>
        <v>86</v>
      </c>
      <c r="DM128" s="164">
        <f t="shared" si="97"/>
        <v>-1</v>
      </c>
      <c r="DN128" s="248">
        <f t="shared" si="98"/>
        <v>87</v>
      </c>
      <c r="DO128" s="248">
        <f t="shared" si="99"/>
        <v>85</v>
      </c>
    </row>
    <row r="129" spans="1:119" ht="18" customHeight="1">
      <c r="A129" s="70">
        <v>406804150105</v>
      </c>
      <c r="B129" s="71"/>
      <c r="C129" s="252" t="s">
        <v>126</v>
      </c>
      <c r="D129" s="253"/>
      <c r="E129" s="182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 t="str">
        <f t="shared" si="66"/>
        <v/>
      </c>
      <c r="R129" s="76">
        <f t="shared" si="67"/>
        <v>0</v>
      </c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 t="str">
        <f t="shared" si="68"/>
        <v/>
      </c>
      <c r="AD129" s="79" t="str">
        <f t="shared" si="69"/>
        <v/>
      </c>
      <c r="AE129" s="182">
        <v>3</v>
      </c>
      <c r="AF129" s="182">
        <v>13</v>
      </c>
      <c r="AG129" s="76">
        <v>3</v>
      </c>
      <c r="AH129" s="76">
        <v>4</v>
      </c>
      <c r="AI129" s="76">
        <v>5</v>
      </c>
      <c r="AJ129" s="76"/>
      <c r="AK129" s="76"/>
      <c r="AL129" s="76"/>
      <c r="AM129" s="76"/>
      <c r="AN129" s="76"/>
      <c r="AO129" s="76">
        <f t="shared" si="70"/>
        <v>28</v>
      </c>
      <c r="AP129" s="76">
        <f t="shared" si="71"/>
        <v>62.222222222222221</v>
      </c>
      <c r="AQ129" s="78">
        <v>20</v>
      </c>
      <c r="AR129" s="78">
        <v>19</v>
      </c>
      <c r="AS129" s="78">
        <v>9</v>
      </c>
      <c r="AT129" s="78">
        <v>16</v>
      </c>
      <c r="AU129" s="78"/>
      <c r="AV129" s="78"/>
      <c r="AW129" s="78"/>
      <c r="AX129" s="78">
        <f t="shared" si="72"/>
        <v>64</v>
      </c>
      <c r="AY129" s="78">
        <f t="shared" si="73"/>
        <v>91.428571428571431</v>
      </c>
      <c r="AZ129" s="384">
        <v>36</v>
      </c>
      <c r="BA129" s="385"/>
      <c r="BB129" s="80">
        <f t="shared" si="74"/>
        <v>72</v>
      </c>
      <c r="BC129" s="182">
        <v>95</v>
      </c>
      <c r="BD129" s="76">
        <v>95</v>
      </c>
      <c r="BE129" s="76"/>
      <c r="BF129" s="76"/>
      <c r="BG129" s="76"/>
      <c r="BH129" s="76">
        <f t="shared" si="75"/>
        <v>190</v>
      </c>
      <c r="BI129" s="76">
        <f t="shared" si="76"/>
        <v>95</v>
      </c>
      <c r="BJ129" s="78">
        <v>20</v>
      </c>
      <c r="BK129" s="78">
        <v>28</v>
      </c>
      <c r="BL129" s="78">
        <v>22</v>
      </c>
      <c r="BM129" s="78"/>
      <c r="BN129" s="78"/>
      <c r="BO129" s="78"/>
      <c r="BP129" s="78"/>
      <c r="BQ129" s="78"/>
      <c r="BR129" s="78"/>
      <c r="BS129" s="78"/>
      <c r="BT129" s="78">
        <f t="shared" si="77"/>
        <v>70</v>
      </c>
      <c r="BU129" s="78">
        <f t="shared" si="78"/>
        <v>93.333333333333329</v>
      </c>
      <c r="BV129" s="82"/>
      <c r="BW129" s="82"/>
      <c r="BX129" s="82"/>
      <c r="BY129" s="82"/>
      <c r="BZ129" s="82"/>
      <c r="CA129" s="82" t="str">
        <f t="shared" si="79"/>
        <v/>
      </c>
      <c r="CB129" s="82">
        <f t="shared" si="80"/>
        <v>0</v>
      </c>
      <c r="CC129" s="84">
        <v>98</v>
      </c>
      <c r="CD129" s="84">
        <v>87</v>
      </c>
      <c r="CE129" s="84"/>
      <c r="CF129" s="84"/>
      <c r="CG129" s="84"/>
      <c r="CH129" s="84">
        <f t="shared" si="81"/>
        <v>185</v>
      </c>
      <c r="CI129" s="84">
        <f t="shared" si="82"/>
        <v>92.5</v>
      </c>
      <c r="CJ129" s="86"/>
      <c r="CK129" s="86"/>
      <c r="CL129" s="86"/>
      <c r="CM129" s="86"/>
      <c r="CN129" s="86"/>
      <c r="CO129" s="86" t="str">
        <f t="shared" si="83"/>
        <v/>
      </c>
      <c r="CP129" s="86">
        <f t="shared" si="84"/>
        <v>0</v>
      </c>
      <c r="CQ129" s="182"/>
      <c r="CR129" s="76"/>
      <c r="CS129" s="76"/>
      <c r="CT129" s="88"/>
      <c r="CU129" s="88"/>
      <c r="CV129" s="88"/>
      <c r="CW129" s="88"/>
      <c r="CX129" s="88"/>
      <c r="CY129" s="88" t="str">
        <f t="shared" si="85"/>
        <v/>
      </c>
      <c r="CZ129" s="89">
        <f t="shared" si="86"/>
        <v>0</v>
      </c>
      <c r="DA129" s="386">
        <v>48</v>
      </c>
      <c r="DB129" s="385"/>
      <c r="DC129" s="80">
        <f t="shared" si="87"/>
        <v>19.2</v>
      </c>
      <c r="DD129" s="162" t="str">
        <f t="shared" si="88"/>
        <v/>
      </c>
      <c r="DE129" s="162">
        <f t="shared" si="89"/>
        <v>22.175238095238097</v>
      </c>
      <c r="DF129" s="162">
        <f t="shared" si="90"/>
        <v>46.75</v>
      </c>
      <c r="DG129" s="162">
        <f t="shared" si="91"/>
        <v>19.2</v>
      </c>
      <c r="DH129" s="93">
        <f t="shared" si="92"/>
        <v>88.125238095238103</v>
      </c>
      <c r="DI129" s="94">
        <f t="shared" si="93"/>
        <v>92.578273809523807</v>
      </c>
      <c r="DJ129" s="95">
        <f t="shared" si="94"/>
        <v>93.402910052910059</v>
      </c>
      <c r="DK129" s="96">
        <f t="shared" si="95"/>
        <v>94.062619047619052</v>
      </c>
      <c r="DL129" s="97">
        <f t="shared" si="96"/>
        <v>93</v>
      </c>
      <c r="DM129" s="164">
        <f t="shared" si="97"/>
        <v>-2</v>
      </c>
      <c r="DN129" s="248">
        <f t="shared" si="98"/>
        <v>95</v>
      </c>
      <c r="DO129" s="248">
        <f t="shared" si="99"/>
        <v>96</v>
      </c>
    </row>
    <row r="130" spans="1:119" ht="18" customHeight="1">
      <c r="A130" s="70">
        <v>109337150219</v>
      </c>
      <c r="B130" s="71"/>
      <c r="C130" s="252" t="s">
        <v>127</v>
      </c>
      <c r="D130" s="253"/>
      <c r="E130" s="182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 t="str">
        <f t="shared" si="66"/>
        <v/>
      </c>
      <c r="R130" s="76">
        <f t="shared" si="67"/>
        <v>0</v>
      </c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 t="str">
        <f t="shared" si="68"/>
        <v/>
      </c>
      <c r="AD130" s="79" t="str">
        <f t="shared" si="69"/>
        <v/>
      </c>
      <c r="AE130" s="182">
        <v>1</v>
      </c>
      <c r="AF130" s="182">
        <v>3</v>
      </c>
      <c r="AG130" s="76">
        <v>0</v>
      </c>
      <c r="AH130" s="76">
        <v>5</v>
      </c>
      <c r="AI130" s="76">
        <v>5</v>
      </c>
      <c r="AJ130" s="76"/>
      <c r="AK130" s="76"/>
      <c r="AL130" s="76"/>
      <c r="AM130" s="76"/>
      <c r="AN130" s="76"/>
      <c r="AO130" s="76">
        <f t="shared" si="70"/>
        <v>14</v>
      </c>
      <c r="AP130" s="76">
        <f t="shared" si="71"/>
        <v>31.111111111111111</v>
      </c>
      <c r="AQ130" s="78">
        <v>18</v>
      </c>
      <c r="AR130" s="78">
        <v>12</v>
      </c>
      <c r="AS130" s="78">
        <v>6</v>
      </c>
      <c r="AT130" s="78">
        <v>6</v>
      </c>
      <c r="AU130" s="78"/>
      <c r="AV130" s="78"/>
      <c r="AW130" s="78"/>
      <c r="AX130" s="78">
        <f t="shared" si="72"/>
        <v>42</v>
      </c>
      <c r="AY130" s="78">
        <f t="shared" si="73"/>
        <v>60</v>
      </c>
      <c r="AZ130" s="384">
        <v>21</v>
      </c>
      <c r="BA130" s="385"/>
      <c r="BB130" s="80">
        <f t="shared" si="74"/>
        <v>42</v>
      </c>
      <c r="BC130" s="182">
        <v>95</v>
      </c>
      <c r="BD130" s="76">
        <v>80</v>
      </c>
      <c r="BE130" s="76"/>
      <c r="BF130" s="76"/>
      <c r="BG130" s="76"/>
      <c r="BH130" s="76">
        <f t="shared" si="75"/>
        <v>175</v>
      </c>
      <c r="BI130" s="76">
        <f t="shared" si="76"/>
        <v>87.5</v>
      </c>
      <c r="BJ130" s="78">
        <v>18</v>
      </c>
      <c r="BK130" s="78">
        <v>30</v>
      </c>
      <c r="BL130" s="78">
        <v>18</v>
      </c>
      <c r="BM130" s="78"/>
      <c r="BN130" s="78"/>
      <c r="BO130" s="78"/>
      <c r="BP130" s="78"/>
      <c r="BQ130" s="78"/>
      <c r="BR130" s="78"/>
      <c r="BS130" s="78"/>
      <c r="BT130" s="78">
        <f t="shared" si="77"/>
        <v>66</v>
      </c>
      <c r="BU130" s="78">
        <f t="shared" si="78"/>
        <v>88</v>
      </c>
      <c r="BV130" s="82"/>
      <c r="BW130" s="82"/>
      <c r="BX130" s="82"/>
      <c r="BY130" s="82"/>
      <c r="BZ130" s="82"/>
      <c r="CA130" s="82" t="str">
        <f t="shared" si="79"/>
        <v/>
      </c>
      <c r="CB130" s="82">
        <f t="shared" si="80"/>
        <v>0</v>
      </c>
      <c r="CC130" s="84">
        <v>83</v>
      </c>
      <c r="CD130" s="84">
        <v>84</v>
      </c>
      <c r="CE130" s="84"/>
      <c r="CF130" s="84"/>
      <c r="CG130" s="84"/>
      <c r="CH130" s="84">
        <f t="shared" si="81"/>
        <v>167</v>
      </c>
      <c r="CI130" s="84">
        <f t="shared" si="82"/>
        <v>83.5</v>
      </c>
      <c r="CJ130" s="86"/>
      <c r="CK130" s="86"/>
      <c r="CL130" s="86"/>
      <c r="CM130" s="86"/>
      <c r="CN130" s="86"/>
      <c r="CO130" s="86" t="str">
        <f t="shared" si="83"/>
        <v/>
      </c>
      <c r="CP130" s="86">
        <f t="shared" si="84"/>
        <v>0</v>
      </c>
      <c r="CQ130" s="182"/>
      <c r="CR130" s="76"/>
      <c r="CS130" s="76"/>
      <c r="CT130" s="88"/>
      <c r="CU130" s="88"/>
      <c r="CV130" s="88"/>
      <c r="CW130" s="88"/>
      <c r="CX130" s="88"/>
      <c r="CY130" s="88" t="str">
        <f t="shared" si="85"/>
        <v/>
      </c>
      <c r="CZ130" s="89">
        <f t="shared" si="86"/>
        <v>0</v>
      </c>
      <c r="DA130" s="386">
        <v>23</v>
      </c>
      <c r="DB130" s="385"/>
      <c r="DC130" s="80">
        <f t="shared" si="87"/>
        <v>9.1999999999999993</v>
      </c>
      <c r="DD130" s="162" t="str">
        <f t="shared" si="88"/>
        <v/>
      </c>
      <c r="DE130" s="162">
        <f t="shared" si="89"/>
        <v>12.913333333333332</v>
      </c>
      <c r="DF130" s="162">
        <f t="shared" si="90"/>
        <v>43.024999999999999</v>
      </c>
      <c r="DG130" s="162">
        <f t="shared" si="91"/>
        <v>9.1999999999999993</v>
      </c>
      <c r="DH130" s="93">
        <f t="shared" si="92"/>
        <v>65.138333333333335</v>
      </c>
      <c r="DI130" s="94">
        <f t="shared" si="93"/>
        <v>78.21145833333334</v>
      </c>
      <c r="DJ130" s="95">
        <f t="shared" si="94"/>
        <v>80.632407407407413</v>
      </c>
      <c r="DK130" s="96">
        <f t="shared" si="95"/>
        <v>82.569166666666661</v>
      </c>
      <c r="DL130" s="97">
        <f t="shared" si="96"/>
        <v>81</v>
      </c>
      <c r="DM130" s="164">
        <f t="shared" si="97"/>
        <v>-4</v>
      </c>
      <c r="DN130" s="248">
        <f t="shared" si="98"/>
        <v>85</v>
      </c>
      <c r="DO130" s="248">
        <f t="shared" si="99"/>
        <v>85</v>
      </c>
    </row>
    <row r="131" spans="1:119" ht="18" customHeight="1">
      <c r="A131" s="70"/>
      <c r="B131" s="71"/>
      <c r="C131" s="252"/>
      <c r="D131" s="253"/>
      <c r="E131" s="182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 t="str">
        <f t="shared" si="66"/>
        <v/>
      </c>
      <c r="R131" s="76">
        <f t="shared" si="67"/>
        <v>0</v>
      </c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 t="str">
        <f t="shared" si="68"/>
        <v/>
      </c>
      <c r="AD131" s="79" t="str">
        <f t="shared" si="69"/>
        <v/>
      </c>
      <c r="AE131" s="182"/>
      <c r="AF131" s="182"/>
      <c r="AG131" s="76"/>
      <c r="AH131" s="76"/>
      <c r="AI131" s="76"/>
      <c r="AJ131" s="76"/>
      <c r="AK131" s="76"/>
      <c r="AL131" s="76"/>
      <c r="AM131" s="76"/>
      <c r="AN131" s="76"/>
      <c r="AO131" s="76" t="str">
        <f t="shared" si="70"/>
        <v/>
      </c>
      <c r="AP131" s="76" t="str">
        <f t="shared" si="71"/>
        <v/>
      </c>
      <c r="AQ131" s="78"/>
      <c r="AR131" s="78"/>
      <c r="AS131" s="78"/>
      <c r="AT131" s="78"/>
      <c r="AU131" s="78"/>
      <c r="AV131" s="78"/>
      <c r="AW131" s="78"/>
      <c r="AX131" s="78" t="str">
        <f t="shared" si="72"/>
        <v/>
      </c>
      <c r="AY131" s="78" t="str">
        <f t="shared" si="73"/>
        <v/>
      </c>
      <c r="AZ131" s="384"/>
      <c r="BA131" s="385"/>
      <c r="BB131" s="80" t="str">
        <f t="shared" si="74"/>
        <v/>
      </c>
      <c r="BC131" s="182"/>
      <c r="BD131" s="76"/>
      <c r="BE131" s="76"/>
      <c r="BF131" s="76"/>
      <c r="BG131" s="76"/>
      <c r="BH131" s="76" t="str">
        <f t="shared" si="75"/>
        <v/>
      </c>
      <c r="BI131" s="76" t="str">
        <f t="shared" si="76"/>
        <v/>
      </c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 t="str">
        <f t="shared" si="77"/>
        <v/>
      </c>
      <c r="BU131" s="78" t="str">
        <f t="shared" si="78"/>
        <v/>
      </c>
      <c r="BV131" s="82"/>
      <c r="BW131" s="82"/>
      <c r="BX131" s="82"/>
      <c r="BY131" s="82"/>
      <c r="BZ131" s="82"/>
      <c r="CA131" s="82" t="str">
        <f t="shared" si="79"/>
        <v/>
      </c>
      <c r="CB131" s="82">
        <f t="shared" si="80"/>
        <v>0</v>
      </c>
      <c r="CC131" s="84"/>
      <c r="CD131" s="84"/>
      <c r="CE131" s="84"/>
      <c r="CF131" s="84"/>
      <c r="CG131" s="84"/>
      <c r="CH131" s="84" t="str">
        <f t="shared" si="81"/>
        <v/>
      </c>
      <c r="CI131" s="84" t="str">
        <f t="shared" si="82"/>
        <v/>
      </c>
      <c r="CJ131" s="86"/>
      <c r="CK131" s="86"/>
      <c r="CL131" s="86"/>
      <c r="CM131" s="86"/>
      <c r="CN131" s="86"/>
      <c r="CO131" s="86" t="str">
        <f t="shared" si="83"/>
        <v/>
      </c>
      <c r="CP131" s="86">
        <f t="shared" si="84"/>
        <v>0</v>
      </c>
      <c r="CQ131" s="182"/>
      <c r="CR131" s="76"/>
      <c r="CS131" s="76"/>
      <c r="CT131" s="88"/>
      <c r="CU131" s="88"/>
      <c r="CV131" s="88"/>
      <c r="CW131" s="88"/>
      <c r="CX131" s="88"/>
      <c r="CY131" s="88" t="str">
        <f t="shared" si="85"/>
        <v/>
      </c>
      <c r="CZ131" s="89">
        <f t="shared" si="86"/>
        <v>0</v>
      </c>
      <c r="DA131" s="386"/>
      <c r="DB131" s="385"/>
      <c r="DC131" s="80" t="str">
        <f t="shared" si="87"/>
        <v/>
      </c>
      <c r="DD131" s="162" t="str">
        <f t="shared" si="88"/>
        <v/>
      </c>
      <c r="DE131" s="162" t="str">
        <f t="shared" si="89"/>
        <v/>
      </c>
      <c r="DF131" s="162" t="str">
        <f t="shared" si="90"/>
        <v/>
      </c>
      <c r="DG131" s="162" t="str">
        <f t="shared" si="91"/>
        <v/>
      </c>
      <c r="DH131" s="93" t="str">
        <f t="shared" si="92"/>
        <v/>
      </c>
      <c r="DI131" s="94" t="str">
        <f t="shared" si="93"/>
        <v/>
      </c>
      <c r="DJ131" s="95" t="str">
        <f t="shared" si="94"/>
        <v/>
      </c>
      <c r="DK131" s="96" t="str">
        <f t="shared" si="95"/>
        <v/>
      </c>
      <c r="DL131" s="97" t="str">
        <f t="shared" si="96"/>
        <v/>
      </c>
      <c r="DM131" s="164" t="str">
        <f t="shared" si="97"/>
        <v/>
      </c>
      <c r="DN131" s="248" t="str">
        <f t="shared" si="98"/>
        <v/>
      </c>
      <c r="DO131" s="248" t="str">
        <f t="shared" si="99"/>
        <v/>
      </c>
    </row>
    <row r="132" spans="1:119" ht="18" customHeight="1">
      <c r="A132" s="70">
        <v>136651150507</v>
      </c>
      <c r="B132" s="71"/>
      <c r="C132" s="252" t="s">
        <v>128</v>
      </c>
      <c r="D132" s="253"/>
      <c r="E132" s="182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 t="str">
        <f t="shared" si="66"/>
        <v/>
      </c>
      <c r="R132" s="76">
        <f t="shared" si="67"/>
        <v>0</v>
      </c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 t="str">
        <f t="shared" si="68"/>
        <v/>
      </c>
      <c r="AD132" s="79" t="str">
        <f t="shared" si="69"/>
        <v/>
      </c>
      <c r="AE132" s="182">
        <v>1</v>
      </c>
      <c r="AF132" s="182">
        <v>6</v>
      </c>
      <c r="AG132" s="76">
        <v>1</v>
      </c>
      <c r="AH132" s="76">
        <v>2</v>
      </c>
      <c r="AI132" s="76">
        <v>5</v>
      </c>
      <c r="AJ132" s="76"/>
      <c r="AK132" s="76"/>
      <c r="AL132" s="76"/>
      <c r="AM132" s="76"/>
      <c r="AN132" s="76"/>
      <c r="AO132" s="76">
        <f t="shared" si="70"/>
        <v>15</v>
      </c>
      <c r="AP132" s="76">
        <f t="shared" si="71"/>
        <v>33.333333333333329</v>
      </c>
      <c r="AQ132" s="78">
        <v>20</v>
      </c>
      <c r="AR132" s="78">
        <v>14</v>
      </c>
      <c r="AS132" s="78">
        <v>8</v>
      </c>
      <c r="AT132" s="78">
        <v>20</v>
      </c>
      <c r="AU132" s="78"/>
      <c r="AV132" s="78"/>
      <c r="AW132" s="78"/>
      <c r="AX132" s="78">
        <f t="shared" si="72"/>
        <v>62</v>
      </c>
      <c r="AY132" s="78">
        <f t="shared" si="73"/>
        <v>88.571428571428569</v>
      </c>
      <c r="AZ132" s="384">
        <v>21</v>
      </c>
      <c r="BA132" s="385"/>
      <c r="BB132" s="80">
        <f t="shared" si="74"/>
        <v>42</v>
      </c>
      <c r="BC132" s="182">
        <v>85</v>
      </c>
      <c r="BD132" s="76">
        <v>92</v>
      </c>
      <c r="BE132" s="76"/>
      <c r="BF132" s="76"/>
      <c r="BG132" s="76"/>
      <c r="BH132" s="76">
        <f t="shared" si="75"/>
        <v>177</v>
      </c>
      <c r="BI132" s="76">
        <f t="shared" si="76"/>
        <v>88.5</v>
      </c>
      <c r="BJ132" s="78">
        <v>20</v>
      </c>
      <c r="BK132" s="78">
        <v>30</v>
      </c>
      <c r="BL132" s="78">
        <v>22</v>
      </c>
      <c r="BM132" s="78"/>
      <c r="BN132" s="78"/>
      <c r="BO132" s="78"/>
      <c r="BP132" s="78"/>
      <c r="BQ132" s="78"/>
      <c r="BR132" s="78"/>
      <c r="BS132" s="78"/>
      <c r="BT132" s="78">
        <f t="shared" si="77"/>
        <v>72</v>
      </c>
      <c r="BU132" s="78">
        <f t="shared" si="78"/>
        <v>96</v>
      </c>
      <c r="BV132" s="82"/>
      <c r="BW132" s="82"/>
      <c r="BX132" s="82"/>
      <c r="BY132" s="82"/>
      <c r="BZ132" s="82"/>
      <c r="CA132" s="82" t="str">
        <f t="shared" si="79"/>
        <v/>
      </c>
      <c r="CB132" s="82">
        <f t="shared" si="80"/>
        <v>0</v>
      </c>
      <c r="CC132" s="84">
        <v>92</v>
      </c>
      <c r="CD132" s="84">
        <v>85</v>
      </c>
      <c r="CE132" s="84"/>
      <c r="CF132" s="84"/>
      <c r="CG132" s="84"/>
      <c r="CH132" s="84">
        <f t="shared" si="81"/>
        <v>177</v>
      </c>
      <c r="CI132" s="84">
        <f t="shared" si="82"/>
        <v>88.5</v>
      </c>
      <c r="CJ132" s="86"/>
      <c r="CK132" s="86"/>
      <c r="CL132" s="86"/>
      <c r="CM132" s="86"/>
      <c r="CN132" s="86"/>
      <c r="CO132" s="86" t="str">
        <f t="shared" si="83"/>
        <v/>
      </c>
      <c r="CP132" s="86">
        <f t="shared" si="84"/>
        <v>0</v>
      </c>
      <c r="CQ132" s="182"/>
      <c r="CR132" s="76"/>
      <c r="CS132" s="76"/>
      <c r="CT132" s="88"/>
      <c r="CU132" s="88"/>
      <c r="CV132" s="88"/>
      <c r="CW132" s="88"/>
      <c r="CX132" s="88"/>
      <c r="CY132" s="88" t="str">
        <f t="shared" si="85"/>
        <v/>
      </c>
      <c r="CZ132" s="89">
        <f t="shared" si="86"/>
        <v>0</v>
      </c>
      <c r="DA132" s="386">
        <v>32</v>
      </c>
      <c r="DB132" s="385"/>
      <c r="DC132" s="80">
        <f t="shared" si="87"/>
        <v>12.8</v>
      </c>
      <c r="DD132" s="162" t="str">
        <f t="shared" si="88"/>
        <v/>
      </c>
      <c r="DE132" s="162">
        <f t="shared" si="89"/>
        <v>15.751428571428569</v>
      </c>
      <c r="DF132" s="162">
        <f t="shared" si="90"/>
        <v>45.375</v>
      </c>
      <c r="DG132" s="162">
        <f t="shared" si="91"/>
        <v>12.8</v>
      </c>
      <c r="DH132" s="93">
        <f t="shared" si="92"/>
        <v>73.926428571428573</v>
      </c>
      <c r="DI132" s="94">
        <f t="shared" si="93"/>
        <v>83.704017857142858</v>
      </c>
      <c r="DJ132" s="95">
        <f t="shared" si="94"/>
        <v>85.514682539682539</v>
      </c>
      <c r="DK132" s="96">
        <f t="shared" si="95"/>
        <v>86.963214285714287</v>
      </c>
      <c r="DL132" s="97">
        <f t="shared" si="96"/>
        <v>86</v>
      </c>
      <c r="DM132" s="164">
        <f t="shared" si="97"/>
        <v>1</v>
      </c>
      <c r="DN132" s="248">
        <f t="shared" si="98"/>
        <v>85</v>
      </c>
      <c r="DO132" s="248">
        <f t="shared" si="99"/>
        <v>83</v>
      </c>
    </row>
    <row r="133" spans="1:119" ht="18" customHeight="1">
      <c r="A133" s="70">
        <v>406913150126</v>
      </c>
      <c r="B133" s="71"/>
      <c r="C133" s="252" t="s">
        <v>129</v>
      </c>
      <c r="D133" s="253"/>
      <c r="E133" s="182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 t="str">
        <f t="shared" si="66"/>
        <v/>
      </c>
      <c r="R133" s="76">
        <f t="shared" si="67"/>
        <v>0</v>
      </c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 t="str">
        <f t="shared" si="68"/>
        <v/>
      </c>
      <c r="AD133" s="79" t="str">
        <f t="shared" si="69"/>
        <v/>
      </c>
      <c r="AE133" s="182">
        <v>11</v>
      </c>
      <c r="AF133" s="182">
        <v>13</v>
      </c>
      <c r="AG133" s="76">
        <v>5</v>
      </c>
      <c r="AH133" s="76">
        <v>9</v>
      </c>
      <c r="AI133" s="76">
        <v>5</v>
      </c>
      <c r="AJ133" s="76"/>
      <c r="AK133" s="76"/>
      <c r="AL133" s="76"/>
      <c r="AM133" s="76"/>
      <c r="AN133" s="76"/>
      <c r="AO133" s="76">
        <f t="shared" si="70"/>
        <v>43</v>
      </c>
      <c r="AP133" s="76">
        <f t="shared" si="71"/>
        <v>95.555555555555557</v>
      </c>
      <c r="AQ133" s="78">
        <v>20</v>
      </c>
      <c r="AR133" s="78">
        <v>20</v>
      </c>
      <c r="AS133" s="78">
        <v>10</v>
      </c>
      <c r="AT133" s="78">
        <v>20</v>
      </c>
      <c r="AU133" s="78"/>
      <c r="AV133" s="78"/>
      <c r="AW133" s="78"/>
      <c r="AX133" s="78">
        <f t="shared" si="72"/>
        <v>70</v>
      </c>
      <c r="AY133" s="78">
        <f t="shared" si="73"/>
        <v>100</v>
      </c>
      <c r="AZ133" s="384">
        <v>49</v>
      </c>
      <c r="BA133" s="385"/>
      <c r="BB133" s="80">
        <f t="shared" si="74"/>
        <v>98</v>
      </c>
      <c r="BC133" s="182">
        <v>95</v>
      </c>
      <c r="BD133" s="76">
        <v>92</v>
      </c>
      <c r="BE133" s="76"/>
      <c r="BF133" s="76"/>
      <c r="BG133" s="76"/>
      <c r="BH133" s="76">
        <f t="shared" si="75"/>
        <v>187</v>
      </c>
      <c r="BI133" s="76">
        <f t="shared" si="76"/>
        <v>93.5</v>
      </c>
      <c r="BJ133" s="78">
        <v>20</v>
      </c>
      <c r="BK133" s="78">
        <v>30</v>
      </c>
      <c r="BL133" s="78">
        <v>25</v>
      </c>
      <c r="BM133" s="78"/>
      <c r="BN133" s="78"/>
      <c r="BO133" s="78"/>
      <c r="BP133" s="78"/>
      <c r="BQ133" s="78"/>
      <c r="BR133" s="78"/>
      <c r="BS133" s="78"/>
      <c r="BT133" s="78">
        <f t="shared" si="77"/>
        <v>75</v>
      </c>
      <c r="BU133" s="78">
        <f t="shared" si="78"/>
        <v>100</v>
      </c>
      <c r="BV133" s="82"/>
      <c r="BW133" s="82"/>
      <c r="BX133" s="82"/>
      <c r="BY133" s="82"/>
      <c r="BZ133" s="82"/>
      <c r="CA133" s="82" t="str">
        <f t="shared" si="79"/>
        <v/>
      </c>
      <c r="CB133" s="82">
        <f t="shared" si="80"/>
        <v>0</v>
      </c>
      <c r="CC133" s="84">
        <v>95</v>
      </c>
      <c r="CD133" s="84">
        <v>87</v>
      </c>
      <c r="CE133" s="84"/>
      <c r="CF133" s="84"/>
      <c r="CG133" s="84"/>
      <c r="CH133" s="84">
        <f t="shared" si="81"/>
        <v>182</v>
      </c>
      <c r="CI133" s="84">
        <f t="shared" si="82"/>
        <v>91</v>
      </c>
      <c r="CJ133" s="86"/>
      <c r="CK133" s="86"/>
      <c r="CL133" s="86"/>
      <c r="CM133" s="86"/>
      <c r="CN133" s="86"/>
      <c r="CO133" s="86" t="str">
        <f t="shared" si="83"/>
        <v/>
      </c>
      <c r="CP133" s="86">
        <f t="shared" si="84"/>
        <v>0</v>
      </c>
      <c r="CQ133" s="182"/>
      <c r="CR133" s="76"/>
      <c r="CS133" s="76"/>
      <c r="CT133" s="88"/>
      <c r="CU133" s="88"/>
      <c r="CV133" s="88"/>
      <c r="CW133" s="88"/>
      <c r="CX133" s="88"/>
      <c r="CY133" s="88" t="str">
        <f t="shared" si="85"/>
        <v/>
      </c>
      <c r="CZ133" s="89">
        <f t="shared" si="86"/>
        <v>0</v>
      </c>
      <c r="DA133" s="386">
        <v>50</v>
      </c>
      <c r="DB133" s="385"/>
      <c r="DC133" s="80">
        <f t="shared" si="87"/>
        <v>20</v>
      </c>
      <c r="DD133" s="162" t="str">
        <f t="shared" si="88"/>
        <v/>
      </c>
      <c r="DE133" s="162">
        <f t="shared" si="89"/>
        <v>29.286666666666665</v>
      </c>
      <c r="DF133" s="162">
        <f t="shared" si="90"/>
        <v>47.225000000000001</v>
      </c>
      <c r="DG133" s="162">
        <f t="shared" si="91"/>
        <v>20</v>
      </c>
      <c r="DH133" s="93">
        <f t="shared" si="92"/>
        <v>96.51166666666667</v>
      </c>
      <c r="DI133" s="94">
        <f t="shared" si="93"/>
        <v>97.819791666666674</v>
      </c>
      <c r="DJ133" s="95">
        <f t="shared" si="94"/>
        <v>98.062037037037044</v>
      </c>
      <c r="DK133" s="96">
        <f t="shared" si="95"/>
        <v>98.255833333333328</v>
      </c>
      <c r="DL133" s="97">
        <f t="shared" si="96"/>
        <v>98</v>
      </c>
      <c r="DM133" s="164">
        <f t="shared" si="97"/>
        <v>1</v>
      </c>
      <c r="DN133" s="248">
        <f t="shared" si="98"/>
        <v>97</v>
      </c>
      <c r="DO133" s="248">
        <f t="shared" si="99"/>
        <v>97</v>
      </c>
    </row>
    <row r="134" spans="1:119" ht="18" customHeight="1">
      <c r="A134" s="70">
        <v>406913150127</v>
      </c>
      <c r="B134" s="71"/>
      <c r="C134" s="252" t="s">
        <v>130</v>
      </c>
      <c r="D134" s="253"/>
      <c r="E134" s="182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 t="str">
        <f t="shared" si="66"/>
        <v/>
      </c>
      <c r="R134" s="76">
        <f t="shared" si="67"/>
        <v>0</v>
      </c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 t="str">
        <f t="shared" si="68"/>
        <v/>
      </c>
      <c r="AD134" s="79" t="str">
        <f t="shared" si="69"/>
        <v/>
      </c>
      <c r="AE134" s="182">
        <v>10</v>
      </c>
      <c r="AF134" s="182">
        <v>9</v>
      </c>
      <c r="AG134" s="76">
        <v>5</v>
      </c>
      <c r="AH134" s="76">
        <v>3</v>
      </c>
      <c r="AI134" s="76">
        <v>5</v>
      </c>
      <c r="AJ134" s="76"/>
      <c r="AK134" s="76"/>
      <c r="AL134" s="76"/>
      <c r="AM134" s="76"/>
      <c r="AN134" s="76"/>
      <c r="AO134" s="76">
        <f t="shared" si="70"/>
        <v>32</v>
      </c>
      <c r="AP134" s="76">
        <f t="shared" si="71"/>
        <v>71.111111111111114</v>
      </c>
      <c r="AQ134" s="78">
        <v>20</v>
      </c>
      <c r="AR134" s="78">
        <v>8</v>
      </c>
      <c r="AS134" s="78">
        <v>6</v>
      </c>
      <c r="AT134" s="78">
        <v>10</v>
      </c>
      <c r="AU134" s="78"/>
      <c r="AV134" s="78"/>
      <c r="AW134" s="78"/>
      <c r="AX134" s="78">
        <f t="shared" si="72"/>
        <v>44</v>
      </c>
      <c r="AY134" s="78">
        <f t="shared" si="73"/>
        <v>62.857142857142854</v>
      </c>
      <c r="AZ134" s="384">
        <v>50</v>
      </c>
      <c r="BA134" s="385"/>
      <c r="BB134" s="80">
        <f t="shared" si="74"/>
        <v>100</v>
      </c>
      <c r="BC134" s="182">
        <v>1</v>
      </c>
      <c r="BD134" s="76">
        <v>90</v>
      </c>
      <c r="BE134" s="76"/>
      <c r="BF134" s="76"/>
      <c r="BG134" s="76"/>
      <c r="BH134" s="76">
        <f t="shared" si="75"/>
        <v>91</v>
      </c>
      <c r="BI134" s="76">
        <f t="shared" si="76"/>
        <v>45.5</v>
      </c>
      <c r="BJ134" s="78">
        <v>15</v>
      </c>
      <c r="BK134" s="78">
        <v>30</v>
      </c>
      <c r="BL134" s="78">
        <v>15</v>
      </c>
      <c r="BM134" s="78"/>
      <c r="BN134" s="78"/>
      <c r="BO134" s="78"/>
      <c r="BP134" s="78"/>
      <c r="BQ134" s="78"/>
      <c r="BR134" s="78"/>
      <c r="BS134" s="78"/>
      <c r="BT134" s="78">
        <f t="shared" si="77"/>
        <v>60</v>
      </c>
      <c r="BU134" s="78">
        <f t="shared" si="78"/>
        <v>80</v>
      </c>
      <c r="BV134" s="82"/>
      <c r="BW134" s="82"/>
      <c r="BX134" s="82"/>
      <c r="BY134" s="82"/>
      <c r="BZ134" s="82"/>
      <c r="CA134" s="82" t="str">
        <f t="shared" si="79"/>
        <v/>
      </c>
      <c r="CB134" s="82">
        <f t="shared" si="80"/>
        <v>0</v>
      </c>
      <c r="CC134" s="84">
        <v>92</v>
      </c>
      <c r="CD134" s="84">
        <v>83</v>
      </c>
      <c r="CE134" s="84"/>
      <c r="CF134" s="84"/>
      <c r="CG134" s="84"/>
      <c r="CH134" s="84">
        <f t="shared" si="81"/>
        <v>175</v>
      </c>
      <c r="CI134" s="84">
        <f t="shared" si="82"/>
        <v>87.5</v>
      </c>
      <c r="CJ134" s="86"/>
      <c r="CK134" s="86"/>
      <c r="CL134" s="86"/>
      <c r="CM134" s="86"/>
      <c r="CN134" s="86"/>
      <c r="CO134" s="86" t="str">
        <f t="shared" si="83"/>
        <v/>
      </c>
      <c r="CP134" s="86">
        <f t="shared" si="84"/>
        <v>0</v>
      </c>
      <c r="CQ134" s="182"/>
      <c r="CR134" s="76"/>
      <c r="CS134" s="76"/>
      <c r="CT134" s="88"/>
      <c r="CU134" s="88"/>
      <c r="CV134" s="88"/>
      <c r="CW134" s="88"/>
      <c r="CX134" s="88"/>
      <c r="CY134" s="88" t="str">
        <f t="shared" si="85"/>
        <v/>
      </c>
      <c r="CZ134" s="89">
        <f t="shared" si="86"/>
        <v>0</v>
      </c>
      <c r="DA134" s="386">
        <v>50</v>
      </c>
      <c r="DB134" s="385"/>
      <c r="DC134" s="80">
        <f t="shared" si="87"/>
        <v>20</v>
      </c>
      <c r="DD134" s="162" t="str">
        <f t="shared" si="88"/>
        <v/>
      </c>
      <c r="DE134" s="162">
        <f t="shared" si="89"/>
        <v>23.19047619047619</v>
      </c>
      <c r="DF134" s="162">
        <f t="shared" si="90"/>
        <v>36.325000000000003</v>
      </c>
      <c r="DG134" s="162">
        <f t="shared" si="91"/>
        <v>20</v>
      </c>
      <c r="DH134" s="93">
        <f t="shared" si="92"/>
        <v>79.515476190476193</v>
      </c>
      <c r="DI134" s="94">
        <f t="shared" si="93"/>
        <v>87.19717261904762</v>
      </c>
      <c r="DJ134" s="95">
        <f t="shared" si="94"/>
        <v>88.619708994709001</v>
      </c>
      <c r="DK134" s="96">
        <f t="shared" si="95"/>
        <v>89.757738095238096</v>
      </c>
      <c r="DL134" s="97">
        <f t="shared" si="96"/>
        <v>89</v>
      </c>
      <c r="DM134" s="164">
        <f t="shared" si="97"/>
        <v>0</v>
      </c>
      <c r="DN134" s="248">
        <f t="shared" si="98"/>
        <v>89</v>
      </c>
      <c r="DO134" s="248">
        <f t="shared" si="99"/>
        <v>92</v>
      </c>
    </row>
    <row r="135" spans="1:119" ht="18" customHeight="1">
      <c r="A135" s="70">
        <v>406913150103</v>
      </c>
      <c r="B135" s="71"/>
      <c r="C135" s="252" t="s">
        <v>131</v>
      </c>
      <c r="D135" s="253"/>
      <c r="E135" s="182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 t="str">
        <f t="shared" si="66"/>
        <v/>
      </c>
      <c r="R135" s="76">
        <f t="shared" si="67"/>
        <v>0</v>
      </c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 t="str">
        <f t="shared" si="68"/>
        <v/>
      </c>
      <c r="AD135" s="79" t="str">
        <f t="shared" si="69"/>
        <v/>
      </c>
      <c r="AE135" s="182">
        <v>2</v>
      </c>
      <c r="AF135" s="182">
        <v>5</v>
      </c>
      <c r="AG135" s="76">
        <v>0</v>
      </c>
      <c r="AH135" s="76">
        <v>0</v>
      </c>
      <c r="AI135" s="76">
        <v>5</v>
      </c>
      <c r="AJ135" s="76"/>
      <c r="AK135" s="76"/>
      <c r="AL135" s="76"/>
      <c r="AM135" s="76"/>
      <c r="AN135" s="76"/>
      <c r="AO135" s="76">
        <f t="shared" si="70"/>
        <v>12</v>
      </c>
      <c r="AP135" s="76">
        <f t="shared" si="71"/>
        <v>26.666666666666668</v>
      </c>
      <c r="AQ135" s="78">
        <v>20</v>
      </c>
      <c r="AR135" s="78">
        <v>7</v>
      </c>
      <c r="AS135" s="78">
        <v>6</v>
      </c>
      <c r="AT135" s="78">
        <v>0</v>
      </c>
      <c r="AU135" s="78"/>
      <c r="AV135" s="78"/>
      <c r="AW135" s="78"/>
      <c r="AX135" s="78">
        <f t="shared" si="72"/>
        <v>33</v>
      </c>
      <c r="AY135" s="78">
        <f t="shared" si="73"/>
        <v>47.142857142857139</v>
      </c>
      <c r="AZ135" s="384">
        <v>29</v>
      </c>
      <c r="BA135" s="385"/>
      <c r="BB135" s="80">
        <f t="shared" si="74"/>
        <v>57.999999999999993</v>
      </c>
      <c r="BC135" s="182">
        <v>80</v>
      </c>
      <c r="BD135" s="76">
        <v>95</v>
      </c>
      <c r="BE135" s="76"/>
      <c r="BF135" s="76"/>
      <c r="BG135" s="76"/>
      <c r="BH135" s="76">
        <f t="shared" si="75"/>
        <v>175</v>
      </c>
      <c r="BI135" s="76">
        <f t="shared" si="76"/>
        <v>87.5</v>
      </c>
      <c r="BJ135" s="78">
        <v>19</v>
      </c>
      <c r="BK135" s="78">
        <v>24</v>
      </c>
      <c r="BL135" s="78">
        <v>15</v>
      </c>
      <c r="BM135" s="78"/>
      <c r="BN135" s="78"/>
      <c r="BO135" s="78"/>
      <c r="BP135" s="78"/>
      <c r="BQ135" s="78"/>
      <c r="BR135" s="78"/>
      <c r="BS135" s="78"/>
      <c r="BT135" s="78">
        <f t="shared" si="77"/>
        <v>58</v>
      </c>
      <c r="BU135" s="78">
        <f t="shared" si="78"/>
        <v>77.333333333333329</v>
      </c>
      <c r="BV135" s="82"/>
      <c r="BW135" s="82"/>
      <c r="BX135" s="82"/>
      <c r="BY135" s="82"/>
      <c r="BZ135" s="82"/>
      <c r="CA135" s="82" t="str">
        <f t="shared" si="79"/>
        <v/>
      </c>
      <c r="CB135" s="82">
        <f t="shared" si="80"/>
        <v>0</v>
      </c>
      <c r="CC135" s="84">
        <v>84</v>
      </c>
      <c r="CD135" s="84">
        <v>83</v>
      </c>
      <c r="CE135" s="84"/>
      <c r="CF135" s="84"/>
      <c r="CG135" s="84"/>
      <c r="CH135" s="84">
        <f t="shared" si="81"/>
        <v>167</v>
      </c>
      <c r="CI135" s="84">
        <f t="shared" si="82"/>
        <v>83.5</v>
      </c>
      <c r="CJ135" s="86"/>
      <c r="CK135" s="86"/>
      <c r="CL135" s="86"/>
      <c r="CM135" s="86"/>
      <c r="CN135" s="86"/>
      <c r="CO135" s="86" t="str">
        <f t="shared" si="83"/>
        <v/>
      </c>
      <c r="CP135" s="86">
        <f t="shared" si="84"/>
        <v>0</v>
      </c>
      <c r="CQ135" s="182"/>
      <c r="CR135" s="76"/>
      <c r="CS135" s="76"/>
      <c r="CT135" s="88"/>
      <c r="CU135" s="88"/>
      <c r="CV135" s="88"/>
      <c r="CW135" s="88"/>
      <c r="CX135" s="88"/>
      <c r="CY135" s="88" t="str">
        <f t="shared" si="85"/>
        <v/>
      </c>
      <c r="CZ135" s="89">
        <f t="shared" si="86"/>
        <v>0</v>
      </c>
      <c r="DA135" s="386">
        <v>31</v>
      </c>
      <c r="DB135" s="385"/>
      <c r="DC135" s="80">
        <f t="shared" si="87"/>
        <v>12.4</v>
      </c>
      <c r="DD135" s="162" t="str">
        <f t="shared" si="88"/>
        <v/>
      </c>
      <c r="DE135" s="162">
        <f t="shared" si="89"/>
        <v>12.662857142857142</v>
      </c>
      <c r="DF135" s="162">
        <f t="shared" si="90"/>
        <v>41.424999999999997</v>
      </c>
      <c r="DG135" s="162">
        <f t="shared" si="91"/>
        <v>12.4</v>
      </c>
      <c r="DH135" s="93">
        <f t="shared" si="92"/>
        <v>66.487857142857138</v>
      </c>
      <c r="DI135" s="94">
        <f t="shared" si="93"/>
        <v>79.054910714285711</v>
      </c>
      <c r="DJ135" s="95">
        <f t="shared" si="94"/>
        <v>81.382142857142853</v>
      </c>
      <c r="DK135" s="96">
        <f t="shared" si="95"/>
        <v>83.243928571428569</v>
      </c>
      <c r="DL135" s="97">
        <f t="shared" si="96"/>
        <v>81</v>
      </c>
      <c r="DM135" s="164">
        <f t="shared" si="97"/>
        <v>-2</v>
      </c>
      <c r="DN135" s="248">
        <f t="shared" si="98"/>
        <v>83</v>
      </c>
      <c r="DO135" s="248">
        <f t="shared" si="99"/>
        <v>83</v>
      </c>
    </row>
    <row r="136" spans="1:119" ht="18" customHeight="1">
      <c r="A136" s="70">
        <v>406913150128</v>
      </c>
      <c r="B136" s="71"/>
      <c r="C136" s="252" t="s">
        <v>132</v>
      </c>
      <c r="D136" s="253"/>
      <c r="E136" s="182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 t="str">
        <f t="shared" si="66"/>
        <v/>
      </c>
      <c r="R136" s="76">
        <f t="shared" si="67"/>
        <v>0</v>
      </c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 t="str">
        <f t="shared" si="68"/>
        <v/>
      </c>
      <c r="AD136" s="79" t="str">
        <f t="shared" si="69"/>
        <v/>
      </c>
      <c r="AE136" s="182">
        <v>8</v>
      </c>
      <c r="AF136" s="182">
        <v>6</v>
      </c>
      <c r="AG136" s="76">
        <v>2</v>
      </c>
      <c r="AH136" s="76">
        <v>4</v>
      </c>
      <c r="AI136" s="76">
        <v>5</v>
      </c>
      <c r="AJ136" s="76"/>
      <c r="AK136" s="76"/>
      <c r="AL136" s="76"/>
      <c r="AM136" s="76"/>
      <c r="AN136" s="76"/>
      <c r="AO136" s="76">
        <f t="shared" si="70"/>
        <v>25</v>
      </c>
      <c r="AP136" s="76">
        <f t="shared" si="71"/>
        <v>55.555555555555557</v>
      </c>
      <c r="AQ136" s="78">
        <v>20</v>
      </c>
      <c r="AR136" s="78">
        <v>13</v>
      </c>
      <c r="AS136" s="78">
        <v>8</v>
      </c>
      <c r="AT136" s="78">
        <v>19</v>
      </c>
      <c r="AU136" s="78"/>
      <c r="AV136" s="78"/>
      <c r="AW136" s="78"/>
      <c r="AX136" s="78">
        <f t="shared" si="72"/>
        <v>60</v>
      </c>
      <c r="AY136" s="78">
        <f t="shared" si="73"/>
        <v>85.714285714285708</v>
      </c>
      <c r="AZ136" s="384">
        <v>39</v>
      </c>
      <c r="BA136" s="385"/>
      <c r="BB136" s="80">
        <f t="shared" si="74"/>
        <v>78</v>
      </c>
      <c r="BC136" s="182">
        <v>95</v>
      </c>
      <c r="BD136" s="76">
        <v>92</v>
      </c>
      <c r="BE136" s="76"/>
      <c r="BF136" s="76"/>
      <c r="BG136" s="76"/>
      <c r="BH136" s="76">
        <f t="shared" si="75"/>
        <v>187</v>
      </c>
      <c r="BI136" s="76">
        <f t="shared" si="76"/>
        <v>93.5</v>
      </c>
      <c r="BJ136" s="78">
        <v>16</v>
      </c>
      <c r="BK136" s="78">
        <v>23</v>
      </c>
      <c r="BL136" s="78">
        <v>23</v>
      </c>
      <c r="BM136" s="78"/>
      <c r="BN136" s="78"/>
      <c r="BO136" s="78"/>
      <c r="BP136" s="78"/>
      <c r="BQ136" s="78"/>
      <c r="BR136" s="78"/>
      <c r="BS136" s="78"/>
      <c r="BT136" s="78">
        <f t="shared" si="77"/>
        <v>62</v>
      </c>
      <c r="BU136" s="78">
        <f t="shared" si="78"/>
        <v>82.666666666666671</v>
      </c>
      <c r="BV136" s="82"/>
      <c r="BW136" s="82"/>
      <c r="BX136" s="82"/>
      <c r="BY136" s="82"/>
      <c r="BZ136" s="82"/>
      <c r="CA136" s="82" t="str">
        <f t="shared" si="79"/>
        <v/>
      </c>
      <c r="CB136" s="82">
        <f t="shared" si="80"/>
        <v>0</v>
      </c>
      <c r="CC136" s="84">
        <v>84</v>
      </c>
      <c r="CD136" s="84">
        <v>87</v>
      </c>
      <c r="CE136" s="84"/>
      <c r="CF136" s="84"/>
      <c r="CG136" s="84"/>
      <c r="CH136" s="84">
        <f t="shared" si="81"/>
        <v>171</v>
      </c>
      <c r="CI136" s="84">
        <f t="shared" si="82"/>
        <v>85.5</v>
      </c>
      <c r="CJ136" s="86"/>
      <c r="CK136" s="86"/>
      <c r="CL136" s="86"/>
      <c r="CM136" s="86"/>
      <c r="CN136" s="86"/>
      <c r="CO136" s="86" t="str">
        <f t="shared" si="83"/>
        <v/>
      </c>
      <c r="CP136" s="86">
        <f t="shared" si="84"/>
        <v>0</v>
      </c>
      <c r="CQ136" s="182"/>
      <c r="CR136" s="76"/>
      <c r="CS136" s="76"/>
      <c r="CT136" s="88"/>
      <c r="CU136" s="88"/>
      <c r="CV136" s="88"/>
      <c r="CW136" s="88"/>
      <c r="CX136" s="88"/>
      <c r="CY136" s="88" t="str">
        <f t="shared" si="85"/>
        <v/>
      </c>
      <c r="CZ136" s="89">
        <f t="shared" si="86"/>
        <v>0</v>
      </c>
      <c r="DA136" s="386">
        <v>41</v>
      </c>
      <c r="DB136" s="385"/>
      <c r="DC136" s="80">
        <f t="shared" si="87"/>
        <v>16.399999999999999</v>
      </c>
      <c r="DD136" s="162" t="str">
        <f t="shared" si="88"/>
        <v/>
      </c>
      <c r="DE136" s="162">
        <f t="shared" si="89"/>
        <v>21.400952380952376</v>
      </c>
      <c r="DF136" s="162">
        <f t="shared" si="90"/>
        <v>43.524999999999999</v>
      </c>
      <c r="DG136" s="162">
        <f t="shared" si="91"/>
        <v>16.399999999999999</v>
      </c>
      <c r="DH136" s="93">
        <f t="shared" si="92"/>
        <v>81.325952380952373</v>
      </c>
      <c r="DI136" s="94">
        <f t="shared" si="93"/>
        <v>88.328720238095229</v>
      </c>
      <c r="DJ136" s="95">
        <f t="shared" si="94"/>
        <v>89.625529100529093</v>
      </c>
      <c r="DK136" s="96">
        <f t="shared" si="95"/>
        <v>90.662976190476186</v>
      </c>
      <c r="DL136" s="97">
        <f t="shared" si="96"/>
        <v>90</v>
      </c>
      <c r="DM136" s="164">
        <f t="shared" si="97"/>
        <v>1</v>
      </c>
      <c r="DN136" s="248">
        <f t="shared" si="98"/>
        <v>89</v>
      </c>
      <c r="DO136" s="248">
        <f t="shared" si="99"/>
        <v>85</v>
      </c>
    </row>
    <row r="137" spans="1:119" ht="18" customHeight="1">
      <c r="A137" s="70">
        <v>406913150131</v>
      </c>
      <c r="B137" s="71"/>
      <c r="C137" s="252" t="s">
        <v>133</v>
      </c>
      <c r="D137" s="253"/>
      <c r="E137" s="182"/>
      <c r="F137" s="76"/>
      <c r="G137" s="76"/>
      <c r="H137" s="76"/>
      <c r="I137" s="76"/>
      <c r="J137" s="76"/>
      <c r="K137" s="76"/>
      <c r="L137" s="76"/>
      <c r="M137" s="76"/>
      <c r="N137" s="76"/>
      <c r="O137" s="106"/>
      <c r="P137" s="106"/>
      <c r="Q137" s="76" t="str">
        <f t="shared" si="66"/>
        <v/>
      </c>
      <c r="R137" s="76">
        <f t="shared" si="67"/>
        <v>0</v>
      </c>
      <c r="S137" s="108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78" t="str">
        <f t="shared" si="68"/>
        <v/>
      </c>
      <c r="AD137" s="79" t="str">
        <f t="shared" si="69"/>
        <v/>
      </c>
      <c r="AE137" s="182">
        <v>8</v>
      </c>
      <c r="AF137" s="182">
        <v>6</v>
      </c>
      <c r="AG137" s="76">
        <v>2</v>
      </c>
      <c r="AH137" s="76">
        <v>3</v>
      </c>
      <c r="AI137" s="76">
        <v>5</v>
      </c>
      <c r="AJ137" s="76"/>
      <c r="AK137" s="76"/>
      <c r="AL137" s="76"/>
      <c r="AM137" s="76"/>
      <c r="AN137" s="76"/>
      <c r="AO137" s="76">
        <f t="shared" si="70"/>
        <v>24</v>
      </c>
      <c r="AP137" s="76">
        <f t="shared" si="71"/>
        <v>53.333333333333336</v>
      </c>
      <c r="AQ137" s="78">
        <v>10</v>
      </c>
      <c r="AR137" s="108">
        <v>11</v>
      </c>
      <c r="AS137" s="108">
        <v>6</v>
      </c>
      <c r="AT137" s="108">
        <v>19</v>
      </c>
      <c r="AU137" s="108"/>
      <c r="AV137" s="108"/>
      <c r="AW137" s="108"/>
      <c r="AX137" s="78">
        <f t="shared" si="72"/>
        <v>46</v>
      </c>
      <c r="AY137" s="78">
        <f t="shared" si="73"/>
        <v>65.714285714285708</v>
      </c>
      <c r="AZ137" s="384">
        <v>31</v>
      </c>
      <c r="BA137" s="385"/>
      <c r="BB137" s="80">
        <f t="shared" si="74"/>
        <v>62</v>
      </c>
      <c r="BC137" s="182">
        <v>80</v>
      </c>
      <c r="BD137" s="76">
        <v>80</v>
      </c>
      <c r="BE137" s="76"/>
      <c r="BF137" s="76"/>
      <c r="BG137" s="76"/>
      <c r="BH137" s="76">
        <f t="shared" si="75"/>
        <v>160</v>
      </c>
      <c r="BI137" s="76">
        <f t="shared" si="76"/>
        <v>80</v>
      </c>
      <c r="BJ137" s="108">
        <v>16</v>
      </c>
      <c r="BK137" s="108">
        <v>30</v>
      </c>
      <c r="BL137" s="78">
        <v>16</v>
      </c>
      <c r="BM137" s="78"/>
      <c r="BN137" s="78"/>
      <c r="BO137" s="78"/>
      <c r="BP137" s="78"/>
      <c r="BQ137" s="78"/>
      <c r="BR137" s="78"/>
      <c r="BS137" s="78"/>
      <c r="BT137" s="78">
        <f t="shared" si="77"/>
        <v>62</v>
      </c>
      <c r="BU137" s="78">
        <f t="shared" si="78"/>
        <v>82.666666666666671</v>
      </c>
      <c r="BV137" s="82"/>
      <c r="BW137" s="82"/>
      <c r="BX137" s="82"/>
      <c r="BY137" s="82"/>
      <c r="BZ137" s="82"/>
      <c r="CA137" s="82" t="str">
        <f t="shared" si="79"/>
        <v/>
      </c>
      <c r="CB137" s="82">
        <f t="shared" si="80"/>
        <v>0</v>
      </c>
      <c r="CC137" s="84">
        <v>96</v>
      </c>
      <c r="CD137" s="84">
        <v>82</v>
      </c>
      <c r="CE137" s="84"/>
      <c r="CF137" s="84"/>
      <c r="CG137" s="84"/>
      <c r="CH137" s="84">
        <f t="shared" si="81"/>
        <v>178</v>
      </c>
      <c r="CI137" s="84">
        <f t="shared" si="82"/>
        <v>89</v>
      </c>
      <c r="CJ137" s="86"/>
      <c r="CK137" s="86"/>
      <c r="CL137" s="86"/>
      <c r="CM137" s="86"/>
      <c r="CN137" s="86"/>
      <c r="CO137" s="86" t="str">
        <f t="shared" si="83"/>
        <v/>
      </c>
      <c r="CP137" s="86">
        <f t="shared" si="84"/>
        <v>0</v>
      </c>
      <c r="CQ137" s="182"/>
      <c r="CR137" s="76"/>
      <c r="CS137" s="76"/>
      <c r="CT137" s="88"/>
      <c r="CU137" s="88"/>
      <c r="CV137" s="88"/>
      <c r="CW137" s="88"/>
      <c r="CX137" s="88"/>
      <c r="CY137" s="88" t="str">
        <f t="shared" si="85"/>
        <v/>
      </c>
      <c r="CZ137" s="89">
        <f t="shared" si="86"/>
        <v>0</v>
      </c>
      <c r="DA137" s="386">
        <v>36</v>
      </c>
      <c r="DB137" s="385"/>
      <c r="DC137" s="80">
        <f t="shared" si="87"/>
        <v>14.4</v>
      </c>
      <c r="DD137" s="162" t="str">
        <f t="shared" si="88"/>
        <v/>
      </c>
      <c r="DE137" s="162">
        <f t="shared" si="89"/>
        <v>17.894285714285715</v>
      </c>
      <c r="DF137" s="162">
        <f t="shared" si="90"/>
        <v>42.2</v>
      </c>
      <c r="DG137" s="162">
        <f t="shared" si="91"/>
        <v>14.4</v>
      </c>
      <c r="DH137" s="93">
        <f t="shared" si="92"/>
        <v>74.494285714285724</v>
      </c>
      <c r="DI137" s="94">
        <f t="shared" si="93"/>
        <v>84.058928571428581</v>
      </c>
      <c r="DJ137" s="95">
        <f t="shared" si="94"/>
        <v>85.830158730158729</v>
      </c>
      <c r="DK137" s="96">
        <f t="shared" si="95"/>
        <v>87.247142857142862</v>
      </c>
      <c r="DL137" s="97">
        <f t="shared" si="96"/>
        <v>86</v>
      </c>
      <c r="DM137" s="164">
        <f t="shared" si="97"/>
        <v>-1</v>
      </c>
      <c r="DN137" s="248">
        <f t="shared" si="98"/>
        <v>87</v>
      </c>
      <c r="DO137" s="248">
        <f t="shared" si="99"/>
        <v>85</v>
      </c>
    </row>
    <row r="138" spans="1:119" ht="18" customHeight="1">
      <c r="A138" s="70">
        <v>406766150008</v>
      </c>
      <c r="B138" s="71"/>
      <c r="C138" s="252" t="s">
        <v>134</v>
      </c>
      <c r="D138" s="253"/>
      <c r="E138" s="182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 t="str">
        <f t="shared" si="66"/>
        <v/>
      </c>
      <c r="R138" s="76">
        <f t="shared" si="67"/>
        <v>0</v>
      </c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 t="str">
        <f t="shared" si="68"/>
        <v/>
      </c>
      <c r="AD138" s="79" t="str">
        <f t="shared" si="69"/>
        <v/>
      </c>
      <c r="AE138" s="182">
        <v>9</v>
      </c>
      <c r="AF138" s="182">
        <v>5</v>
      </c>
      <c r="AG138" s="76">
        <v>0</v>
      </c>
      <c r="AH138" s="76">
        <v>2</v>
      </c>
      <c r="AI138" s="76">
        <v>5</v>
      </c>
      <c r="AJ138" s="76"/>
      <c r="AK138" s="76"/>
      <c r="AL138" s="76"/>
      <c r="AM138" s="76"/>
      <c r="AN138" s="76"/>
      <c r="AO138" s="76">
        <f t="shared" si="70"/>
        <v>21</v>
      </c>
      <c r="AP138" s="76">
        <f t="shared" si="71"/>
        <v>46.666666666666664</v>
      </c>
      <c r="AQ138" s="78">
        <v>20</v>
      </c>
      <c r="AR138" s="78">
        <v>20</v>
      </c>
      <c r="AS138" s="78">
        <v>6</v>
      </c>
      <c r="AT138" s="78">
        <v>12</v>
      </c>
      <c r="AU138" s="78"/>
      <c r="AV138" s="78"/>
      <c r="AW138" s="78"/>
      <c r="AX138" s="78">
        <f t="shared" si="72"/>
        <v>58</v>
      </c>
      <c r="AY138" s="78">
        <f t="shared" si="73"/>
        <v>82.857142857142861</v>
      </c>
      <c r="AZ138" s="384">
        <v>32</v>
      </c>
      <c r="BA138" s="385"/>
      <c r="BB138" s="80">
        <f t="shared" si="74"/>
        <v>64</v>
      </c>
      <c r="BC138" s="182">
        <v>95</v>
      </c>
      <c r="BD138" s="76">
        <v>92</v>
      </c>
      <c r="BE138" s="76"/>
      <c r="BF138" s="76"/>
      <c r="BG138" s="76"/>
      <c r="BH138" s="76">
        <f t="shared" si="75"/>
        <v>187</v>
      </c>
      <c r="BI138" s="76">
        <f t="shared" si="76"/>
        <v>93.5</v>
      </c>
      <c r="BJ138" s="78">
        <v>20</v>
      </c>
      <c r="BK138" s="78">
        <v>30</v>
      </c>
      <c r="BL138" s="78">
        <v>19</v>
      </c>
      <c r="BM138" s="78"/>
      <c r="BN138" s="78"/>
      <c r="BO138" s="78"/>
      <c r="BP138" s="78"/>
      <c r="BQ138" s="78"/>
      <c r="BR138" s="78"/>
      <c r="BS138" s="78"/>
      <c r="BT138" s="78">
        <f t="shared" si="77"/>
        <v>69</v>
      </c>
      <c r="BU138" s="78">
        <f t="shared" si="78"/>
        <v>92</v>
      </c>
      <c r="BV138" s="82"/>
      <c r="BW138" s="82"/>
      <c r="BX138" s="82"/>
      <c r="BY138" s="82"/>
      <c r="BZ138" s="82"/>
      <c r="CA138" s="82" t="str">
        <f t="shared" si="79"/>
        <v/>
      </c>
      <c r="CB138" s="82">
        <f t="shared" si="80"/>
        <v>0</v>
      </c>
      <c r="CC138" s="84">
        <v>98</v>
      </c>
      <c r="CD138" s="84">
        <v>87</v>
      </c>
      <c r="CE138" s="84"/>
      <c r="CF138" s="84"/>
      <c r="CG138" s="84"/>
      <c r="CH138" s="84">
        <f t="shared" si="81"/>
        <v>185</v>
      </c>
      <c r="CI138" s="84">
        <f t="shared" si="82"/>
        <v>92.5</v>
      </c>
      <c r="CJ138" s="86"/>
      <c r="CK138" s="86"/>
      <c r="CL138" s="86"/>
      <c r="CM138" s="86"/>
      <c r="CN138" s="86"/>
      <c r="CO138" s="86" t="str">
        <f t="shared" si="83"/>
        <v/>
      </c>
      <c r="CP138" s="86">
        <f t="shared" si="84"/>
        <v>0</v>
      </c>
      <c r="CQ138" s="182"/>
      <c r="CR138" s="76"/>
      <c r="CS138" s="76"/>
      <c r="CT138" s="88"/>
      <c r="CU138" s="88"/>
      <c r="CV138" s="88"/>
      <c r="CW138" s="88"/>
      <c r="CX138" s="88"/>
      <c r="CY138" s="88" t="str">
        <f>IF(SUMIFS(CQ138:CX138,CQ138:CX138,"&gt;=0")=0,"",SUMIFS(CQ138:CX138,CQ138:CX138,"&gt;=0"))</f>
        <v/>
      </c>
      <c r="CZ138" s="89">
        <f t="shared" si="86"/>
        <v>0</v>
      </c>
      <c r="DA138" s="386">
        <v>34</v>
      </c>
      <c r="DB138" s="385"/>
      <c r="DC138" s="80">
        <f t="shared" si="87"/>
        <v>13.6</v>
      </c>
      <c r="DD138" s="162" t="str">
        <f t="shared" si="88"/>
        <v/>
      </c>
      <c r="DE138" s="162">
        <f t="shared" si="89"/>
        <v>18.817142857142855</v>
      </c>
      <c r="DF138" s="162">
        <f t="shared" si="90"/>
        <v>46.325000000000003</v>
      </c>
      <c r="DG138" s="162">
        <f t="shared" si="91"/>
        <v>13.6</v>
      </c>
      <c r="DH138" s="93">
        <f t="shared" si="92"/>
        <v>78.742142857142852</v>
      </c>
      <c r="DI138" s="94">
        <f t="shared" si="93"/>
        <v>86.713839285714286</v>
      </c>
      <c r="DJ138" s="95">
        <f t="shared" si="94"/>
        <v>88.190079365079356</v>
      </c>
      <c r="DK138" s="96">
        <f t="shared" si="95"/>
        <v>89.371071428571426</v>
      </c>
      <c r="DL138" s="97">
        <f t="shared" si="96"/>
        <v>88</v>
      </c>
      <c r="DM138" s="164">
        <f t="shared" si="97"/>
        <v>-2</v>
      </c>
      <c r="DN138" s="248">
        <f t="shared" si="98"/>
        <v>90</v>
      </c>
      <c r="DO138" s="248">
        <f t="shared" si="99"/>
        <v>87</v>
      </c>
    </row>
    <row r="139" spans="1:119" ht="18" customHeight="1">
      <c r="A139" s="70">
        <v>406913150133</v>
      </c>
      <c r="B139" s="71"/>
      <c r="C139" s="252" t="s">
        <v>135</v>
      </c>
      <c r="D139" s="253"/>
      <c r="E139" s="182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 t="str">
        <f t="shared" si="66"/>
        <v/>
      </c>
      <c r="R139" s="76">
        <f t="shared" si="67"/>
        <v>0</v>
      </c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 t="str">
        <f t="shared" si="68"/>
        <v/>
      </c>
      <c r="AD139" s="79" t="str">
        <f t="shared" si="69"/>
        <v/>
      </c>
      <c r="AE139" s="182">
        <v>1</v>
      </c>
      <c r="AF139" s="76">
        <v>7</v>
      </c>
      <c r="AG139" s="76">
        <v>1</v>
      </c>
      <c r="AH139" s="76">
        <v>3</v>
      </c>
      <c r="AI139" s="76">
        <v>5</v>
      </c>
      <c r="AJ139" s="76"/>
      <c r="AK139" s="76"/>
      <c r="AL139" s="76"/>
      <c r="AM139" s="76"/>
      <c r="AN139" s="76"/>
      <c r="AO139" s="76">
        <f t="shared" si="70"/>
        <v>17</v>
      </c>
      <c r="AP139" s="76">
        <f t="shared" si="71"/>
        <v>37.777777777777779</v>
      </c>
      <c r="AQ139" s="78">
        <v>20</v>
      </c>
      <c r="AR139" s="78">
        <v>16</v>
      </c>
      <c r="AS139" s="78">
        <v>6</v>
      </c>
      <c r="AT139" s="78">
        <v>6</v>
      </c>
      <c r="AU139" s="78"/>
      <c r="AV139" s="78"/>
      <c r="AW139" s="78"/>
      <c r="AX139" s="78">
        <f t="shared" si="72"/>
        <v>48</v>
      </c>
      <c r="AY139" s="78">
        <f t="shared" si="73"/>
        <v>68.571428571428569</v>
      </c>
      <c r="AZ139" s="384">
        <v>31</v>
      </c>
      <c r="BA139" s="385"/>
      <c r="BB139" s="80">
        <f t="shared" si="74"/>
        <v>62</v>
      </c>
      <c r="BC139" s="182">
        <v>1</v>
      </c>
      <c r="BD139" s="76">
        <v>92</v>
      </c>
      <c r="BE139" s="76"/>
      <c r="BF139" s="76"/>
      <c r="BG139" s="76"/>
      <c r="BH139" s="76">
        <f t="shared" si="75"/>
        <v>93</v>
      </c>
      <c r="BI139" s="76">
        <f t="shared" si="76"/>
        <v>46.5</v>
      </c>
      <c r="BJ139" s="78">
        <v>19</v>
      </c>
      <c r="BK139" s="78">
        <v>30</v>
      </c>
      <c r="BL139" s="78">
        <v>22</v>
      </c>
      <c r="BM139" s="78"/>
      <c r="BN139" s="78"/>
      <c r="BO139" s="78"/>
      <c r="BP139" s="78"/>
      <c r="BQ139" s="78"/>
      <c r="BR139" s="78"/>
      <c r="BS139" s="78"/>
      <c r="BT139" s="78">
        <f t="shared" si="77"/>
        <v>71</v>
      </c>
      <c r="BU139" s="78">
        <f t="shared" si="78"/>
        <v>94.666666666666671</v>
      </c>
      <c r="BV139" s="82"/>
      <c r="BW139" s="82"/>
      <c r="BX139" s="82"/>
      <c r="BY139" s="82"/>
      <c r="BZ139" s="82"/>
      <c r="CA139" s="82" t="str">
        <f t="shared" si="79"/>
        <v/>
      </c>
      <c r="CB139" s="82">
        <f t="shared" si="80"/>
        <v>0</v>
      </c>
      <c r="CC139" s="84">
        <v>84</v>
      </c>
      <c r="CD139" s="84">
        <v>82</v>
      </c>
      <c r="CE139" s="84"/>
      <c r="CF139" s="84"/>
      <c r="CG139" s="84"/>
      <c r="CH139" s="84">
        <f t="shared" si="81"/>
        <v>166</v>
      </c>
      <c r="CI139" s="84">
        <f t="shared" si="82"/>
        <v>83</v>
      </c>
      <c r="CJ139" s="86"/>
      <c r="CK139" s="86"/>
      <c r="CL139" s="86"/>
      <c r="CM139" s="86"/>
      <c r="CN139" s="86"/>
      <c r="CO139" s="86" t="str">
        <f t="shared" si="83"/>
        <v/>
      </c>
      <c r="CP139" s="86">
        <f t="shared" si="84"/>
        <v>0</v>
      </c>
      <c r="CQ139" s="182"/>
      <c r="CR139" s="76"/>
      <c r="CS139" s="76"/>
      <c r="CT139" s="88"/>
      <c r="CU139" s="88"/>
      <c r="CV139" s="88"/>
      <c r="CW139" s="88"/>
      <c r="CX139" s="88"/>
      <c r="CY139" s="88" t="str">
        <f t="shared" si="85"/>
        <v/>
      </c>
      <c r="CZ139" s="89">
        <f t="shared" si="86"/>
        <v>0</v>
      </c>
      <c r="DA139" s="386">
        <v>39</v>
      </c>
      <c r="DB139" s="385"/>
      <c r="DC139" s="80">
        <f t="shared" si="87"/>
        <v>15.6</v>
      </c>
      <c r="DD139" s="162" t="str">
        <f t="shared" si="88"/>
        <v/>
      </c>
      <c r="DE139" s="162">
        <f t="shared" si="89"/>
        <v>16.284761904761908</v>
      </c>
      <c r="DF139" s="162">
        <f t="shared" si="90"/>
        <v>37.774999999999999</v>
      </c>
      <c r="DG139" s="162">
        <f t="shared" si="91"/>
        <v>15.6</v>
      </c>
      <c r="DH139" s="93">
        <f t="shared" si="92"/>
        <v>69.659761904761908</v>
      </c>
      <c r="DI139" s="94">
        <f t="shared" si="93"/>
        <v>81.037351190476187</v>
      </c>
      <c r="DJ139" s="95">
        <f t="shared" si="94"/>
        <v>83.144312169312173</v>
      </c>
      <c r="DK139" s="96">
        <f t="shared" si="95"/>
        <v>84.829880952380961</v>
      </c>
      <c r="DL139" s="97">
        <f t="shared" si="96"/>
        <v>83</v>
      </c>
      <c r="DM139" s="164">
        <f t="shared" si="97"/>
        <v>-3</v>
      </c>
      <c r="DN139" s="248">
        <f t="shared" si="98"/>
        <v>86</v>
      </c>
      <c r="DO139" s="248">
        <f t="shared" si="99"/>
        <v>81</v>
      </c>
    </row>
    <row r="140" spans="1:119" ht="18" customHeight="1">
      <c r="A140" s="70">
        <v>403012150091</v>
      </c>
      <c r="B140" s="103"/>
      <c r="C140" s="252" t="s">
        <v>136</v>
      </c>
      <c r="D140" s="253"/>
      <c r="E140" s="182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 t="str">
        <f t="shared" si="66"/>
        <v/>
      </c>
      <c r="R140" s="76">
        <f t="shared" si="67"/>
        <v>0</v>
      </c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 t="str">
        <f t="shared" si="68"/>
        <v/>
      </c>
      <c r="AD140" s="79" t="str">
        <f t="shared" si="69"/>
        <v/>
      </c>
      <c r="AE140" s="182">
        <v>0</v>
      </c>
      <c r="AF140" s="76">
        <v>2</v>
      </c>
      <c r="AG140" s="76">
        <v>1</v>
      </c>
      <c r="AH140" s="76">
        <v>3</v>
      </c>
      <c r="AI140" s="76">
        <v>5</v>
      </c>
      <c r="AJ140" s="76"/>
      <c r="AK140" s="76"/>
      <c r="AL140" s="76"/>
      <c r="AM140" s="76"/>
      <c r="AN140" s="76"/>
      <c r="AO140" s="76">
        <f t="shared" si="70"/>
        <v>11</v>
      </c>
      <c r="AP140" s="76">
        <f t="shared" si="71"/>
        <v>24.444444444444443</v>
      </c>
      <c r="AQ140" s="78">
        <v>18</v>
      </c>
      <c r="AR140" s="78">
        <v>8</v>
      </c>
      <c r="AS140" s="78">
        <v>2</v>
      </c>
      <c r="AT140" s="78">
        <v>10</v>
      </c>
      <c r="AU140" s="78"/>
      <c r="AV140" s="78"/>
      <c r="AW140" s="78"/>
      <c r="AX140" s="78">
        <f t="shared" si="72"/>
        <v>38</v>
      </c>
      <c r="AY140" s="78">
        <f t="shared" si="73"/>
        <v>54.285714285714285</v>
      </c>
      <c r="AZ140" s="384">
        <v>29</v>
      </c>
      <c r="BA140" s="385"/>
      <c r="BB140" s="80">
        <f t="shared" si="74"/>
        <v>57.999999999999993</v>
      </c>
      <c r="BC140" s="182">
        <v>95</v>
      </c>
      <c r="BD140" s="76">
        <v>80</v>
      </c>
      <c r="BE140" s="76"/>
      <c r="BF140" s="76"/>
      <c r="BG140" s="76"/>
      <c r="BH140" s="76">
        <f t="shared" si="75"/>
        <v>175</v>
      </c>
      <c r="BI140" s="76">
        <f t="shared" si="76"/>
        <v>87.5</v>
      </c>
      <c r="BJ140" s="78">
        <v>17</v>
      </c>
      <c r="BK140" s="78">
        <v>29</v>
      </c>
      <c r="BL140" s="78">
        <v>23</v>
      </c>
      <c r="BM140" s="78"/>
      <c r="BN140" s="78"/>
      <c r="BO140" s="78"/>
      <c r="BP140" s="78"/>
      <c r="BQ140" s="78"/>
      <c r="BR140" s="78"/>
      <c r="BS140" s="78"/>
      <c r="BT140" s="78">
        <f t="shared" si="77"/>
        <v>69</v>
      </c>
      <c r="BU140" s="78">
        <f t="shared" si="78"/>
        <v>92</v>
      </c>
      <c r="BV140" s="82"/>
      <c r="BW140" s="82"/>
      <c r="BX140" s="82"/>
      <c r="BY140" s="82"/>
      <c r="BZ140" s="82"/>
      <c r="CA140" s="82" t="str">
        <f t="shared" si="79"/>
        <v/>
      </c>
      <c r="CB140" s="82">
        <f t="shared" si="80"/>
        <v>0</v>
      </c>
      <c r="CC140" s="84">
        <v>86</v>
      </c>
      <c r="CD140" s="84">
        <v>82</v>
      </c>
      <c r="CE140" s="84"/>
      <c r="CF140" s="84"/>
      <c r="CG140" s="84"/>
      <c r="CH140" s="84">
        <f t="shared" si="81"/>
        <v>168</v>
      </c>
      <c r="CI140" s="84">
        <f t="shared" si="82"/>
        <v>84</v>
      </c>
      <c r="CJ140" s="86"/>
      <c r="CK140" s="86"/>
      <c r="CL140" s="86"/>
      <c r="CM140" s="86"/>
      <c r="CN140" s="86"/>
      <c r="CO140" s="86" t="str">
        <f t="shared" si="83"/>
        <v/>
      </c>
      <c r="CP140" s="86">
        <f t="shared" si="84"/>
        <v>0</v>
      </c>
      <c r="CQ140" s="182"/>
      <c r="CR140" s="76"/>
      <c r="CS140" s="76"/>
      <c r="CT140" s="88"/>
      <c r="CU140" s="88"/>
      <c r="CV140" s="88"/>
      <c r="CW140" s="88"/>
      <c r="CX140" s="88"/>
      <c r="CY140" s="88" t="str">
        <f t="shared" si="85"/>
        <v/>
      </c>
      <c r="CZ140" s="89">
        <f t="shared" si="86"/>
        <v>0</v>
      </c>
      <c r="DA140" s="386">
        <v>42</v>
      </c>
      <c r="DB140" s="385"/>
      <c r="DC140" s="80">
        <f t="shared" si="87"/>
        <v>16.8</v>
      </c>
      <c r="DD140" s="162" t="str">
        <f t="shared" si="88"/>
        <v/>
      </c>
      <c r="DE140" s="162">
        <f t="shared" si="89"/>
        <v>13.039047619047617</v>
      </c>
      <c r="DF140" s="162">
        <f t="shared" si="90"/>
        <v>43.725000000000001</v>
      </c>
      <c r="DG140" s="162">
        <f t="shared" si="91"/>
        <v>16.8</v>
      </c>
      <c r="DH140" s="93">
        <f t="shared" si="92"/>
        <v>73.564047619047614</v>
      </c>
      <c r="DI140" s="94">
        <f t="shared" si="93"/>
        <v>83.477529761904762</v>
      </c>
      <c r="DJ140" s="95">
        <f t="shared" si="94"/>
        <v>85.31335978835979</v>
      </c>
      <c r="DK140" s="96">
        <f t="shared" si="95"/>
        <v>86.782023809523807</v>
      </c>
      <c r="DL140" s="97">
        <f t="shared" si="96"/>
        <v>85</v>
      </c>
      <c r="DM140" s="164">
        <f t="shared" si="97"/>
        <v>0</v>
      </c>
      <c r="DN140" s="248">
        <f t="shared" si="98"/>
        <v>85</v>
      </c>
      <c r="DO140" s="248">
        <f t="shared" si="99"/>
        <v>85</v>
      </c>
    </row>
    <row r="141" spans="1:119" ht="18" customHeight="1">
      <c r="A141" s="70">
        <v>406913150110</v>
      </c>
      <c r="B141" s="112"/>
      <c r="C141" s="252" t="s">
        <v>137</v>
      </c>
      <c r="D141" s="253"/>
      <c r="E141" s="182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 t="str">
        <f t="shared" si="66"/>
        <v/>
      </c>
      <c r="R141" s="76">
        <f t="shared" si="67"/>
        <v>0</v>
      </c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 t="str">
        <f t="shared" si="68"/>
        <v/>
      </c>
      <c r="AD141" s="79" t="str">
        <f t="shared" si="69"/>
        <v/>
      </c>
      <c r="AE141" s="182">
        <v>3</v>
      </c>
      <c r="AF141" s="76">
        <v>6</v>
      </c>
      <c r="AG141" s="76">
        <v>1</v>
      </c>
      <c r="AH141" s="76">
        <v>9</v>
      </c>
      <c r="AI141" s="76">
        <v>5</v>
      </c>
      <c r="AJ141" s="76"/>
      <c r="AK141" s="76"/>
      <c r="AL141" s="76"/>
      <c r="AM141" s="76"/>
      <c r="AN141" s="76"/>
      <c r="AO141" s="76">
        <f t="shared" si="70"/>
        <v>24</v>
      </c>
      <c r="AP141" s="76">
        <f t="shared" si="71"/>
        <v>53.333333333333336</v>
      </c>
      <c r="AQ141" s="78">
        <v>20</v>
      </c>
      <c r="AR141" s="78">
        <v>17</v>
      </c>
      <c r="AS141" s="78">
        <v>10</v>
      </c>
      <c r="AT141" s="78">
        <v>8</v>
      </c>
      <c r="AU141" s="78"/>
      <c r="AV141" s="78"/>
      <c r="AW141" s="78"/>
      <c r="AX141" s="78">
        <f t="shared" si="72"/>
        <v>55</v>
      </c>
      <c r="AY141" s="78">
        <f t="shared" si="73"/>
        <v>78.571428571428569</v>
      </c>
      <c r="AZ141" s="384">
        <v>42</v>
      </c>
      <c r="BA141" s="385"/>
      <c r="BB141" s="80">
        <f t="shared" si="74"/>
        <v>84</v>
      </c>
      <c r="BC141" s="182">
        <v>80</v>
      </c>
      <c r="BD141" s="76">
        <v>92</v>
      </c>
      <c r="BE141" s="76"/>
      <c r="BF141" s="76"/>
      <c r="BG141" s="76"/>
      <c r="BH141" s="76">
        <f t="shared" si="75"/>
        <v>172</v>
      </c>
      <c r="BI141" s="76">
        <f t="shared" si="76"/>
        <v>86</v>
      </c>
      <c r="BJ141" s="78">
        <v>18</v>
      </c>
      <c r="BK141" s="78">
        <v>22</v>
      </c>
      <c r="BL141" s="78">
        <v>15</v>
      </c>
      <c r="BM141" s="78"/>
      <c r="BN141" s="78"/>
      <c r="BO141" s="78"/>
      <c r="BP141" s="78"/>
      <c r="BQ141" s="78"/>
      <c r="BR141" s="78"/>
      <c r="BS141" s="78"/>
      <c r="BT141" s="78">
        <f t="shared" si="77"/>
        <v>55</v>
      </c>
      <c r="BU141" s="78">
        <f t="shared" si="78"/>
        <v>73.333333333333329</v>
      </c>
      <c r="BV141" s="82"/>
      <c r="BW141" s="82"/>
      <c r="BX141" s="82"/>
      <c r="BY141" s="82"/>
      <c r="BZ141" s="82"/>
      <c r="CA141" s="82" t="str">
        <f t="shared" si="79"/>
        <v/>
      </c>
      <c r="CB141" s="82">
        <f t="shared" si="80"/>
        <v>0</v>
      </c>
      <c r="CC141" s="84">
        <v>93</v>
      </c>
      <c r="CD141" s="84">
        <v>89</v>
      </c>
      <c r="CE141" s="84"/>
      <c r="CF141" s="84"/>
      <c r="CG141" s="84"/>
      <c r="CH141" s="84">
        <f t="shared" si="81"/>
        <v>182</v>
      </c>
      <c r="CI141" s="84">
        <f t="shared" si="82"/>
        <v>91</v>
      </c>
      <c r="CJ141" s="86"/>
      <c r="CK141" s="86"/>
      <c r="CL141" s="86"/>
      <c r="CM141" s="86"/>
      <c r="CN141" s="86"/>
      <c r="CO141" s="86" t="str">
        <f t="shared" si="83"/>
        <v/>
      </c>
      <c r="CP141" s="86">
        <f t="shared" si="84"/>
        <v>0</v>
      </c>
      <c r="CQ141" s="182"/>
      <c r="CR141" s="76"/>
      <c r="CS141" s="76"/>
      <c r="CT141" s="88"/>
      <c r="CU141" s="88"/>
      <c r="CV141" s="88"/>
      <c r="CW141" s="88"/>
      <c r="CX141" s="88"/>
      <c r="CY141" s="88" t="str">
        <f t="shared" si="85"/>
        <v/>
      </c>
      <c r="CZ141" s="89">
        <f t="shared" si="86"/>
        <v>0</v>
      </c>
      <c r="DA141" s="386">
        <v>50</v>
      </c>
      <c r="DB141" s="385"/>
      <c r="DC141" s="80">
        <f t="shared" si="87"/>
        <v>20</v>
      </c>
      <c r="DD141" s="162" t="str">
        <f t="shared" si="88"/>
        <v/>
      </c>
      <c r="DE141" s="162">
        <f t="shared" si="89"/>
        <v>21.031428571428574</v>
      </c>
      <c r="DF141" s="162">
        <f t="shared" si="90"/>
        <v>42.1</v>
      </c>
      <c r="DG141" s="162">
        <f t="shared" si="91"/>
        <v>20</v>
      </c>
      <c r="DH141" s="93">
        <f t="shared" si="92"/>
        <v>83.131428571428572</v>
      </c>
      <c r="DI141" s="94">
        <f t="shared" si="93"/>
        <v>89.457142857142856</v>
      </c>
      <c r="DJ141" s="95">
        <f t="shared" si="94"/>
        <v>90.628571428571433</v>
      </c>
      <c r="DK141" s="96">
        <f t="shared" si="95"/>
        <v>91.565714285714279</v>
      </c>
      <c r="DL141" s="97">
        <f t="shared" si="96"/>
        <v>91</v>
      </c>
      <c r="DM141" s="164">
        <f t="shared" si="97"/>
        <v>-1</v>
      </c>
      <c r="DN141" s="248">
        <f t="shared" si="98"/>
        <v>92</v>
      </c>
      <c r="DO141" s="248">
        <f t="shared" si="99"/>
        <v>92</v>
      </c>
    </row>
    <row r="142" spans="1:119" ht="18" customHeight="1">
      <c r="A142" s="70">
        <v>406816150808</v>
      </c>
      <c r="B142" s="99"/>
      <c r="C142" s="252" t="s">
        <v>138</v>
      </c>
      <c r="D142" s="253"/>
      <c r="E142" s="182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 t="str">
        <f t="shared" si="66"/>
        <v/>
      </c>
      <c r="R142" s="76">
        <f t="shared" si="67"/>
        <v>0</v>
      </c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 t="str">
        <f t="shared" si="68"/>
        <v/>
      </c>
      <c r="AD142" s="79" t="str">
        <f t="shared" si="69"/>
        <v/>
      </c>
      <c r="AE142" s="182">
        <v>10</v>
      </c>
      <c r="AF142" s="76">
        <v>14</v>
      </c>
      <c r="AG142" s="76">
        <v>4</v>
      </c>
      <c r="AH142" s="76">
        <v>6</v>
      </c>
      <c r="AI142" s="76">
        <v>5</v>
      </c>
      <c r="AJ142" s="76"/>
      <c r="AK142" s="76"/>
      <c r="AL142" s="76"/>
      <c r="AM142" s="76"/>
      <c r="AN142" s="76"/>
      <c r="AO142" s="76">
        <f t="shared" si="70"/>
        <v>39</v>
      </c>
      <c r="AP142" s="76">
        <f t="shared" si="71"/>
        <v>86.666666666666671</v>
      </c>
      <c r="AQ142" s="78">
        <v>20</v>
      </c>
      <c r="AR142" s="78">
        <v>20</v>
      </c>
      <c r="AS142" s="78">
        <v>10</v>
      </c>
      <c r="AT142" s="78">
        <v>18</v>
      </c>
      <c r="AU142" s="78"/>
      <c r="AV142" s="78"/>
      <c r="AW142" s="78"/>
      <c r="AX142" s="78">
        <f t="shared" si="72"/>
        <v>68</v>
      </c>
      <c r="AY142" s="78">
        <f t="shared" si="73"/>
        <v>97.142857142857139</v>
      </c>
      <c r="AZ142" s="384">
        <v>32</v>
      </c>
      <c r="BA142" s="385"/>
      <c r="BB142" s="80">
        <f t="shared" si="74"/>
        <v>64</v>
      </c>
      <c r="BC142" s="182">
        <v>95</v>
      </c>
      <c r="BD142" s="76">
        <v>92</v>
      </c>
      <c r="BE142" s="76"/>
      <c r="BF142" s="76"/>
      <c r="BG142" s="76"/>
      <c r="BH142" s="76">
        <f t="shared" si="75"/>
        <v>187</v>
      </c>
      <c r="BI142" s="76">
        <f t="shared" si="76"/>
        <v>93.5</v>
      </c>
      <c r="BJ142" s="78">
        <v>19</v>
      </c>
      <c r="BK142" s="78">
        <v>30</v>
      </c>
      <c r="BL142" s="78">
        <v>25</v>
      </c>
      <c r="BM142" s="78"/>
      <c r="BN142" s="78"/>
      <c r="BO142" s="78"/>
      <c r="BP142" s="78"/>
      <c r="BQ142" s="78"/>
      <c r="BR142" s="78"/>
      <c r="BS142" s="78"/>
      <c r="BT142" s="78">
        <f t="shared" si="77"/>
        <v>74</v>
      </c>
      <c r="BU142" s="78">
        <f t="shared" si="78"/>
        <v>98.666666666666671</v>
      </c>
      <c r="BV142" s="82"/>
      <c r="BW142" s="82"/>
      <c r="BX142" s="82"/>
      <c r="BY142" s="82"/>
      <c r="BZ142" s="82"/>
      <c r="CA142" s="82" t="str">
        <f t="shared" si="79"/>
        <v/>
      </c>
      <c r="CB142" s="82">
        <f t="shared" si="80"/>
        <v>0</v>
      </c>
      <c r="CC142" s="84">
        <v>97</v>
      </c>
      <c r="CD142" s="84">
        <v>85</v>
      </c>
      <c r="CE142" s="84"/>
      <c r="CF142" s="84"/>
      <c r="CG142" s="84"/>
      <c r="CH142" s="84">
        <f t="shared" si="81"/>
        <v>182</v>
      </c>
      <c r="CI142" s="84">
        <f t="shared" si="82"/>
        <v>91</v>
      </c>
      <c r="CJ142" s="86"/>
      <c r="CK142" s="86"/>
      <c r="CL142" s="86"/>
      <c r="CM142" s="86"/>
      <c r="CN142" s="86"/>
      <c r="CO142" s="86" t="str">
        <f t="shared" si="83"/>
        <v/>
      </c>
      <c r="CP142" s="86">
        <f t="shared" si="84"/>
        <v>0</v>
      </c>
      <c r="CQ142" s="182"/>
      <c r="CR142" s="76"/>
      <c r="CS142" s="76"/>
      <c r="CT142" s="88"/>
      <c r="CU142" s="88"/>
      <c r="CV142" s="88"/>
      <c r="CW142" s="88"/>
      <c r="CX142" s="88"/>
      <c r="CY142" s="88" t="str">
        <f t="shared" si="85"/>
        <v/>
      </c>
      <c r="CZ142" s="89">
        <f t="shared" si="86"/>
        <v>0</v>
      </c>
      <c r="DA142" s="386">
        <v>42</v>
      </c>
      <c r="DB142" s="385"/>
      <c r="DC142" s="80">
        <f t="shared" si="87"/>
        <v>16.8</v>
      </c>
      <c r="DD142" s="162" t="str">
        <f t="shared" si="88"/>
        <v/>
      </c>
      <c r="DE142" s="162">
        <f t="shared" si="89"/>
        <v>24.902857142857144</v>
      </c>
      <c r="DF142" s="162">
        <f t="shared" si="90"/>
        <v>47.024999999999999</v>
      </c>
      <c r="DG142" s="162">
        <f t="shared" si="91"/>
        <v>16.8</v>
      </c>
      <c r="DH142" s="93">
        <f t="shared" si="92"/>
        <v>88.727857142857133</v>
      </c>
      <c r="DI142" s="94">
        <f>IFERROR(75+(100-75)/(100-60)*(DH142-60),"")</f>
        <v>92.954910714285717</v>
      </c>
      <c r="DJ142" s="95">
        <f t="shared" si="94"/>
        <v>93.737698412698407</v>
      </c>
      <c r="DK142" s="96">
        <f t="shared" si="95"/>
        <v>94.363928571428573</v>
      </c>
      <c r="DL142" s="97">
        <f>IFERROR(IF(ROUND(IF($C$113="Green",DI142,IF($C$113="Orange",DJ142,IF($C$113="Yellow",DK142,"Error!"))),0)&lt;70,70,ROUND(IF($C$113="Green",DI142,IF($C$113="Orange",DJ142,IF($C$113="Yellow",DK142,"Error!"))),0)),"")</f>
        <v>94</v>
      </c>
      <c r="DM142" s="164">
        <f t="shared" si="97"/>
        <v>1</v>
      </c>
      <c r="DN142" s="248">
        <f t="shared" si="98"/>
        <v>93</v>
      </c>
      <c r="DO142" s="248">
        <f t="shared" si="99"/>
        <v>91</v>
      </c>
    </row>
    <row r="143" spans="1:119" ht="18" customHeight="1">
      <c r="A143" s="70">
        <v>406816150837</v>
      </c>
      <c r="B143" s="71"/>
      <c r="C143" s="252" t="s">
        <v>139</v>
      </c>
      <c r="D143" s="253"/>
      <c r="E143" s="182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 t="str">
        <f t="shared" si="66"/>
        <v/>
      </c>
      <c r="R143" s="76">
        <f t="shared" si="67"/>
        <v>0</v>
      </c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 t="str">
        <f t="shared" si="68"/>
        <v/>
      </c>
      <c r="AD143" s="79" t="str">
        <f t="shared" si="69"/>
        <v/>
      </c>
      <c r="AE143" s="182">
        <v>12</v>
      </c>
      <c r="AF143" s="76">
        <v>13</v>
      </c>
      <c r="AG143" s="76">
        <v>3</v>
      </c>
      <c r="AH143" s="76">
        <v>9</v>
      </c>
      <c r="AI143" s="76">
        <v>5</v>
      </c>
      <c r="AJ143" s="76"/>
      <c r="AK143" s="76"/>
      <c r="AL143" s="76"/>
      <c r="AM143" s="76"/>
      <c r="AN143" s="76"/>
      <c r="AO143" s="76">
        <f t="shared" si="70"/>
        <v>42</v>
      </c>
      <c r="AP143" s="76">
        <f t="shared" si="71"/>
        <v>93.333333333333329</v>
      </c>
      <c r="AQ143" s="78">
        <v>20</v>
      </c>
      <c r="AR143" s="78">
        <v>20</v>
      </c>
      <c r="AS143" s="78">
        <v>8</v>
      </c>
      <c r="AT143" s="78">
        <v>16</v>
      </c>
      <c r="AU143" s="78"/>
      <c r="AV143" s="78"/>
      <c r="AW143" s="78"/>
      <c r="AX143" s="78">
        <f t="shared" si="72"/>
        <v>64</v>
      </c>
      <c r="AY143" s="78">
        <f t="shared" si="73"/>
        <v>91.428571428571431</v>
      </c>
      <c r="AZ143" s="384">
        <v>43</v>
      </c>
      <c r="BA143" s="385"/>
      <c r="BB143" s="80">
        <f t="shared" si="74"/>
        <v>86</v>
      </c>
      <c r="BC143" s="182">
        <v>95</v>
      </c>
      <c r="BD143" s="76">
        <v>92</v>
      </c>
      <c r="BE143" s="76"/>
      <c r="BF143" s="76"/>
      <c r="BG143" s="76"/>
      <c r="BH143" s="76">
        <f t="shared" si="75"/>
        <v>187</v>
      </c>
      <c r="BI143" s="76">
        <f t="shared" si="76"/>
        <v>93.5</v>
      </c>
      <c r="BJ143" s="78">
        <v>19</v>
      </c>
      <c r="BK143" s="78">
        <v>30</v>
      </c>
      <c r="BL143" s="78">
        <v>25</v>
      </c>
      <c r="BM143" s="78"/>
      <c r="BN143" s="78"/>
      <c r="BO143" s="78"/>
      <c r="BP143" s="78"/>
      <c r="BQ143" s="78"/>
      <c r="BR143" s="78"/>
      <c r="BS143" s="78"/>
      <c r="BT143" s="78">
        <f t="shared" si="77"/>
        <v>74</v>
      </c>
      <c r="BU143" s="78">
        <f t="shared" si="78"/>
        <v>98.666666666666671</v>
      </c>
      <c r="BV143" s="82"/>
      <c r="BW143" s="82"/>
      <c r="BX143" s="82"/>
      <c r="BY143" s="82"/>
      <c r="BZ143" s="82"/>
      <c r="CA143" s="82" t="str">
        <f t="shared" si="79"/>
        <v/>
      </c>
      <c r="CB143" s="82">
        <f t="shared" si="80"/>
        <v>0</v>
      </c>
      <c r="CC143" s="84">
        <v>96</v>
      </c>
      <c r="CD143" s="84">
        <v>88</v>
      </c>
      <c r="CE143" s="84"/>
      <c r="CF143" s="84"/>
      <c r="CG143" s="84"/>
      <c r="CH143" s="84">
        <f t="shared" si="81"/>
        <v>184</v>
      </c>
      <c r="CI143" s="84">
        <f t="shared" si="82"/>
        <v>92</v>
      </c>
      <c r="CJ143" s="86"/>
      <c r="CK143" s="86"/>
      <c r="CL143" s="86"/>
      <c r="CM143" s="86"/>
      <c r="CN143" s="86"/>
      <c r="CO143" s="86" t="str">
        <f t="shared" si="83"/>
        <v/>
      </c>
      <c r="CP143" s="86">
        <f t="shared" si="84"/>
        <v>0</v>
      </c>
      <c r="CQ143" s="182"/>
      <c r="CR143" s="76"/>
      <c r="CS143" s="76"/>
      <c r="CT143" s="88"/>
      <c r="CU143" s="88"/>
      <c r="CV143" s="88"/>
      <c r="CW143" s="88"/>
      <c r="CX143" s="88"/>
      <c r="CY143" s="88" t="str">
        <f t="shared" si="85"/>
        <v/>
      </c>
      <c r="CZ143" s="89">
        <f t="shared" si="86"/>
        <v>0</v>
      </c>
      <c r="DA143" s="386">
        <v>50</v>
      </c>
      <c r="DB143" s="385"/>
      <c r="DC143" s="80">
        <f t="shared" si="87"/>
        <v>20</v>
      </c>
      <c r="DD143" s="162" t="str">
        <f t="shared" si="88"/>
        <v/>
      </c>
      <c r="DE143" s="162">
        <f t="shared" si="89"/>
        <v>27.168571428571433</v>
      </c>
      <c r="DF143" s="162">
        <f t="shared" si="90"/>
        <v>47.225000000000001</v>
      </c>
      <c r="DG143" s="162">
        <f t="shared" si="91"/>
        <v>20</v>
      </c>
      <c r="DH143" s="93">
        <f t="shared" si="92"/>
        <v>94.393571428571434</v>
      </c>
      <c r="DI143" s="94">
        <f t="shared" si="93"/>
        <v>96.495982142857144</v>
      </c>
      <c r="DJ143" s="95">
        <f t="shared" si="94"/>
        <v>96.885317460317466</v>
      </c>
      <c r="DK143" s="96">
        <f t="shared" si="95"/>
        <v>97.19678571428571</v>
      </c>
      <c r="DL143" s="97">
        <f t="shared" si="96"/>
        <v>97</v>
      </c>
      <c r="DM143" s="164">
        <f t="shared" si="97"/>
        <v>2</v>
      </c>
      <c r="DN143" s="248">
        <f t="shared" si="98"/>
        <v>95</v>
      </c>
      <c r="DO143" s="248">
        <f t="shared" si="99"/>
        <v>94</v>
      </c>
    </row>
    <row r="144" spans="1:119" ht="18" customHeight="1">
      <c r="A144" s="70">
        <v>406913150111</v>
      </c>
      <c r="B144" s="103"/>
      <c r="C144" s="252" t="s">
        <v>140</v>
      </c>
      <c r="D144" s="253"/>
      <c r="E144" s="182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 t="str">
        <f t="shared" si="66"/>
        <v/>
      </c>
      <c r="R144" s="76">
        <f t="shared" si="67"/>
        <v>0</v>
      </c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 t="str">
        <f t="shared" si="68"/>
        <v/>
      </c>
      <c r="AD144" s="79" t="str">
        <f t="shared" si="69"/>
        <v/>
      </c>
      <c r="AE144" s="182">
        <v>10</v>
      </c>
      <c r="AF144" s="76">
        <v>11</v>
      </c>
      <c r="AG144" s="76">
        <v>0</v>
      </c>
      <c r="AH144" s="76">
        <v>3</v>
      </c>
      <c r="AI144" s="76">
        <v>5</v>
      </c>
      <c r="AJ144" s="76"/>
      <c r="AK144" s="76"/>
      <c r="AL144" s="76"/>
      <c r="AM144" s="76"/>
      <c r="AN144" s="76"/>
      <c r="AO144" s="76">
        <f t="shared" si="70"/>
        <v>29</v>
      </c>
      <c r="AP144" s="76">
        <f t="shared" si="71"/>
        <v>64.444444444444443</v>
      </c>
      <c r="AQ144" s="78">
        <v>17</v>
      </c>
      <c r="AR144" s="78">
        <v>14</v>
      </c>
      <c r="AS144" s="78">
        <v>6</v>
      </c>
      <c r="AT144" s="78">
        <v>10</v>
      </c>
      <c r="AU144" s="78"/>
      <c r="AV144" s="78"/>
      <c r="AW144" s="78"/>
      <c r="AX144" s="78">
        <f t="shared" si="72"/>
        <v>47</v>
      </c>
      <c r="AY144" s="78">
        <f t="shared" si="73"/>
        <v>67.142857142857139</v>
      </c>
      <c r="AZ144" s="384">
        <v>37</v>
      </c>
      <c r="BA144" s="385"/>
      <c r="BB144" s="80">
        <f t="shared" si="74"/>
        <v>74</v>
      </c>
      <c r="BC144" s="182">
        <v>80</v>
      </c>
      <c r="BD144" s="76">
        <v>92</v>
      </c>
      <c r="BE144" s="76"/>
      <c r="BF144" s="76"/>
      <c r="BG144" s="76"/>
      <c r="BH144" s="76">
        <f t="shared" si="75"/>
        <v>172</v>
      </c>
      <c r="BI144" s="76">
        <f t="shared" si="76"/>
        <v>86</v>
      </c>
      <c r="BJ144" s="78">
        <v>19</v>
      </c>
      <c r="BK144" s="78">
        <v>30</v>
      </c>
      <c r="BL144" s="78">
        <v>21</v>
      </c>
      <c r="BM144" s="78"/>
      <c r="BN144" s="78"/>
      <c r="BO144" s="78"/>
      <c r="BP144" s="78"/>
      <c r="BQ144" s="78"/>
      <c r="BR144" s="78"/>
      <c r="BS144" s="78"/>
      <c r="BT144" s="78">
        <f t="shared" si="77"/>
        <v>70</v>
      </c>
      <c r="BU144" s="78">
        <f t="shared" si="78"/>
        <v>93.333333333333329</v>
      </c>
      <c r="BV144" s="82"/>
      <c r="BW144" s="82"/>
      <c r="BX144" s="82"/>
      <c r="BY144" s="82"/>
      <c r="BZ144" s="82"/>
      <c r="CA144" s="82" t="str">
        <f t="shared" si="79"/>
        <v/>
      </c>
      <c r="CB144" s="82">
        <f t="shared" si="80"/>
        <v>0</v>
      </c>
      <c r="CC144" s="84">
        <v>84</v>
      </c>
      <c r="CD144" s="84">
        <v>85</v>
      </c>
      <c r="CE144" s="84"/>
      <c r="CF144" s="84"/>
      <c r="CG144" s="84"/>
      <c r="CH144" s="84">
        <f t="shared" si="81"/>
        <v>169</v>
      </c>
      <c r="CI144" s="84">
        <f t="shared" si="82"/>
        <v>84.5</v>
      </c>
      <c r="CJ144" s="86"/>
      <c r="CK144" s="86"/>
      <c r="CL144" s="86"/>
      <c r="CM144" s="86"/>
      <c r="CN144" s="86"/>
      <c r="CO144" s="86" t="str">
        <f t="shared" si="83"/>
        <v/>
      </c>
      <c r="CP144" s="86">
        <f t="shared" si="84"/>
        <v>0</v>
      </c>
      <c r="CQ144" s="182"/>
      <c r="CR144" s="76"/>
      <c r="CS144" s="76"/>
      <c r="CT144" s="88"/>
      <c r="CU144" s="88"/>
      <c r="CV144" s="88"/>
      <c r="CW144" s="88"/>
      <c r="CX144" s="88"/>
      <c r="CY144" s="88" t="str">
        <f t="shared" si="85"/>
        <v/>
      </c>
      <c r="CZ144" s="89">
        <f t="shared" si="86"/>
        <v>0</v>
      </c>
      <c r="DA144" s="386">
        <v>46</v>
      </c>
      <c r="DB144" s="385"/>
      <c r="DC144" s="80">
        <f t="shared" si="87"/>
        <v>18.399999999999999</v>
      </c>
      <c r="DD144" s="162" t="str">
        <f t="shared" si="88"/>
        <v/>
      </c>
      <c r="DE144" s="162">
        <f t="shared" si="89"/>
        <v>20.436190476190475</v>
      </c>
      <c r="DF144" s="162">
        <f t="shared" si="90"/>
        <v>43.8</v>
      </c>
      <c r="DG144" s="162">
        <f t="shared" si="91"/>
        <v>18.399999999999999</v>
      </c>
      <c r="DH144" s="93">
        <f t="shared" si="92"/>
        <v>82.636190476190478</v>
      </c>
      <c r="DI144" s="94">
        <f t="shared" si="93"/>
        <v>89.147619047619045</v>
      </c>
      <c r="DJ144" s="95">
        <f t="shared" si="94"/>
        <v>90.353439153439155</v>
      </c>
      <c r="DK144" s="96">
        <f t="shared" si="95"/>
        <v>91.318095238095239</v>
      </c>
      <c r="DL144" s="97">
        <f t="shared" si="96"/>
        <v>90</v>
      </c>
      <c r="DM144" s="164">
        <f t="shared" si="97"/>
        <v>1</v>
      </c>
      <c r="DN144" s="248">
        <f t="shared" si="98"/>
        <v>89</v>
      </c>
      <c r="DO144" s="248">
        <f t="shared" si="99"/>
        <v>88</v>
      </c>
    </row>
    <row r="145" spans="1:120" ht="18" customHeight="1">
      <c r="A145" s="70">
        <v>406913150137</v>
      </c>
      <c r="B145" s="71"/>
      <c r="C145" s="252" t="s">
        <v>141</v>
      </c>
      <c r="D145" s="253"/>
      <c r="E145" s="182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 t="str">
        <f t="shared" si="66"/>
        <v/>
      </c>
      <c r="R145" s="76">
        <f t="shared" si="67"/>
        <v>0</v>
      </c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 t="str">
        <f t="shared" si="68"/>
        <v/>
      </c>
      <c r="AD145" s="79" t="str">
        <f t="shared" si="69"/>
        <v/>
      </c>
      <c r="AE145" s="182">
        <v>12</v>
      </c>
      <c r="AF145" s="76">
        <v>11</v>
      </c>
      <c r="AG145" s="76">
        <v>5</v>
      </c>
      <c r="AH145" s="76">
        <v>6</v>
      </c>
      <c r="AI145" s="76">
        <v>5</v>
      </c>
      <c r="AJ145" s="76"/>
      <c r="AK145" s="76"/>
      <c r="AL145" s="76"/>
      <c r="AM145" s="76"/>
      <c r="AN145" s="76"/>
      <c r="AO145" s="76">
        <f t="shared" si="70"/>
        <v>39</v>
      </c>
      <c r="AP145" s="76">
        <f t="shared" si="71"/>
        <v>86.666666666666671</v>
      </c>
      <c r="AQ145" s="78">
        <v>20</v>
      </c>
      <c r="AR145" s="78">
        <v>13</v>
      </c>
      <c r="AS145" s="78">
        <v>8</v>
      </c>
      <c r="AT145" s="78">
        <v>18</v>
      </c>
      <c r="AU145" s="78"/>
      <c r="AV145" s="78"/>
      <c r="AW145" s="78"/>
      <c r="AX145" s="78">
        <f t="shared" si="72"/>
        <v>59</v>
      </c>
      <c r="AY145" s="78">
        <f t="shared" si="73"/>
        <v>84.285714285714292</v>
      </c>
      <c r="AZ145" s="384">
        <v>38</v>
      </c>
      <c r="BA145" s="385"/>
      <c r="BB145" s="80">
        <f t="shared" si="74"/>
        <v>76</v>
      </c>
      <c r="BC145" s="182">
        <v>95</v>
      </c>
      <c r="BD145" s="76">
        <v>92</v>
      </c>
      <c r="BE145" s="76"/>
      <c r="BF145" s="76"/>
      <c r="BG145" s="76"/>
      <c r="BH145" s="76">
        <f t="shared" si="75"/>
        <v>187</v>
      </c>
      <c r="BI145" s="76">
        <f t="shared" si="76"/>
        <v>93.5</v>
      </c>
      <c r="BJ145" s="78">
        <v>20</v>
      </c>
      <c r="BK145" s="78">
        <v>30</v>
      </c>
      <c r="BL145" s="78">
        <v>24</v>
      </c>
      <c r="BM145" s="78"/>
      <c r="BN145" s="78"/>
      <c r="BO145" s="78"/>
      <c r="BP145" s="78"/>
      <c r="BQ145" s="78"/>
      <c r="BR145" s="78"/>
      <c r="BS145" s="78"/>
      <c r="BT145" s="78">
        <f t="shared" si="77"/>
        <v>74</v>
      </c>
      <c r="BU145" s="78">
        <f t="shared" si="78"/>
        <v>98.666666666666671</v>
      </c>
      <c r="BV145" s="82"/>
      <c r="BW145" s="82"/>
      <c r="BX145" s="82"/>
      <c r="BY145" s="82"/>
      <c r="BZ145" s="82"/>
      <c r="CA145" s="82" t="str">
        <f t="shared" si="79"/>
        <v/>
      </c>
      <c r="CB145" s="82">
        <f t="shared" si="80"/>
        <v>0</v>
      </c>
      <c r="CC145" s="84">
        <v>92</v>
      </c>
      <c r="CD145" s="84">
        <v>90</v>
      </c>
      <c r="CE145" s="84"/>
      <c r="CF145" s="84"/>
      <c r="CG145" s="84"/>
      <c r="CH145" s="84">
        <f t="shared" si="81"/>
        <v>182</v>
      </c>
      <c r="CI145" s="84">
        <f t="shared" si="82"/>
        <v>91</v>
      </c>
      <c r="CJ145" s="86"/>
      <c r="CK145" s="86"/>
      <c r="CL145" s="86"/>
      <c r="CM145" s="86"/>
      <c r="CN145" s="86"/>
      <c r="CO145" s="86" t="str">
        <f t="shared" si="83"/>
        <v/>
      </c>
      <c r="CP145" s="86">
        <f t="shared" si="84"/>
        <v>0</v>
      </c>
      <c r="CQ145" s="182"/>
      <c r="CR145" s="76"/>
      <c r="CS145" s="76"/>
      <c r="CT145" s="88"/>
      <c r="CU145" s="88"/>
      <c r="CV145" s="88"/>
      <c r="CW145" s="88"/>
      <c r="CX145" s="88"/>
      <c r="CY145" s="88" t="str">
        <f t="shared" si="85"/>
        <v/>
      </c>
      <c r="CZ145" s="89">
        <f t="shared" si="86"/>
        <v>0</v>
      </c>
      <c r="DA145" s="386">
        <v>49</v>
      </c>
      <c r="DB145" s="385"/>
      <c r="DC145" s="80">
        <f t="shared" si="87"/>
        <v>19.600000000000001</v>
      </c>
      <c r="DD145" s="162" t="str">
        <f t="shared" si="88"/>
        <v/>
      </c>
      <c r="DE145" s="162">
        <f t="shared" si="89"/>
        <v>24.825714285714287</v>
      </c>
      <c r="DF145" s="162">
        <f t="shared" si="90"/>
        <v>47.024999999999999</v>
      </c>
      <c r="DG145" s="162">
        <f t="shared" si="91"/>
        <v>19.600000000000001</v>
      </c>
      <c r="DH145" s="93">
        <f t="shared" si="92"/>
        <v>91.450714285714298</v>
      </c>
      <c r="DI145" s="94">
        <f t="shared" si="93"/>
        <v>94.656696428571436</v>
      </c>
      <c r="DJ145" s="95">
        <f t="shared" si="94"/>
        <v>95.250396825396834</v>
      </c>
      <c r="DK145" s="96">
        <f t="shared" si="95"/>
        <v>95.725357142857149</v>
      </c>
      <c r="DL145" s="97">
        <f t="shared" si="96"/>
        <v>95</v>
      </c>
      <c r="DM145" s="164">
        <f t="shared" si="97"/>
        <v>0</v>
      </c>
      <c r="DN145" s="248">
        <f t="shared" si="98"/>
        <v>95</v>
      </c>
      <c r="DO145" s="248">
        <f t="shared" si="99"/>
        <v>95</v>
      </c>
    </row>
    <row r="146" spans="1:120" ht="18" customHeight="1">
      <c r="A146" s="70">
        <v>406913150138</v>
      </c>
      <c r="B146" s="71"/>
      <c r="C146" s="252" t="s">
        <v>142</v>
      </c>
      <c r="D146" s="251"/>
      <c r="E146" s="182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 t="str">
        <f t="shared" si="66"/>
        <v/>
      </c>
      <c r="R146" s="76">
        <f t="shared" si="67"/>
        <v>0</v>
      </c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 t="str">
        <f t="shared" si="68"/>
        <v/>
      </c>
      <c r="AD146" s="79" t="str">
        <f t="shared" si="69"/>
        <v/>
      </c>
      <c r="AE146" s="182">
        <v>1</v>
      </c>
      <c r="AF146" s="76">
        <v>1</v>
      </c>
      <c r="AG146" s="76">
        <v>1</v>
      </c>
      <c r="AH146" s="76">
        <v>6</v>
      </c>
      <c r="AI146" s="76">
        <v>5</v>
      </c>
      <c r="AJ146" s="76"/>
      <c r="AK146" s="76"/>
      <c r="AL146" s="76"/>
      <c r="AM146" s="76"/>
      <c r="AN146" s="76"/>
      <c r="AO146" s="76">
        <f t="shared" si="70"/>
        <v>14</v>
      </c>
      <c r="AP146" s="76">
        <f t="shared" si="71"/>
        <v>31.111111111111111</v>
      </c>
      <c r="AQ146" s="78">
        <v>20</v>
      </c>
      <c r="AR146" s="78">
        <v>0</v>
      </c>
      <c r="AS146" s="78">
        <v>0</v>
      </c>
      <c r="AT146" s="78">
        <v>10</v>
      </c>
      <c r="AU146" s="78"/>
      <c r="AV146" s="78"/>
      <c r="AW146" s="78"/>
      <c r="AX146" s="78">
        <f t="shared" si="72"/>
        <v>30</v>
      </c>
      <c r="AY146" s="78">
        <f t="shared" si="73"/>
        <v>42.857142857142854</v>
      </c>
      <c r="AZ146" s="384">
        <v>34</v>
      </c>
      <c r="BA146" s="385"/>
      <c r="BB146" s="80">
        <f t="shared" si="74"/>
        <v>68</v>
      </c>
      <c r="BC146" s="182">
        <v>90</v>
      </c>
      <c r="BD146" s="76">
        <v>92</v>
      </c>
      <c r="BE146" s="76"/>
      <c r="BF146" s="76"/>
      <c r="BG146" s="76"/>
      <c r="BH146" s="76">
        <f t="shared" si="75"/>
        <v>182</v>
      </c>
      <c r="BI146" s="76">
        <f t="shared" si="76"/>
        <v>91</v>
      </c>
      <c r="BJ146" s="78">
        <v>16</v>
      </c>
      <c r="BK146" s="78">
        <v>22</v>
      </c>
      <c r="BL146" s="78">
        <v>22</v>
      </c>
      <c r="BM146" s="78"/>
      <c r="BN146" s="78"/>
      <c r="BO146" s="78"/>
      <c r="BP146" s="78"/>
      <c r="BQ146" s="78"/>
      <c r="BR146" s="78"/>
      <c r="BS146" s="78"/>
      <c r="BT146" s="78">
        <f t="shared" si="77"/>
        <v>60</v>
      </c>
      <c r="BU146" s="78">
        <f t="shared" si="78"/>
        <v>80</v>
      </c>
      <c r="BV146" s="82"/>
      <c r="BW146" s="82"/>
      <c r="BX146" s="82"/>
      <c r="BY146" s="82"/>
      <c r="BZ146" s="82"/>
      <c r="CA146" s="82" t="str">
        <f t="shared" si="79"/>
        <v/>
      </c>
      <c r="CB146" s="82">
        <f t="shared" si="80"/>
        <v>0</v>
      </c>
      <c r="CC146" s="84">
        <v>90</v>
      </c>
      <c r="CD146" s="84">
        <v>86</v>
      </c>
      <c r="CE146" s="84"/>
      <c r="CF146" s="84"/>
      <c r="CG146" s="84"/>
      <c r="CH146" s="84">
        <f t="shared" si="81"/>
        <v>176</v>
      </c>
      <c r="CI146" s="84">
        <f t="shared" si="82"/>
        <v>88</v>
      </c>
      <c r="CJ146" s="86"/>
      <c r="CK146" s="86"/>
      <c r="CL146" s="86"/>
      <c r="CM146" s="86"/>
      <c r="CN146" s="86"/>
      <c r="CO146" s="86" t="str">
        <f t="shared" si="83"/>
        <v/>
      </c>
      <c r="CP146" s="86">
        <f t="shared" si="84"/>
        <v>0</v>
      </c>
      <c r="CQ146" s="182"/>
      <c r="CR146" s="76"/>
      <c r="CS146" s="76"/>
      <c r="CT146" s="88"/>
      <c r="CU146" s="88"/>
      <c r="CV146" s="88"/>
      <c r="CW146" s="88"/>
      <c r="CX146" s="88"/>
      <c r="CY146" s="88" t="str">
        <f t="shared" si="85"/>
        <v/>
      </c>
      <c r="CZ146" s="89">
        <f t="shared" si="86"/>
        <v>0</v>
      </c>
      <c r="DA146" s="386">
        <v>45</v>
      </c>
      <c r="DB146" s="385"/>
      <c r="DC146" s="80">
        <f t="shared" si="87"/>
        <v>18</v>
      </c>
      <c r="DD146" s="162" t="str">
        <f t="shared" si="88"/>
        <v/>
      </c>
      <c r="DE146" s="162">
        <f t="shared" si="89"/>
        <v>13.710476190476188</v>
      </c>
      <c r="DF146" s="162">
        <f t="shared" si="90"/>
        <v>43.25</v>
      </c>
      <c r="DG146" s="162">
        <f t="shared" si="91"/>
        <v>18</v>
      </c>
      <c r="DH146" s="93">
        <f t="shared" si="92"/>
        <v>74.960476190476186</v>
      </c>
      <c r="DI146" s="94">
        <f t="shared" si="93"/>
        <v>84.350297619047609</v>
      </c>
      <c r="DJ146" s="95">
        <f t="shared" si="94"/>
        <v>86.089153439153435</v>
      </c>
      <c r="DK146" s="96">
        <f t="shared" si="95"/>
        <v>87.480238095238093</v>
      </c>
      <c r="DL146" s="97">
        <f t="shared" si="96"/>
        <v>86</v>
      </c>
      <c r="DM146" s="164">
        <f t="shared" si="97"/>
        <v>-3</v>
      </c>
      <c r="DN146" s="248">
        <f t="shared" si="98"/>
        <v>89</v>
      </c>
      <c r="DO146" s="248">
        <f t="shared" si="99"/>
        <v>89</v>
      </c>
    </row>
    <row r="147" spans="1:120" ht="18" customHeight="1" thickBot="1">
      <c r="A147" s="70">
        <v>406913150139</v>
      </c>
      <c r="B147" s="71"/>
      <c r="C147" s="252" t="s">
        <v>143</v>
      </c>
      <c r="D147" s="251"/>
      <c r="E147" s="182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 t="str">
        <f t="shared" si="66"/>
        <v/>
      </c>
      <c r="R147" s="76">
        <f t="shared" si="67"/>
        <v>0</v>
      </c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 t="str">
        <f t="shared" si="68"/>
        <v/>
      </c>
      <c r="AD147" s="79" t="str">
        <f t="shared" si="69"/>
        <v/>
      </c>
      <c r="AE147" s="182">
        <v>6</v>
      </c>
      <c r="AF147" s="76">
        <v>12</v>
      </c>
      <c r="AG147" s="76">
        <v>2</v>
      </c>
      <c r="AH147" s="76">
        <v>14</v>
      </c>
      <c r="AI147" s="76">
        <v>5</v>
      </c>
      <c r="AJ147" s="76"/>
      <c r="AK147" s="76"/>
      <c r="AL147" s="76"/>
      <c r="AM147" s="76"/>
      <c r="AN147" s="76"/>
      <c r="AO147" s="76">
        <f t="shared" si="70"/>
        <v>39</v>
      </c>
      <c r="AP147" s="76">
        <f t="shared" si="71"/>
        <v>86.666666666666671</v>
      </c>
      <c r="AQ147" s="78">
        <v>20</v>
      </c>
      <c r="AR147" s="78">
        <v>20</v>
      </c>
      <c r="AS147" s="78">
        <v>8</v>
      </c>
      <c r="AT147" s="78">
        <v>20</v>
      </c>
      <c r="AU147" s="78"/>
      <c r="AV147" s="78"/>
      <c r="AW147" s="78"/>
      <c r="AX147" s="78">
        <f t="shared" si="72"/>
        <v>68</v>
      </c>
      <c r="AY147" s="78">
        <f t="shared" si="73"/>
        <v>97.142857142857139</v>
      </c>
      <c r="AZ147" s="384">
        <v>40</v>
      </c>
      <c r="BA147" s="385"/>
      <c r="BB147" s="80">
        <f t="shared" si="74"/>
        <v>80</v>
      </c>
      <c r="BC147" s="182">
        <v>95</v>
      </c>
      <c r="BD147" s="76">
        <v>91</v>
      </c>
      <c r="BE147" s="76"/>
      <c r="BF147" s="76"/>
      <c r="BG147" s="76"/>
      <c r="BH147" s="76">
        <f t="shared" si="75"/>
        <v>186</v>
      </c>
      <c r="BI147" s="76">
        <f t="shared" si="76"/>
        <v>93</v>
      </c>
      <c r="BJ147" s="78">
        <v>17</v>
      </c>
      <c r="BK147" s="78">
        <v>30</v>
      </c>
      <c r="BL147" s="78">
        <v>25</v>
      </c>
      <c r="BM147" s="78"/>
      <c r="BN147" s="78"/>
      <c r="BO147" s="78"/>
      <c r="BP147" s="78"/>
      <c r="BQ147" s="78"/>
      <c r="BR147" s="78"/>
      <c r="BS147" s="78"/>
      <c r="BT147" s="78">
        <f t="shared" si="77"/>
        <v>72</v>
      </c>
      <c r="BU147" s="78">
        <f t="shared" si="78"/>
        <v>96</v>
      </c>
      <c r="BV147" s="82"/>
      <c r="BW147" s="82"/>
      <c r="BX147" s="82"/>
      <c r="BY147" s="82"/>
      <c r="BZ147" s="82"/>
      <c r="CA147" s="82" t="str">
        <f t="shared" si="79"/>
        <v/>
      </c>
      <c r="CB147" s="82">
        <f t="shared" si="80"/>
        <v>0</v>
      </c>
      <c r="CC147" s="84">
        <v>92</v>
      </c>
      <c r="CD147" s="84">
        <v>86</v>
      </c>
      <c r="CE147" s="84"/>
      <c r="CF147" s="84"/>
      <c r="CG147" s="84"/>
      <c r="CH147" s="84">
        <f t="shared" si="81"/>
        <v>178</v>
      </c>
      <c r="CI147" s="84">
        <f t="shared" si="82"/>
        <v>89</v>
      </c>
      <c r="CJ147" s="86"/>
      <c r="CK147" s="86"/>
      <c r="CL147" s="86"/>
      <c r="CM147" s="86"/>
      <c r="CN147" s="86"/>
      <c r="CO147" s="86" t="str">
        <f t="shared" si="83"/>
        <v/>
      </c>
      <c r="CP147" s="86">
        <f t="shared" si="84"/>
        <v>0</v>
      </c>
      <c r="CQ147" s="182"/>
      <c r="CR147" s="76"/>
      <c r="CS147" s="76"/>
      <c r="CT147" s="88"/>
      <c r="CU147" s="88"/>
      <c r="CV147" s="88"/>
      <c r="CW147" s="88"/>
      <c r="CX147" s="88"/>
      <c r="CY147" s="88" t="str">
        <f t="shared" si="85"/>
        <v/>
      </c>
      <c r="CZ147" s="89">
        <f t="shared" si="86"/>
        <v>0</v>
      </c>
      <c r="DA147" s="386">
        <v>50</v>
      </c>
      <c r="DB147" s="385"/>
      <c r="DC147" s="80">
        <f t="shared" si="87"/>
        <v>20</v>
      </c>
      <c r="DD147" s="162" t="str">
        <f t="shared" si="88"/>
        <v/>
      </c>
      <c r="DE147" s="162">
        <f t="shared" si="89"/>
        <v>26.342857142857142</v>
      </c>
      <c r="DF147" s="162">
        <f t="shared" si="90"/>
        <v>46.15</v>
      </c>
      <c r="DG147" s="162">
        <f t="shared" si="91"/>
        <v>20</v>
      </c>
      <c r="DH147" s="93">
        <f t="shared" si="92"/>
        <v>92.492857142857133</v>
      </c>
      <c r="DI147" s="94">
        <f t="shared" si="93"/>
        <v>95.308035714285708</v>
      </c>
      <c r="DJ147" s="95">
        <f t="shared" si="94"/>
        <v>95.829365079365076</v>
      </c>
      <c r="DK147" s="96">
        <f t="shared" si="95"/>
        <v>96.246428571428567</v>
      </c>
      <c r="DL147" s="97">
        <f t="shared" si="96"/>
        <v>96</v>
      </c>
      <c r="DM147" s="164">
        <f t="shared" si="97"/>
        <v>6</v>
      </c>
      <c r="DN147" s="248">
        <f t="shared" si="98"/>
        <v>90</v>
      </c>
      <c r="DO147" s="248">
        <f t="shared" si="99"/>
        <v>89</v>
      </c>
    </row>
    <row r="148" spans="1:120" ht="18" hidden="1" customHeight="1">
      <c r="A148" s="70"/>
      <c r="B148" s="103"/>
      <c r="C148" s="252"/>
      <c r="D148" s="115"/>
      <c r="E148" s="182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 t="str">
        <f t="shared" si="66"/>
        <v/>
      </c>
      <c r="R148" s="76">
        <f t="shared" si="67"/>
        <v>0</v>
      </c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 t="str">
        <f t="shared" si="68"/>
        <v/>
      </c>
      <c r="AD148" s="79" t="str">
        <f t="shared" si="69"/>
        <v/>
      </c>
      <c r="AE148" s="182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 t="str">
        <f t="shared" si="70"/>
        <v/>
      </c>
      <c r="AP148" s="76" t="str">
        <f t="shared" si="71"/>
        <v/>
      </c>
      <c r="AQ148" s="78"/>
      <c r="AR148" s="78"/>
      <c r="AS148" s="78"/>
      <c r="AT148" s="78"/>
      <c r="AU148" s="78"/>
      <c r="AV148" s="78"/>
      <c r="AW148" s="78"/>
      <c r="AX148" s="78" t="str">
        <f t="shared" si="72"/>
        <v/>
      </c>
      <c r="AY148" s="78" t="str">
        <f t="shared" si="73"/>
        <v/>
      </c>
      <c r="AZ148" s="384"/>
      <c r="BA148" s="385"/>
      <c r="BB148" s="80" t="str">
        <f t="shared" si="74"/>
        <v/>
      </c>
      <c r="BC148" s="182"/>
      <c r="BD148" s="76"/>
      <c r="BE148" s="76"/>
      <c r="BF148" s="76"/>
      <c r="BG148" s="76"/>
      <c r="BH148" s="76" t="str">
        <f t="shared" si="75"/>
        <v/>
      </c>
      <c r="BI148" s="76" t="str">
        <f t="shared" si="76"/>
        <v/>
      </c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 t="str">
        <f t="shared" si="77"/>
        <v/>
      </c>
      <c r="BU148" s="78" t="str">
        <f t="shared" si="78"/>
        <v/>
      </c>
      <c r="BV148" s="82"/>
      <c r="BW148" s="82"/>
      <c r="BX148" s="82"/>
      <c r="BY148" s="82"/>
      <c r="BZ148" s="82"/>
      <c r="CA148" s="82" t="str">
        <f t="shared" si="79"/>
        <v/>
      </c>
      <c r="CB148" s="82">
        <f t="shared" si="80"/>
        <v>0</v>
      </c>
      <c r="CC148" s="84"/>
      <c r="CD148" s="84"/>
      <c r="CE148" s="84"/>
      <c r="CF148" s="84"/>
      <c r="CG148" s="84"/>
      <c r="CH148" s="84" t="str">
        <f t="shared" si="81"/>
        <v/>
      </c>
      <c r="CI148" s="84" t="str">
        <f t="shared" si="82"/>
        <v/>
      </c>
      <c r="CJ148" s="86"/>
      <c r="CK148" s="86"/>
      <c r="CL148" s="86"/>
      <c r="CM148" s="86"/>
      <c r="CN148" s="86"/>
      <c r="CO148" s="86" t="str">
        <f t="shared" si="83"/>
        <v/>
      </c>
      <c r="CP148" s="86">
        <f>IFERROR(IF($CP$115=0,0,((CO148/SUMIFS($CJ$118:$CN$118,CJ148:CN148,"&gt;=0"))*100)),"")</f>
        <v>0</v>
      </c>
      <c r="CQ148" s="88"/>
      <c r="CR148" s="88"/>
      <c r="CS148" s="88"/>
      <c r="CT148" s="88"/>
      <c r="CU148" s="88"/>
      <c r="CV148" s="88"/>
      <c r="CW148" s="88"/>
      <c r="CX148" s="88"/>
      <c r="CY148" s="88" t="str">
        <f t="shared" si="85"/>
        <v/>
      </c>
      <c r="CZ148" s="89">
        <f t="shared" si="86"/>
        <v>0</v>
      </c>
      <c r="DA148" s="386"/>
      <c r="DB148" s="385"/>
      <c r="DC148" s="80" t="str">
        <f t="shared" si="87"/>
        <v/>
      </c>
      <c r="DD148" s="162" t="str">
        <f t="shared" si="88"/>
        <v/>
      </c>
      <c r="DE148" s="162" t="str">
        <f t="shared" si="89"/>
        <v/>
      </c>
      <c r="DF148" s="162" t="str">
        <f t="shared" si="90"/>
        <v/>
      </c>
      <c r="DG148" s="162" t="str">
        <f t="shared" si="91"/>
        <v/>
      </c>
      <c r="DH148" s="93" t="str">
        <f t="shared" si="92"/>
        <v/>
      </c>
      <c r="DI148" s="94" t="str">
        <f t="shared" si="93"/>
        <v/>
      </c>
      <c r="DJ148" s="95" t="str">
        <f t="shared" si="94"/>
        <v/>
      </c>
      <c r="DK148" s="96" t="str">
        <f t="shared" si="95"/>
        <v/>
      </c>
      <c r="DL148" s="97" t="str">
        <f t="shared" si="96"/>
        <v/>
      </c>
      <c r="DM148" s="164" t="str">
        <f t="shared" si="97"/>
        <v/>
      </c>
      <c r="DN148" s="248" t="str">
        <f t="shared" si="98"/>
        <v/>
      </c>
      <c r="DO148" s="248" t="str">
        <f t="shared" si="99"/>
        <v/>
      </c>
    </row>
    <row r="149" spans="1:120" ht="18" hidden="1" customHeight="1">
      <c r="A149" s="70"/>
      <c r="B149" s="116"/>
      <c r="C149" s="117"/>
      <c r="D149" s="115"/>
      <c r="E149" s="182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 t="str">
        <f t="shared" si="66"/>
        <v/>
      </c>
      <c r="R149" s="76">
        <f t="shared" si="67"/>
        <v>0</v>
      </c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 t="str">
        <f t="shared" si="68"/>
        <v/>
      </c>
      <c r="AD149" s="79" t="str">
        <f t="shared" si="69"/>
        <v/>
      </c>
      <c r="AE149" s="182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 t="str">
        <f t="shared" si="70"/>
        <v/>
      </c>
      <c r="AP149" s="76" t="str">
        <f t="shared" si="71"/>
        <v/>
      </c>
      <c r="AQ149" s="78"/>
      <c r="AR149" s="78"/>
      <c r="AS149" s="78"/>
      <c r="AT149" s="78"/>
      <c r="AU149" s="78"/>
      <c r="AV149" s="78"/>
      <c r="AW149" s="78"/>
      <c r="AX149" s="78" t="str">
        <f t="shared" si="72"/>
        <v/>
      </c>
      <c r="AY149" s="78" t="str">
        <f t="shared" si="73"/>
        <v/>
      </c>
      <c r="AZ149" s="384"/>
      <c r="BA149" s="385"/>
      <c r="BB149" s="80" t="str">
        <f t="shared" si="74"/>
        <v/>
      </c>
      <c r="BC149" s="182"/>
      <c r="BD149" s="76"/>
      <c r="BE149" s="76"/>
      <c r="BF149" s="76"/>
      <c r="BG149" s="76"/>
      <c r="BH149" s="76" t="str">
        <f t="shared" si="75"/>
        <v/>
      </c>
      <c r="BI149" s="76" t="str">
        <f t="shared" si="76"/>
        <v/>
      </c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 t="str">
        <f t="shared" si="77"/>
        <v/>
      </c>
      <c r="BU149" s="78" t="str">
        <f t="shared" si="78"/>
        <v/>
      </c>
      <c r="BV149" s="82"/>
      <c r="BW149" s="82"/>
      <c r="BX149" s="82"/>
      <c r="BY149" s="82"/>
      <c r="BZ149" s="82"/>
      <c r="CA149" s="82" t="str">
        <f t="shared" si="79"/>
        <v/>
      </c>
      <c r="CB149" s="82">
        <f t="shared" si="80"/>
        <v>0</v>
      </c>
      <c r="CC149" s="84"/>
      <c r="CD149" s="84"/>
      <c r="CE149" s="84"/>
      <c r="CF149" s="84"/>
      <c r="CG149" s="84"/>
      <c r="CH149" s="84" t="str">
        <f t="shared" si="81"/>
        <v/>
      </c>
      <c r="CI149" s="84" t="str">
        <f t="shared" si="82"/>
        <v/>
      </c>
      <c r="CJ149" s="86"/>
      <c r="CK149" s="86"/>
      <c r="CL149" s="86"/>
      <c r="CM149" s="86"/>
      <c r="CN149" s="86"/>
      <c r="CO149" s="86" t="str">
        <f t="shared" si="83"/>
        <v/>
      </c>
      <c r="CP149" s="86">
        <f t="shared" si="84"/>
        <v>0</v>
      </c>
      <c r="CQ149" s="88"/>
      <c r="CR149" s="88"/>
      <c r="CS149" s="88"/>
      <c r="CT149" s="88"/>
      <c r="CU149" s="88"/>
      <c r="CV149" s="88"/>
      <c r="CW149" s="88"/>
      <c r="CX149" s="88"/>
      <c r="CY149" s="88" t="str">
        <f t="shared" si="85"/>
        <v/>
      </c>
      <c r="CZ149" s="89">
        <f t="shared" si="86"/>
        <v>0</v>
      </c>
      <c r="DA149" s="386"/>
      <c r="DB149" s="385"/>
      <c r="DC149" s="80" t="str">
        <f t="shared" si="87"/>
        <v/>
      </c>
      <c r="DD149" s="162" t="str">
        <f t="shared" si="88"/>
        <v/>
      </c>
      <c r="DE149" s="162" t="str">
        <f t="shared" si="89"/>
        <v/>
      </c>
      <c r="DF149" s="162" t="str">
        <f t="shared" si="90"/>
        <v/>
      </c>
      <c r="DG149" s="162" t="str">
        <f t="shared" si="91"/>
        <v/>
      </c>
      <c r="DH149" s="93" t="str">
        <f t="shared" si="92"/>
        <v/>
      </c>
      <c r="DI149" s="94" t="str">
        <f t="shared" si="93"/>
        <v/>
      </c>
      <c r="DJ149" s="95" t="str">
        <f t="shared" si="94"/>
        <v/>
      </c>
      <c r="DK149" s="96" t="str">
        <f t="shared" si="95"/>
        <v/>
      </c>
      <c r="DL149" s="97" t="str">
        <f t="shared" si="96"/>
        <v/>
      </c>
      <c r="DM149" s="164" t="str">
        <f t="shared" si="97"/>
        <v/>
      </c>
      <c r="DN149" s="248" t="str">
        <f t="shared" si="98"/>
        <v/>
      </c>
      <c r="DO149" s="248" t="str">
        <f t="shared" si="99"/>
        <v/>
      </c>
    </row>
    <row r="150" spans="1:120" ht="18" hidden="1" customHeight="1">
      <c r="A150" s="70"/>
      <c r="B150" s="116"/>
      <c r="C150" s="117"/>
      <c r="D150" s="115"/>
      <c r="E150" s="182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 t="str">
        <f t="shared" si="66"/>
        <v/>
      </c>
      <c r="R150" s="76">
        <f t="shared" si="67"/>
        <v>0</v>
      </c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 t="str">
        <f t="shared" si="68"/>
        <v/>
      </c>
      <c r="AD150" s="79" t="str">
        <f t="shared" si="69"/>
        <v/>
      </c>
      <c r="AE150" s="182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 t="str">
        <f t="shared" si="70"/>
        <v/>
      </c>
      <c r="AP150" s="76" t="str">
        <f t="shared" si="71"/>
        <v/>
      </c>
      <c r="AQ150" s="78"/>
      <c r="AR150" s="78"/>
      <c r="AS150" s="78"/>
      <c r="AT150" s="78"/>
      <c r="AU150" s="78"/>
      <c r="AV150" s="78"/>
      <c r="AW150" s="78"/>
      <c r="AX150" s="78" t="str">
        <f t="shared" si="72"/>
        <v/>
      </c>
      <c r="AY150" s="78" t="str">
        <f t="shared" si="73"/>
        <v/>
      </c>
      <c r="AZ150" s="384"/>
      <c r="BA150" s="385"/>
      <c r="BB150" s="80" t="str">
        <f t="shared" si="74"/>
        <v/>
      </c>
      <c r="BC150" s="182"/>
      <c r="BD150" s="76"/>
      <c r="BE150" s="76"/>
      <c r="BF150" s="76"/>
      <c r="BG150" s="76"/>
      <c r="BH150" s="76" t="str">
        <f t="shared" si="75"/>
        <v/>
      </c>
      <c r="BI150" s="76" t="str">
        <f t="shared" si="76"/>
        <v/>
      </c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 t="str">
        <f t="shared" si="77"/>
        <v/>
      </c>
      <c r="BU150" s="78" t="str">
        <f t="shared" si="78"/>
        <v/>
      </c>
      <c r="BV150" s="82"/>
      <c r="BW150" s="82"/>
      <c r="BX150" s="82"/>
      <c r="BY150" s="82"/>
      <c r="BZ150" s="82"/>
      <c r="CA150" s="82" t="str">
        <f t="shared" si="79"/>
        <v/>
      </c>
      <c r="CB150" s="82">
        <f t="shared" si="80"/>
        <v>0</v>
      </c>
      <c r="CC150" s="84"/>
      <c r="CD150" s="84"/>
      <c r="CE150" s="84"/>
      <c r="CF150" s="84"/>
      <c r="CG150" s="84"/>
      <c r="CH150" s="84" t="str">
        <f t="shared" si="81"/>
        <v/>
      </c>
      <c r="CI150" s="84" t="str">
        <f>IFERROR(IF($CI$115=0,0,((CH150/SUMIFS($CC$118:$CG$118,CC150:CG150,"&gt;=0"))*100)),"")</f>
        <v/>
      </c>
      <c r="CJ150" s="86"/>
      <c r="CK150" s="86"/>
      <c r="CL150" s="86"/>
      <c r="CM150" s="86"/>
      <c r="CN150" s="86"/>
      <c r="CO150" s="86" t="str">
        <f t="shared" si="83"/>
        <v/>
      </c>
      <c r="CP150" s="86">
        <f t="shared" si="84"/>
        <v>0</v>
      </c>
      <c r="CQ150" s="88"/>
      <c r="CR150" s="88"/>
      <c r="CS150" s="88"/>
      <c r="CT150" s="88"/>
      <c r="CU150" s="88"/>
      <c r="CV150" s="88"/>
      <c r="CW150" s="88"/>
      <c r="CX150" s="88"/>
      <c r="CY150" s="88" t="str">
        <f t="shared" si="85"/>
        <v/>
      </c>
      <c r="CZ150" s="89">
        <f t="shared" si="86"/>
        <v>0</v>
      </c>
      <c r="DA150" s="386"/>
      <c r="DB150" s="385"/>
      <c r="DC150" s="80" t="str">
        <f t="shared" si="87"/>
        <v/>
      </c>
      <c r="DD150" s="162" t="str">
        <f t="shared" si="88"/>
        <v/>
      </c>
      <c r="DE150" s="162" t="str">
        <f>IFERROR(((AP150*$AP$115+AY150*$AY$115+BB150*$BB$115)/100)*$BA$114/100,"")</f>
        <v/>
      </c>
      <c r="DF150" s="162" t="str">
        <f t="shared" si="90"/>
        <v/>
      </c>
      <c r="DG150" s="162" t="str">
        <f t="shared" si="91"/>
        <v/>
      </c>
      <c r="DH150" s="93" t="str">
        <f t="shared" si="92"/>
        <v/>
      </c>
      <c r="DI150" s="94" t="str">
        <f t="shared" si="93"/>
        <v/>
      </c>
      <c r="DJ150" s="95" t="str">
        <f t="shared" si="94"/>
        <v/>
      </c>
      <c r="DK150" s="96" t="str">
        <f t="shared" si="95"/>
        <v/>
      </c>
      <c r="DL150" s="97" t="str">
        <f t="shared" si="96"/>
        <v/>
      </c>
      <c r="DM150" s="164" t="str">
        <f t="shared" si="97"/>
        <v/>
      </c>
      <c r="DN150" s="248" t="str">
        <f t="shared" si="98"/>
        <v/>
      </c>
      <c r="DO150" s="248" t="str">
        <f t="shared" si="99"/>
        <v/>
      </c>
    </row>
    <row r="151" spans="1:120" ht="18" hidden="1" customHeight="1">
      <c r="A151" s="70"/>
      <c r="B151" s="116"/>
      <c r="C151" s="117"/>
      <c r="D151" s="115"/>
      <c r="E151" s="182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 t="str">
        <f t="shared" si="66"/>
        <v/>
      </c>
      <c r="R151" s="76">
        <f t="shared" si="67"/>
        <v>0</v>
      </c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 t="str">
        <f t="shared" si="68"/>
        <v/>
      </c>
      <c r="AD151" s="79" t="str">
        <f t="shared" si="69"/>
        <v/>
      </c>
      <c r="AE151" s="182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 t="str">
        <f t="shared" si="70"/>
        <v/>
      </c>
      <c r="AP151" s="76" t="str">
        <f t="shared" si="71"/>
        <v/>
      </c>
      <c r="AQ151" s="78"/>
      <c r="AR151" s="78"/>
      <c r="AS151" s="78"/>
      <c r="AT151" s="78"/>
      <c r="AU151" s="78"/>
      <c r="AV151" s="78"/>
      <c r="AW151" s="78"/>
      <c r="AX151" s="78" t="str">
        <f t="shared" si="72"/>
        <v/>
      </c>
      <c r="AY151" s="78" t="str">
        <f t="shared" si="73"/>
        <v/>
      </c>
      <c r="AZ151" s="384"/>
      <c r="BA151" s="385"/>
      <c r="BB151" s="80" t="str">
        <f t="shared" si="74"/>
        <v/>
      </c>
      <c r="BC151" s="182"/>
      <c r="BD151" s="76"/>
      <c r="BE151" s="76"/>
      <c r="BF151" s="76"/>
      <c r="BG151" s="76"/>
      <c r="BH151" s="76" t="str">
        <f t="shared" si="75"/>
        <v/>
      </c>
      <c r="BI151" s="76" t="str">
        <f t="shared" si="76"/>
        <v/>
      </c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 t="str">
        <f t="shared" si="77"/>
        <v/>
      </c>
      <c r="BU151" s="78" t="str">
        <f t="shared" si="78"/>
        <v/>
      </c>
      <c r="BV151" s="82"/>
      <c r="BW151" s="82"/>
      <c r="BX151" s="82"/>
      <c r="BY151" s="82"/>
      <c r="BZ151" s="82"/>
      <c r="CA151" s="82" t="str">
        <f t="shared" si="79"/>
        <v/>
      </c>
      <c r="CB151" s="82">
        <f t="shared" si="80"/>
        <v>0</v>
      </c>
      <c r="CC151" s="84"/>
      <c r="CD151" s="84"/>
      <c r="CE151" s="84"/>
      <c r="CF151" s="84"/>
      <c r="CG151" s="84"/>
      <c r="CH151" s="84" t="str">
        <f t="shared" si="81"/>
        <v/>
      </c>
      <c r="CI151" s="84" t="str">
        <f t="shared" si="82"/>
        <v/>
      </c>
      <c r="CJ151" s="86"/>
      <c r="CK151" s="86"/>
      <c r="CL151" s="86"/>
      <c r="CM151" s="86"/>
      <c r="CN151" s="86"/>
      <c r="CO151" s="86" t="str">
        <f t="shared" si="83"/>
        <v/>
      </c>
      <c r="CP151" s="86">
        <f t="shared" si="84"/>
        <v>0</v>
      </c>
      <c r="CQ151" s="88"/>
      <c r="CR151" s="88"/>
      <c r="CS151" s="88"/>
      <c r="CT151" s="88"/>
      <c r="CU151" s="88"/>
      <c r="CV151" s="88"/>
      <c r="CW151" s="88"/>
      <c r="CX151" s="88"/>
      <c r="CY151" s="88" t="str">
        <f t="shared" si="85"/>
        <v/>
      </c>
      <c r="CZ151" s="89">
        <f t="shared" si="86"/>
        <v>0</v>
      </c>
      <c r="DA151" s="386"/>
      <c r="DB151" s="385"/>
      <c r="DC151" s="80" t="str">
        <f t="shared" si="87"/>
        <v/>
      </c>
      <c r="DD151" s="162" t="str">
        <f t="shared" si="88"/>
        <v/>
      </c>
      <c r="DE151" s="162" t="str">
        <f t="shared" si="89"/>
        <v/>
      </c>
      <c r="DF151" s="162" t="str">
        <f t="shared" si="90"/>
        <v/>
      </c>
      <c r="DG151" s="162" t="str">
        <f t="shared" si="91"/>
        <v/>
      </c>
      <c r="DH151" s="93" t="str">
        <f t="shared" si="92"/>
        <v/>
      </c>
      <c r="DI151" s="94" t="str">
        <f t="shared" si="93"/>
        <v/>
      </c>
      <c r="DJ151" s="95" t="str">
        <f t="shared" si="94"/>
        <v/>
      </c>
      <c r="DK151" s="96" t="str">
        <f t="shared" si="95"/>
        <v/>
      </c>
      <c r="DL151" s="97" t="str">
        <f t="shared" si="96"/>
        <v/>
      </c>
      <c r="DM151" s="164" t="str">
        <f t="shared" si="97"/>
        <v/>
      </c>
      <c r="DN151" s="248" t="str">
        <f t="shared" si="98"/>
        <v/>
      </c>
      <c r="DO151" s="248" t="str">
        <f t="shared" si="99"/>
        <v/>
      </c>
    </row>
    <row r="152" spans="1:120" ht="18" hidden="1" customHeight="1">
      <c r="A152" s="70"/>
      <c r="B152" s="118"/>
      <c r="C152" s="117"/>
      <c r="D152" s="115"/>
      <c r="E152" s="182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 t="str">
        <f t="shared" si="66"/>
        <v/>
      </c>
      <c r="R152" s="76">
        <f t="shared" si="67"/>
        <v>0</v>
      </c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 t="str">
        <f t="shared" si="68"/>
        <v/>
      </c>
      <c r="AD152" s="79" t="str">
        <f t="shared" si="69"/>
        <v/>
      </c>
      <c r="AE152" s="182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 t="str">
        <f t="shared" si="70"/>
        <v/>
      </c>
      <c r="AP152" s="76" t="str">
        <f t="shared" si="71"/>
        <v/>
      </c>
      <c r="AQ152" s="78"/>
      <c r="AR152" s="78"/>
      <c r="AS152" s="78"/>
      <c r="AT152" s="78"/>
      <c r="AU152" s="78"/>
      <c r="AV152" s="78"/>
      <c r="AW152" s="78"/>
      <c r="AX152" s="78" t="str">
        <f t="shared" si="72"/>
        <v/>
      </c>
      <c r="AY152" s="78" t="str">
        <f t="shared" si="73"/>
        <v/>
      </c>
      <c r="AZ152" s="384"/>
      <c r="BA152" s="385"/>
      <c r="BB152" s="80" t="str">
        <f t="shared" si="74"/>
        <v/>
      </c>
      <c r="BC152" s="182"/>
      <c r="BD152" s="76"/>
      <c r="BE152" s="76"/>
      <c r="BF152" s="76"/>
      <c r="BG152" s="76"/>
      <c r="BH152" s="76" t="str">
        <f t="shared" si="75"/>
        <v/>
      </c>
      <c r="BI152" s="76" t="str">
        <f t="shared" si="76"/>
        <v/>
      </c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 t="str">
        <f t="shared" si="77"/>
        <v/>
      </c>
      <c r="BU152" s="78" t="str">
        <f t="shared" si="78"/>
        <v/>
      </c>
      <c r="BV152" s="82"/>
      <c r="BW152" s="82"/>
      <c r="BX152" s="82"/>
      <c r="BY152" s="82"/>
      <c r="BZ152" s="82"/>
      <c r="CA152" s="82" t="str">
        <f t="shared" si="79"/>
        <v/>
      </c>
      <c r="CB152" s="82">
        <f t="shared" si="80"/>
        <v>0</v>
      </c>
      <c r="CC152" s="84"/>
      <c r="CD152" s="84"/>
      <c r="CE152" s="84"/>
      <c r="CF152" s="84"/>
      <c r="CG152" s="84"/>
      <c r="CH152" s="84" t="str">
        <f t="shared" si="81"/>
        <v/>
      </c>
      <c r="CI152" s="84" t="str">
        <f t="shared" si="82"/>
        <v/>
      </c>
      <c r="CJ152" s="86"/>
      <c r="CK152" s="86"/>
      <c r="CL152" s="86"/>
      <c r="CM152" s="86"/>
      <c r="CN152" s="86"/>
      <c r="CO152" s="86" t="str">
        <f t="shared" si="83"/>
        <v/>
      </c>
      <c r="CP152" s="86">
        <f t="shared" si="84"/>
        <v>0</v>
      </c>
      <c r="CQ152" s="88"/>
      <c r="CR152" s="88"/>
      <c r="CS152" s="88"/>
      <c r="CT152" s="88"/>
      <c r="CU152" s="88"/>
      <c r="CV152" s="88"/>
      <c r="CW152" s="88"/>
      <c r="CX152" s="88"/>
      <c r="CY152" s="88" t="str">
        <f t="shared" si="85"/>
        <v/>
      </c>
      <c r="CZ152" s="89">
        <f t="shared" si="86"/>
        <v>0</v>
      </c>
      <c r="DA152" s="386"/>
      <c r="DB152" s="385"/>
      <c r="DC152" s="80" t="str">
        <f t="shared" si="87"/>
        <v/>
      </c>
      <c r="DD152" s="162" t="str">
        <f t="shared" si="88"/>
        <v/>
      </c>
      <c r="DE152" s="162" t="str">
        <f t="shared" si="89"/>
        <v/>
      </c>
      <c r="DF152" s="162" t="str">
        <f t="shared" si="90"/>
        <v/>
      </c>
      <c r="DG152" s="162" t="str">
        <f t="shared" si="91"/>
        <v/>
      </c>
      <c r="DH152" s="93" t="str">
        <f t="shared" si="92"/>
        <v/>
      </c>
      <c r="DI152" s="94" t="str">
        <f t="shared" si="93"/>
        <v/>
      </c>
      <c r="DJ152" s="95" t="str">
        <f t="shared" si="94"/>
        <v/>
      </c>
      <c r="DK152" s="96" t="str">
        <f t="shared" si="95"/>
        <v/>
      </c>
      <c r="DL152" s="97" t="str">
        <f t="shared" si="96"/>
        <v/>
      </c>
      <c r="DM152" s="164" t="str">
        <f t="shared" si="97"/>
        <v/>
      </c>
      <c r="DN152" s="248" t="str">
        <f t="shared" si="98"/>
        <v/>
      </c>
      <c r="DO152" s="248" t="str">
        <f t="shared" si="99"/>
        <v/>
      </c>
    </row>
    <row r="153" spans="1:120" ht="18" hidden="1" customHeight="1">
      <c r="A153" s="70"/>
      <c r="B153" s="118"/>
      <c r="C153" s="117"/>
      <c r="D153" s="115"/>
      <c r="E153" s="182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 t="str">
        <f t="shared" si="66"/>
        <v/>
      </c>
      <c r="R153" s="76">
        <f t="shared" si="67"/>
        <v>0</v>
      </c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 t="str">
        <f t="shared" si="68"/>
        <v/>
      </c>
      <c r="AD153" s="79" t="str">
        <f t="shared" si="69"/>
        <v/>
      </c>
      <c r="AE153" s="182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 t="str">
        <f t="shared" si="70"/>
        <v/>
      </c>
      <c r="AP153" s="76" t="str">
        <f t="shared" si="71"/>
        <v/>
      </c>
      <c r="AQ153" s="78"/>
      <c r="AR153" s="78"/>
      <c r="AS153" s="78"/>
      <c r="AT153" s="78"/>
      <c r="AU153" s="78"/>
      <c r="AV153" s="78"/>
      <c r="AW153" s="78"/>
      <c r="AX153" s="78" t="str">
        <f t="shared" si="72"/>
        <v/>
      </c>
      <c r="AY153" s="78" t="str">
        <f t="shared" si="73"/>
        <v/>
      </c>
      <c r="AZ153" s="384"/>
      <c r="BA153" s="385"/>
      <c r="BB153" s="80" t="str">
        <f t="shared" si="74"/>
        <v/>
      </c>
      <c r="BC153" s="182"/>
      <c r="BD153" s="76"/>
      <c r="BE153" s="76"/>
      <c r="BF153" s="76"/>
      <c r="BG153" s="76"/>
      <c r="BH153" s="76" t="str">
        <f t="shared" si="75"/>
        <v/>
      </c>
      <c r="BI153" s="76" t="str">
        <f t="shared" si="76"/>
        <v/>
      </c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 t="str">
        <f t="shared" si="77"/>
        <v/>
      </c>
      <c r="BU153" s="78" t="str">
        <f t="shared" si="78"/>
        <v/>
      </c>
      <c r="BV153" s="82"/>
      <c r="BW153" s="82"/>
      <c r="BX153" s="82"/>
      <c r="BY153" s="82"/>
      <c r="BZ153" s="82"/>
      <c r="CA153" s="82" t="str">
        <f t="shared" si="79"/>
        <v/>
      </c>
      <c r="CB153" s="82">
        <f t="shared" si="80"/>
        <v>0</v>
      </c>
      <c r="CC153" s="84"/>
      <c r="CD153" s="84"/>
      <c r="CE153" s="84"/>
      <c r="CF153" s="84"/>
      <c r="CG153" s="84"/>
      <c r="CH153" s="84" t="str">
        <f t="shared" si="81"/>
        <v/>
      </c>
      <c r="CI153" s="84" t="str">
        <f t="shared" si="82"/>
        <v/>
      </c>
      <c r="CJ153" s="86"/>
      <c r="CK153" s="86"/>
      <c r="CL153" s="86"/>
      <c r="CM153" s="86"/>
      <c r="CN153" s="86"/>
      <c r="CO153" s="86" t="str">
        <f t="shared" si="83"/>
        <v/>
      </c>
      <c r="CP153" s="86">
        <f t="shared" si="84"/>
        <v>0</v>
      </c>
      <c r="CQ153" s="88"/>
      <c r="CR153" s="88"/>
      <c r="CS153" s="88"/>
      <c r="CT153" s="88"/>
      <c r="CU153" s="88"/>
      <c r="CV153" s="88"/>
      <c r="CW153" s="88"/>
      <c r="CX153" s="88"/>
      <c r="CY153" s="88" t="str">
        <f t="shared" si="85"/>
        <v/>
      </c>
      <c r="CZ153" s="89">
        <f t="shared" si="86"/>
        <v>0</v>
      </c>
      <c r="DA153" s="386"/>
      <c r="DB153" s="385"/>
      <c r="DC153" s="80" t="str">
        <f t="shared" si="87"/>
        <v/>
      </c>
      <c r="DD153" s="162" t="str">
        <f>IFERROR((R153*$R$115+AD153*$AD$115)/100*$AC$114/100,"")</f>
        <v/>
      </c>
      <c r="DE153" s="162" t="str">
        <f t="shared" si="89"/>
        <v/>
      </c>
      <c r="DF153" s="162" t="str">
        <f t="shared" si="90"/>
        <v/>
      </c>
      <c r="DG153" s="162" t="str">
        <f t="shared" si="91"/>
        <v/>
      </c>
      <c r="DH153" s="93" t="str">
        <f t="shared" si="92"/>
        <v/>
      </c>
      <c r="DI153" s="94" t="str">
        <f t="shared" si="93"/>
        <v/>
      </c>
      <c r="DJ153" s="95" t="str">
        <f t="shared" si="94"/>
        <v/>
      </c>
      <c r="DK153" s="96" t="str">
        <f t="shared" si="95"/>
        <v/>
      </c>
      <c r="DL153" s="97" t="str">
        <f t="shared" si="96"/>
        <v/>
      </c>
      <c r="DM153" s="164" t="str">
        <f t="shared" si="97"/>
        <v/>
      </c>
      <c r="DN153" s="248" t="str">
        <f t="shared" si="98"/>
        <v/>
      </c>
      <c r="DO153" s="248" t="str">
        <f t="shared" si="99"/>
        <v/>
      </c>
    </row>
    <row r="154" spans="1:120" ht="18" hidden="1" customHeight="1">
      <c r="A154" s="70"/>
      <c r="B154" s="118"/>
      <c r="C154" s="117"/>
      <c r="D154" s="115"/>
      <c r="E154" s="182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 t="str">
        <f t="shared" si="66"/>
        <v/>
      </c>
      <c r="R154" s="76">
        <f t="shared" si="67"/>
        <v>0</v>
      </c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 t="str">
        <f t="shared" si="68"/>
        <v/>
      </c>
      <c r="AD154" s="79" t="str">
        <f t="shared" si="69"/>
        <v/>
      </c>
      <c r="AE154" s="182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 t="str">
        <f t="shared" si="70"/>
        <v/>
      </c>
      <c r="AP154" s="76" t="str">
        <f t="shared" si="71"/>
        <v/>
      </c>
      <c r="AQ154" s="78"/>
      <c r="AR154" s="78"/>
      <c r="AS154" s="78"/>
      <c r="AT154" s="78"/>
      <c r="AU154" s="78"/>
      <c r="AV154" s="78"/>
      <c r="AW154" s="78"/>
      <c r="AX154" s="78" t="str">
        <f t="shared" si="72"/>
        <v/>
      </c>
      <c r="AY154" s="78" t="str">
        <f t="shared" si="73"/>
        <v/>
      </c>
      <c r="AZ154" s="384"/>
      <c r="BA154" s="385"/>
      <c r="BB154" s="80" t="str">
        <f t="shared" si="74"/>
        <v/>
      </c>
      <c r="BC154" s="182"/>
      <c r="BD154" s="76"/>
      <c r="BE154" s="76"/>
      <c r="BF154" s="76"/>
      <c r="BG154" s="76"/>
      <c r="BH154" s="76" t="str">
        <f t="shared" si="75"/>
        <v/>
      </c>
      <c r="BI154" s="76" t="str">
        <f t="shared" si="76"/>
        <v/>
      </c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 t="str">
        <f t="shared" si="77"/>
        <v/>
      </c>
      <c r="BU154" s="78" t="str">
        <f>IFERROR(IF($BU$115=0,0,((BT154/SUMIFS($BJ$118:$BS$118,BJ154:BS154,"&gt;=0"))*100)),"")</f>
        <v/>
      </c>
      <c r="BV154" s="82"/>
      <c r="BW154" s="82"/>
      <c r="BX154" s="82"/>
      <c r="BY154" s="82"/>
      <c r="BZ154" s="82"/>
      <c r="CA154" s="82" t="str">
        <f t="shared" si="79"/>
        <v/>
      </c>
      <c r="CB154" s="82">
        <f t="shared" si="80"/>
        <v>0</v>
      </c>
      <c r="CC154" s="84"/>
      <c r="CD154" s="84"/>
      <c r="CE154" s="84"/>
      <c r="CF154" s="84"/>
      <c r="CG154" s="84"/>
      <c r="CH154" s="84" t="str">
        <f t="shared" si="81"/>
        <v/>
      </c>
      <c r="CI154" s="84" t="str">
        <f t="shared" si="82"/>
        <v/>
      </c>
      <c r="CJ154" s="86"/>
      <c r="CK154" s="86"/>
      <c r="CL154" s="86"/>
      <c r="CM154" s="86"/>
      <c r="CN154" s="86"/>
      <c r="CO154" s="86" t="str">
        <f t="shared" si="83"/>
        <v/>
      </c>
      <c r="CP154" s="86">
        <f t="shared" si="84"/>
        <v>0</v>
      </c>
      <c r="CQ154" s="88"/>
      <c r="CR154" s="88"/>
      <c r="CS154" s="88"/>
      <c r="CT154" s="88"/>
      <c r="CU154" s="88"/>
      <c r="CV154" s="88"/>
      <c r="CW154" s="88"/>
      <c r="CX154" s="88"/>
      <c r="CY154" s="88" t="str">
        <f t="shared" si="85"/>
        <v/>
      </c>
      <c r="CZ154" s="89">
        <f t="shared" si="86"/>
        <v>0</v>
      </c>
      <c r="DA154" s="386"/>
      <c r="DB154" s="385"/>
      <c r="DC154" s="80" t="str">
        <f t="shared" si="87"/>
        <v/>
      </c>
      <c r="DD154" s="162" t="str">
        <f t="shared" si="88"/>
        <v/>
      </c>
      <c r="DE154" s="162" t="str">
        <f t="shared" si="89"/>
        <v/>
      </c>
      <c r="DF154" s="162" t="str">
        <f>IFERROR(((BI154*$BI$115+BU154*$BU$115+CB154*$CB$115+CI154*$CI$115+CP154*$CP$115+CZ154*$CZ$115)/100)*$CY$114/100,"")</f>
        <v/>
      </c>
      <c r="DG154" s="162" t="str">
        <f t="shared" si="91"/>
        <v/>
      </c>
      <c r="DH154" s="93" t="str">
        <f t="shared" si="92"/>
        <v/>
      </c>
      <c r="DI154" s="94" t="str">
        <f t="shared" si="93"/>
        <v/>
      </c>
      <c r="DJ154" s="95" t="str">
        <f t="shared" si="94"/>
        <v/>
      </c>
      <c r="DK154" s="96" t="str">
        <f t="shared" si="95"/>
        <v/>
      </c>
      <c r="DL154" s="97" t="str">
        <f t="shared" si="96"/>
        <v/>
      </c>
      <c r="DM154" s="164" t="str">
        <f t="shared" si="97"/>
        <v/>
      </c>
      <c r="DN154" s="248" t="str">
        <f t="shared" si="98"/>
        <v/>
      </c>
      <c r="DO154" s="248" t="str">
        <f t="shared" si="99"/>
        <v/>
      </c>
    </row>
    <row r="155" spans="1:120" ht="18" hidden="1" customHeight="1">
      <c r="A155" s="70"/>
      <c r="B155" s="118"/>
      <c r="C155" s="117"/>
      <c r="D155" s="115"/>
      <c r="E155" s="182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 t="str">
        <f t="shared" si="66"/>
        <v/>
      </c>
      <c r="R155" s="76">
        <f t="shared" si="67"/>
        <v>0</v>
      </c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 t="str">
        <f t="shared" si="68"/>
        <v/>
      </c>
      <c r="AD155" s="79" t="str">
        <f t="shared" si="69"/>
        <v/>
      </c>
      <c r="AE155" s="182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 t="str">
        <f t="shared" si="70"/>
        <v/>
      </c>
      <c r="AP155" s="76" t="str">
        <f t="shared" si="71"/>
        <v/>
      </c>
      <c r="AQ155" s="78"/>
      <c r="AR155" s="78"/>
      <c r="AS155" s="78"/>
      <c r="AT155" s="78"/>
      <c r="AU155" s="78"/>
      <c r="AV155" s="78"/>
      <c r="AW155" s="78"/>
      <c r="AX155" s="78" t="str">
        <f t="shared" si="72"/>
        <v/>
      </c>
      <c r="AY155" s="78" t="str">
        <f t="shared" si="73"/>
        <v/>
      </c>
      <c r="AZ155" s="384"/>
      <c r="BA155" s="385"/>
      <c r="BB155" s="80" t="str">
        <f t="shared" si="74"/>
        <v/>
      </c>
      <c r="BC155" s="182"/>
      <c r="BD155" s="76"/>
      <c r="BE155" s="76"/>
      <c r="BF155" s="76"/>
      <c r="BG155" s="76"/>
      <c r="BH155" s="76" t="str">
        <f t="shared" si="75"/>
        <v/>
      </c>
      <c r="BI155" s="76" t="str">
        <f t="shared" si="76"/>
        <v/>
      </c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 t="str">
        <f t="shared" si="77"/>
        <v/>
      </c>
      <c r="BU155" s="78" t="str">
        <f t="shared" si="78"/>
        <v/>
      </c>
      <c r="BV155" s="82"/>
      <c r="BW155" s="82"/>
      <c r="BX155" s="82"/>
      <c r="BY155" s="82"/>
      <c r="BZ155" s="82"/>
      <c r="CA155" s="82" t="str">
        <f t="shared" si="79"/>
        <v/>
      </c>
      <c r="CB155" s="82">
        <f t="shared" si="80"/>
        <v>0</v>
      </c>
      <c r="CC155" s="84"/>
      <c r="CD155" s="84"/>
      <c r="CE155" s="84"/>
      <c r="CF155" s="84"/>
      <c r="CG155" s="84"/>
      <c r="CH155" s="84" t="str">
        <f t="shared" si="81"/>
        <v/>
      </c>
      <c r="CI155" s="84" t="str">
        <f t="shared" si="82"/>
        <v/>
      </c>
      <c r="CJ155" s="86"/>
      <c r="CK155" s="86"/>
      <c r="CL155" s="86"/>
      <c r="CM155" s="86"/>
      <c r="CN155" s="86"/>
      <c r="CO155" s="86" t="str">
        <f t="shared" si="83"/>
        <v/>
      </c>
      <c r="CP155" s="86">
        <f t="shared" si="84"/>
        <v>0</v>
      </c>
      <c r="CQ155" s="88"/>
      <c r="CR155" s="88"/>
      <c r="CS155" s="88"/>
      <c r="CT155" s="88"/>
      <c r="CU155" s="88"/>
      <c r="CV155" s="88"/>
      <c r="CW155" s="88"/>
      <c r="CX155" s="88"/>
      <c r="CY155" s="88" t="str">
        <f t="shared" si="85"/>
        <v/>
      </c>
      <c r="CZ155" s="89">
        <f t="shared" si="86"/>
        <v>0</v>
      </c>
      <c r="DA155" s="386"/>
      <c r="DB155" s="385"/>
      <c r="DC155" s="80" t="str">
        <f t="shared" si="87"/>
        <v/>
      </c>
      <c r="DD155" s="162" t="str">
        <f t="shared" si="88"/>
        <v/>
      </c>
      <c r="DE155" s="162" t="str">
        <f t="shared" si="89"/>
        <v/>
      </c>
      <c r="DF155" s="162" t="str">
        <f t="shared" si="90"/>
        <v/>
      </c>
      <c r="DG155" s="162" t="str">
        <f t="shared" si="91"/>
        <v/>
      </c>
      <c r="DH155" s="93" t="str">
        <f t="shared" si="92"/>
        <v/>
      </c>
      <c r="DI155" s="94" t="str">
        <f t="shared" si="93"/>
        <v/>
      </c>
      <c r="DJ155" s="95" t="str">
        <f t="shared" si="94"/>
        <v/>
      </c>
      <c r="DK155" s="96" t="str">
        <f t="shared" si="95"/>
        <v/>
      </c>
      <c r="DL155" s="97" t="str">
        <f t="shared" si="96"/>
        <v/>
      </c>
      <c r="DM155" s="164" t="str">
        <f t="shared" si="97"/>
        <v/>
      </c>
      <c r="DN155" s="248" t="str">
        <f t="shared" si="98"/>
        <v/>
      </c>
      <c r="DO155" s="248" t="str">
        <f t="shared" si="99"/>
        <v/>
      </c>
    </row>
    <row r="156" spans="1:120" ht="18" hidden="1" customHeight="1">
      <c r="A156" s="70"/>
      <c r="B156" s="118"/>
      <c r="C156" s="117"/>
      <c r="D156" s="115"/>
      <c r="E156" s="182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 t="str">
        <f t="shared" si="66"/>
        <v/>
      </c>
      <c r="R156" s="76">
        <f t="shared" si="67"/>
        <v>0</v>
      </c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 t="str">
        <f t="shared" si="68"/>
        <v/>
      </c>
      <c r="AD156" s="79" t="str">
        <f t="shared" si="69"/>
        <v/>
      </c>
      <c r="AE156" s="182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 t="str">
        <f t="shared" si="70"/>
        <v/>
      </c>
      <c r="AP156" s="76" t="str">
        <f t="shared" si="71"/>
        <v/>
      </c>
      <c r="AQ156" s="78"/>
      <c r="AR156" s="78"/>
      <c r="AS156" s="78"/>
      <c r="AT156" s="78"/>
      <c r="AU156" s="78"/>
      <c r="AV156" s="78"/>
      <c r="AW156" s="78"/>
      <c r="AX156" s="78" t="str">
        <f t="shared" si="72"/>
        <v/>
      </c>
      <c r="AY156" s="78" t="str">
        <f t="shared" si="73"/>
        <v/>
      </c>
      <c r="AZ156" s="384"/>
      <c r="BA156" s="385"/>
      <c r="BB156" s="80" t="str">
        <f t="shared" si="74"/>
        <v/>
      </c>
      <c r="BC156" s="182"/>
      <c r="BD156" s="76"/>
      <c r="BE156" s="76"/>
      <c r="BF156" s="76"/>
      <c r="BG156" s="76"/>
      <c r="BH156" s="76" t="str">
        <f t="shared" si="75"/>
        <v/>
      </c>
      <c r="BI156" s="76" t="str">
        <f t="shared" si="76"/>
        <v/>
      </c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 t="str">
        <f t="shared" si="77"/>
        <v/>
      </c>
      <c r="BU156" s="78" t="str">
        <f t="shared" si="78"/>
        <v/>
      </c>
      <c r="BV156" s="82"/>
      <c r="BW156" s="82"/>
      <c r="BX156" s="82"/>
      <c r="BY156" s="82"/>
      <c r="BZ156" s="82"/>
      <c r="CA156" s="82" t="str">
        <f t="shared" si="79"/>
        <v/>
      </c>
      <c r="CB156" s="82">
        <f t="shared" si="80"/>
        <v>0</v>
      </c>
      <c r="CC156" s="84"/>
      <c r="CD156" s="84"/>
      <c r="CE156" s="84"/>
      <c r="CF156" s="84"/>
      <c r="CG156" s="84"/>
      <c r="CH156" s="84" t="str">
        <f t="shared" si="81"/>
        <v/>
      </c>
      <c r="CI156" s="84" t="str">
        <f t="shared" si="82"/>
        <v/>
      </c>
      <c r="CJ156" s="86"/>
      <c r="CK156" s="86"/>
      <c r="CL156" s="86"/>
      <c r="CM156" s="86"/>
      <c r="CN156" s="86"/>
      <c r="CO156" s="86" t="str">
        <f t="shared" si="83"/>
        <v/>
      </c>
      <c r="CP156" s="86">
        <f t="shared" si="84"/>
        <v>0</v>
      </c>
      <c r="CQ156" s="88"/>
      <c r="CR156" s="88"/>
      <c r="CS156" s="88"/>
      <c r="CT156" s="88"/>
      <c r="CU156" s="88"/>
      <c r="CV156" s="88"/>
      <c r="CW156" s="88"/>
      <c r="CX156" s="88"/>
      <c r="CY156" s="88" t="str">
        <f t="shared" si="85"/>
        <v/>
      </c>
      <c r="CZ156" s="89">
        <f t="shared" si="86"/>
        <v>0</v>
      </c>
      <c r="DA156" s="386"/>
      <c r="DB156" s="385"/>
      <c r="DC156" s="80" t="str">
        <f t="shared" si="87"/>
        <v/>
      </c>
      <c r="DD156" s="162" t="str">
        <f t="shared" si="88"/>
        <v/>
      </c>
      <c r="DE156" s="162" t="str">
        <f t="shared" si="89"/>
        <v/>
      </c>
      <c r="DF156" s="162" t="str">
        <f t="shared" si="90"/>
        <v/>
      </c>
      <c r="DG156" s="162" t="str">
        <f t="shared" si="91"/>
        <v/>
      </c>
      <c r="DH156" s="93" t="str">
        <f t="shared" si="92"/>
        <v/>
      </c>
      <c r="DI156" s="94" t="str">
        <f t="shared" si="93"/>
        <v/>
      </c>
      <c r="DJ156" s="95" t="str">
        <f t="shared" si="94"/>
        <v/>
      </c>
      <c r="DK156" s="96" t="str">
        <f t="shared" si="95"/>
        <v/>
      </c>
      <c r="DL156" s="97" t="str">
        <f t="shared" si="96"/>
        <v/>
      </c>
      <c r="DM156" s="164" t="str">
        <f t="shared" si="97"/>
        <v/>
      </c>
      <c r="DN156" s="248" t="str">
        <f t="shared" si="98"/>
        <v/>
      </c>
      <c r="DO156" s="248" t="str">
        <f t="shared" si="99"/>
        <v/>
      </c>
      <c r="DP156" s="4"/>
    </row>
    <row r="157" spans="1:120" ht="18" hidden="1" customHeight="1">
      <c r="A157" s="70"/>
      <c r="B157" s="118"/>
      <c r="C157" s="117"/>
      <c r="D157" s="115"/>
      <c r="E157" s="182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 t="str">
        <f t="shared" si="66"/>
        <v/>
      </c>
      <c r="R157" s="76">
        <f t="shared" si="67"/>
        <v>0</v>
      </c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 t="str">
        <f t="shared" si="68"/>
        <v/>
      </c>
      <c r="AD157" s="79" t="str">
        <f t="shared" si="69"/>
        <v/>
      </c>
      <c r="AE157" s="182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 t="str">
        <f t="shared" si="70"/>
        <v/>
      </c>
      <c r="AP157" s="76" t="str">
        <f t="shared" si="71"/>
        <v/>
      </c>
      <c r="AQ157" s="78"/>
      <c r="AR157" s="78"/>
      <c r="AS157" s="78"/>
      <c r="AT157" s="78"/>
      <c r="AU157" s="78"/>
      <c r="AV157" s="78"/>
      <c r="AW157" s="78"/>
      <c r="AX157" s="78" t="str">
        <f t="shared" si="72"/>
        <v/>
      </c>
      <c r="AY157" s="78" t="str">
        <f t="shared" si="73"/>
        <v/>
      </c>
      <c r="AZ157" s="384"/>
      <c r="BA157" s="385"/>
      <c r="BB157" s="80" t="str">
        <f t="shared" si="74"/>
        <v/>
      </c>
      <c r="BC157" s="182"/>
      <c r="BD157" s="76"/>
      <c r="BE157" s="76"/>
      <c r="BF157" s="76"/>
      <c r="BG157" s="76"/>
      <c r="BH157" s="76" t="str">
        <f t="shared" si="75"/>
        <v/>
      </c>
      <c r="BI157" s="76" t="str">
        <f t="shared" si="76"/>
        <v/>
      </c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 t="str">
        <f t="shared" si="77"/>
        <v/>
      </c>
      <c r="BU157" s="78" t="str">
        <f t="shared" si="78"/>
        <v/>
      </c>
      <c r="BV157" s="82"/>
      <c r="BW157" s="82"/>
      <c r="BX157" s="82"/>
      <c r="BY157" s="82"/>
      <c r="BZ157" s="82"/>
      <c r="CA157" s="82" t="str">
        <f t="shared" si="79"/>
        <v/>
      </c>
      <c r="CB157" s="82">
        <f t="shared" si="80"/>
        <v>0</v>
      </c>
      <c r="CC157" s="84"/>
      <c r="CD157" s="84"/>
      <c r="CE157" s="84"/>
      <c r="CF157" s="84"/>
      <c r="CG157" s="84"/>
      <c r="CH157" s="84" t="str">
        <f t="shared" si="81"/>
        <v/>
      </c>
      <c r="CI157" s="84" t="str">
        <f t="shared" si="82"/>
        <v/>
      </c>
      <c r="CJ157" s="86"/>
      <c r="CK157" s="86"/>
      <c r="CL157" s="86"/>
      <c r="CM157" s="86"/>
      <c r="CN157" s="86"/>
      <c r="CO157" s="86" t="str">
        <f t="shared" si="83"/>
        <v/>
      </c>
      <c r="CP157" s="86">
        <f t="shared" si="84"/>
        <v>0</v>
      </c>
      <c r="CQ157" s="88"/>
      <c r="CR157" s="88"/>
      <c r="CS157" s="88"/>
      <c r="CT157" s="88"/>
      <c r="CU157" s="88"/>
      <c r="CV157" s="88"/>
      <c r="CW157" s="88"/>
      <c r="CX157" s="88"/>
      <c r="CY157" s="88" t="str">
        <f t="shared" si="85"/>
        <v/>
      </c>
      <c r="CZ157" s="89">
        <f t="shared" si="86"/>
        <v>0</v>
      </c>
      <c r="DA157" s="386"/>
      <c r="DB157" s="385"/>
      <c r="DC157" s="80" t="str">
        <f t="shared" si="87"/>
        <v/>
      </c>
      <c r="DD157" s="162" t="str">
        <f t="shared" si="88"/>
        <v/>
      </c>
      <c r="DE157" s="162" t="str">
        <f t="shared" si="89"/>
        <v/>
      </c>
      <c r="DF157" s="162" t="str">
        <f t="shared" si="90"/>
        <v/>
      </c>
      <c r="DG157" s="162" t="str">
        <f t="shared" si="91"/>
        <v/>
      </c>
      <c r="DH157" s="93" t="str">
        <f t="shared" si="92"/>
        <v/>
      </c>
      <c r="DI157" s="94" t="str">
        <f t="shared" si="93"/>
        <v/>
      </c>
      <c r="DJ157" s="95" t="str">
        <f t="shared" si="94"/>
        <v/>
      </c>
      <c r="DK157" s="96" t="str">
        <f t="shared" si="95"/>
        <v/>
      </c>
      <c r="DL157" s="97" t="str">
        <f t="shared" si="96"/>
        <v/>
      </c>
      <c r="DM157" s="164" t="str">
        <f t="shared" si="97"/>
        <v/>
      </c>
      <c r="DN157" s="248" t="str">
        <f t="shared" si="98"/>
        <v/>
      </c>
      <c r="DO157" s="248" t="str">
        <f t="shared" si="99"/>
        <v/>
      </c>
      <c r="DP157" s="4"/>
    </row>
    <row r="158" spans="1:120" ht="18" hidden="1" customHeight="1" thickBot="1">
      <c r="A158" s="70"/>
      <c r="B158" s="118"/>
      <c r="C158" s="117"/>
      <c r="D158" s="115"/>
      <c r="E158" s="183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 t="str">
        <f t="shared" si="66"/>
        <v/>
      </c>
      <c r="R158" s="121">
        <f t="shared" si="67"/>
        <v>0</v>
      </c>
      <c r="S158" s="123"/>
      <c r="T158" s="123"/>
      <c r="U158" s="123"/>
      <c r="V158" s="123"/>
      <c r="W158" s="123"/>
      <c r="X158" s="123"/>
      <c r="Y158" s="123"/>
      <c r="Z158" s="123"/>
      <c r="AA158" s="123"/>
      <c r="AB158" s="123"/>
      <c r="AC158" s="123" t="str">
        <f t="shared" si="68"/>
        <v/>
      </c>
      <c r="AD158" s="124" t="str">
        <f t="shared" si="69"/>
        <v/>
      </c>
      <c r="AE158" s="183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 t="str">
        <f t="shared" si="70"/>
        <v/>
      </c>
      <c r="AP158" s="121" t="str">
        <f t="shared" si="71"/>
        <v/>
      </c>
      <c r="AQ158" s="123"/>
      <c r="AR158" s="123"/>
      <c r="AS158" s="123"/>
      <c r="AT158" s="123"/>
      <c r="AU158" s="123"/>
      <c r="AV158" s="123"/>
      <c r="AW158" s="123"/>
      <c r="AX158" s="123" t="str">
        <f t="shared" si="72"/>
        <v/>
      </c>
      <c r="AY158" s="123" t="str">
        <f t="shared" si="73"/>
        <v/>
      </c>
      <c r="AZ158" s="387"/>
      <c r="BA158" s="388"/>
      <c r="BB158" s="80" t="str">
        <f t="shared" si="74"/>
        <v/>
      </c>
      <c r="BC158" s="183"/>
      <c r="BD158" s="121"/>
      <c r="BE158" s="121"/>
      <c r="BF158" s="121"/>
      <c r="BG158" s="121"/>
      <c r="BH158" s="121" t="str">
        <f t="shared" si="75"/>
        <v/>
      </c>
      <c r="BI158" s="121" t="str">
        <f t="shared" si="76"/>
        <v/>
      </c>
      <c r="BJ158" s="123"/>
      <c r="BK158" s="123"/>
      <c r="BL158" s="123"/>
      <c r="BM158" s="123"/>
      <c r="BN158" s="123"/>
      <c r="BO158" s="123"/>
      <c r="BP158" s="123"/>
      <c r="BQ158" s="123"/>
      <c r="BR158" s="123"/>
      <c r="BS158" s="123"/>
      <c r="BT158" s="123" t="str">
        <f t="shared" si="77"/>
        <v/>
      </c>
      <c r="BU158" s="123" t="str">
        <f t="shared" si="78"/>
        <v/>
      </c>
      <c r="BV158" s="127"/>
      <c r="BW158" s="127"/>
      <c r="BX158" s="127"/>
      <c r="BY158" s="127"/>
      <c r="BZ158" s="127"/>
      <c r="CA158" s="127" t="str">
        <f t="shared" si="79"/>
        <v/>
      </c>
      <c r="CB158" s="127">
        <f t="shared" si="80"/>
        <v>0</v>
      </c>
      <c r="CC158" s="129"/>
      <c r="CD158" s="129"/>
      <c r="CE158" s="129"/>
      <c r="CF158" s="129"/>
      <c r="CG158" s="129"/>
      <c r="CH158" s="129" t="str">
        <f t="shared" si="81"/>
        <v/>
      </c>
      <c r="CI158" s="129" t="str">
        <f t="shared" si="82"/>
        <v/>
      </c>
      <c r="CJ158" s="131"/>
      <c r="CK158" s="131"/>
      <c r="CL158" s="131"/>
      <c r="CM158" s="131"/>
      <c r="CN158" s="131"/>
      <c r="CO158" s="131" t="str">
        <f t="shared" si="83"/>
        <v/>
      </c>
      <c r="CP158" s="131">
        <f t="shared" si="84"/>
        <v>0</v>
      </c>
      <c r="CQ158" s="133"/>
      <c r="CR158" s="133"/>
      <c r="CS158" s="133"/>
      <c r="CT158" s="133"/>
      <c r="CU158" s="133"/>
      <c r="CV158" s="133"/>
      <c r="CW158" s="133"/>
      <c r="CX158" s="133"/>
      <c r="CY158" s="133" t="str">
        <f t="shared" si="85"/>
        <v/>
      </c>
      <c r="CZ158" s="134">
        <f t="shared" si="86"/>
        <v>0</v>
      </c>
      <c r="DA158" s="389"/>
      <c r="DB158" s="388"/>
      <c r="DC158" s="125" t="str">
        <f>IFERROR(IF(OR($DC$115="",$DC$115=0),0,IF((DA158/$DA$117*100)*$DC$115/100=0,"",(DA158/$DA$117*100)*$DC$115/100)),"")</f>
        <v/>
      </c>
      <c r="DD158" s="167" t="str">
        <f t="shared" si="88"/>
        <v/>
      </c>
      <c r="DE158" s="167" t="str">
        <f t="shared" si="89"/>
        <v/>
      </c>
      <c r="DF158" s="167" t="str">
        <f t="shared" si="90"/>
        <v/>
      </c>
      <c r="DG158" s="167" t="str">
        <f t="shared" si="91"/>
        <v/>
      </c>
      <c r="DH158" s="138" t="str">
        <f t="shared" si="92"/>
        <v/>
      </c>
      <c r="DI158" s="169" t="str">
        <f t="shared" si="93"/>
        <v/>
      </c>
      <c r="DJ158" s="140" t="str">
        <f t="shared" si="94"/>
        <v/>
      </c>
      <c r="DK158" s="141" t="str">
        <f t="shared" si="95"/>
        <v/>
      </c>
      <c r="DL158" s="142" t="str">
        <f t="shared" si="96"/>
        <v/>
      </c>
      <c r="DM158" s="164" t="str">
        <f t="shared" si="97"/>
        <v/>
      </c>
      <c r="DN158" s="248" t="str">
        <f t="shared" si="98"/>
        <v/>
      </c>
      <c r="DO158" s="248" t="str">
        <f t="shared" si="99"/>
        <v/>
      </c>
      <c r="DP158" s="4"/>
    </row>
    <row r="159" spans="1:120" s="148" customFormat="1" ht="15">
      <c r="B159" s="144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  <c r="AN159" s="144"/>
      <c r="AO159" s="144"/>
      <c r="AP159" s="144"/>
      <c r="AQ159" s="144"/>
      <c r="AR159" s="144"/>
      <c r="AS159" s="144"/>
      <c r="AT159" s="144"/>
      <c r="AU159" s="144"/>
      <c r="AV159" s="144"/>
      <c r="AW159" s="144"/>
      <c r="AX159" s="144"/>
      <c r="AY159" s="144"/>
      <c r="AZ159" s="144"/>
      <c r="BA159" s="144"/>
      <c r="BB159" s="144"/>
      <c r="BC159" s="144"/>
      <c r="BD159" s="144"/>
      <c r="BE159" s="144"/>
      <c r="BF159" s="144"/>
      <c r="BG159" s="144"/>
      <c r="BH159" s="144"/>
      <c r="BI159" s="144"/>
      <c r="BJ159" s="144"/>
      <c r="BK159" s="144"/>
      <c r="BL159" s="144"/>
      <c r="BM159" s="144"/>
      <c r="BN159" s="144"/>
      <c r="BO159" s="144"/>
      <c r="BP159" s="144"/>
      <c r="BQ159" s="144"/>
      <c r="BR159" s="144"/>
      <c r="BS159" s="144"/>
      <c r="BT159" s="144"/>
      <c r="BU159" s="144"/>
      <c r="BV159" s="144"/>
      <c r="BW159" s="144"/>
      <c r="BX159" s="144"/>
      <c r="BY159" s="144"/>
      <c r="BZ159" s="144"/>
      <c r="CA159" s="144"/>
      <c r="CB159" s="144"/>
      <c r="CC159" s="144"/>
      <c r="CD159" s="144"/>
      <c r="CE159" s="144"/>
      <c r="CF159" s="144"/>
      <c r="CG159" s="144"/>
      <c r="CH159" s="144"/>
      <c r="CI159" s="144"/>
      <c r="CJ159" s="144"/>
      <c r="CK159" s="144"/>
      <c r="CL159" s="144"/>
      <c r="CM159" s="144"/>
      <c r="CN159" s="144"/>
      <c r="CO159" s="144"/>
      <c r="CP159" s="144"/>
      <c r="CQ159" s="144"/>
      <c r="CR159" s="144"/>
      <c r="CS159" s="144"/>
      <c r="CT159" s="144"/>
      <c r="CU159" s="144"/>
      <c r="CV159" s="144"/>
      <c r="CW159" s="144"/>
      <c r="CX159" s="144"/>
      <c r="CY159" s="144"/>
      <c r="CZ159" s="268" t="s">
        <v>102</v>
      </c>
      <c r="DA159" s="269"/>
      <c r="DB159" s="269"/>
      <c r="DC159" s="269"/>
      <c r="DD159" s="2"/>
      <c r="DE159" s="2"/>
      <c r="DF159" s="2"/>
      <c r="DG159" s="2"/>
      <c r="DH159" s="145">
        <f>IFERROR(AVERAGE(DH119:DH158),"")</f>
        <v>80.335348639455788</v>
      </c>
      <c r="DI159" s="145">
        <f>IFERROR(AVERAGE(DI119:DI158),"")</f>
        <v>87.709592899659881</v>
      </c>
      <c r="DJ159" s="145">
        <f>IFERROR(AVERAGE(DJ119:DJ158),"")</f>
        <v>89.075193688586538</v>
      </c>
      <c r="DK159" s="145">
        <f>IFERROR(AVERAGE(DK119:DK158),"")</f>
        <v>90.167674319727908</v>
      </c>
      <c r="DL159" s="151"/>
      <c r="DM159" s="147"/>
      <c r="DN159" s="151"/>
      <c r="DO159" s="151"/>
      <c r="DP159" s="151"/>
    </row>
    <row r="160" spans="1:120" s="148" customFormat="1" ht="15">
      <c r="B160" s="144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  <c r="AN160" s="144"/>
      <c r="AO160" s="144"/>
      <c r="AP160" s="144"/>
      <c r="AQ160" s="144"/>
      <c r="AR160" s="144"/>
      <c r="AS160" s="144"/>
      <c r="AT160" s="144"/>
      <c r="AU160" s="144"/>
      <c r="AV160" s="144"/>
      <c r="AW160" s="144"/>
      <c r="AX160" s="144"/>
      <c r="AY160" s="144"/>
      <c r="AZ160" s="144"/>
      <c r="BA160" s="144"/>
      <c r="BB160" s="144"/>
      <c r="BC160" s="144"/>
      <c r="BD160" s="144"/>
      <c r="BE160" s="144"/>
      <c r="BF160" s="144"/>
      <c r="BG160" s="144"/>
      <c r="BH160" s="144"/>
      <c r="BI160" s="144"/>
      <c r="BJ160" s="144"/>
      <c r="BK160" s="144"/>
      <c r="BL160" s="144"/>
      <c r="BM160" s="144"/>
      <c r="BN160" s="144"/>
      <c r="BO160" s="144"/>
      <c r="BP160" s="144"/>
      <c r="BQ160" s="144"/>
      <c r="BR160" s="144"/>
      <c r="BS160" s="144"/>
      <c r="BT160" s="144"/>
      <c r="BU160" s="144"/>
      <c r="BV160" s="144"/>
      <c r="BW160" s="144"/>
      <c r="BX160" s="144"/>
      <c r="BY160" s="144"/>
      <c r="BZ160" s="144"/>
      <c r="CA160" s="144"/>
      <c r="CB160" s="144"/>
      <c r="CC160" s="144"/>
      <c r="CD160" s="144"/>
      <c r="CE160" s="144"/>
      <c r="CF160" s="144"/>
      <c r="CG160" s="144"/>
      <c r="CH160" s="144"/>
      <c r="CI160" s="144"/>
      <c r="CJ160" s="144"/>
      <c r="CK160" s="144"/>
      <c r="CL160" s="144"/>
      <c r="CM160" s="144"/>
      <c r="CN160" s="144"/>
      <c r="CO160" s="144"/>
      <c r="CP160" s="144"/>
      <c r="CQ160" s="144"/>
      <c r="CR160" s="144"/>
      <c r="CS160" s="144"/>
      <c r="CT160" s="144"/>
      <c r="CU160" s="144"/>
      <c r="CV160" s="144"/>
      <c r="CW160" s="144"/>
      <c r="CX160" s="144"/>
      <c r="CY160" s="144"/>
      <c r="CZ160" s="270" t="s">
        <v>103</v>
      </c>
      <c r="DA160" s="270"/>
      <c r="DB160" s="270"/>
      <c r="DC160" s="270"/>
      <c r="DD160" s="2"/>
      <c r="DE160" s="2"/>
      <c r="DF160" s="2"/>
      <c r="DG160" s="2"/>
      <c r="DH160" s="145">
        <f>IFERROR(ROUND(STDEV(DH119:DH158),2),"")</f>
        <v>9.91</v>
      </c>
      <c r="DI160" s="145">
        <f>IFERROR(ROUND(STDEV(DI119:DI158),2),"")</f>
        <v>6.19</v>
      </c>
      <c r="DJ160" s="145">
        <f>IFERROR(ROUND(STDEV(DJ119:DJ158),2),"")</f>
        <v>5.5</v>
      </c>
      <c r="DK160" s="145">
        <f>IFERROR(ROUND(STDEV(DK119:DK158),2),"")</f>
        <v>4.95</v>
      </c>
      <c r="DL160" s="151"/>
      <c r="DM160" s="147"/>
      <c r="DN160" s="151"/>
      <c r="DO160" s="151"/>
      <c r="DP160" s="151"/>
    </row>
    <row r="161" spans="1:127" s="148" customFormat="1" ht="15">
      <c r="B161" s="144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  <c r="AN161" s="144"/>
      <c r="AO161" s="144"/>
      <c r="AP161" s="144"/>
      <c r="AQ161" s="144"/>
      <c r="AR161" s="144"/>
      <c r="AS161" s="144"/>
      <c r="AT161" s="144"/>
      <c r="AU161" s="144"/>
      <c r="AV161" s="144"/>
      <c r="AW161" s="144"/>
      <c r="AX161" s="144"/>
      <c r="AY161" s="144"/>
      <c r="AZ161" s="144"/>
      <c r="BA161" s="144"/>
      <c r="BB161" s="144"/>
      <c r="BC161" s="144"/>
      <c r="BD161" s="144"/>
      <c r="BE161" s="144"/>
      <c r="BF161" s="144"/>
      <c r="BG161" s="144"/>
      <c r="BH161" s="144"/>
      <c r="BI161" s="144"/>
      <c r="BJ161" s="144"/>
      <c r="BK161" s="144"/>
      <c r="BL161" s="144"/>
      <c r="BM161" s="144"/>
      <c r="BN161" s="144"/>
      <c r="BO161" s="144"/>
      <c r="BP161" s="144"/>
      <c r="BQ161" s="144"/>
      <c r="BR161" s="144"/>
      <c r="BS161" s="144"/>
      <c r="BT161" s="144"/>
      <c r="BU161" s="144"/>
      <c r="BV161" s="144"/>
      <c r="BW161" s="144"/>
      <c r="BX161" s="144"/>
      <c r="BY161" s="144"/>
      <c r="BZ161" s="144"/>
      <c r="CA161" s="144"/>
      <c r="CB161" s="144"/>
      <c r="CC161" s="144"/>
      <c r="CD161" s="144"/>
      <c r="CE161" s="144"/>
      <c r="CF161" s="144"/>
      <c r="CG161" s="144"/>
      <c r="CH161" s="144"/>
      <c r="CI161" s="144"/>
      <c r="CJ161" s="144"/>
      <c r="CK161" s="144"/>
      <c r="CL161" s="144"/>
      <c r="CM161" s="144"/>
      <c r="CN161" s="144"/>
      <c r="CO161" s="144"/>
      <c r="CP161" s="144"/>
      <c r="CQ161" s="144"/>
      <c r="CR161" s="144"/>
      <c r="CS161" s="144"/>
      <c r="CT161" s="144"/>
      <c r="CU161" s="144"/>
      <c r="CV161" s="144"/>
      <c r="CW161" s="144"/>
      <c r="CX161" s="144"/>
      <c r="CY161" s="144"/>
      <c r="CZ161" s="144"/>
      <c r="DA161" s="144"/>
      <c r="DB161" s="144"/>
      <c r="DC161" s="144"/>
      <c r="DD161" s="149"/>
      <c r="DE161" s="149"/>
      <c r="DF161" s="149"/>
      <c r="DG161" s="149"/>
      <c r="DH161" s="150"/>
      <c r="DL161" s="151"/>
      <c r="DM161" s="147"/>
      <c r="DN161" s="151"/>
      <c r="DO161" s="151"/>
      <c r="DP161" s="151"/>
    </row>
    <row r="162" spans="1:127" s="148" customFormat="1" ht="15">
      <c r="B162" s="144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  <c r="AN162" s="144"/>
      <c r="AO162" s="144"/>
      <c r="AP162" s="144"/>
      <c r="AQ162" s="144"/>
      <c r="AR162" s="144"/>
      <c r="AS162" s="144"/>
      <c r="AT162" s="144"/>
      <c r="AU162" s="144"/>
      <c r="AV162" s="144"/>
      <c r="AW162" s="144"/>
      <c r="AX162" s="144"/>
      <c r="AY162" s="144"/>
      <c r="AZ162" s="144"/>
      <c r="BA162" s="144"/>
      <c r="BB162" s="144"/>
      <c r="BC162" s="144"/>
      <c r="BD162" s="144"/>
      <c r="BE162" s="144"/>
      <c r="BF162" s="144"/>
      <c r="BG162" s="144"/>
      <c r="BH162" s="144"/>
      <c r="BI162" s="144"/>
      <c r="BJ162" s="144"/>
      <c r="BK162" s="144"/>
      <c r="BL162" s="144"/>
      <c r="BM162" s="144"/>
      <c r="BN162" s="144"/>
      <c r="BO162" s="144"/>
      <c r="BP162" s="144"/>
      <c r="BQ162" s="144"/>
      <c r="BR162" s="144"/>
      <c r="BS162" s="144"/>
      <c r="BT162" s="144"/>
      <c r="BU162" s="144"/>
      <c r="BV162" s="144"/>
      <c r="BW162" s="144"/>
      <c r="BX162" s="144"/>
      <c r="BY162" s="144"/>
      <c r="BZ162" s="144"/>
      <c r="CA162" s="144"/>
      <c r="CB162" s="144"/>
      <c r="CC162" s="144"/>
      <c r="CD162" s="144"/>
      <c r="CE162" s="144"/>
      <c r="CF162" s="144"/>
      <c r="CG162" s="144"/>
      <c r="CH162" s="144"/>
      <c r="CI162" s="144"/>
      <c r="CJ162" s="144"/>
      <c r="CK162" s="144"/>
      <c r="CL162" s="144"/>
      <c r="CM162" s="144"/>
      <c r="CN162" s="144"/>
      <c r="CO162" s="144"/>
      <c r="CP162" s="144"/>
      <c r="CQ162" s="144"/>
      <c r="CR162" s="144"/>
      <c r="CS162" s="144"/>
      <c r="CT162" s="144"/>
      <c r="CU162" s="144"/>
      <c r="CV162" s="144"/>
      <c r="CW162" s="144"/>
      <c r="CX162" s="144"/>
      <c r="CY162" s="144"/>
      <c r="CZ162" s="144"/>
      <c r="DA162" s="144"/>
      <c r="DB162" s="144"/>
      <c r="DC162" s="144"/>
      <c r="DD162" s="149"/>
      <c r="DE162" s="149"/>
      <c r="DF162" s="149"/>
      <c r="DG162" s="149"/>
      <c r="DH162" s="150"/>
      <c r="DL162" s="151"/>
      <c r="DM162" s="147"/>
      <c r="DN162" s="151"/>
      <c r="DO162" s="151"/>
      <c r="DP162" s="151"/>
    </row>
    <row r="163" spans="1:127" s="148" customFormat="1" ht="15">
      <c r="B163" s="144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  <c r="AN163" s="144"/>
      <c r="AO163" s="144"/>
      <c r="AP163" s="144"/>
      <c r="AQ163" s="144"/>
      <c r="AR163" s="144"/>
      <c r="AS163" s="144"/>
      <c r="AT163" s="144"/>
      <c r="AU163" s="144"/>
      <c r="AV163" s="144"/>
      <c r="AW163" s="144"/>
      <c r="AX163" s="144"/>
      <c r="AY163" s="144"/>
      <c r="AZ163" s="144"/>
      <c r="BA163" s="144"/>
      <c r="BB163" s="144"/>
      <c r="BC163" s="144"/>
      <c r="BD163" s="144"/>
      <c r="BE163" s="144"/>
      <c r="BF163" s="144"/>
      <c r="BG163" s="144"/>
      <c r="BH163" s="144"/>
      <c r="BI163" s="144"/>
      <c r="BJ163" s="144"/>
      <c r="BK163" s="144"/>
      <c r="BL163" s="144"/>
      <c r="BM163" s="144"/>
      <c r="BN163" s="144"/>
      <c r="BO163" s="144"/>
      <c r="BP163" s="144"/>
      <c r="BQ163" s="144"/>
      <c r="BR163" s="144"/>
      <c r="BS163" s="144"/>
      <c r="BT163" s="144"/>
      <c r="BU163" s="144"/>
      <c r="BV163" s="144"/>
      <c r="BW163" s="144"/>
      <c r="BX163" s="144"/>
      <c r="BY163" s="144"/>
      <c r="BZ163" s="144"/>
      <c r="CA163" s="144"/>
      <c r="CB163" s="144"/>
      <c r="CC163" s="144"/>
      <c r="CD163" s="144"/>
      <c r="CE163" s="144"/>
      <c r="CF163" s="144"/>
      <c r="CG163" s="144"/>
      <c r="CH163" s="144"/>
      <c r="CI163" s="144"/>
      <c r="CJ163" s="144"/>
      <c r="CK163" s="144"/>
      <c r="CL163" s="144"/>
      <c r="CM163" s="144"/>
      <c r="CN163" s="144"/>
      <c r="CO163" s="144"/>
      <c r="CP163" s="144"/>
      <c r="CQ163" s="144"/>
      <c r="CR163" s="144"/>
      <c r="CS163" s="144"/>
      <c r="CT163" s="144"/>
      <c r="CU163" s="144"/>
      <c r="CV163" s="144"/>
      <c r="CW163" s="144"/>
      <c r="CX163" s="144"/>
      <c r="CY163" s="144"/>
      <c r="CZ163" s="144"/>
      <c r="DA163" s="144"/>
      <c r="DB163" s="144"/>
      <c r="DC163" s="144"/>
      <c r="DD163" s="149"/>
      <c r="DE163" s="149"/>
      <c r="DF163" s="149"/>
      <c r="DG163" s="149"/>
      <c r="DH163" s="150"/>
      <c r="DL163" s="151"/>
      <c r="DM163" s="147"/>
      <c r="DN163" s="151"/>
      <c r="DO163" s="151"/>
      <c r="DP163" s="151"/>
    </row>
    <row r="164" spans="1:127" ht="24" thickBot="1">
      <c r="B164" s="1"/>
      <c r="C164" s="363" t="s">
        <v>114</v>
      </c>
      <c r="D164" s="363"/>
      <c r="DM164" s="1"/>
      <c r="DN164" s="1"/>
    </row>
    <row r="165" spans="1:127" ht="21" thickBot="1">
      <c r="B165" s="1"/>
      <c r="C165" s="364" t="s">
        <v>1</v>
      </c>
      <c r="D165" s="364"/>
      <c r="E165" s="365" t="str">
        <f>IF($AC$167+$BA$167+$CY$167+$DC$168=100,"","Total weight should be equal to 100")</f>
        <v/>
      </c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  <c r="BI165" s="366"/>
      <c r="BJ165" s="366"/>
      <c r="BK165" s="366"/>
      <c r="BL165" s="366"/>
      <c r="BM165" s="366"/>
      <c r="BN165" s="366"/>
      <c r="BO165" s="366"/>
      <c r="BP165" s="366"/>
      <c r="BQ165" s="366"/>
      <c r="BR165" s="366"/>
      <c r="BS165" s="366"/>
      <c r="BT165" s="366"/>
      <c r="BU165" s="366"/>
      <c r="BV165" s="366"/>
      <c r="BW165" s="366"/>
      <c r="BX165" s="366"/>
      <c r="BY165" s="366"/>
      <c r="BZ165" s="366"/>
      <c r="CA165" s="366"/>
      <c r="CB165" s="366"/>
      <c r="CC165" s="366"/>
      <c r="CD165" s="366"/>
      <c r="CE165" s="366"/>
      <c r="CF165" s="366"/>
      <c r="CG165" s="366"/>
      <c r="CH165" s="366"/>
      <c r="CI165" s="366"/>
      <c r="CJ165" s="366"/>
      <c r="CK165" s="366"/>
      <c r="CL165" s="366"/>
      <c r="CM165" s="366"/>
      <c r="CN165" s="366"/>
      <c r="CO165" s="366"/>
      <c r="CP165" s="366"/>
      <c r="CQ165" s="366"/>
      <c r="CR165" s="366"/>
      <c r="CS165" s="366"/>
      <c r="CT165" s="366"/>
      <c r="CU165" s="366"/>
      <c r="CV165" s="366"/>
      <c r="CW165" s="366"/>
      <c r="CX165" s="366"/>
      <c r="CY165" s="366"/>
      <c r="CZ165" s="367"/>
      <c r="DM165" s="1"/>
      <c r="DN165" s="1"/>
    </row>
    <row r="166" spans="1:127" ht="17.25" thickBot="1">
      <c r="B166" s="1"/>
      <c r="C166" s="368" t="s">
        <v>262</v>
      </c>
      <c r="D166" s="369"/>
      <c r="E166" s="370" t="str">
        <f>IF(R168+AD168=100,"","Total formative assessment weight should be 100")</f>
        <v/>
      </c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1"/>
      <c r="T166" s="371"/>
      <c r="U166" s="371"/>
      <c r="V166" s="371"/>
      <c r="W166" s="371"/>
      <c r="X166" s="371"/>
      <c r="Y166" s="371"/>
      <c r="Z166" s="371"/>
      <c r="AA166" s="371"/>
      <c r="AB166" s="371"/>
      <c r="AC166" s="371"/>
      <c r="AD166" s="371"/>
      <c r="AE166" s="371" t="str">
        <f>IF(AP168+AY168+BB168=100,"","Total written work weight should be 100")</f>
        <v/>
      </c>
      <c r="AF166" s="371"/>
      <c r="AG166" s="371"/>
      <c r="AH166" s="371"/>
      <c r="AI166" s="371"/>
      <c r="AJ166" s="371"/>
      <c r="AK166" s="371"/>
      <c r="AL166" s="371"/>
      <c r="AM166" s="371"/>
      <c r="AN166" s="371"/>
      <c r="AO166" s="371"/>
      <c r="AP166" s="371"/>
      <c r="AQ166" s="371"/>
      <c r="AR166" s="371"/>
      <c r="AS166" s="371"/>
      <c r="AT166" s="371"/>
      <c r="AU166" s="371"/>
      <c r="AV166" s="371"/>
      <c r="AW166" s="371"/>
      <c r="AX166" s="371"/>
      <c r="AY166" s="371"/>
      <c r="AZ166" s="371"/>
      <c r="BA166" s="371"/>
      <c r="BB166" s="371"/>
      <c r="BC166" s="371" t="str">
        <f>IF(BI168+BU168+CB168+CI168+CP168+CZ168=100,"","Total written work weight should be 100")</f>
        <v/>
      </c>
      <c r="BD166" s="371"/>
      <c r="BE166" s="371"/>
      <c r="BF166" s="371"/>
      <c r="BG166" s="371"/>
      <c r="BH166" s="371"/>
      <c r="BI166" s="371"/>
      <c r="BJ166" s="371"/>
      <c r="BK166" s="371"/>
      <c r="BL166" s="371"/>
      <c r="BM166" s="371"/>
      <c r="BN166" s="371"/>
      <c r="BO166" s="371"/>
      <c r="BP166" s="371"/>
      <c r="BQ166" s="371"/>
      <c r="BR166" s="371"/>
      <c r="BS166" s="371"/>
      <c r="BT166" s="371"/>
      <c r="BU166" s="371"/>
      <c r="BV166" s="371"/>
      <c r="BW166" s="371"/>
      <c r="BX166" s="371"/>
      <c r="BY166" s="371"/>
      <c r="BZ166" s="371"/>
      <c r="CA166" s="371"/>
      <c r="CB166" s="371"/>
      <c r="CC166" s="371"/>
      <c r="CD166" s="371"/>
      <c r="CE166" s="371"/>
      <c r="CF166" s="371"/>
      <c r="CG166" s="371"/>
      <c r="CH166" s="371"/>
      <c r="CI166" s="371"/>
      <c r="CJ166" s="371"/>
      <c r="CK166" s="371"/>
      <c r="CL166" s="371"/>
      <c r="CM166" s="371"/>
      <c r="CN166" s="371"/>
      <c r="CO166" s="371"/>
      <c r="CP166" s="371"/>
      <c r="CQ166" s="371"/>
      <c r="CR166" s="371"/>
      <c r="CS166" s="371"/>
      <c r="CT166" s="371"/>
      <c r="CU166" s="371"/>
      <c r="CV166" s="371"/>
      <c r="CW166" s="371"/>
      <c r="CX166" s="371"/>
      <c r="CY166" s="371"/>
      <c r="CZ166" s="372"/>
      <c r="DA166" s="373" t="s">
        <v>3</v>
      </c>
      <c r="DB166" s="374"/>
      <c r="DC166" s="375"/>
      <c r="DD166" s="9"/>
      <c r="DE166" s="9"/>
      <c r="DF166" s="9"/>
      <c r="DG166" s="9"/>
      <c r="DH166" s="7"/>
      <c r="DI166" s="5"/>
      <c r="DJ166" s="5"/>
      <c r="DK166" s="5"/>
      <c r="DL166" s="10"/>
      <c r="DN166" s="1"/>
    </row>
    <row r="167" spans="1:127" ht="18.75" thickBot="1">
      <c r="B167" s="1"/>
      <c r="C167" s="359" t="str">
        <f>IF(C166='AP 4R'!C166:D166,"","Scale should be the same with the other section.")</f>
        <v/>
      </c>
      <c r="D167" s="359"/>
      <c r="E167" s="360" t="s">
        <v>4</v>
      </c>
      <c r="F167" s="361"/>
      <c r="G167" s="361"/>
      <c r="H167" s="361"/>
      <c r="I167" s="361"/>
      <c r="J167" s="361"/>
      <c r="K167" s="361"/>
      <c r="L167" s="361"/>
      <c r="M167" s="361"/>
      <c r="N167" s="361"/>
      <c r="O167" s="361"/>
      <c r="P167" s="361"/>
      <c r="Q167" s="361"/>
      <c r="R167" s="361"/>
      <c r="S167" s="361"/>
      <c r="T167" s="361"/>
      <c r="U167" s="361"/>
      <c r="V167" s="361"/>
      <c r="W167" s="361"/>
      <c r="X167" s="361" t="s">
        <v>5</v>
      </c>
      <c r="Y167" s="361"/>
      <c r="Z167" s="361"/>
      <c r="AA167" s="361"/>
      <c r="AB167" s="361"/>
      <c r="AC167" s="361">
        <v>0</v>
      </c>
      <c r="AD167" s="381"/>
      <c r="AE167" s="382" t="s">
        <v>6</v>
      </c>
      <c r="AF167" s="383"/>
      <c r="AG167" s="383"/>
      <c r="AH167" s="383"/>
      <c r="AI167" s="383"/>
      <c r="AJ167" s="383"/>
      <c r="AK167" s="383"/>
      <c r="AL167" s="383"/>
      <c r="AM167" s="383"/>
      <c r="AN167" s="383"/>
      <c r="AO167" s="383"/>
      <c r="AP167" s="383"/>
      <c r="AQ167" s="383"/>
      <c r="AR167" s="383"/>
      <c r="AS167" s="383"/>
      <c r="AT167" s="383"/>
      <c r="AU167" s="383"/>
      <c r="AV167" s="383"/>
      <c r="AW167" s="383" t="s">
        <v>5</v>
      </c>
      <c r="AX167" s="383"/>
      <c r="AY167" s="383"/>
      <c r="AZ167" s="383"/>
      <c r="BA167" s="329">
        <v>30</v>
      </c>
      <c r="BB167" s="330"/>
      <c r="BC167" s="331" t="s">
        <v>7</v>
      </c>
      <c r="BD167" s="332"/>
      <c r="BE167" s="332"/>
      <c r="BF167" s="332"/>
      <c r="BG167" s="332"/>
      <c r="BH167" s="332"/>
      <c r="BI167" s="332"/>
      <c r="BJ167" s="332"/>
      <c r="BK167" s="332"/>
      <c r="BL167" s="332"/>
      <c r="BM167" s="332"/>
      <c r="BN167" s="332"/>
      <c r="BO167" s="332"/>
      <c r="BP167" s="332"/>
      <c r="BQ167" s="332"/>
      <c r="BR167" s="332"/>
      <c r="BS167" s="332"/>
      <c r="BT167" s="332"/>
      <c r="BU167" s="332"/>
      <c r="BV167" s="332"/>
      <c r="BW167" s="332"/>
      <c r="BX167" s="332"/>
      <c r="BY167" s="332"/>
      <c r="BZ167" s="332"/>
      <c r="CA167" s="332"/>
      <c r="CB167" s="332"/>
      <c r="CC167" s="332"/>
      <c r="CD167" s="332"/>
      <c r="CE167" s="332"/>
      <c r="CF167" s="332"/>
      <c r="CG167" s="332"/>
      <c r="CH167" s="332"/>
      <c r="CI167" s="332"/>
      <c r="CJ167" s="332"/>
      <c r="CK167" s="332"/>
      <c r="CL167" s="332"/>
      <c r="CM167" s="332"/>
      <c r="CN167" s="332"/>
      <c r="CO167" s="332"/>
      <c r="CP167" s="332"/>
      <c r="CQ167" s="332"/>
      <c r="CR167" s="333" t="s">
        <v>5</v>
      </c>
      <c r="CS167" s="334"/>
      <c r="CT167" s="334"/>
      <c r="CU167" s="334"/>
      <c r="CV167" s="334"/>
      <c r="CW167" s="334"/>
      <c r="CX167" s="335"/>
      <c r="CY167" s="379">
        <v>50</v>
      </c>
      <c r="CZ167" s="380"/>
      <c r="DA167" s="376"/>
      <c r="DB167" s="377"/>
      <c r="DC167" s="378"/>
      <c r="DD167" s="12"/>
      <c r="DE167" s="12"/>
      <c r="DF167" s="12"/>
      <c r="DG167" s="12"/>
      <c r="DH167" s="13"/>
      <c r="DI167" s="14"/>
      <c r="DJ167" s="14"/>
      <c r="DK167" s="14"/>
      <c r="DL167" s="15"/>
      <c r="DN167" s="1"/>
    </row>
    <row r="168" spans="1:127" ht="24.75" customHeight="1">
      <c r="A168" s="350" t="s">
        <v>8</v>
      </c>
      <c r="B168" s="350" t="s">
        <v>108</v>
      </c>
      <c r="C168" s="353" t="s">
        <v>9</v>
      </c>
      <c r="D168" s="356" t="s">
        <v>10</v>
      </c>
      <c r="E168" s="324" t="s">
        <v>11</v>
      </c>
      <c r="F168" s="325"/>
      <c r="G168" s="325"/>
      <c r="H168" s="325"/>
      <c r="I168" s="325"/>
      <c r="J168" s="325"/>
      <c r="K168" s="325"/>
      <c r="L168" s="325"/>
      <c r="M168" s="326"/>
      <c r="N168" s="327" t="s">
        <v>5</v>
      </c>
      <c r="O168" s="358"/>
      <c r="P168" s="358"/>
      <c r="Q168" s="328"/>
      <c r="R168" s="17">
        <v>0</v>
      </c>
      <c r="S168" s="278" t="s">
        <v>12</v>
      </c>
      <c r="T168" s="278"/>
      <c r="U168" s="278"/>
      <c r="V168" s="278"/>
      <c r="W168" s="278"/>
      <c r="X168" s="278"/>
      <c r="Y168" s="278"/>
      <c r="Z168" s="301" t="s">
        <v>5</v>
      </c>
      <c r="AA168" s="362"/>
      <c r="AB168" s="362"/>
      <c r="AC168" s="302"/>
      <c r="AD168" s="16">
        <v>100</v>
      </c>
      <c r="AE168" s="324" t="s">
        <v>13</v>
      </c>
      <c r="AF168" s="325"/>
      <c r="AG168" s="325"/>
      <c r="AH168" s="325"/>
      <c r="AI168" s="325"/>
      <c r="AJ168" s="325"/>
      <c r="AK168" s="325"/>
      <c r="AL168" s="325"/>
      <c r="AM168" s="326"/>
      <c r="AN168" s="327" t="s">
        <v>5</v>
      </c>
      <c r="AO168" s="328"/>
      <c r="AP168" s="17">
        <v>40</v>
      </c>
      <c r="AQ168" s="278" t="s">
        <v>14</v>
      </c>
      <c r="AR168" s="278"/>
      <c r="AS168" s="278"/>
      <c r="AT168" s="278"/>
      <c r="AU168" s="278"/>
      <c r="AV168" s="278"/>
      <c r="AW168" s="301" t="s">
        <v>5</v>
      </c>
      <c r="AX168" s="302"/>
      <c r="AY168" s="19">
        <v>30</v>
      </c>
      <c r="AZ168" s="295" t="s">
        <v>15</v>
      </c>
      <c r="BA168" s="296"/>
      <c r="BB168" s="18">
        <v>30</v>
      </c>
      <c r="BC168" s="299" t="s">
        <v>16</v>
      </c>
      <c r="BD168" s="300"/>
      <c r="BE168" s="300"/>
      <c r="BF168" s="300"/>
      <c r="BG168" s="289" t="s">
        <v>5</v>
      </c>
      <c r="BH168" s="289"/>
      <c r="BI168" s="17">
        <v>20</v>
      </c>
      <c r="BJ168" s="278" t="s">
        <v>17</v>
      </c>
      <c r="BK168" s="278"/>
      <c r="BL168" s="278"/>
      <c r="BM168" s="278"/>
      <c r="BN168" s="278"/>
      <c r="BO168" s="278"/>
      <c r="BP168" s="278"/>
      <c r="BQ168" s="278"/>
      <c r="BR168" s="278"/>
      <c r="BS168" s="301" t="s">
        <v>5</v>
      </c>
      <c r="BT168" s="302"/>
      <c r="BU168" s="19">
        <v>25</v>
      </c>
      <c r="BV168" s="277" t="s">
        <v>109</v>
      </c>
      <c r="BW168" s="277"/>
      <c r="BX168" s="277"/>
      <c r="BY168" s="277"/>
      <c r="BZ168" s="339" t="s">
        <v>5</v>
      </c>
      <c r="CA168" s="339"/>
      <c r="CB168" s="20">
        <v>15</v>
      </c>
      <c r="CC168" s="340" t="s">
        <v>110</v>
      </c>
      <c r="CD168" s="340"/>
      <c r="CE168" s="340"/>
      <c r="CF168" s="340"/>
      <c r="CG168" s="341" t="s">
        <v>5</v>
      </c>
      <c r="CH168" s="341"/>
      <c r="CI168" s="21">
        <v>15</v>
      </c>
      <c r="CJ168" s="342" t="s">
        <v>111</v>
      </c>
      <c r="CK168" s="342"/>
      <c r="CL168" s="342"/>
      <c r="CM168" s="342"/>
      <c r="CN168" s="343" t="s">
        <v>5</v>
      </c>
      <c r="CO168" s="343"/>
      <c r="CP168" s="22"/>
      <c r="CQ168" s="284" t="s">
        <v>21</v>
      </c>
      <c r="CR168" s="284"/>
      <c r="CS168" s="284"/>
      <c r="CT168" s="284"/>
      <c r="CU168" s="284"/>
      <c r="CV168" s="284"/>
      <c r="CW168" s="284"/>
      <c r="CX168" s="303" t="s">
        <v>5</v>
      </c>
      <c r="CY168" s="303"/>
      <c r="CZ168" s="170">
        <v>25</v>
      </c>
      <c r="DA168" s="304" t="s">
        <v>5</v>
      </c>
      <c r="DB168" s="305"/>
      <c r="DC168" s="23">
        <v>20</v>
      </c>
      <c r="DD168" s="24"/>
      <c r="DE168" s="24"/>
      <c r="DF168" s="24"/>
      <c r="DG168" s="24"/>
      <c r="DH168" s="306" t="s">
        <v>22</v>
      </c>
      <c r="DI168" s="309" t="s">
        <v>23</v>
      </c>
      <c r="DJ168" s="312" t="s">
        <v>23</v>
      </c>
      <c r="DK168" s="315" t="s">
        <v>23</v>
      </c>
      <c r="DL168" s="282" t="s">
        <v>24</v>
      </c>
      <c r="DM168" s="282" t="s">
        <v>105</v>
      </c>
      <c r="DN168" s="282" t="s">
        <v>115</v>
      </c>
      <c r="DO168" s="282" t="s">
        <v>112</v>
      </c>
      <c r="DP168" s="282" t="s">
        <v>106</v>
      </c>
      <c r="DQ168" s="282" t="s">
        <v>102</v>
      </c>
    </row>
    <row r="169" spans="1:127" ht="15" customHeight="1">
      <c r="A169" s="351"/>
      <c r="B169" s="351"/>
      <c r="C169" s="354"/>
      <c r="D169" s="357"/>
      <c r="E169" s="30">
        <v>1</v>
      </c>
      <c r="F169" s="28">
        <v>2</v>
      </c>
      <c r="G169" s="28">
        <v>3</v>
      </c>
      <c r="H169" s="28">
        <v>4</v>
      </c>
      <c r="I169" s="28">
        <v>5</v>
      </c>
      <c r="J169" s="28">
        <v>6</v>
      </c>
      <c r="K169" s="28">
        <v>7</v>
      </c>
      <c r="L169" s="28">
        <v>8</v>
      </c>
      <c r="M169" s="28">
        <v>9</v>
      </c>
      <c r="N169" s="28">
        <v>10</v>
      </c>
      <c r="O169" s="28">
        <v>11</v>
      </c>
      <c r="P169" s="28">
        <v>12</v>
      </c>
      <c r="Q169" s="336" t="s">
        <v>25</v>
      </c>
      <c r="R169" s="289" t="s">
        <v>26</v>
      </c>
      <c r="S169" s="29">
        <v>1</v>
      </c>
      <c r="T169" s="29">
        <v>2</v>
      </c>
      <c r="U169" s="29">
        <v>3</v>
      </c>
      <c r="V169" s="29">
        <v>4</v>
      </c>
      <c r="W169" s="29">
        <v>5</v>
      </c>
      <c r="X169" s="29">
        <v>6</v>
      </c>
      <c r="Y169" s="29">
        <v>7</v>
      </c>
      <c r="Z169" s="29">
        <v>8</v>
      </c>
      <c r="AA169" s="29">
        <v>9</v>
      </c>
      <c r="AB169" s="29">
        <v>10</v>
      </c>
      <c r="AC169" s="285" t="s">
        <v>25</v>
      </c>
      <c r="AD169" s="338" t="s">
        <v>26</v>
      </c>
      <c r="AE169" s="30">
        <v>1</v>
      </c>
      <c r="AF169" s="28">
        <v>2</v>
      </c>
      <c r="AG169" s="28">
        <v>3</v>
      </c>
      <c r="AH169" s="28">
        <v>4</v>
      </c>
      <c r="AI169" s="28">
        <v>5</v>
      </c>
      <c r="AJ169" s="28">
        <v>6</v>
      </c>
      <c r="AK169" s="28">
        <v>7</v>
      </c>
      <c r="AL169" s="28">
        <v>8</v>
      </c>
      <c r="AM169" s="28">
        <v>9</v>
      </c>
      <c r="AN169" s="28">
        <v>10</v>
      </c>
      <c r="AO169" s="336" t="s">
        <v>25</v>
      </c>
      <c r="AP169" s="289" t="s">
        <v>26</v>
      </c>
      <c r="AQ169" s="29">
        <v>1</v>
      </c>
      <c r="AR169" s="29">
        <v>2</v>
      </c>
      <c r="AS169" s="29">
        <v>3</v>
      </c>
      <c r="AT169" s="29">
        <v>4</v>
      </c>
      <c r="AU169" s="29">
        <v>5</v>
      </c>
      <c r="AV169" s="29">
        <v>6</v>
      </c>
      <c r="AW169" s="29">
        <v>7</v>
      </c>
      <c r="AX169" s="285" t="s">
        <v>25</v>
      </c>
      <c r="AY169" s="278" t="s">
        <v>113</v>
      </c>
      <c r="AZ169" s="297"/>
      <c r="BA169" s="298"/>
      <c r="BB169" s="287" t="s">
        <v>26</v>
      </c>
      <c r="BC169" s="30">
        <v>1</v>
      </c>
      <c r="BD169" s="28">
        <v>2</v>
      </c>
      <c r="BE169" s="28">
        <v>3</v>
      </c>
      <c r="BF169" s="28">
        <v>4</v>
      </c>
      <c r="BG169" s="28">
        <v>5</v>
      </c>
      <c r="BH169" s="288" t="s">
        <v>25</v>
      </c>
      <c r="BI169" s="289" t="s">
        <v>26</v>
      </c>
      <c r="BJ169" s="29">
        <v>1</v>
      </c>
      <c r="BK169" s="29">
        <v>2</v>
      </c>
      <c r="BL169" s="29">
        <v>3</v>
      </c>
      <c r="BM169" s="29">
        <v>4</v>
      </c>
      <c r="BN169" s="29">
        <v>5</v>
      </c>
      <c r="BO169" s="29">
        <v>6</v>
      </c>
      <c r="BP169" s="29">
        <v>7</v>
      </c>
      <c r="BQ169" s="29">
        <v>8</v>
      </c>
      <c r="BR169" s="29">
        <v>9</v>
      </c>
      <c r="BS169" s="29">
        <v>10</v>
      </c>
      <c r="BT169" s="290" t="s">
        <v>25</v>
      </c>
      <c r="BU169" s="278" t="s">
        <v>26</v>
      </c>
      <c r="BV169" s="31">
        <v>1</v>
      </c>
      <c r="BW169" s="31">
        <v>2</v>
      </c>
      <c r="BX169" s="31">
        <v>3</v>
      </c>
      <c r="BY169" s="31">
        <v>4</v>
      </c>
      <c r="BZ169" s="32">
        <v>5</v>
      </c>
      <c r="CA169" s="344" t="s">
        <v>25</v>
      </c>
      <c r="CB169" s="345" t="s">
        <v>26</v>
      </c>
      <c r="CC169" s="33">
        <v>1</v>
      </c>
      <c r="CD169" s="33">
        <v>2</v>
      </c>
      <c r="CE169" s="33">
        <v>3</v>
      </c>
      <c r="CF169" s="33">
        <v>4</v>
      </c>
      <c r="CG169" s="33">
        <v>5</v>
      </c>
      <c r="CH169" s="346" t="s">
        <v>25</v>
      </c>
      <c r="CI169" s="347" t="s">
        <v>26</v>
      </c>
      <c r="CJ169" s="34">
        <v>1</v>
      </c>
      <c r="CK169" s="34">
        <v>2</v>
      </c>
      <c r="CL169" s="34">
        <v>3</v>
      </c>
      <c r="CM169" s="34">
        <v>4</v>
      </c>
      <c r="CN169" s="34">
        <v>5</v>
      </c>
      <c r="CO169" s="348" t="s">
        <v>25</v>
      </c>
      <c r="CP169" s="349" t="s">
        <v>26</v>
      </c>
      <c r="CQ169" s="35">
        <v>1</v>
      </c>
      <c r="CR169" s="35">
        <v>2</v>
      </c>
      <c r="CS169" s="35">
        <v>3</v>
      </c>
      <c r="CT169" s="36">
        <v>4</v>
      </c>
      <c r="CU169" s="35">
        <v>5</v>
      </c>
      <c r="CV169" s="35">
        <v>6</v>
      </c>
      <c r="CW169" s="35">
        <v>7</v>
      </c>
      <c r="CX169" s="35">
        <v>8</v>
      </c>
      <c r="CY169" s="288" t="s">
        <v>25</v>
      </c>
      <c r="CZ169" s="318" t="s">
        <v>26</v>
      </c>
      <c r="DA169" s="37"/>
      <c r="DB169" s="38"/>
      <c r="DC169" s="287" t="s">
        <v>27</v>
      </c>
      <c r="DD169" s="39"/>
      <c r="DE169" s="39"/>
      <c r="DF169" s="39"/>
      <c r="DG169" s="39"/>
      <c r="DH169" s="307"/>
      <c r="DI169" s="310"/>
      <c r="DJ169" s="313"/>
      <c r="DK169" s="316"/>
      <c r="DL169" s="283"/>
      <c r="DM169" s="283"/>
      <c r="DN169" s="283"/>
      <c r="DO169" s="283"/>
      <c r="DP169" s="283"/>
      <c r="DQ169" s="283"/>
    </row>
    <row r="170" spans="1:127" ht="17.25" customHeight="1">
      <c r="A170" s="351"/>
      <c r="B170" s="351"/>
      <c r="C170" s="354"/>
      <c r="D170" s="40" t="s">
        <v>28</v>
      </c>
      <c r="E170" s="41"/>
      <c r="F170" s="42"/>
      <c r="G170" s="42"/>
      <c r="H170" s="42"/>
      <c r="I170" s="42"/>
      <c r="J170" s="42"/>
      <c r="K170" s="42"/>
      <c r="L170" s="42"/>
      <c r="M170" s="43"/>
      <c r="N170" s="44"/>
      <c r="O170" s="44"/>
      <c r="P170" s="44"/>
      <c r="Q170" s="337"/>
      <c r="R170" s="289"/>
      <c r="S170" s="45"/>
      <c r="T170" s="45"/>
      <c r="U170" s="45"/>
      <c r="V170" s="45"/>
      <c r="W170" s="45"/>
      <c r="X170" s="46"/>
      <c r="Y170" s="46"/>
      <c r="Z170" s="46"/>
      <c r="AA170" s="47"/>
      <c r="AB170" s="47"/>
      <c r="AC170" s="286"/>
      <c r="AD170" s="338"/>
      <c r="AE170" s="41">
        <v>39841</v>
      </c>
      <c r="AF170" s="42">
        <v>39842</v>
      </c>
      <c r="AG170" s="42">
        <v>39844</v>
      </c>
      <c r="AH170" s="42">
        <v>39856</v>
      </c>
      <c r="AI170" s="42">
        <v>43514</v>
      </c>
      <c r="AJ170" s="42">
        <v>39864</v>
      </c>
      <c r="AK170" s="42"/>
      <c r="AL170" s="43"/>
      <c r="AM170" s="43"/>
      <c r="AN170" s="43"/>
      <c r="AO170" s="337"/>
      <c r="AP170" s="289"/>
      <c r="AQ170" s="45">
        <v>39877</v>
      </c>
      <c r="AR170" s="45">
        <v>39880</v>
      </c>
      <c r="AS170" s="45">
        <v>39884</v>
      </c>
      <c r="AT170" s="45"/>
      <c r="AU170" s="46"/>
      <c r="AV170" s="46"/>
      <c r="AW170" s="46"/>
      <c r="AX170" s="286"/>
      <c r="AY170" s="278"/>
      <c r="AZ170" s="291">
        <v>39872</v>
      </c>
      <c r="BA170" s="292"/>
      <c r="BB170" s="287"/>
      <c r="BC170" s="41">
        <v>39841</v>
      </c>
      <c r="BD170" s="42">
        <v>39856</v>
      </c>
      <c r="BE170" s="42">
        <v>39877</v>
      </c>
      <c r="BF170" s="42"/>
      <c r="BG170" s="42"/>
      <c r="BH170" s="288"/>
      <c r="BI170" s="289"/>
      <c r="BJ170" s="45">
        <v>39857</v>
      </c>
      <c r="BK170" s="45">
        <v>39870</v>
      </c>
      <c r="BL170" s="45">
        <v>39877</v>
      </c>
      <c r="BM170" s="45"/>
      <c r="BN170" s="45"/>
      <c r="BO170" s="45"/>
      <c r="BP170" s="46"/>
      <c r="BQ170" s="46"/>
      <c r="BR170" s="46"/>
      <c r="BS170" s="46"/>
      <c r="BT170" s="290"/>
      <c r="BU170" s="278"/>
      <c r="BV170" s="48">
        <v>39871</v>
      </c>
      <c r="BW170" s="48"/>
      <c r="BX170" s="48"/>
      <c r="BY170" s="49"/>
      <c r="BZ170" s="50"/>
      <c r="CA170" s="344"/>
      <c r="CB170" s="345"/>
      <c r="CC170" s="51">
        <v>39893</v>
      </c>
      <c r="CD170" s="51"/>
      <c r="CE170" s="52"/>
      <c r="CF170" s="52"/>
      <c r="CG170" s="52"/>
      <c r="CH170" s="346"/>
      <c r="CI170" s="347"/>
      <c r="CJ170" s="53"/>
      <c r="CK170" s="53"/>
      <c r="CL170" s="54"/>
      <c r="CM170" s="54"/>
      <c r="CN170" s="54"/>
      <c r="CO170" s="348"/>
      <c r="CP170" s="349"/>
      <c r="CQ170" s="55"/>
      <c r="CR170" s="55"/>
      <c r="CS170" s="55"/>
      <c r="CT170" s="56"/>
      <c r="CU170" s="57"/>
      <c r="CV170" s="57"/>
      <c r="CW170" s="57"/>
      <c r="CX170" s="57"/>
      <c r="CY170" s="288"/>
      <c r="CZ170" s="318"/>
      <c r="DA170" s="320">
        <v>50</v>
      </c>
      <c r="DB170" s="321"/>
      <c r="DC170" s="287"/>
      <c r="DD170" s="39" t="s">
        <v>29</v>
      </c>
      <c r="DE170" s="39" t="s">
        <v>30</v>
      </c>
      <c r="DF170" s="39" t="s">
        <v>31</v>
      </c>
      <c r="DG170" s="39" t="s">
        <v>32</v>
      </c>
      <c r="DH170" s="307"/>
      <c r="DI170" s="311"/>
      <c r="DJ170" s="314"/>
      <c r="DK170" s="317"/>
      <c r="DL170" s="283"/>
      <c r="DM170" s="283"/>
      <c r="DN170" s="283"/>
      <c r="DO170" s="283"/>
      <c r="DP170" s="283"/>
      <c r="DQ170" s="283"/>
    </row>
    <row r="171" spans="1:127" ht="15" customHeight="1" thickBot="1">
      <c r="A171" s="352"/>
      <c r="B171" s="352"/>
      <c r="C171" s="355"/>
      <c r="D171" s="40" t="s">
        <v>33</v>
      </c>
      <c r="E171" s="58"/>
      <c r="F171" s="17"/>
      <c r="G171" s="17"/>
      <c r="H171" s="17"/>
      <c r="I171" s="17"/>
      <c r="J171" s="17"/>
      <c r="K171" s="17"/>
      <c r="L171" s="17"/>
      <c r="M171" s="28"/>
      <c r="N171" s="28"/>
      <c r="O171" s="28"/>
      <c r="P171" s="28"/>
      <c r="Q171" s="28">
        <f>SUM(E171:P171)</f>
        <v>0</v>
      </c>
      <c r="R171" s="289"/>
      <c r="S171" s="59"/>
      <c r="T171" s="59"/>
      <c r="U171" s="59"/>
      <c r="V171" s="59"/>
      <c r="W171" s="59"/>
      <c r="X171" s="29"/>
      <c r="Y171" s="29"/>
      <c r="Z171" s="29"/>
      <c r="AA171" s="29"/>
      <c r="AB171" s="29"/>
      <c r="AC171" s="29">
        <f>SUM(S171:AB171)</f>
        <v>0</v>
      </c>
      <c r="AD171" s="338"/>
      <c r="AE171" s="58">
        <v>10</v>
      </c>
      <c r="AF171" s="17">
        <v>15</v>
      </c>
      <c r="AG171" s="17">
        <v>15</v>
      </c>
      <c r="AH171" s="17">
        <v>10</v>
      </c>
      <c r="AI171" s="17">
        <v>10</v>
      </c>
      <c r="AJ171" s="17">
        <v>10</v>
      </c>
      <c r="AK171" s="17"/>
      <c r="AL171" s="28"/>
      <c r="AM171" s="28"/>
      <c r="AN171" s="28"/>
      <c r="AO171" s="28">
        <f>SUM(AE171:AN171)</f>
        <v>70</v>
      </c>
      <c r="AP171" s="289"/>
      <c r="AQ171" s="59">
        <v>10</v>
      </c>
      <c r="AR171" s="59">
        <v>10</v>
      </c>
      <c r="AS171" s="59">
        <v>10</v>
      </c>
      <c r="AT171" s="59"/>
      <c r="AU171" s="29"/>
      <c r="AV171" s="29"/>
      <c r="AW171" s="29"/>
      <c r="AX171" s="29">
        <f>SUM(AQ171:AW171)</f>
        <v>30</v>
      </c>
      <c r="AY171" s="278"/>
      <c r="AZ171" s="293">
        <v>50</v>
      </c>
      <c r="BA171" s="294"/>
      <c r="BB171" s="287"/>
      <c r="BC171" s="58">
        <v>100</v>
      </c>
      <c r="BD171" s="17">
        <v>100</v>
      </c>
      <c r="BE171" s="17">
        <v>100</v>
      </c>
      <c r="BF171" s="17"/>
      <c r="BG171" s="17"/>
      <c r="BH171" s="28">
        <f>SUM(BC171:BG171)</f>
        <v>300</v>
      </c>
      <c r="BI171" s="289"/>
      <c r="BJ171" s="59">
        <v>25</v>
      </c>
      <c r="BK171" s="59">
        <v>25</v>
      </c>
      <c r="BL171" s="59">
        <v>25</v>
      </c>
      <c r="BM171" s="59">
        <v>25</v>
      </c>
      <c r="BN171" s="59">
        <v>15</v>
      </c>
      <c r="BO171" s="59">
        <v>5</v>
      </c>
      <c r="BP171" s="29"/>
      <c r="BQ171" s="29"/>
      <c r="BR171" s="29"/>
      <c r="BS171" s="29"/>
      <c r="BT171" s="29">
        <f>SUM(BJ171:BS171)</f>
        <v>120</v>
      </c>
      <c r="BU171" s="278"/>
      <c r="BV171" s="60">
        <v>100</v>
      </c>
      <c r="BW171" s="60"/>
      <c r="BX171" s="60"/>
      <c r="BY171" s="31"/>
      <c r="BZ171" s="31"/>
      <c r="CA171" s="32">
        <f>SUM(BV171:BZ171)</f>
        <v>100</v>
      </c>
      <c r="CB171" s="345"/>
      <c r="CC171" s="61">
        <v>100</v>
      </c>
      <c r="CD171" s="61"/>
      <c r="CE171" s="33"/>
      <c r="CF171" s="33"/>
      <c r="CG171" s="33"/>
      <c r="CH171" s="33">
        <f>SUM(CC171:CG171)</f>
        <v>100</v>
      </c>
      <c r="CI171" s="347"/>
      <c r="CJ171" s="62"/>
      <c r="CK171" s="62"/>
      <c r="CL171" s="34"/>
      <c r="CM171" s="34"/>
      <c r="CN171" s="34"/>
      <c r="CO171" s="63">
        <f>SUM(CJ171:CN171)</f>
        <v>0</v>
      </c>
      <c r="CP171" s="349"/>
      <c r="CQ171" s="64">
        <v>25</v>
      </c>
      <c r="CR171" s="64">
        <v>10</v>
      </c>
      <c r="CS171" s="64">
        <v>15</v>
      </c>
      <c r="CT171" s="65"/>
      <c r="CU171" s="35"/>
      <c r="CV171" s="35"/>
      <c r="CW171" s="35"/>
      <c r="CX171" s="35"/>
      <c r="CY171" s="66">
        <f>SUM(CQ171:CX171)</f>
        <v>50</v>
      </c>
      <c r="CZ171" s="318"/>
      <c r="DA171" s="322"/>
      <c r="DB171" s="323"/>
      <c r="DC171" s="319"/>
      <c r="DD171" s="39"/>
      <c r="DE171" s="39"/>
      <c r="DF171" s="39"/>
      <c r="DG171" s="39"/>
      <c r="DH171" s="308"/>
      <c r="DI171" s="67" t="s">
        <v>34</v>
      </c>
      <c r="DJ171" s="68" t="s">
        <v>35</v>
      </c>
      <c r="DK171" s="69" t="s">
        <v>36</v>
      </c>
      <c r="DL171" s="283"/>
      <c r="DM171" s="283"/>
      <c r="DN171" s="283"/>
      <c r="DO171" s="283"/>
      <c r="DP171" s="283"/>
      <c r="DQ171" s="283"/>
      <c r="DR171" s="279" t="s">
        <v>37</v>
      </c>
      <c r="DS171" s="279"/>
      <c r="DT171" s="279"/>
      <c r="DU171" s="279"/>
      <c r="DV171" s="279"/>
      <c r="DW171" s="279"/>
    </row>
    <row r="172" spans="1:127" ht="18" customHeight="1">
      <c r="A172" s="70">
        <v>406913150114</v>
      </c>
      <c r="B172" s="71"/>
      <c r="C172" s="72" t="s">
        <v>116</v>
      </c>
      <c r="D172" s="73"/>
      <c r="E172" s="74"/>
      <c r="F172" s="75"/>
      <c r="G172" s="75"/>
      <c r="H172" s="75"/>
      <c r="I172" s="75"/>
      <c r="J172" s="75"/>
      <c r="K172" s="75"/>
      <c r="L172" s="75"/>
      <c r="M172" s="76"/>
      <c r="N172" s="76"/>
      <c r="O172" s="76"/>
      <c r="P172" s="76"/>
      <c r="Q172" s="76" t="str">
        <f>IF(SUMIFS(E172:P172,E172:P172,"&gt;=0")=0,"",SUMIFS(E172:P172,E172:P172,"&gt;=0"))</f>
        <v/>
      </c>
      <c r="R172" s="76">
        <f>IFERROR(IF($R$168=0,0,((Q172/SUMIFS($E$171:$P$171,E172:P172,"&gt;=0")*100))),"")</f>
        <v>0</v>
      </c>
      <c r="S172" s="77"/>
      <c r="T172" s="77"/>
      <c r="U172" s="77"/>
      <c r="V172" s="77"/>
      <c r="W172" s="77"/>
      <c r="X172" s="78"/>
      <c r="Y172" s="78"/>
      <c r="Z172" s="78"/>
      <c r="AA172" s="78"/>
      <c r="AB172" s="78"/>
      <c r="AC172" s="78" t="str">
        <f>IF(SUMIFS(S172:AB172,S172:AB172,"&gt;=0")=0,"",SUMIFS(S172:AB172,S172:AB172,"&gt;=0"))</f>
        <v/>
      </c>
      <c r="AD172" s="79" t="str">
        <f>IFERROR(IF($AD$168=0,0,((AC172/SUMIFS($S$171:$AB$171,S172:AB172,"&gt;=0")*100))),"")</f>
        <v/>
      </c>
      <c r="AE172" s="74">
        <v>6</v>
      </c>
      <c r="AF172" s="87">
        <v>13</v>
      </c>
      <c r="AG172" s="87">
        <v>13</v>
      </c>
      <c r="AH172" s="75">
        <v>9</v>
      </c>
      <c r="AI172" s="75">
        <v>9</v>
      </c>
      <c r="AJ172" s="75">
        <v>10</v>
      </c>
      <c r="AK172" s="75"/>
      <c r="AL172" s="76"/>
      <c r="AM172" s="76"/>
      <c r="AN172" s="76"/>
      <c r="AO172" s="76">
        <f>IF(SUMIFS(AE172:AN172,AE172:AN172,"&gt;=0")=0,"",SUMIFS(AE172:AN172,AE172:AN172,"&gt;=0"))</f>
        <v>60</v>
      </c>
      <c r="AP172" s="76">
        <f>IFERROR(IF($AP$168=0,0,((AO172/SUMIFS($AE$171:$AN$171,AE172:AN172,"&gt;=0"))*100)),"")</f>
        <v>85.714285714285708</v>
      </c>
      <c r="AQ172" s="77">
        <v>10</v>
      </c>
      <c r="AR172" s="77">
        <v>10</v>
      </c>
      <c r="AS172" s="77">
        <v>10</v>
      </c>
      <c r="AT172" s="77"/>
      <c r="AU172" s="78"/>
      <c r="AV172" s="78"/>
      <c r="AW172" s="78"/>
      <c r="AX172" s="78">
        <f t="shared" ref="AX172:AX177" si="100">IF(SUMIFS(AQ172:AW172,AQ172:AW172,"&gt;=0")=0,"",SUMIFS(AQ172:AW172,AQ172:AW172,"&gt;=0"))</f>
        <v>30</v>
      </c>
      <c r="AY172" s="78">
        <f>IFERROR(IF($AY$168=0,0,((AX172/SUMIFS($AQ$171:$AW$171,AQ172:AW172,"&gt;=0"))*100)),"")</f>
        <v>100</v>
      </c>
      <c r="AZ172" s="262">
        <v>44</v>
      </c>
      <c r="BA172" s="263"/>
      <c r="BB172" s="80">
        <f>IFERROR(IF(OR($BB$168="",$BB$168=0),0,IF(AZ172/$AZ$171*100=0,"",AZ172/$AZ$171*100)),"")</f>
        <v>88</v>
      </c>
      <c r="BC172" s="74">
        <v>92</v>
      </c>
      <c r="BD172" s="75">
        <v>92</v>
      </c>
      <c r="BE172" s="75">
        <v>92</v>
      </c>
      <c r="BF172" s="75"/>
      <c r="BG172" s="75"/>
      <c r="BH172" s="76">
        <f>IF(SUMIFS(BC172:BG172,BC172:BG172,"&gt;=0")=0,"",SUMIFS(BC172:BG172,BC172:BG172,"&gt;=0"))</f>
        <v>276</v>
      </c>
      <c r="BI172" s="76">
        <f>IFERROR(IF($BI$168=0,0,((BH172/SUMIFS($BC$171:$BG$171,BC172:BG172,"&gt;=0"))*100)),"")</f>
        <v>92</v>
      </c>
      <c r="BJ172" s="77">
        <v>25</v>
      </c>
      <c r="BK172" s="77">
        <v>23</v>
      </c>
      <c r="BL172" s="77">
        <v>22</v>
      </c>
      <c r="BM172" s="77">
        <v>20</v>
      </c>
      <c r="BN172" s="77">
        <v>15</v>
      </c>
      <c r="BO172" s="77">
        <v>5</v>
      </c>
      <c r="BP172" s="78"/>
      <c r="BQ172" s="78"/>
      <c r="BR172" s="78"/>
      <c r="BS172" s="78"/>
      <c r="BT172" s="78">
        <f t="shared" ref="BT172:BT178" si="101">IF(SUMIFS(BJ172:BS172,BJ172:BS172,"&gt;=0")=0,"",SUMIFS(BJ172:BS172,BJ172:BS172,"&gt;=0"))</f>
        <v>110</v>
      </c>
      <c r="BU172" s="78">
        <f>IFERROR(IF($BU$168=0,0,((BT172/SUMIFS($BJ$171:$BS$171,BJ172:BS172,"&gt;=0"))*100)),"")</f>
        <v>91.666666666666657</v>
      </c>
      <c r="BV172" s="81">
        <v>95</v>
      </c>
      <c r="BW172" s="81"/>
      <c r="BX172" s="81"/>
      <c r="BY172" s="82"/>
      <c r="BZ172" s="82"/>
      <c r="CA172" s="82">
        <f>IF(SUMIFS(BV172:BZ172,BV172:BZ172,"&gt;=0")=0,"",SUMIFS(BV172:BZ172,BV172:BZ172,"&gt;=0"))</f>
        <v>95</v>
      </c>
      <c r="CB172" s="82">
        <f>IFERROR(IF($CB$168=0,0,((CA172/SUMIFS($BV$171:$BZ$171,BV172:BZ172,"&gt;=0"))*100)),"")</f>
        <v>95</v>
      </c>
      <c r="CC172" s="83">
        <v>93</v>
      </c>
      <c r="CD172" s="83"/>
      <c r="CE172" s="84"/>
      <c r="CF172" s="84"/>
      <c r="CG172" s="84"/>
      <c r="CH172" s="84">
        <f>IF(SUMIFS(CC172:CG172,CC172:CG172,"&gt;=0")=0,"",SUMIFS(CC172:CG172,CC172:CG172,"&gt;=0"))</f>
        <v>93</v>
      </c>
      <c r="CI172" s="84">
        <f>IFERROR(IF($CI$168=0,0,((CH172/SUMIFS($CC$171:$CG$171,CC172:CG172,"&gt;=0"))*100)),"")</f>
        <v>93</v>
      </c>
      <c r="CJ172" s="85"/>
      <c r="CK172" s="85"/>
      <c r="CL172" s="86"/>
      <c r="CM172" s="86"/>
      <c r="CN172" s="86"/>
      <c r="CO172" s="86" t="str">
        <f>IF(SUMIFS(CJ172:CN172,CJ172:CN172,"&gt;=0")=0,"",SUMIFS(CJ172:CN172,CJ172:CN172,"&gt;=0"))</f>
        <v/>
      </c>
      <c r="CP172" s="86">
        <f>IFERROR(IF($CP$168=0,0,((CO172/SUMIFS($CJ$171:$CN$171,CJ172:CN172,"&gt;=0"))*100)),"")</f>
        <v>0</v>
      </c>
      <c r="CQ172" s="74">
        <v>23</v>
      </c>
      <c r="CR172" s="75">
        <v>10</v>
      </c>
      <c r="CS172" s="87">
        <v>14</v>
      </c>
      <c r="CT172" s="87"/>
      <c r="CU172" s="88"/>
      <c r="CV172" s="88"/>
      <c r="CW172" s="88"/>
      <c r="CX172" s="88"/>
      <c r="CY172" s="88">
        <f>IF(SUMIFS(CQ172:CX172,CQ172:CX172,"&gt;=0")=0,"",SUMIFS(CQ172:CX172,CQ172:CX172,"&gt;=0"))</f>
        <v>47</v>
      </c>
      <c r="CZ172" s="89">
        <f>IFERROR(IF($CZ$168=0,0,((CY172/SUMIFS($CQ$171:$CX$171,CQ172:CX172,"&gt;=0"))*100)),"")</f>
        <v>94</v>
      </c>
      <c r="DA172" s="280">
        <v>47</v>
      </c>
      <c r="DB172" s="281"/>
      <c r="DC172" s="80">
        <f>IFERROR(IF(OR($DC$168="",$DC$168=0),0,IF((DA172/$DA$170*100)*$DC$168/100=0,"",(DA172/$DA$170*100)*$DC$168/100)),"")</f>
        <v>18.8</v>
      </c>
      <c r="DD172" s="162" t="str">
        <f>IFERROR((R172*$R$168+AD172*$AD$168)/100*$AC$167/100,"")</f>
        <v/>
      </c>
      <c r="DE172" s="162">
        <f>IFERROR(((AP172*$AP$168+AY172*$AY$168+BB172*$BB$168)/100)*$BA$167/100,"")</f>
        <v>27.205714285714279</v>
      </c>
      <c r="DF172" s="162">
        <f>IFERROR(((BI172*$BI$168+BU172*$BU$168+CB172*$CB$168+CI172*$CI$168+CP172*$CP$168+CZ172*$CZ$168)/100)*$CY$167/100,"")</f>
        <v>46.508333333333333</v>
      </c>
      <c r="DG172" s="162">
        <f>IFERROR(DC172,"")</f>
        <v>18.8</v>
      </c>
      <c r="DH172" s="93">
        <f>IFERROR(IF(AND($C$167="",$E$166="",$AE$166="",$BC$166="",$E$165=""),IF(SUM(DD172:DG172)=0,"",SUM(DD172:DG172)),""),"")</f>
        <v>92.514047619047616</v>
      </c>
      <c r="DI172" s="94">
        <f>IFERROR(75+(100-75)/(100-60)*(DH172-60),"")</f>
        <v>95.321279761904762</v>
      </c>
      <c r="DJ172" s="95">
        <f>IFERROR(75+(100-75)/(100-55)*(DH172-55),"")</f>
        <v>95.841137566137562</v>
      </c>
      <c r="DK172" s="96">
        <f>IFERROR(75+(100-75)/(100-50)*(DH172-50),"")</f>
        <v>96.257023809523815</v>
      </c>
      <c r="DL172" s="97">
        <f>IFERROR(IF(ROUND(IF($C$166="Green",DI172,IF($C$166="Orange",DJ172,IF($C$166="Yellow",DK172,"Error!"))),0)&lt;70,70,ROUND(IF($C$166="Green",DI172,IF($C$166="Orange",DJ172,IF($C$166="Yellow",DK172,"Error!"))),0)),"")</f>
        <v>96</v>
      </c>
      <c r="DM172" s="164">
        <f>IFERROR(DL172-DL119,"")</f>
        <v>-1</v>
      </c>
      <c r="DN172" s="165">
        <f>DL119</f>
        <v>97</v>
      </c>
      <c r="DO172" s="165">
        <f>DL66</f>
        <v>95</v>
      </c>
      <c r="DP172" s="165">
        <f>DL13</f>
        <v>95</v>
      </c>
      <c r="DQ172" s="171">
        <f>IFERROR(AVERAGE(DL172,DN172:DP172),"")</f>
        <v>95.75</v>
      </c>
      <c r="DR172" s="274" t="s">
        <v>40</v>
      </c>
      <c r="DS172" s="275"/>
      <c r="DT172" s="275"/>
      <c r="DU172" s="275"/>
      <c r="DV172" s="276">
        <f>COUNTIFS($DL$172:$DL$211,"&gt;=95",$DL$172:$DL$211,"&lt;=100")</f>
        <v>5</v>
      </c>
      <c r="DW172" s="276"/>
    </row>
    <row r="173" spans="1:127" ht="18" customHeight="1">
      <c r="A173" s="70">
        <v>406913150086</v>
      </c>
      <c r="B173" s="99"/>
      <c r="C173" s="72" t="s">
        <v>117</v>
      </c>
      <c r="D173" s="73"/>
      <c r="E173" s="74"/>
      <c r="F173" s="75"/>
      <c r="G173" s="75"/>
      <c r="H173" s="75"/>
      <c r="I173" s="75"/>
      <c r="J173" s="75"/>
      <c r="K173" s="75"/>
      <c r="L173" s="75"/>
      <c r="M173" s="76"/>
      <c r="N173" s="76"/>
      <c r="O173" s="76"/>
      <c r="P173" s="76"/>
      <c r="Q173" s="76" t="str">
        <f t="shared" ref="Q173:Q211" si="102">IF(SUMIFS(E173:P173,E173:P173,"&gt;=0")=0,"",SUMIFS(E173:P173,E173:P173,"&gt;=0"))</f>
        <v/>
      </c>
      <c r="R173" s="76">
        <f t="shared" ref="R173:R211" si="103">IFERROR(IF($R$168=0,0,((Q173/SUMIFS($E$171:$P$171,E173:P173,"&gt;=0")*100))),"")</f>
        <v>0</v>
      </c>
      <c r="S173" s="77"/>
      <c r="T173" s="77"/>
      <c r="U173" s="77"/>
      <c r="V173" s="77"/>
      <c r="W173" s="77"/>
      <c r="X173" s="78"/>
      <c r="Y173" s="78"/>
      <c r="Z173" s="78"/>
      <c r="AA173" s="78"/>
      <c r="AB173" s="78"/>
      <c r="AC173" s="78" t="str">
        <f t="shared" ref="AC173:AC211" si="104">IF(SUMIFS(S173:AB173,S173:AB173,"&gt;=0")=0,"",SUMIFS(S173:AB173,S173:AB173,"&gt;=0"))</f>
        <v/>
      </c>
      <c r="AD173" s="79" t="str">
        <f t="shared" ref="AD173:AD211" si="105">IFERROR(IF($AD$168=0,0,((AC173/SUMIFS($S$171:$AB$171,S173:AB173,"&gt;=0")*100))),"")</f>
        <v/>
      </c>
      <c r="AE173" s="74">
        <v>7</v>
      </c>
      <c r="AF173" s="75">
        <v>8</v>
      </c>
      <c r="AG173" s="75">
        <v>10</v>
      </c>
      <c r="AH173" s="75">
        <v>9</v>
      </c>
      <c r="AI173" s="75">
        <v>8</v>
      </c>
      <c r="AJ173" s="75">
        <v>4</v>
      </c>
      <c r="AK173" s="75"/>
      <c r="AL173" s="76"/>
      <c r="AM173" s="76"/>
      <c r="AN173" s="76"/>
      <c r="AO173" s="76">
        <f t="shared" ref="AO173:AO211" si="106">IF(SUMIFS(AE173:AN173,AE173:AN173,"&gt;=0")=0,"",SUMIFS(AE173:AN173,AE173:AN173,"&gt;=0"))</f>
        <v>46</v>
      </c>
      <c r="AP173" s="76">
        <f t="shared" ref="AP173:AP211" si="107">IFERROR(IF($AP$168=0,0,((AO173/SUMIFS($AE$171:$AN$171,AE173:AN173,"&gt;=0"))*100)),"")</f>
        <v>65.714285714285708</v>
      </c>
      <c r="AQ173" s="77">
        <v>7</v>
      </c>
      <c r="AR173" s="77">
        <v>6</v>
      </c>
      <c r="AS173" s="77">
        <v>8</v>
      </c>
      <c r="AT173" s="77"/>
      <c r="AU173" s="78"/>
      <c r="AV173" s="78"/>
      <c r="AW173" s="78"/>
      <c r="AX173" s="78">
        <f t="shared" si="100"/>
        <v>21</v>
      </c>
      <c r="AY173" s="78">
        <f t="shared" ref="AY173:AY211" si="108">IFERROR(IF($AY$168=0,0,((AX173/SUMIFS($AQ$171:$AW$171,AQ173:AW173,"&gt;=0"))*100)),"")</f>
        <v>70</v>
      </c>
      <c r="AZ173" s="262">
        <v>23</v>
      </c>
      <c r="BA173" s="263"/>
      <c r="BB173" s="80">
        <f t="shared" ref="BB173:BB211" si="109">IFERROR(IF(OR($BB$168="",$BB$168=0),0,IF(AZ173/$AZ$171*100=0,"",AZ173/$AZ$171*100)),"")</f>
        <v>46</v>
      </c>
      <c r="BC173" s="74">
        <v>92</v>
      </c>
      <c r="BD173" s="75">
        <v>92</v>
      </c>
      <c r="BE173" s="75">
        <v>85</v>
      </c>
      <c r="BF173" s="75"/>
      <c r="BG173" s="75"/>
      <c r="BH173" s="76">
        <f t="shared" ref="BH173:BH211" si="110">IF(SUMIFS(BC173:BG173,BC173:BG173,"&gt;=0")=0,"",SUMIFS(BC173:BG173,BC173:BG173,"&gt;=0"))</f>
        <v>269</v>
      </c>
      <c r="BI173" s="76">
        <f t="shared" ref="BI173:BI211" si="111">IFERROR(IF($BI$168=0,0,((BH173/SUMIFS($BC$171:$BG$171,BC173:BG173,"&gt;=0"))*100)),"")</f>
        <v>89.666666666666657</v>
      </c>
      <c r="BJ173" s="77">
        <v>25</v>
      </c>
      <c r="BK173" s="77">
        <v>25</v>
      </c>
      <c r="BL173" s="77">
        <v>19</v>
      </c>
      <c r="BM173" s="77">
        <v>24</v>
      </c>
      <c r="BN173" s="77">
        <v>15</v>
      </c>
      <c r="BO173" s="77">
        <v>5</v>
      </c>
      <c r="BP173" s="78"/>
      <c r="BQ173" s="78"/>
      <c r="BR173" s="78"/>
      <c r="BS173" s="78"/>
      <c r="BT173" s="78">
        <f t="shared" si="101"/>
        <v>113</v>
      </c>
      <c r="BU173" s="78">
        <f t="shared" ref="BU173:BU211" si="112">IFERROR(IF($BU$168=0,0,((BT173/SUMIFS($BJ$171:$BS$171,BJ173:BS173,"&gt;=0"))*100)),"")</f>
        <v>94.166666666666671</v>
      </c>
      <c r="BV173" s="81">
        <v>90</v>
      </c>
      <c r="BW173" s="81"/>
      <c r="BX173" s="81"/>
      <c r="BY173" s="82"/>
      <c r="BZ173" s="82"/>
      <c r="CA173" s="82">
        <f t="shared" ref="CA173:CA211" si="113">IF(SUMIFS(BV173:BZ173,BV173:BZ173,"&gt;=0")=0,"",SUMIFS(BV173:BZ173,BV173:BZ173,"&gt;=0"))</f>
        <v>90</v>
      </c>
      <c r="CB173" s="82">
        <f t="shared" ref="CB173:CB211" si="114">IFERROR(IF($CB$168=0,0,((CA173/SUMIFS($BV$171:$BZ$171,BV173:BZ173,"&gt;=0"))*100)),"")</f>
        <v>90</v>
      </c>
      <c r="CC173" s="83">
        <v>85</v>
      </c>
      <c r="CD173" s="83"/>
      <c r="CE173" s="84"/>
      <c r="CF173" s="84"/>
      <c r="CG173" s="84"/>
      <c r="CH173" s="84">
        <f t="shared" ref="CH173:CH211" si="115">IF(SUMIFS(CC173:CG173,CC173:CG173,"&gt;=0")=0,"",SUMIFS(CC173:CG173,CC173:CG173,"&gt;=0"))</f>
        <v>85</v>
      </c>
      <c r="CI173" s="84">
        <f t="shared" ref="CI173:CI211" si="116">IFERROR(IF($CI$168=0,0,((CH173/SUMIFS($CC$171:$CG$171,CC173:CG173,"&gt;=0"))*100)),"")</f>
        <v>85</v>
      </c>
      <c r="CJ173" s="85"/>
      <c r="CK173" s="85"/>
      <c r="CL173" s="86"/>
      <c r="CM173" s="86"/>
      <c r="CN173" s="86"/>
      <c r="CO173" s="86" t="str">
        <f t="shared" ref="CO173:CO178" si="117">IF(SUMIFS(CJ173:CN173,CJ173:CN173,"&gt;=0")=0,"",SUMIFS(CJ173:CN173,CJ173:CN173,"&gt;=0"))</f>
        <v/>
      </c>
      <c r="CP173" s="86">
        <f t="shared" ref="CP173:CP211" si="118">IFERROR(IF($CP$168=0,0,((CO173/SUMIFS($CJ$171:$CN$171,CJ173:CN173,"&gt;=0"))*100)),"")</f>
        <v>0</v>
      </c>
      <c r="CQ173" s="74">
        <v>21</v>
      </c>
      <c r="CR173" s="75">
        <v>10</v>
      </c>
      <c r="CS173" s="87">
        <v>14</v>
      </c>
      <c r="CT173" s="87"/>
      <c r="CU173" s="88"/>
      <c r="CV173" s="88"/>
      <c r="CW173" s="88"/>
      <c r="CX173" s="88"/>
      <c r="CY173" s="88">
        <f t="shared" ref="CY173:CY190" si="119">IF(SUMIFS(CQ173:CX173,CQ173:CX173,"&gt;=0")=0,"",SUMIFS(CQ173:CX173,CQ173:CX173,"&gt;=0"))</f>
        <v>45</v>
      </c>
      <c r="CZ173" s="89">
        <f t="shared" ref="CZ173:CZ211" si="120">IFERROR(IF($CZ$168=0,0,((CY173/SUMIFS($CQ$171:$CX$171,CQ173:CX173,"&gt;=0"))*100)),"")</f>
        <v>90</v>
      </c>
      <c r="DA173" s="264">
        <v>31</v>
      </c>
      <c r="DB173" s="263"/>
      <c r="DC173" s="80">
        <f t="shared" ref="DC173:DC211" si="121">IFERROR(IF(OR($DC$168="",$DC$168=0),0,IF((DA173/$DA$170*100)*$DC$168/100=0,"",(DA173/$DA$170*100)*$DC$168/100)),"")</f>
        <v>12.4</v>
      </c>
      <c r="DD173" s="162" t="str">
        <f t="shared" ref="DD173:DD211" si="122">IFERROR((R173*$R$168+AD173*$AD$168)/100*$AC$167/100,"")</f>
        <v/>
      </c>
      <c r="DE173" s="162">
        <f t="shared" ref="DE173:DE211" si="123">IFERROR(((AP173*$AP$168+AY173*$AY$168+BB173*$BB$168)/100)*$BA$167/100,"")</f>
        <v>18.325714285714284</v>
      </c>
      <c r="DF173" s="162">
        <f t="shared" ref="DF173:DF211" si="124">IFERROR(((BI173*$BI$168+BU173*$BU$168+CB173*$CB$168+CI173*$CI$168+CP173*$CP$168+CZ173*$CZ$168)/100)*$CY$167/100,"")</f>
        <v>45.112499999999997</v>
      </c>
      <c r="DG173" s="162">
        <f t="shared" ref="DG173:DG211" si="125">IFERROR(DC173,"")</f>
        <v>12.4</v>
      </c>
      <c r="DH173" s="93">
        <f t="shared" ref="DH173:DH211" si="126">IFERROR(IF(AND($C$167="",$E$166="",$AE$166="",$BC$166="",$E$165=""),IF(SUM(DD173:DG173)=0,"",SUM(DD173:DG173)),""),"")</f>
        <v>75.838214285714287</v>
      </c>
      <c r="DI173" s="94">
        <f t="shared" ref="DI173:DI211" si="127">IFERROR(75+(100-75)/(100-60)*(DH173-60),"")</f>
        <v>84.898883928571422</v>
      </c>
      <c r="DJ173" s="95">
        <f t="shared" ref="DJ173:DJ211" si="128">IFERROR(75+(100-75)/(100-55)*(DH173-55),"")</f>
        <v>86.57678571428572</v>
      </c>
      <c r="DK173" s="96">
        <f t="shared" ref="DK173:DK211" si="129">IFERROR(75+(100-75)/(100-50)*(DH173-50),"")</f>
        <v>87.919107142857143</v>
      </c>
      <c r="DL173" s="97">
        <f t="shared" ref="DL173:DL211" si="130">IFERROR(IF(ROUND(IF($C$166="Green",DI173,IF($C$166="Orange",DJ173,IF($C$166="Yellow",DK173,"Error!"))),0)&lt;70,70,ROUND(IF($C$166="Green",DI173,IF($C$166="Orange",DJ173,IF($C$166="Yellow",DK173,"Error!"))),0)),"")</f>
        <v>87</v>
      </c>
      <c r="DM173" s="164">
        <f t="shared" ref="DM173:DM211" si="131">IFERROR(DL173-DL120,"")</f>
        <v>1</v>
      </c>
      <c r="DN173" s="165">
        <f t="shared" ref="DN173:DN211" si="132">DL120</f>
        <v>86</v>
      </c>
      <c r="DO173" s="165">
        <f t="shared" ref="DO173:DO211" si="133">DL67</f>
        <v>86</v>
      </c>
      <c r="DP173" s="165">
        <f t="shared" ref="DP173:DP211" si="134">DL14</f>
        <v>86</v>
      </c>
      <c r="DQ173" s="171">
        <f t="shared" ref="DQ173:DQ211" si="135">IFERROR(AVERAGE(DL173,DN173:DP173),"")</f>
        <v>86.25</v>
      </c>
      <c r="DR173" s="274" t="s">
        <v>43</v>
      </c>
      <c r="DS173" s="275"/>
      <c r="DT173" s="275"/>
      <c r="DU173" s="275"/>
      <c r="DV173" s="276">
        <f>COUNTIFS($DL$172:$DL$211,"&gt;=90",$DL$172:$DL$211,"&lt;95")</f>
        <v>9</v>
      </c>
      <c r="DW173" s="276"/>
    </row>
    <row r="174" spans="1:127" ht="18" customHeight="1">
      <c r="A174" s="70">
        <v>406913150118</v>
      </c>
      <c r="B174" s="71"/>
      <c r="C174" s="72" t="s">
        <v>118</v>
      </c>
      <c r="D174" s="73"/>
      <c r="E174" s="74"/>
      <c r="F174" s="75"/>
      <c r="G174" s="75"/>
      <c r="H174" s="75"/>
      <c r="I174" s="75"/>
      <c r="J174" s="75"/>
      <c r="K174" s="75"/>
      <c r="L174" s="75"/>
      <c r="M174" s="76"/>
      <c r="N174" s="76"/>
      <c r="O174" s="76"/>
      <c r="P174" s="76"/>
      <c r="Q174" s="76" t="str">
        <f t="shared" si="102"/>
        <v/>
      </c>
      <c r="R174" s="76">
        <f t="shared" si="103"/>
        <v>0</v>
      </c>
      <c r="S174" s="77"/>
      <c r="T174" s="77"/>
      <c r="U174" s="77"/>
      <c r="V174" s="77"/>
      <c r="W174" s="77"/>
      <c r="X174" s="78"/>
      <c r="Y174" s="78"/>
      <c r="Z174" s="78"/>
      <c r="AA174" s="78"/>
      <c r="AB174" s="78"/>
      <c r="AC174" s="78" t="str">
        <f t="shared" si="104"/>
        <v/>
      </c>
      <c r="AD174" s="79" t="str">
        <f t="shared" si="105"/>
        <v/>
      </c>
      <c r="AE174" s="74">
        <v>7</v>
      </c>
      <c r="AF174" s="75">
        <v>4</v>
      </c>
      <c r="AG174" s="75">
        <v>10</v>
      </c>
      <c r="AH174" s="75">
        <v>8</v>
      </c>
      <c r="AI174" s="75">
        <v>7</v>
      </c>
      <c r="AJ174" s="75">
        <v>7</v>
      </c>
      <c r="AK174" s="75"/>
      <c r="AL174" s="76"/>
      <c r="AM174" s="76"/>
      <c r="AN174" s="76"/>
      <c r="AO174" s="76">
        <f t="shared" si="106"/>
        <v>43</v>
      </c>
      <c r="AP174" s="76">
        <f t="shared" si="107"/>
        <v>61.428571428571431</v>
      </c>
      <c r="AQ174" s="77">
        <v>6</v>
      </c>
      <c r="AR174" s="77">
        <v>8</v>
      </c>
      <c r="AS174" s="77">
        <v>6</v>
      </c>
      <c r="AT174" s="77"/>
      <c r="AU174" s="78"/>
      <c r="AV174" s="78"/>
      <c r="AW174" s="78"/>
      <c r="AX174" s="78">
        <f t="shared" si="100"/>
        <v>20</v>
      </c>
      <c r="AY174" s="78">
        <f t="shared" si="108"/>
        <v>66.666666666666657</v>
      </c>
      <c r="AZ174" s="262">
        <v>24</v>
      </c>
      <c r="BA174" s="263"/>
      <c r="BB174" s="80">
        <f t="shared" si="109"/>
        <v>48</v>
      </c>
      <c r="BC174" s="74">
        <v>85</v>
      </c>
      <c r="BD174" s="75">
        <v>85</v>
      </c>
      <c r="BE174" s="75">
        <v>85</v>
      </c>
      <c r="BF174" s="75"/>
      <c r="BG174" s="75"/>
      <c r="BH174" s="76">
        <f t="shared" si="110"/>
        <v>255</v>
      </c>
      <c r="BI174" s="76">
        <f t="shared" si="111"/>
        <v>85</v>
      </c>
      <c r="BJ174" s="77">
        <v>23</v>
      </c>
      <c r="BK174" s="77">
        <v>25</v>
      </c>
      <c r="BL174" s="77">
        <v>24</v>
      </c>
      <c r="BM174" s="77">
        <v>23</v>
      </c>
      <c r="BN174" s="77">
        <v>10</v>
      </c>
      <c r="BO174" s="77">
        <v>3</v>
      </c>
      <c r="BP174" s="78"/>
      <c r="BQ174" s="78"/>
      <c r="BR174" s="78"/>
      <c r="BS174" s="78"/>
      <c r="BT174" s="78">
        <f t="shared" si="101"/>
        <v>108</v>
      </c>
      <c r="BU174" s="78">
        <f t="shared" si="112"/>
        <v>90</v>
      </c>
      <c r="BV174" s="81">
        <v>85</v>
      </c>
      <c r="BW174" s="81"/>
      <c r="BX174" s="81"/>
      <c r="BY174" s="82"/>
      <c r="BZ174" s="82"/>
      <c r="CA174" s="82">
        <f t="shared" si="113"/>
        <v>85</v>
      </c>
      <c r="CB174" s="82">
        <f t="shared" si="114"/>
        <v>85</v>
      </c>
      <c r="CC174" s="83">
        <v>83</v>
      </c>
      <c r="CD174" s="83"/>
      <c r="CE174" s="84"/>
      <c r="CF174" s="84"/>
      <c r="CG174" s="84"/>
      <c r="CH174" s="84">
        <f t="shared" si="115"/>
        <v>83</v>
      </c>
      <c r="CI174" s="84">
        <f t="shared" si="116"/>
        <v>83</v>
      </c>
      <c r="CJ174" s="85"/>
      <c r="CK174" s="85"/>
      <c r="CL174" s="86"/>
      <c r="CM174" s="86"/>
      <c r="CN174" s="86"/>
      <c r="CO174" s="86" t="str">
        <f t="shared" si="117"/>
        <v/>
      </c>
      <c r="CP174" s="86">
        <f t="shared" si="118"/>
        <v>0</v>
      </c>
      <c r="CQ174" s="74">
        <v>20</v>
      </c>
      <c r="CR174" s="75">
        <v>6</v>
      </c>
      <c r="CS174" s="87">
        <v>12</v>
      </c>
      <c r="CT174" s="87"/>
      <c r="CU174" s="88"/>
      <c r="CV174" s="88"/>
      <c r="CW174" s="88"/>
      <c r="CX174" s="88"/>
      <c r="CY174" s="88">
        <f t="shared" si="119"/>
        <v>38</v>
      </c>
      <c r="CZ174" s="89">
        <f t="shared" si="120"/>
        <v>76</v>
      </c>
      <c r="DA174" s="264">
        <v>28</v>
      </c>
      <c r="DB174" s="263"/>
      <c r="DC174" s="80">
        <f t="shared" si="121"/>
        <v>11.200000000000003</v>
      </c>
      <c r="DD174" s="162" t="str">
        <f t="shared" si="122"/>
        <v/>
      </c>
      <c r="DE174" s="162">
        <f t="shared" si="123"/>
        <v>17.69142857142857</v>
      </c>
      <c r="DF174" s="162">
        <f t="shared" si="124"/>
        <v>41.85</v>
      </c>
      <c r="DG174" s="162">
        <f t="shared" si="125"/>
        <v>11.200000000000003</v>
      </c>
      <c r="DH174" s="93">
        <f t="shared" si="126"/>
        <v>70.741428571428571</v>
      </c>
      <c r="DI174" s="94">
        <f t="shared" si="127"/>
        <v>81.71339285714285</v>
      </c>
      <c r="DJ174" s="95">
        <f t="shared" si="128"/>
        <v>83.745238095238093</v>
      </c>
      <c r="DK174" s="96">
        <f t="shared" si="129"/>
        <v>85.370714285714286</v>
      </c>
      <c r="DL174" s="97">
        <f t="shared" si="130"/>
        <v>84</v>
      </c>
      <c r="DM174" s="164">
        <f t="shared" si="131"/>
        <v>6</v>
      </c>
      <c r="DN174" s="165">
        <f t="shared" si="132"/>
        <v>78</v>
      </c>
      <c r="DO174" s="165">
        <f t="shared" si="133"/>
        <v>80</v>
      </c>
      <c r="DP174" s="165">
        <f t="shared" si="134"/>
        <v>79</v>
      </c>
      <c r="DQ174" s="171">
        <f t="shared" si="135"/>
        <v>80.25</v>
      </c>
      <c r="DR174" s="274" t="s">
        <v>46</v>
      </c>
      <c r="DS174" s="275"/>
      <c r="DT174" s="275"/>
      <c r="DU174" s="275"/>
      <c r="DV174" s="276">
        <f>COUNTIFS($DL$172:$DL$211,"&gt;=85",$DL$172:$DL$211,"&lt;90")</f>
        <v>13</v>
      </c>
      <c r="DW174" s="276"/>
    </row>
    <row r="175" spans="1:127" ht="18" customHeight="1">
      <c r="A175" s="70">
        <v>406913150090</v>
      </c>
      <c r="B175" s="103"/>
      <c r="C175" s="72" t="s">
        <v>119</v>
      </c>
      <c r="D175" s="73"/>
      <c r="E175" s="74"/>
      <c r="F175" s="75"/>
      <c r="G175" s="75"/>
      <c r="H175" s="75"/>
      <c r="I175" s="75"/>
      <c r="J175" s="75"/>
      <c r="K175" s="75"/>
      <c r="L175" s="75"/>
      <c r="M175" s="76"/>
      <c r="N175" s="76"/>
      <c r="O175" s="76"/>
      <c r="P175" s="76"/>
      <c r="Q175" s="76" t="str">
        <f t="shared" si="102"/>
        <v/>
      </c>
      <c r="R175" s="76">
        <f t="shared" si="103"/>
        <v>0</v>
      </c>
      <c r="S175" s="77"/>
      <c r="T175" s="77"/>
      <c r="U175" s="77"/>
      <c r="V175" s="77"/>
      <c r="W175" s="77"/>
      <c r="X175" s="78"/>
      <c r="Y175" s="78"/>
      <c r="Z175" s="78"/>
      <c r="AA175" s="78"/>
      <c r="AB175" s="78"/>
      <c r="AC175" s="78" t="str">
        <f t="shared" si="104"/>
        <v/>
      </c>
      <c r="AD175" s="79" t="str">
        <f t="shared" si="105"/>
        <v/>
      </c>
      <c r="AE175" s="74">
        <v>8</v>
      </c>
      <c r="AF175" s="75">
        <v>10</v>
      </c>
      <c r="AG175" s="87">
        <v>15</v>
      </c>
      <c r="AH175" s="75">
        <v>9</v>
      </c>
      <c r="AI175" s="75">
        <v>3</v>
      </c>
      <c r="AJ175" s="75">
        <v>8</v>
      </c>
      <c r="AK175" s="75"/>
      <c r="AL175" s="76"/>
      <c r="AM175" s="76"/>
      <c r="AN175" s="76"/>
      <c r="AO175" s="76">
        <f t="shared" si="106"/>
        <v>53</v>
      </c>
      <c r="AP175" s="76">
        <f t="shared" si="107"/>
        <v>75.714285714285708</v>
      </c>
      <c r="AQ175" s="77">
        <v>9</v>
      </c>
      <c r="AR175" s="77">
        <v>6</v>
      </c>
      <c r="AS175" s="77">
        <v>5</v>
      </c>
      <c r="AT175" s="77"/>
      <c r="AU175" s="78"/>
      <c r="AV175" s="78"/>
      <c r="AW175" s="78"/>
      <c r="AX175" s="78">
        <f t="shared" si="100"/>
        <v>20</v>
      </c>
      <c r="AY175" s="78">
        <f t="shared" si="108"/>
        <v>66.666666666666657</v>
      </c>
      <c r="AZ175" s="262">
        <v>27</v>
      </c>
      <c r="BA175" s="263"/>
      <c r="BB175" s="80">
        <f t="shared" si="109"/>
        <v>54</v>
      </c>
      <c r="BC175" s="74">
        <v>85</v>
      </c>
      <c r="BD175" s="75">
        <v>85</v>
      </c>
      <c r="BE175" s="75">
        <v>85</v>
      </c>
      <c r="BF175" s="75"/>
      <c r="BG175" s="75"/>
      <c r="BH175" s="76">
        <f t="shared" si="110"/>
        <v>255</v>
      </c>
      <c r="BI175" s="76">
        <f t="shared" si="111"/>
        <v>85</v>
      </c>
      <c r="BJ175" s="77">
        <v>20</v>
      </c>
      <c r="BK175" s="77">
        <v>22</v>
      </c>
      <c r="BL175" s="77">
        <v>15</v>
      </c>
      <c r="BM175" s="77">
        <v>21</v>
      </c>
      <c r="BN175" s="77">
        <v>10</v>
      </c>
      <c r="BO175" s="77">
        <v>3</v>
      </c>
      <c r="BP175" s="78"/>
      <c r="BQ175" s="78"/>
      <c r="BR175" s="78"/>
      <c r="BS175" s="78"/>
      <c r="BT175" s="78">
        <f t="shared" si="101"/>
        <v>91</v>
      </c>
      <c r="BU175" s="78">
        <f t="shared" si="112"/>
        <v>75.833333333333329</v>
      </c>
      <c r="BV175" s="81">
        <v>88</v>
      </c>
      <c r="BW175" s="81"/>
      <c r="BX175" s="81"/>
      <c r="BY175" s="82"/>
      <c r="BZ175" s="82"/>
      <c r="CA175" s="82">
        <f t="shared" si="113"/>
        <v>88</v>
      </c>
      <c r="CB175" s="82">
        <f t="shared" si="114"/>
        <v>88</v>
      </c>
      <c r="CC175" s="83">
        <v>88</v>
      </c>
      <c r="CD175" s="83"/>
      <c r="CE175" s="84"/>
      <c r="CF175" s="84"/>
      <c r="CG175" s="84"/>
      <c r="CH175" s="84">
        <f t="shared" si="115"/>
        <v>88</v>
      </c>
      <c r="CI175" s="84">
        <f t="shared" si="116"/>
        <v>88</v>
      </c>
      <c r="CJ175" s="85"/>
      <c r="CK175" s="85"/>
      <c r="CL175" s="86"/>
      <c r="CM175" s="86"/>
      <c r="CN175" s="86"/>
      <c r="CO175" s="86" t="str">
        <f t="shared" si="117"/>
        <v/>
      </c>
      <c r="CP175" s="86">
        <f t="shared" si="118"/>
        <v>0</v>
      </c>
      <c r="CQ175" s="74">
        <v>22</v>
      </c>
      <c r="CR175" s="75">
        <v>9</v>
      </c>
      <c r="CS175" s="87">
        <v>14</v>
      </c>
      <c r="CT175" s="87"/>
      <c r="CU175" s="88"/>
      <c r="CV175" s="88"/>
      <c r="CW175" s="88"/>
      <c r="CX175" s="88"/>
      <c r="CY175" s="88">
        <f t="shared" si="119"/>
        <v>45</v>
      </c>
      <c r="CZ175" s="89">
        <f t="shared" si="120"/>
        <v>90</v>
      </c>
      <c r="DA175" s="264">
        <v>41</v>
      </c>
      <c r="DB175" s="263"/>
      <c r="DC175" s="80">
        <f t="shared" si="121"/>
        <v>16.399999999999999</v>
      </c>
      <c r="DD175" s="162" t="str">
        <f t="shared" si="122"/>
        <v/>
      </c>
      <c r="DE175" s="162">
        <f t="shared" si="123"/>
        <v>19.945714285714285</v>
      </c>
      <c r="DF175" s="162">
        <f t="shared" si="124"/>
        <v>42.42916666666666</v>
      </c>
      <c r="DG175" s="162">
        <f t="shared" si="125"/>
        <v>16.399999999999999</v>
      </c>
      <c r="DH175" s="93">
        <f t="shared" si="126"/>
        <v>78.774880952380954</v>
      </c>
      <c r="DI175" s="94">
        <f t="shared" si="127"/>
        <v>86.734300595238096</v>
      </c>
      <c r="DJ175" s="95">
        <f t="shared" si="128"/>
        <v>88.208267195767192</v>
      </c>
      <c r="DK175" s="96">
        <f t="shared" si="129"/>
        <v>89.387440476190477</v>
      </c>
      <c r="DL175" s="97">
        <f t="shared" si="130"/>
        <v>88</v>
      </c>
      <c r="DM175" s="164">
        <f t="shared" si="131"/>
        <v>-2</v>
      </c>
      <c r="DN175" s="165">
        <f t="shared" si="132"/>
        <v>90</v>
      </c>
      <c r="DO175" s="165">
        <f t="shared" si="133"/>
        <v>87</v>
      </c>
      <c r="DP175" s="165">
        <f t="shared" si="134"/>
        <v>88</v>
      </c>
      <c r="DQ175" s="171">
        <f t="shared" si="135"/>
        <v>88.25</v>
      </c>
      <c r="DR175" s="274" t="s">
        <v>49</v>
      </c>
      <c r="DS175" s="275"/>
      <c r="DT175" s="275"/>
      <c r="DU175" s="275"/>
      <c r="DV175" s="276">
        <f>COUNTIFS($DL$172:$DL$211,"&gt;=80",$DL$172:$DL$211,"&lt;85")</f>
        <v>1</v>
      </c>
      <c r="DW175" s="276"/>
    </row>
    <row r="176" spans="1:127" ht="18" customHeight="1">
      <c r="A176" s="70">
        <v>406913150092</v>
      </c>
      <c r="B176" s="71"/>
      <c r="C176" s="72" t="s">
        <v>120</v>
      </c>
      <c r="D176" s="73"/>
      <c r="E176" s="74"/>
      <c r="F176" s="75"/>
      <c r="G176" s="75"/>
      <c r="H176" s="75"/>
      <c r="I176" s="75"/>
      <c r="J176" s="75"/>
      <c r="K176" s="75"/>
      <c r="L176" s="75"/>
      <c r="M176" s="76"/>
      <c r="N176" s="76"/>
      <c r="O176" s="76"/>
      <c r="P176" s="76"/>
      <c r="Q176" s="76" t="str">
        <f t="shared" si="102"/>
        <v/>
      </c>
      <c r="R176" s="76">
        <f t="shared" si="103"/>
        <v>0</v>
      </c>
      <c r="S176" s="77"/>
      <c r="T176" s="77"/>
      <c r="U176" s="77"/>
      <c r="V176" s="77"/>
      <c r="W176" s="77"/>
      <c r="X176" s="78"/>
      <c r="Y176" s="78"/>
      <c r="Z176" s="78"/>
      <c r="AA176" s="78"/>
      <c r="AB176" s="78"/>
      <c r="AC176" s="78" t="str">
        <f t="shared" si="104"/>
        <v/>
      </c>
      <c r="AD176" s="79" t="str">
        <f t="shared" si="105"/>
        <v/>
      </c>
      <c r="AE176" s="74">
        <v>9</v>
      </c>
      <c r="AF176" s="87">
        <v>15</v>
      </c>
      <c r="AG176" s="87">
        <v>15</v>
      </c>
      <c r="AH176" s="75">
        <v>9</v>
      </c>
      <c r="AI176" s="75">
        <v>10</v>
      </c>
      <c r="AJ176" s="75">
        <v>10</v>
      </c>
      <c r="AK176" s="75"/>
      <c r="AL176" s="76"/>
      <c r="AM176" s="76"/>
      <c r="AN176" s="76"/>
      <c r="AO176" s="76">
        <f t="shared" si="106"/>
        <v>68</v>
      </c>
      <c r="AP176" s="76">
        <f t="shared" si="107"/>
        <v>97.142857142857139</v>
      </c>
      <c r="AQ176" s="77">
        <v>10</v>
      </c>
      <c r="AR176" s="77">
        <v>10</v>
      </c>
      <c r="AS176" s="77">
        <v>10</v>
      </c>
      <c r="AT176" s="77"/>
      <c r="AU176" s="78"/>
      <c r="AV176" s="78"/>
      <c r="AW176" s="78"/>
      <c r="AX176" s="78">
        <f t="shared" si="100"/>
        <v>30</v>
      </c>
      <c r="AY176" s="78">
        <f t="shared" si="108"/>
        <v>100</v>
      </c>
      <c r="AZ176" s="262">
        <v>47</v>
      </c>
      <c r="BA176" s="263"/>
      <c r="BB176" s="80">
        <f t="shared" si="109"/>
        <v>94</v>
      </c>
      <c r="BC176" s="74">
        <v>92</v>
      </c>
      <c r="BD176" s="75">
        <v>92</v>
      </c>
      <c r="BE176" s="75">
        <v>92</v>
      </c>
      <c r="BF176" s="75"/>
      <c r="BG176" s="75"/>
      <c r="BH176" s="76">
        <f t="shared" si="110"/>
        <v>276</v>
      </c>
      <c r="BI176" s="76">
        <f t="shared" si="111"/>
        <v>92</v>
      </c>
      <c r="BJ176" s="77">
        <v>25</v>
      </c>
      <c r="BK176" s="77">
        <v>25</v>
      </c>
      <c r="BL176" s="77">
        <v>25</v>
      </c>
      <c r="BM176" s="77">
        <v>25</v>
      </c>
      <c r="BN176" s="77">
        <v>15</v>
      </c>
      <c r="BO176" s="77">
        <v>5</v>
      </c>
      <c r="BP176" s="78"/>
      <c r="BQ176" s="78"/>
      <c r="BR176" s="78"/>
      <c r="BS176" s="78"/>
      <c r="BT176" s="78">
        <f t="shared" si="101"/>
        <v>120</v>
      </c>
      <c r="BU176" s="78">
        <f t="shared" si="112"/>
        <v>100</v>
      </c>
      <c r="BV176" s="81">
        <v>95</v>
      </c>
      <c r="BW176" s="81"/>
      <c r="BX176" s="81"/>
      <c r="BY176" s="82"/>
      <c r="BZ176" s="82"/>
      <c r="CA176" s="82">
        <f t="shared" si="113"/>
        <v>95</v>
      </c>
      <c r="CB176" s="82">
        <f t="shared" si="114"/>
        <v>95</v>
      </c>
      <c r="CC176" s="83">
        <v>95</v>
      </c>
      <c r="CD176" s="83"/>
      <c r="CE176" s="84"/>
      <c r="CF176" s="84"/>
      <c r="CG176" s="84"/>
      <c r="CH176" s="84">
        <f t="shared" si="115"/>
        <v>95</v>
      </c>
      <c r="CI176" s="84">
        <f t="shared" si="116"/>
        <v>95</v>
      </c>
      <c r="CJ176" s="85"/>
      <c r="CK176" s="85"/>
      <c r="CL176" s="86"/>
      <c r="CM176" s="86"/>
      <c r="CN176" s="86"/>
      <c r="CO176" s="86" t="str">
        <f t="shared" si="117"/>
        <v/>
      </c>
      <c r="CP176" s="86">
        <f t="shared" si="118"/>
        <v>0</v>
      </c>
      <c r="CQ176" s="74">
        <v>20</v>
      </c>
      <c r="CR176" s="75">
        <v>10</v>
      </c>
      <c r="CS176" s="87">
        <v>15</v>
      </c>
      <c r="CT176" s="87"/>
      <c r="CU176" s="88"/>
      <c r="CV176" s="88"/>
      <c r="CW176" s="88"/>
      <c r="CX176" s="88"/>
      <c r="CY176" s="88">
        <f t="shared" si="119"/>
        <v>45</v>
      </c>
      <c r="CZ176" s="89">
        <f t="shared" si="120"/>
        <v>90</v>
      </c>
      <c r="DA176" s="264">
        <v>50</v>
      </c>
      <c r="DB176" s="263"/>
      <c r="DC176" s="80">
        <f t="shared" si="121"/>
        <v>20</v>
      </c>
      <c r="DD176" s="162" t="str">
        <f t="shared" si="122"/>
        <v/>
      </c>
      <c r="DE176" s="162">
        <f t="shared" si="123"/>
        <v>29.117142857142859</v>
      </c>
      <c r="DF176" s="162">
        <f t="shared" si="124"/>
        <v>47.2</v>
      </c>
      <c r="DG176" s="162">
        <f t="shared" si="125"/>
        <v>20</v>
      </c>
      <c r="DH176" s="93">
        <f t="shared" si="126"/>
        <v>96.317142857142869</v>
      </c>
      <c r="DI176" s="94">
        <f t="shared" si="127"/>
        <v>97.6982142857143</v>
      </c>
      <c r="DJ176" s="95">
        <f t="shared" si="128"/>
        <v>97.95396825396827</v>
      </c>
      <c r="DK176" s="96">
        <f t="shared" si="129"/>
        <v>98.158571428571435</v>
      </c>
      <c r="DL176" s="97">
        <f t="shared" si="130"/>
        <v>98</v>
      </c>
      <c r="DM176" s="164">
        <f t="shared" si="131"/>
        <v>-1</v>
      </c>
      <c r="DN176" s="165">
        <f t="shared" si="132"/>
        <v>99</v>
      </c>
      <c r="DO176" s="165">
        <f t="shared" si="133"/>
        <v>98</v>
      </c>
      <c r="DP176" s="165">
        <f t="shared" si="134"/>
        <v>98</v>
      </c>
      <c r="DQ176" s="171">
        <f t="shared" si="135"/>
        <v>98.25</v>
      </c>
      <c r="DR176" s="274" t="s">
        <v>52</v>
      </c>
      <c r="DS176" s="275"/>
      <c r="DT176" s="275"/>
      <c r="DU176" s="275"/>
      <c r="DV176" s="276">
        <f>COUNTIFS($DL$172:$DL$211,"&gt;=75",$DL$172:$DL$211,"&lt;80")</f>
        <v>0</v>
      </c>
      <c r="DW176" s="276"/>
    </row>
    <row r="177" spans="1:127" ht="18" customHeight="1">
      <c r="A177" s="70">
        <v>406913150093</v>
      </c>
      <c r="B177" s="71"/>
      <c r="C177" s="72" t="s">
        <v>121</v>
      </c>
      <c r="D177" s="73"/>
      <c r="E177" s="74"/>
      <c r="F177" s="75"/>
      <c r="G177" s="75"/>
      <c r="H177" s="75"/>
      <c r="I177" s="75"/>
      <c r="J177" s="75"/>
      <c r="K177" s="75"/>
      <c r="L177" s="75"/>
      <c r="M177" s="76"/>
      <c r="N177" s="76"/>
      <c r="O177" s="76"/>
      <c r="P177" s="76"/>
      <c r="Q177" s="76" t="str">
        <f t="shared" si="102"/>
        <v/>
      </c>
      <c r="R177" s="76">
        <f t="shared" si="103"/>
        <v>0</v>
      </c>
      <c r="S177" s="77"/>
      <c r="T177" s="77"/>
      <c r="U177" s="77"/>
      <c r="V177" s="77"/>
      <c r="W177" s="77"/>
      <c r="X177" s="78"/>
      <c r="Y177" s="78"/>
      <c r="Z177" s="78"/>
      <c r="AA177" s="78"/>
      <c r="AB177" s="78"/>
      <c r="AC177" s="78" t="str">
        <f t="shared" si="104"/>
        <v/>
      </c>
      <c r="AD177" s="79" t="str">
        <f t="shared" si="105"/>
        <v/>
      </c>
      <c r="AE177" s="74">
        <v>7</v>
      </c>
      <c r="AF177" s="75">
        <v>8</v>
      </c>
      <c r="AG177" s="75">
        <v>10</v>
      </c>
      <c r="AH177" s="75">
        <v>8</v>
      </c>
      <c r="AI177" s="75">
        <v>9</v>
      </c>
      <c r="AJ177" s="75">
        <v>10</v>
      </c>
      <c r="AK177" s="75"/>
      <c r="AL177" s="76"/>
      <c r="AM177" s="76"/>
      <c r="AN177" s="76"/>
      <c r="AO177" s="76">
        <f t="shared" si="106"/>
        <v>52</v>
      </c>
      <c r="AP177" s="76">
        <f t="shared" si="107"/>
        <v>74.285714285714292</v>
      </c>
      <c r="AQ177" s="77">
        <v>6</v>
      </c>
      <c r="AR177" s="77">
        <v>7</v>
      </c>
      <c r="AS177" s="77">
        <v>3</v>
      </c>
      <c r="AT177" s="77"/>
      <c r="AU177" s="78"/>
      <c r="AV177" s="78"/>
      <c r="AW177" s="78"/>
      <c r="AX177" s="78">
        <f t="shared" si="100"/>
        <v>16</v>
      </c>
      <c r="AY177" s="78">
        <f t="shared" si="108"/>
        <v>53.333333333333336</v>
      </c>
      <c r="AZ177" s="262">
        <v>16</v>
      </c>
      <c r="BA177" s="263"/>
      <c r="BB177" s="80">
        <f t="shared" si="109"/>
        <v>32</v>
      </c>
      <c r="BC177" s="74">
        <v>92</v>
      </c>
      <c r="BD177" s="75">
        <v>92</v>
      </c>
      <c r="BE177" s="75">
        <v>92</v>
      </c>
      <c r="BF177" s="75"/>
      <c r="BG177" s="75"/>
      <c r="BH177" s="76">
        <f t="shared" si="110"/>
        <v>276</v>
      </c>
      <c r="BI177" s="76">
        <f t="shared" si="111"/>
        <v>92</v>
      </c>
      <c r="BJ177" s="77">
        <v>24</v>
      </c>
      <c r="BK177" s="77">
        <v>24</v>
      </c>
      <c r="BL177" s="77">
        <v>22</v>
      </c>
      <c r="BM177" s="77">
        <v>24</v>
      </c>
      <c r="BN177" s="77">
        <v>15</v>
      </c>
      <c r="BO177" s="77">
        <v>5</v>
      </c>
      <c r="BP177" s="78"/>
      <c r="BQ177" s="78"/>
      <c r="BR177" s="78"/>
      <c r="BS177" s="78"/>
      <c r="BT177" s="78">
        <f t="shared" si="101"/>
        <v>114</v>
      </c>
      <c r="BU177" s="78">
        <f t="shared" si="112"/>
        <v>95</v>
      </c>
      <c r="BV177" s="81">
        <v>97</v>
      </c>
      <c r="BW177" s="81"/>
      <c r="BX177" s="81"/>
      <c r="BY177" s="82"/>
      <c r="BZ177" s="82"/>
      <c r="CA177" s="82">
        <f t="shared" si="113"/>
        <v>97</v>
      </c>
      <c r="CB177" s="82">
        <f t="shared" si="114"/>
        <v>97</v>
      </c>
      <c r="CC177" s="83">
        <v>86</v>
      </c>
      <c r="CD177" s="83"/>
      <c r="CE177" s="84"/>
      <c r="CF177" s="84"/>
      <c r="CG177" s="84"/>
      <c r="CH177" s="84">
        <f t="shared" si="115"/>
        <v>86</v>
      </c>
      <c r="CI177" s="84">
        <f t="shared" si="116"/>
        <v>86</v>
      </c>
      <c r="CJ177" s="85"/>
      <c r="CK177" s="85"/>
      <c r="CL177" s="86"/>
      <c r="CM177" s="86"/>
      <c r="CN177" s="86"/>
      <c r="CO177" s="86" t="str">
        <f t="shared" si="117"/>
        <v/>
      </c>
      <c r="CP177" s="86">
        <f t="shared" si="118"/>
        <v>0</v>
      </c>
      <c r="CQ177" s="74">
        <v>21</v>
      </c>
      <c r="CR177" s="75">
        <v>6</v>
      </c>
      <c r="CS177" s="87">
        <v>14</v>
      </c>
      <c r="CT177" s="87"/>
      <c r="CU177" s="88"/>
      <c r="CV177" s="88"/>
      <c r="CW177" s="88"/>
      <c r="CX177" s="88"/>
      <c r="CY177" s="88">
        <f t="shared" si="119"/>
        <v>41</v>
      </c>
      <c r="CZ177" s="89">
        <f t="shared" si="120"/>
        <v>82</v>
      </c>
      <c r="DA177" s="264">
        <v>36</v>
      </c>
      <c r="DB177" s="263"/>
      <c r="DC177" s="80">
        <f t="shared" si="121"/>
        <v>14.4</v>
      </c>
      <c r="DD177" s="162" t="str">
        <f t="shared" si="122"/>
        <v/>
      </c>
      <c r="DE177" s="162">
        <f t="shared" si="123"/>
        <v>16.594285714285714</v>
      </c>
      <c r="DF177" s="162">
        <f t="shared" si="124"/>
        <v>45.05</v>
      </c>
      <c r="DG177" s="162">
        <f t="shared" si="125"/>
        <v>14.4</v>
      </c>
      <c r="DH177" s="93">
        <f t="shared" si="126"/>
        <v>76.044285714285721</v>
      </c>
      <c r="DI177" s="94">
        <f t="shared" si="127"/>
        <v>85.027678571428581</v>
      </c>
      <c r="DJ177" s="95">
        <f t="shared" si="128"/>
        <v>86.691269841269843</v>
      </c>
      <c r="DK177" s="96">
        <f t="shared" si="129"/>
        <v>88.022142857142853</v>
      </c>
      <c r="DL177" s="97">
        <f t="shared" si="130"/>
        <v>87</v>
      </c>
      <c r="DM177" s="164">
        <f t="shared" si="131"/>
        <v>1</v>
      </c>
      <c r="DN177" s="165">
        <f t="shared" si="132"/>
        <v>86</v>
      </c>
      <c r="DO177" s="165">
        <f t="shared" si="133"/>
        <v>86</v>
      </c>
      <c r="DP177" s="165">
        <f t="shared" si="134"/>
        <v>86</v>
      </c>
      <c r="DQ177" s="171">
        <f t="shared" si="135"/>
        <v>86.25</v>
      </c>
      <c r="DR177" s="274" t="s">
        <v>55</v>
      </c>
      <c r="DS177" s="275"/>
      <c r="DT177" s="275"/>
      <c r="DU177" s="275"/>
      <c r="DV177" s="276">
        <f>COUNTIFS($DL$172:$DL$211,"&lt;75")</f>
        <v>0</v>
      </c>
      <c r="DW177" s="276"/>
    </row>
    <row r="178" spans="1:127" ht="18" customHeight="1">
      <c r="A178" s="70">
        <v>406913150096</v>
      </c>
      <c r="B178" s="71"/>
      <c r="C178" s="72" t="s">
        <v>122</v>
      </c>
      <c r="D178" s="73"/>
      <c r="E178" s="74"/>
      <c r="F178" s="75"/>
      <c r="G178" s="75"/>
      <c r="H178" s="75"/>
      <c r="I178" s="75"/>
      <c r="J178" s="75"/>
      <c r="K178" s="75"/>
      <c r="L178" s="75"/>
      <c r="M178" s="76"/>
      <c r="N178" s="76"/>
      <c r="O178" s="76"/>
      <c r="P178" s="76"/>
      <c r="Q178" s="76" t="str">
        <f t="shared" si="102"/>
        <v/>
      </c>
      <c r="R178" s="76">
        <f t="shared" si="103"/>
        <v>0</v>
      </c>
      <c r="S178" s="77"/>
      <c r="T178" s="77"/>
      <c r="U178" s="77"/>
      <c r="V178" s="77"/>
      <c r="W178" s="77"/>
      <c r="X178" s="78"/>
      <c r="Y178" s="78"/>
      <c r="Z178" s="78"/>
      <c r="AA178" s="78"/>
      <c r="AB178" s="78"/>
      <c r="AC178" s="78" t="str">
        <f t="shared" si="104"/>
        <v/>
      </c>
      <c r="AD178" s="79" t="str">
        <f t="shared" si="105"/>
        <v/>
      </c>
      <c r="AE178" s="74">
        <v>7</v>
      </c>
      <c r="AF178" s="87">
        <v>12</v>
      </c>
      <c r="AG178" s="87">
        <v>15</v>
      </c>
      <c r="AH178" s="75">
        <v>10</v>
      </c>
      <c r="AI178" s="75">
        <v>7</v>
      </c>
      <c r="AJ178" s="75">
        <v>7</v>
      </c>
      <c r="AK178" s="75"/>
      <c r="AL178" s="76"/>
      <c r="AM178" s="76"/>
      <c r="AN178" s="76"/>
      <c r="AO178" s="76">
        <f t="shared" si="106"/>
        <v>58</v>
      </c>
      <c r="AP178" s="76">
        <f t="shared" si="107"/>
        <v>82.857142857142861</v>
      </c>
      <c r="AQ178" s="77">
        <v>10</v>
      </c>
      <c r="AR178" s="77">
        <v>5</v>
      </c>
      <c r="AS178" s="77">
        <v>7</v>
      </c>
      <c r="AT178" s="77"/>
      <c r="AU178" s="78"/>
      <c r="AV178" s="78"/>
      <c r="AW178" s="78"/>
      <c r="AX178" s="78">
        <f t="shared" ref="AX178:AX211" si="136">IF(SUMIFS(AQ178:AW178,AQ178:AW178,"&gt;=0")=0,"",SUMIFS(AQ178:AW178,AQ178:AW178,"&gt;=0"))</f>
        <v>22</v>
      </c>
      <c r="AY178" s="78">
        <f t="shared" si="108"/>
        <v>73.333333333333329</v>
      </c>
      <c r="AZ178" s="262">
        <v>34</v>
      </c>
      <c r="BA178" s="263"/>
      <c r="BB178" s="80">
        <f t="shared" si="109"/>
        <v>68</v>
      </c>
      <c r="BC178" s="74">
        <v>85</v>
      </c>
      <c r="BD178" s="75">
        <v>85</v>
      </c>
      <c r="BE178" s="75">
        <v>85</v>
      </c>
      <c r="BF178" s="75"/>
      <c r="BG178" s="75"/>
      <c r="BH178" s="76">
        <f t="shared" si="110"/>
        <v>255</v>
      </c>
      <c r="BI178" s="76">
        <f t="shared" si="111"/>
        <v>85</v>
      </c>
      <c r="BJ178" s="77">
        <v>23</v>
      </c>
      <c r="BK178" s="77">
        <v>24</v>
      </c>
      <c r="BL178" s="77">
        <v>15</v>
      </c>
      <c r="BM178" s="77">
        <v>21</v>
      </c>
      <c r="BN178" s="77">
        <v>10</v>
      </c>
      <c r="BO178" s="77">
        <v>3</v>
      </c>
      <c r="BP178" s="78"/>
      <c r="BQ178" s="78"/>
      <c r="BR178" s="78"/>
      <c r="BS178" s="78"/>
      <c r="BT178" s="78">
        <f t="shared" si="101"/>
        <v>96</v>
      </c>
      <c r="BU178" s="78">
        <f t="shared" si="112"/>
        <v>80</v>
      </c>
      <c r="BV178" s="81">
        <v>95</v>
      </c>
      <c r="BW178" s="81"/>
      <c r="BX178" s="81"/>
      <c r="BY178" s="82"/>
      <c r="BZ178" s="82"/>
      <c r="CA178" s="82">
        <f t="shared" si="113"/>
        <v>95</v>
      </c>
      <c r="CB178" s="82">
        <f t="shared" si="114"/>
        <v>95</v>
      </c>
      <c r="CC178" s="83">
        <v>83</v>
      </c>
      <c r="CD178" s="83"/>
      <c r="CE178" s="84"/>
      <c r="CF178" s="84"/>
      <c r="CG178" s="84"/>
      <c r="CH178" s="84">
        <f t="shared" si="115"/>
        <v>83</v>
      </c>
      <c r="CI178" s="84">
        <f t="shared" si="116"/>
        <v>83</v>
      </c>
      <c r="CJ178" s="85"/>
      <c r="CK178" s="85"/>
      <c r="CL178" s="86"/>
      <c r="CM178" s="86"/>
      <c r="CN178" s="86"/>
      <c r="CO178" s="86" t="str">
        <f t="shared" si="117"/>
        <v/>
      </c>
      <c r="CP178" s="86">
        <f t="shared" si="118"/>
        <v>0</v>
      </c>
      <c r="CQ178" s="74">
        <v>21</v>
      </c>
      <c r="CR178" s="75">
        <v>8</v>
      </c>
      <c r="CS178" s="87">
        <v>11</v>
      </c>
      <c r="CT178" s="87"/>
      <c r="CU178" s="88"/>
      <c r="CV178" s="88"/>
      <c r="CW178" s="88"/>
      <c r="CX178" s="88"/>
      <c r="CY178" s="88">
        <f t="shared" si="119"/>
        <v>40</v>
      </c>
      <c r="CZ178" s="89">
        <f t="shared" si="120"/>
        <v>80</v>
      </c>
      <c r="DA178" s="264">
        <v>45</v>
      </c>
      <c r="DB178" s="263"/>
      <c r="DC178" s="80">
        <f t="shared" si="121"/>
        <v>18</v>
      </c>
      <c r="DD178" s="162" t="str">
        <f t="shared" si="122"/>
        <v/>
      </c>
      <c r="DE178" s="162">
        <f t="shared" si="123"/>
        <v>22.662857142857142</v>
      </c>
      <c r="DF178" s="162">
        <f t="shared" si="124"/>
        <v>41.85</v>
      </c>
      <c r="DG178" s="162">
        <f t="shared" si="125"/>
        <v>18</v>
      </c>
      <c r="DH178" s="93">
        <f t="shared" si="126"/>
        <v>82.512857142857143</v>
      </c>
      <c r="DI178" s="94">
        <f t="shared" si="127"/>
        <v>89.070535714285711</v>
      </c>
      <c r="DJ178" s="95">
        <f t="shared" si="128"/>
        <v>90.284920634920638</v>
      </c>
      <c r="DK178" s="96">
        <f t="shared" si="129"/>
        <v>91.256428571428572</v>
      </c>
      <c r="DL178" s="97">
        <f t="shared" si="130"/>
        <v>90</v>
      </c>
      <c r="DM178" s="164">
        <f t="shared" si="131"/>
        <v>2</v>
      </c>
      <c r="DN178" s="165">
        <f t="shared" si="132"/>
        <v>88</v>
      </c>
      <c r="DO178" s="165">
        <f t="shared" si="133"/>
        <v>87</v>
      </c>
      <c r="DP178" s="165">
        <f t="shared" si="134"/>
        <v>89</v>
      </c>
      <c r="DQ178" s="171">
        <f t="shared" si="135"/>
        <v>88.5</v>
      </c>
      <c r="DR178" s="271" t="s">
        <v>25</v>
      </c>
      <c r="DS178" s="272"/>
      <c r="DT178" s="272"/>
      <c r="DU178" s="272"/>
      <c r="DV178" s="273">
        <f>SUM(DV172:DW177)</f>
        <v>28</v>
      </c>
      <c r="DW178" s="273"/>
    </row>
    <row r="179" spans="1:127" ht="18" customHeight="1">
      <c r="A179" s="70">
        <v>406913150097</v>
      </c>
      <c r="B179" s="99"/>
      <c r="C179" s="72" t="s">
        <v>123</v>
      </c>
      <c r="D179" s="73"/>
      <c r="E179" s="74"/>
      <c r="F179" s="75"/>
      <c r="G179" s="75"/>
      <c r="H179" s="75"/>
      <c r="I179" s="75"/>
      <c r="J179" s="75"/>
      <c r="K179" s="75"/>
      <c r="L179" s="75"/>
      <c r="M179" s="76"/>
      <c r="N179" s="76"/>
      <c r="O179" s="76"/>
      <c r="P179" s="76"/>
      <c r="Q179" s="76" t="str">
        <f t="shared" si="102"/>
        <v/>
      </c>
      <c r="R179" s="76">
        <f t="shared" si="103"/>
        <v>0</v>
      </c>
      <c r="S179" s="77"/>
      <c r="T179" s="77"/>
      <c r="U179" s="77"/>
      <c r="V179" s="77"/>
      <c r="W179" s="77"/>
      <c r="X179" s="78"/>
      <c r="Y179" s="78"/>
      <c r="Z179" s="78"/>
      <c r="AA179" s="78"/>
      <c r="AB179" s="78"/>
      <c r="AC179" s="78" t="str">
        <f t="shared" si="104"/>
        <v/>
      </c>
      <c r="AD179" s="79" t="str">
        <f t="shared" si="105"/>
        <v/>
      </c>
      <c r="AE179" s="74">
        <v>8</v>
      </c>
      <c r="AF179" s="87">
        <v>12</v>
      </c>
      <c r="AG179" s="87">
        <v>15</v>
      </c>
      <c r="AH179" s="75">
        <v>9</v>
      </c>
      <c r="AI179" s="75">
        <v>7</v>
      </c>
      <c r="AJ179" s="75">
        <v>10</v>
      </c>
      <c r="AK179" s="75"/>
      <c r="AL179" s="76"/>
      <c r="AM179" s="76"/>
      <c r="AN179" s="76"/>
      <c r="AO179" s="76">
        <f t="shared" si="106"/>
        <v>61</v>
      </c>
      <c r="AP179" s="76">
        <f t="shared" si="107"/>
        <v>87.142857142857139</v>
      </c>
      <c r="AQ179" s="77">
        <v>8</v>
      </c>
      <c r="AR179" s="77">
        <v>6</v>
      </c>
      <c r="AS179" s="77">
        <v>6</v>
      </c>
      <c r="AT179" s="77"/>
      <c r="AU179" s="78"/>
      <c r="AV179" s="78"/>
      <c r="AW179" s="78"/>
      <c r="AX179" s="78">
        <f t="shared" si="136"/>
        <v>20</v>
      </c>
      <c r="AY179" s="78">
        <f t="shared" si="108"/>
        <v>66.666666666666657</v>
      </c>
      <c r="AZ179" s="262">
        <v>28</v>
      </c>
      <c r="BA179" s="263"/>
      <c r="BB179" s="80">
        <f t="shared" si="109"/>
        <v>56.000000000000007</v>
      </c>
      <c r="BC179" s="74">
        <v>85</v>
      </c>
      <c r="BD179" s="75">
        <v>85</v>
      </c>
      <c r="BE179" s="75">
        <v>85</v>
      </c>
      <c r="BF179" s="75"/>
      <c r="BG179" s="75"/>
      <c r="BH179" s="76">
        <f t="shared" si="110"/>
        <v>255</v>
      </c>
      <c r="BI179" s="76">
        <f t="shared" si="111"/>
        <v>85</v>
      </c>
      <c r="BJ179" s="77">
        <v>25</v>
      </c>
      <c r="BK179" s="77">
        <v>22</v>
      </c>
      <c r="BL179" s="77">
        <v>22</v>
      </c>
      <c r="BM179" s="77">
        <v>23</v>
      </c>
      <c r="BN179" s="77">
        <v>14</v>
      </c>
      <c r="BO179" s="77">
        <v>5</v>
      </c>
      <c r="BP179" s="78"/>
      <c r="BQ179" s="78"/>
      <c r="BR179" s="78"/>
      <c r="BS179" s="78"/>
      <c r="BT179" s="78">
        <f t="shared" ref="BT179:BT211" si="137">IF(SUMIFS(BJ179:BS179,BJ179:BS179,"&gt;=0")=0,"",SUMIFS(BJ179:BS179,BJ179:BS179,"&gt;=0"))</f>
        <v>111</v>
      </c>
      <c r="BU179" s="78">
        <f t="shared" si="112"/>
        <v>92.5</v>
      </c>
      <c r="BV179" s="81">
        <v>97</v>
      </c>
      <c r="BW179" s="81"/>
      <c r="BX179" s="81"/>
      <c r="BY179" s="82"/>
      <c r="BZ179" s="82"/>
      <c r="CA179" s="82">
        <f t="shared" si="113"/>
        <v>97</v>
      </c>
      <c r="CB179" s="82">
        <f t="shared" si="114"/>
        <v>97</v>
      </c>
      <c r="CC179" s="83">
        <v>83</v>
      </c>
      <c r="CD179" s="83"/>
      <c r="CE179" s="84"/>
      <c r="CF179" s="84"/>
      <c r="CG179" s="84"/>
      <c r="CH179" s="84">
        <f t="shared" si="115"/>
        <v>83</v>
      </c>
      <c r="CI179" s="84">
        <f t="shared" si="116"/>
        <v>83</v>
      </c>
      <c r="CJ179" s="85"/>
      <c r="CK179" s="85"/>
      <c r="CL179" s="86"/>
      <c r="CM179" s="86"/>
      <c r="CN179" s="86"/>
      <c r="CO179" s="86" t="str">
        <f>IF(SUMIFS(CJ179:CN179,CJ179:CN179,"&gt;=0")=0,"",SUMIFS(CJ179:CN179,CJ179:CN179,"&gt;=0"))</f>
        <v/>
      </c>
      <c r="CP179" s="86">
        <f t="shared" si="118"/>
        <v>0</v>
      </c>
      <c r="CQ179" s="74">
        <v>25</v>
      </c>
      <c r="CR179" s="75">
        <v>7</v>
      </c>
      <c r="CS179" s="87">
        <v>10</v>
      </c>
      <c r="CT179" s="87"/>
      <c r="CU179" s="88"/>
      <c r="CV179" s="88"/>
      <c r="CW179" s="88"/>
      <c r="CX179" s="88"/>
      <c r="CY179" s="88">
        <f t="shared" si="119"/>
        <v>42</v>
      </c>
      <c r="CZ179" s="89">
        <f t="shared" si="120"/>
        <v>84</v>
      </c>
      <c r="DA179" s="264">
        <v>39</v>
      </c>
      <c r="DB179" s="263"/>
      <c r="DC179" s="80">
        <f t="shared" si="121"/>
        <v>15.6</v>
      </c>
      <c r="DD179" s="162" t="str">
        <f t="shared" si="122"/>
        <v/>
      </c>
      <c r="DE179" s="162">
        <f t="shared" si="123"/>
        <v>21.497142857142858</v>
      </c>
      <c r="DF179" s="162">
        <f t="shared" si="124"/>
        <v>44.0625</v>
      </c>
      <c r="DG179" s="162">
        <f t="shared" si="125"/>
        <v>15.6</v>
      </c>
      <c r="DH179" s="93">
        <f t="shared" si="126"/>
        <v>81.159642857142856</v>
      </c>
      <c r="DI179" s="94">
        <f t="shared" si="127"/>
        <v>88.224776785714283</v>
      </c>
      <c r="DJ179" s="95">
        <f t="shared" si="128"/>
        <v>89.533134920634922</v>
      </c>
      <c r="DK179" s="96">
        <f t="shared" si="129"/>
        <v>90.579821428571421</v>
      </c>
      <c r="DL179" s="97">
        <f t="shared" si="130"/>
        <v>90</v>
      </c>
      <c r="DM179" s="164">
        <f t="shared" si="131"/>
        <v>6</v>
      </c>
      <c r="DN179" s="165">
        <f t="shared" si="132"/>
        <v>84</v>
      </c>
      <c r="DO179" s="165">
        <f t="shared" si="133"/>
        <v>87</v>
      </c>
      <c r="DP179" s="165">
        <f t="shared" si="134"/>
        <v>88</v>
      </c>
      <c r="DQ179" s="171">
        <f t="shared" si="135"/>
        <v>87.25</v>
      </c>
    </row>
    <row r="180" spans="1:127" ht="18" customHeight="1">
      <c r="A180" s="70">
        <v>406913150098</v>
      </c>
      <c r="B180" s="71"/>
      <c r="C180" s="72" t="s">
        <v>124</v>
      </c>
      <c r="D180" s="73"/>
      <c r="E180" s="74"/>
      <c r="F180" s="75"/>
      <c r="G180" s="75"/>
      <c r="H180" s="75"/>
      <c r="I180" s="75"/>
      <c r="J180" s="75"/>
      <c r="K180" s="75"/>
      <c r="L180" s="75"/>
      <c r="M180" s="76"/>
      <c r="N180" s="76"/>
      <c r="O180" s="76"/>
      <c r="P180" s="76"/>
      <c r="Q180" s="76" t="str">
        <f t="shared" si="102"/>
        <v/>
      </c>
      <c r="R180" s="76">
        <f t="shared" si="103"/>
        <v>0</v>
      </c>
      <c r="S180" s="77"/>
      <c r="T180" s="77"/>
      <c r="U180" s="77"/>
      <c r="V180" s="77"/>
      <c r="W180" s="77"/>
      <c r="X180" s="78"/>
      <c r="Y180" s="78"/>
      <c r="Z180" s="78"/>
      <c r="AA180" s="78"/>
      <c r="AB180" s="78"/>
      <c r="AC180" s="78" t="str">
        <f t="shared" si="104"/>
        <v/>
      </c>
      <c r="AD180" s="79" t="str">
        <f t="shared" si="105"/>
        <v/>
      </c>
      <c r="AE180" s="74">
        <v>8</v>
      </c>
      <c r="AF180" s="87">
        <v>12</v>
      </c>
      <c r="AG180" s="87">
        <v>12</v>
      </c>
      <c r="AH180" s="75">
        <v>9</v>
      </c>
      <c r="AI180" s="75">
        <v>7</v>
      </c>
      <c r="AJ180" s="75">
        <v>8</v>
      </c>
      <c r="AK180" s="75"/>
      <c r="AL180" s="76"/>
      <c r="AM180" s="76"/>
      <c r="AN180" s="76"/>
      <c r="AO180" s="76">
        <f t="shared" si="106"/>
        <v>56</v>
      </c>
      <c r="AP180" s="76">
        <f t="shared" si="107"/>
        <v>80</v>
      </c>
      <c r="AQ180" s="77">
        <v>8</v>
      </c>
      <c r="AR180" s="77">
        <v>8</v>
      </c>
      <c r="AS180" s="77">
        <v>8</v>
      </c>
      <c r="AT180" s="77"/>
      <c r="AU180" s="78"/>
      <c r="AV180" s="78"/>
      <c r="AW180" s="78"/>
      <c r="AX180" s="78">
        <f t="shared" si="136"/>
        <v>24</v>
      </c>
      <c r="AY180" s="78">
        <f t="shared" si="108"/>
        <v>80</v>
      </c>
      <c r="AZ180" s="262">
        <v>37</v>
      </c>
      <c r="BA180" s="263"/>
      <c r="BB180" s="80">
        <f t="shared" si="109"/>
        <v>74</v>
      </c>
      <c r="BC180" s="74">
        <v>92</v>
      </c>
      <c r="BD180" s="75">
        <v>92</v>
      </c>
      <c r="BE180" s="75">
        <v>92</v>
      </c>
      <c r="BF180" s="75"/>
      <c r="BG180" s="75"/>
      <c r="BH180" s="76">
        <f t="shared" si="110"/>
        <v>276</v>
      </c>
      <c r="BI180" s="76">
        <f t="shared" si="111"/>
        <v>92</v>
      </c>
      <c r="BJ180" s="77">
        <v>23</v>
      </c>
      <c r="BK180" s="77">
        <v>24</v>
      </c>
      <c r="BL180" s="77">
        <v>22</v>
      </c>
      <c r="BM180" s="77">
        <v>25</v>
      </c>
      <c r="BN180" s="77">
        <v>15</v>
      </c>
      <c r="BO180" s="77">
        <v>5</v>
      </c>
      <c r="BP180" s="78"/>
      <c r="BQ180" s="78"/>
      <c r="BR180" s="78"/>
      <c r="BS180" s="78"/>
      <c r="BT180" s="78">
        <f t="shared" si="137"/>
        <v>114</v>
      </c>
      <c r="BU180" s="78">
        <f t="shared" si="112"/>
        <v>95</v>
      </c>
      <c r="BV180" s="81">
        <v>95</v>
      </c>
      <c r="BW180" s="81"/>
      <c r="BX180" s="81"/>
      <c r="BY180" s="82"/>
      <c r="BZ180" s="82"/>
      <c r="CA180" s="82">
        <f t="shared" si="113"/>
        <v>95</v>
      </c>
      <c r="CB180" s="82">
        <f t="shared" si="114"/>
        <v>95</v>
      </c>
      <c r="CC180" s="83">
        <v>89</v>
      </c>
      <c r="CD180" s="83"/>
      <c r="CE180" s="84"/>
      <c r="CF180" s="84"/>
      <c r="CG180" s="84"/>
      <c r="CH180" s="84">
        <f t="shared" si="115"/>
        <v>89</v>
      </c>
      <c r="CI180" s="84">
        <f t="shared" si="116"/>
        <v>89</v>
      </c>
      <c r="CJ180" s="85"/>
      <c r="CK180" s="85"/>
      <c r="CL180" s="86"/>
      <c r="CM180" s="86"/>
      <c r="CN180" s="86"/>
      <c r="CO180" s="86" t="str">
        <f t="shared" ref="CO180:CO211" si="138">IF(SUMIFS(CJ180:CN180,CJ180:CN180,"&gt;=0")=0,"",SUMIFS(CJ180:CN180,CJ180:CN180,"&gt;=0"))</f>
        <v/>
      </c>
      <c r="CP180" s="86">
        <f t="shared" si="118"/>
        <v>0</v>
      </c>
      <c r="CQ180" s="74">
        <v>25</v>
      </c>
      <c r="CR180" s="75">
        <v>10</v>
      </c>
      <c r="CS180" s="87">
        <v>15</v>
      </c>
      <c r="CT180" s="87"/>
      <c r="CU180" s="88"/>
      <c r="CV180" s="88"/>
      <c r="CW180" s="88"/>
      <c r="CX180" s="88"/>
      <c r="CY180" s="88">
        <f t="shared" si="119"/>
        <v>50</v>
      </c>
      <c r="CZ180" s="89">
        <f t="shared" si="120"/>
        <v>100</v>
      </c>
      <c r="DA180" s="264">
        <v>41</v>
      </c>
      <c r="DB180" s="263"/>
      <c r="DC180" s="80">
        <f t="shared" si="121"/>
        <v>16.399999999999999</v>
      </c>
      <c r="DD180" s="162" t="str">
        <f t="shared" si="122"/>
        <v/>
      </c>
      <c r="DE180" s="162">
        <f t="shared" si="123"/>
        <v>23.46</v>
      </c>
      <c r="DF180" s="162">
        <f t="shared" si="124"/>
        <v>47.375</v>
      </c>
      <c r="DG180" s="162">
        <f t="shared" si="125"/>
        <v>16.399999999999999</v>
      </c>
      <c r="DH180" s="93">
        <f t="shared" si="126"/>
        <v>87.235000000000014</v>
      </c>
      <c r="DI180" s="94">
        <f t="shared" si="127"/>
        <v>92.021875000000009</v>
      </c>
      <c r="DJ180" s="95">
        <f t="shared" si="128"/>
        <v>92.908333333333346</v>
      </c>
      <c r="DK180" s="96">
        <f t="shared" si="129"/>
        <v>93.617500000000007</v>
      </c>
      <c r="DL180" s="97">
        <f t="shared" si="130"/>
        <v>93</v>
      </c>
      <c r="DM180" s="164">
        <f t="shared" si="131"/>
        <v>3</v>
      </c>
      <c r="DN180" s="165">
        <f t="shared" si="132"/>
        <v>90</v>
      </c>
      <c r="DO180" s="165">
        <f t="shared" si="133"/>
        <v>90</v>
      </c>
      <c r="DP180" s="165">
        <f t="shared" si="134"/>
        <v>89</v>
      </c>
      <c r="DQ180" s="171">
        <f t="shared" si="135"/>
        <v>90.5</v>
      </c>
    </row>
    <row r="181" spans="1:127" ht="18" customHeight="1">
      <c r="A181" s="70">
        <v>406913150100</v>
      </c>
      <c r="B181" s="103"/>
      <c r="C181" s="72" t="s">
        <v>125</v>
      </c>
      <c r="D181" s="73"/>
      <c r="E181" s="74"/>
      <c r="F181" s="75"/>
      <c r="G181" s="75"/>
      <c r="H181" s="75"/>
      <c r="I181" s="75"/>
      <c r="J181" s="75"/>
      <c r="K181" s="75"/>
      <c r="L181" s="75"/>
      <c r="M181" s="76"/>
      <c r="N181" s="76"/>
      <c r="O181" s="76"/>
      <c r="P181" s="76"/>
      <c r="Q181" s="76" t="str">
        <f t="shared" si="102"/>
        <v/>
      </c>
      <c r="R181" s="76">
        <f t="shared" si="103"/>
        <v>0</v>
      </c>
      <c r="S181" s="77"/>
      <c r="T181" s="77"/>
      <c r="U181" s="77"/>
      <c r="V181" s="77"/>
      <c r="W181" s="77"/>
      <c r="X181" s="78"/>
      <c r="Y181" s="78"/>
      <c r="Z181" s="78"/>
      <c r="AA181" s="78"/>
      <c r="AB181" s="78"/>
      <c r="AC181" s="78" t="str">
        <f t="shared" si="104"/>
        <v/>
      </c>
      <c r="AD181" s="79" t="str">
        <f t="shared" si="105"/>
        <v/>
      </c>
      <c r="AE181" s="74">
        <v>6</v>
      </c>
      <c r="AF181" s="87">
        <v>13</v>
      </c>
      <c r="AG181" s="87">
        <v>12</v>
      </c>
      <c r="AH181" s="75">
        <v>7</v>
      </c>
      <c r="AI181" s="75">
        <v>1</v>
      </c>
      <c r="AJ181" s="75">
        <v>10</v>
      </c>
      <c r="AK181" s="75"/>
      <c r="AL181" s="76"/>
      <c r="AM181" s="76"/>
      <c r="AN181" s="76"/>
      <c r="AO181" s="76">
        <f t="shared" si="106"/>
        <v>49</v>
      </c>
      <c r="AP181" s="76">
        <f t="shared" si="107"/>
        <v>70</v>
      </c>
      <c r="AQ181" s="77">
        <v>8</v>
      </c>
      <c r="AR181" s="77">
        <v>8</v>
      </c>
      <c r="AS181" s="77">
        <v>8</v>
      </c>
      <c r="AT181" s="77"/>
      <c r="AU181" s="78"/>
      <c r="AV181" s="78"/>
      <c r="AW181" s="78"/>
      <c r="AX181" s="78">
        <f t="shared" si="136"/>
        <v>24</v>
      </c>
      <c r="AY181" s="78">
        <f t="shared" si="108"/>
        <v>80</v>
      </c>
      <c r="AZ181" s="262">
        <v>19</v>
      </c>
      <c r="BA181" s="263"/>
      <c r="BB181" s="80">
        <f t="shared" si="109"/>
        <v>38</v>
      </c>
      <c r="BC181" s="74">
        <v>92</v>
      </c>
      <c r="BD181" s="75">
        <v>92</v>
      </c>
      <c r="BE181" s="75">
        <v>92</v>
      </c>
      <c r="BF181" s="75"/>
      <c r="BG181" s="75"/>
      <c r="BH181" s="76">
        <f t="shared" si="110"/>
        <v>276</v>
      </c>
      <c r="BI181" s="76">
        <f t="shared" si="111"/>
        <v>92</v>
      </c>
      <c r="BJ181" s="77">
        <v>20</v>
      </c>
      <c r="BK181" s="77">
        <v>22</v>
      </c>
      <c r="BL181" s="77">
        <v>21</v>
      </c>
      <c r="BM181" s="77">
        <v>24</v>
      </c>
      <c r="BN181" s="77">
        <v>14</v>
      </c>
      <c r="BO181" s="77">
        <v>3</v>
      </c>
      <c r="BP181" s="78"/>
      <c r="BQ181" s="78"/>
      <c r="BR181" s="78"/>
      <c r="BS181" s="78"/>
      <c r="BT181" s="78">
        <f t="shared" si="137"/>
        <v>104</v>
      </c>
      <c r="BU181" s="78">
        <f t="shared" si="112"/>
        <v>86.666666666666671</v>
      </c>
      <c r="BV181" s="81">
        <v>86</v>
      </c>
      <c r="BW181" s="81"/>
      <c r="BX181" s="81"/>
      <c r="BY181" s="82"/>
      <c r="BZ181" s="82"/>
      <c r="CA181" s="82">
        <f t="shared" si="113"/>
        <v>86</v>
      </c>
      <c r="CB181" s="82">
        <f t="shared" si="114"/>
        <v>86</v>
      </c>
      <c r="CC181" s="83">
        <v>86</v>
      </c>
      <c r="CD181" s="83"/>
      <c r="CE181" s="84"/>
      <c r="CF181" s="84"/>
      <c r="CG181" s="84"/>
      <c r="CH181" s="84">
        <f t="shared" si="115"/>
        <v>86</v>
      </c>
      <c r="CI181" s="84">
        <f t="shared" si="116"/>
        <v>86</v>
      </c>
      <c r="CJ181" s="85"/>
      <c r="CK181" s="85"/>
      <c r="CL181" s="86"/>
      <c r="CM181" s="86"/>
      <c r="CN181" s="86"/>
      <c r="CO181" s="86" t="str">
        <f t="shared" si="138"/>
        <v/>
      </c>
      <c r="CP181" s="86">
        <f t="shared" si="118"/>
        <v>0</v>
      </c>
      <c r="CQ181" s="74">
        <v>25</v>
      </c>
      <c r="CR181" s="75">
        <v>7</v>
      </c>
      <c r="CS181" s="87">
        <v>10</v>
      </c>
      <c r="CT181" s="87"/>
      <c r="CU181" s="88"/>
      <c r="CV181" s="88"/>
      <c r="CW181" s="88"/>
      <c r="CX181" s="88"/>
      <c r="CY181" s="88">
        <f t="shared" si="119"/>
        <v>42</v>
      </c>
      <c r="CZ181" s="89">
        <f t="shared" si="120"/>
        <v>84</v>
      </c>
      <c r="DA181" s="264">
        <v>36</v>
      </c>
      <c r="DB181" s="263"/>
      <c r="DC181" s="80">
        <f t="shared" si="121"/>
        <v>14.4</v>
      </c>
      <c r="DD181" s="162" t="str">
        <f t="shared" si="122"/>
        <v/>
      </c>
      <c r="DE181" s="162">
        <f t="shared" si="123"/>
        <v>19.02</v>
      </c>
      <c r="DF181" s="162">
        <f t="shared" si="124"/>
        <v>43.433333333333337</v>
      </c>
      <c r="DG181" s="162">
        <f t="shared" si="125"/>
        <v>14.4</v>
      </c>
      <c r="DH181" s="93">
        <f t="shared" si="126"/>
        <v>76.853333333333339</v>
      </c>
      <c r="DI181" s="94">
        <f t="shared" si="127"/>
        <v>85.533333333333331</v>
      </c>
      <c r="DJ181" s="95">
        <f t="shared" si="128"/>
        <v>87.140740740740739</v>
      </c>
      <c r="DK181" s="96">
        <f t="shared" si="129"/>
        <v>88.426666666666677</v>
      </c>
      <c r="DL181" s="97">
        <f t="shared" si="130"/>
        <v>87</v>
      </c>
      <c r="DM181" s="164">
        <f t="shared" si="131"/>
        <v>1</v>
      </c>
      <c r="DN181" s="165">
        <f t="shared" si="132"/>
        <v>86</v>
      </c>
      <c r="DO181" s="165">
        <f t="shared" si="133"/>
        <v>87</v>
      </c>
      <c r="DP181" s="165">
        <f t="shared" si="134"/>
        <v>85</v>
      </c>
      <c r="DQ181" s="171">
        <f t="shared" si="135"/>
        <v>86.25</v>
      </c>
    </row>
    <row r="182" spans="1:127" ht="18" customHeight="1">
      <c r="A182" s="70">
        <v>406804150105</v>
      </c>
      <c r="B182" s="71"/>
      <c r="C182" s="72" t="s">
        <v>126</v>
      </c>
      <c r="D182" s="73"/>
      <c r="E182" s="74"/>
      <c r="F182" s="75"/>
      <c r="G182" s="75"/>
      <c r="H182" s="75"/>
      <c r="I182" s="75"/>
      <c r="J182" s="75"/>
      <c r="K182" s="75"/>
      <c r="L182" s="75"/>
      <c r="M182" s="76"/>
      <c r="N182" s="76"/>
      <c r="O182" s="76"/>
      <c r="P182" s="76"/>
      <c r="Q182" s="76" t="str">
        <f t="shared" si="102"/>
        <v/>
      </c>
      <c r="R182" s="76">
        <f t="shared" si="103"/>
        <v>0</v>
      </c>
      <c r="S182" s="77"/>
      <c r="T182" s="77"/>
      <c r="U182" s="77"/>
      <c r="V182" s="77"/>
      <c r="W182" s="77"/>
      <c r="X182" s="78"/>
      <c r="Y182" s="78"/>
      <c r="Z182" s="78"/>
      <c r="AA182" s="78"/>
      <c r="AB182" s="78"/>
      <c r="AC182" s="78" t="str">
        <f t="shared" si="104"/>
        <v/>
      </c>
      <c r="AD182" s="79" t="str">
        <f>IFERROR(IF($AD$168=0,0,((AC182/SUMIFS($S$171:$AB$171,S182:AB182,"&gt;=0")*100))),"")</f>
        <v/>
      </c>
      <c r="AE182" s="74">
        <v>9</v>
      </c>
      <c r="AF182" s="75">
        <v>10</v>
      </c>
      <c r="AG182" s="87">
        <v>15</v>
      </c>
      <c r="AH182" s="75">
        <v>6</v>
      </c>
      <c r="AI182" s="75">
        <v>6</v>
      </c>
      <c r="AJ182" s="75">
        <v>6</v>
      </c>
      <c r="AK182" s="75"/>
      <c r="AL182" s="76"/>
      <c r="AM182" s="76"/>
      <c r="AN182" s="76"/>
      <c r="AO182" s="76">
        <f t="shared" si="106"/>
        <v>52</v>
      </c>
      <c r="AP182" s="76">
        <f t="shared" si="107"/>
        <v>74.285714285714292</v>
      </c>
      <c r="AQ182" s="77">
        <v>10</v>
      </c>
      <c r="AR182" s="77">
        <v>7</v>
      </c>
      <c r="AS182" s="77">
        <v>7</v>
      </c>
      <c r="AT182" s="77"/>
      <c r="AU182" s="78"/>
      <c r="AV182" s="78"/>
      <c r="AW182" s="78"/>
      <c r="AX182" s="78">
        <f t="shared" si="136"/>
        <v>24</v>
      </c>
      <c r="AY182" s="78">
        <f t="shared" si="108"/>
        <v>80</v>
      </c>
      <c r="AZ182" s="262">
        <v>32</v>
      </c>
      <c r="BA182" s="263"/>
      <c r="BB182" s="80">
        <f t="shared" si="109"/>
        <v>64</v>
      </c>
      <c r="BC182" s="74">
        <v>85</v>
      </c>
      <c r="BD182" s="75">
        <v>85</v>
      </c>
      <c r="BE182" s="75">
        <v>85</v>
      </c>
      <c r="BF182" s="75"/>
      <c r="BG182" s="75"/>
      <c r="BH182" s="76">
        <f t="shared" si="110"/>
        <v>255</v>
      </c>
      <c r="BI182" s="76">
        <f t="shared" si="111"/>
        <v>85</v>
      </c>
      <c r="BJ182" s="77">
        <v>21</v>
      </c>
      <c r="BK182" s="77">
        <v>24</v>
      </c>
      <c r="BL182" s="77">
        <v>20</v>
      </c>
      <c r="BM182" s="77">
        <v>22</v>
      </c>
      <c r="BN182" s="77">
        <v>15</v>
      </c>
      <c r="BO182" s="77">
        <v>5</v>
      </c>
      <c r="BP182" s="78"/>
      <c r="BQ182" s="78"/>
      <c r="BR182" s="78"/>
      <c r="BS182" s="78"/>
      <c r="BT182" s="78">
        <f t="shared" si="137"/>
        <v>107</v>
      </c>
      <c r="BU182" s="78">
        <f t="shared" si="112"/>
        <v>89.166666666666671</v>
      </c>
      <c r="BV182" s="81">
        <v>95</v>
      </c>
      <c r="BW182" s="81"/>
      <c r="BX182" s="81"/>
      <c r="BY182" s="82"/>
      <c r="BZ182" s="82"/>
      <c r="CA182" s="82">
        <f t="shared" si="113"/>
        <v>95</v>
      </c>
      <c r="CB182" s="82">
        <f t="shared" si="114"/>
        <v>95</v>
      </c>
      <c r="CC182" s="83">
        <v>83</v>
      </c>
      <c r="CD182" s="83"/>
      <c r="CE182" s="84"/>
      <c r="CF182" s="84"/>
      <c r="CG182" s="84"/>
      <c r="CH182" s="84">
        <f t="shared" si="115"/>
        <v>83</v>
      </c>
      <c r="CI182" s="84">
        <f t="shared" si="116"/>
        <v>83</v>
      </c>
      <c r="CJ182" s="85"/>
      <c r="CK182" s="85"/>
      <c r="CL182" s="86"/>
      <c r="CM182" s="86"/>
      <c r="CN182" s="86"/>
      <c r="CO182" s="86" t="str">
        <f t="shared" si="138"/>
        <v/>
      </c>
      <c r="CP182" s="86">
        <f t="shared" si="118"/>
        <v>0</v>
      </c>
      <c r="CQ182" s="74">
        <v>24</v>
      </c>
      <c r="CR182" s="75">
        <v>10</v>
      </c>
      <c r="CS182" s="87">
        <v>14</v>
      </c>
      <c r="CT182" s="87"/>
      <c r="CU182" s="88"/>
      <c r="CV182" s="88"/>
      <c r="CW182" s="88"/>
      <c r="CX182" s="88"/>
      <c r="CY182" s="88">
        <f t="shared" si="119"/>
        <v>48</v>
      </c>
      <c r="CZ182" s="89">
        <f t="shared" si="120"/>
        <v>96</v>
      </c>
      <c r="DA182" s="264">
        <v>38</v>
      </c>
      <c r="DB182" s="263"/>
      <c r="DC182" s="80">
        <f t="shared" si="121"/>
        <v>15.2</v>
      </c>
      <c r="DD182" s="162" t="str">
        <f t="shared" si="122"/>
        <v/>
      </c>
      <c r="DE182" s="162">
        <f t="shared" si="123"/>
        <v>21.874285714285715</v>
      </c>
      <c r="DF182" s="162">
        <f t="shared" si="124"/>
        <v>44.995833333333337</v>
      </c>
      <c r="DG182" s="162">
        <f t="shared" si="125"/>
        <v>15.2</v>
      </c>
      <c r="DH182" s="93">
        <f t="shared" si="126"/>
        <v>82.070119047619059</v>
      </c>
      <c r="DI182" s="94">
        <f t="shared" si="127"/>
        <v>88.793824404761907</v>
      </c>
      <c r="DJ182" s="95">
        <f t="shared" si="128"/>
        <v>90.038955026455028</v>
      </c>
      <c r="DK182" s="96">
        <f t="shared" si="129"/>
        <v>91.035059523809537</v>
      </c>
      <c r="DL182" s="97">
        <f t="shared" si="130"/>
        <v>90</v>
      </c>
      <c r="DM182" s="164">
        <f t="shared" si="131"/>
        <v>-3</v>
      </c>
      <c r="DN182" s="165">
        <f t="shared" si="132"/>
        <v>93</v>
      </c>
      <c r="DO182" s="165">
        <f t="shared" si="133"/>
        <v>95</v>
      </c>
      <c r="DP182" s="165">
        <f t="shared" si="134"/>
        <v>96</v>
      </c>
      <c r="DQ182" s="171">
        <f t="shared" si="135"/>
        <v>93.5</v>
      </c>
    </row>
    <row r="183" spans="1:127" ht="18" customHeight="1">
      <c r="A183" s="70">
        <v>109337150219</v>
      </c>
      <c r="B183" s="71"/>
      <c r="C183" s="72" t="s">
        <v>127</v>
      </c>
      <c r="D183" s="73"/>
      <c r="E183" s="74"/>
      <c r="F183" s="75"/>
      <c r="G183" s="75"/>
      <c r="H183" s="75"/>
      <c r="I183" s="75"/>
      <c r="J183" s="75"/>
      <c r="K183" s="75"/>
      <c r="L183" s="75"/>
      <c r="M183" s="76"/>
      <c r="N183" s="76"/>
      <c r="O183" s="76"/>
      <c r="P183" s="76"/>
      <c r="Q183" s="76" t="str">
        <f t="shared" si="102"/>
        <v/>
      </c>
      <c r="R183" s="76">
        <f t="shared" si="103"/>
        <v>0</v>
      </c>
      <c r="S183" s="77"/>
      <c r="T183" s="77"/>
      <c r="U183" s="77"/>
      <c r="V183" s="77"/>
      <c r="W183" s="77"/>
      <c r="X183" s="78"/>
      <c r="Y183" s="78"/>
      <c r="Z183" s="78"/>
      <c r="AA183" s="78"/>
      <c r="AB183" s="78"/>
      <c r="AC183" s="78" t="str">
        <f t="shared" si="104"/>
        <v/>
      </c>
      <c r="AD183" s="79" t="str">
        <f t="shared" si="105"/>
        <v/>
      </c>
      <c r="AE183" s="74">
        <v>8</v>
      </c>
      <c r="AF183" s="87">
        <v>12</v>
      </c>
      <c r="AG183" s="75">
        <v>5</v>
      </c>
      <c r="AH183" s="75">
        <v>5</v>
      </c>
      <c r="AI183" s="75">
        <v>5</v>
      </c>
      <c r="AJ183" s="75">
        <v>10</v>
      </c>
      <c r="AK183" s="75"/>
      <c r="AL183" s="76"/>
      <c r="AM183" s="76"/>
      <c r="AN183" s="76"/>
      <c r="AO183" s="76">
        <f t="shared" si="106"/>
        <v>45</v>
      </c>
      <c r="AP183" s="76">
        <f t="shared" si="107"/>
        <v>64.285714285714292</v>
      </c>
      <c r="AQ183" s="77">
        <v>8</v>
      </c>
      <c r="AR183" s="77">
        <v>8</v>
      </c>
      <c r="AS183" s="77">
        <v>8</v>
      </c>
      <c r="AT183" s="77"/>
      <c r="AU183" s="78"/>
      <c r="AV183" s="78"/>
      <c r="AW183" s="78"/>
      <c r="AX183" s="78">
        <f t="shared" si="136"/>
        <v>24</v>
      </c>
      <c r="AY183" s="78">
        <f t="shared" si="108"/>
        <v>80</v>
      </c>
      <c r="AZ183" s="262">
        <v>18</v>
      </c>
      <c r="BA183" s="263"/>
      <c r="BB183" s="80">
        <f t="shared" si="109"/>
        <v>36</v>
      </c>
      <c r="BC183" s="74">
        <v>85</v>
      </c>
      <c r="BD183" s="75">
        <v>85</v>
      </c>
      <c r="BE183" s="75">
        <v>85</v>
      </c>
      <c r="BF183" s="75"/>
      <c r="BG183" s="75"/>
      <c r="BH183" s="76">
        <f t="shared" si="110"/>
        <v>255</v>
      </c>
      <c r="BI183" s="76">
        <f t="shared" si="111"/>
        <v>85</v>
      </c>
      <c r="BJ183" s="77">
        <v>24</v>
      </c>
      <c r="BK183" s="77">
        <v>25</v>
      </c>
      <c r="BL183" s="77">
        <v>22</v>
      </c>
      <c r="BM183" s="77">
        <v>22</v>
      </c>
      <c r="BN183" s="77">
        <v>10</v>
      </c>
      <c r="BO183" s="77">
        <v>5</v>
      </c>
      <c r="BP183" s="78"/>
      <c r="BQ183" s="78"/>
      <c r="BR183" s="78"/>
      <c r="BS183" s="78"/>
      <c r="BT183" s="78">
        <f t="shared" si="137"/>
        <v>108</v>
      </c>
      <c r="BU183" s="78">
        <f t="shared" si="112"/>
        <v>90</v>
      </c>
      <c r="BV183" s="81">
        <v>85</v>
      </c>
      <c r="BW183" s="81"/>
      <c r="BX183" s="81"/>
      <c r="BY183" s="82"/>
      <c r="BZ183" s="82"/>
      <c r="CA183" s="82">
        <f t="shared" si="113"/>
        <v>85</v>
      </c>
      <c r="CB183" s="82">
        <f t="shared" si="114"/>
        <v>85</v>
      </c>
      <c r="CC183" s="83">
        <v>88</v>
      </c>
      <c r="CD183" s="83"/>
      <c r="CE183" s="84"/>
      <c r="CF183" s="84"/>
      <c r="CG183" s="84"/>
      <c r="CH183" s="84">
        <f t="shared" si="115"/>
        <v>88</v>
      </c>
      <c r="CI183" s="84">
        <f t="shared" si="116"/>
        <v>88</v>
      </c>
      <c r="CJ183" s="85"/>
      <c r="CK183" s="85"/>
      <c r="CL183" s="86"/>
      <c r="CM183" s="86"/>
      <c r="CN183" s="86"/>
      <c r="CO183" s="86" t="str">
        <f t="shared" si="138"/>
        <v/>
      </c>
      <c r="CP183" s="86">
        <f t="shared" si="118"/>
        <v>0</v>
      </c>
      <c r="CQ183" s="74">
        <v>21</v>
      </c>
      <c r="CR183" s="75">
        <v>8</v>
      </c>
      <c r="CS183" s="87">
        <v>12</v>
      </c>
      <c r="CT183" s="87"/>
      <c r="CU183" s="88"/>
      <c r="CV183" s="88"/>
      <c r="CW183" s="88"/>
      <c r="CX183" s="88"/>
      <c r="CY183" s="88">
        <f t="shared" si="119"/>
        <v>41</v>
      </c>
      <c r="CZ183" s="89">
        <f t="shared" si="120"/>
        <v>82</v>
      </c>
      <c r="DA183" s="264">
        <v>30</v>
      </c>
      <c r="DB183" s="263"/>
      <c r="DC183" s="80">
        <f t="shared" si="121"/>
        <v>12</v>
      </c>
      <c r="DD183" s="162" t="str">
        <f t="shared" si="122"/>
        <v/>
      </c>
      <c r="DE183" s="162">
        <f t="shared" si="123"/>
        <v>18.154285714285713</v>
      </c>
      <c r="DF183" s="162">
        <f t="shared" si="124"/>
        <v>42.975000000000001</v>
      </c>
      <c r="DG183" s="162">
        <f t="shared" si="125"/>
        <v>12</v>
      </c>
      <c r="DH183" s="93">
        <f t="shared" si="126"/>
        <v>73.129285714285714</v>
      </c>
      <c r="DI183" s="94">
        <f t="shared" si="127"/>
        <v>83.205803571428575</v>
      </c>
      <c r="DJ183" s="95">
        <f t="shared" si="128"/>
        <v>85.071825396825403</v>
      </c>
      <c r="DK183" s="96">
        <f t="shared" si="129"/>
        <v>86.564642857142857</v>
      </c>
      <c r="DL183" s="97">
        <f>IFERROR(IF(ROUND(IF($C$166="Green",DI183,IF($C$166="Orange",DJ183,IF($C$166="Yellow",DK183,"Error!"))),0)&lt;70,70,ROUND(IF($C$166="Green",DI183,IF($C$166="Orange",DJ183,IF($C$166="Yellow",DK183,"Error!"))),0)),"")</f>
        <v>85</v>
      </c>
      <c r="DM183" s="164">
        <f t="shared" si="131"/>
        <v>4</v>
      </c>
      <c r="DN183" s="165">
        <f t="shared" si="132"/>
        <v>81</v>
      </c>
      <c r="DO183" s="165">
        <f t="shared" si="133"/>
        <v>85</v>
      </c>
      <c r="DP183" s="165">
        <f t="shared" si="134"/>
        <v>85</v>
      </c>
      <c r="DQ183" s="171">
        <f t="shared" si="135"/>
        <v>84</v>
      </c>
    </row>
    <row r="184" spans="1:127" ht="18" customHeight="1">
      <c r="A184" s="70"/>
      <c r="B184" s="71"/>
      <c r="C184" s="72"/>
      <c r="D184" s="73"/>
      <c r="E184" s="74"/>
      <c r="F184" s="75"/>
      <c r="G184" s="75"/>
      <c r="H184" s="75"/>
      <c r="I184" s="75"/>
      <c r="J184" s="75"/>
      <c r="K184" s="75"/>
      <c r="L184" s="75"/>
      <c r="M184" s="76"/>
      <c r="N184" s="76"/>
      <c r="O184" s="76"/>
      <c r="P184" s="76"/>
      <c r="Q184" s="76" t="str">
        <f t="shared" si="102"/>
        <v/>
      </c>
      <c r="R184" s="76">
        <f t="shared" si="103"/>
        <v>0</v>
      </c>
      <c r="S184" s="77"/>
      <c r="T184" s="77"/>
      <c r="U184" s="77"/>
      <c r="V184" s="77"/>
      <c r="W184" s="77"/>
      <c r="X184" s="78"/>
      <c r="Y184" s="78"/>
      <c r="Z184" s="78"/>
      <c r="AA184" s="78"/>
      <c r="AB184" s="78"/>
      <c r="AC184" s="78" t="str">
        <f t="shared" si="104"/>
        <v/>
      </c>
      <c r="AD184" s="79" t="str">
        <f t="shared" si="105"/>
        <v/>
      </c>
      <c r="AE184" s="74"/>
      <c r="AF184" s="75"/>
      <c r="AG184" s="75"/>
      <c r="AH184" s="75"/>
      <c r="AI184" s="75"/>
      <c r="AJ184" s="75"/>
      <c r="AK184" s="75"/>
      <c r="AL184" s="76"/>
      <c r="AM184" s="76"/>
      <c r="AN184" s="76"/>
      <c r="AO184" s="76" t="str">
        <f t="shared" si="106"/>
        <v/>
      </c>
      <c r="AP184" s="76" t="str">
        <f t="shared" si="107"/>
        <v/>
      </c>
      <c r="AQ184" s="77"/>
      <c r="AR184" s="77"/>
      <c r="AS184" s="77"/>
      <c r="AT184" s="77"/>
      <c r="AU184" s="78"/>
      <c r="AV184" s="78"/>
      <c r="AW184" s="78"/>
      <c r="AX184" s="78" t="str">
        <f t="shared" si="136"/>
        <v/>
      </c>
      <c r="AY184" s="78" t="str">
        <f t="shared" si="108"/>
        <v/>
      </c>
      <c r="AZ184" s="262"/>
      <c r="BA184" s="263"/>
      <c r="BB184" s="80" t="str">
        <f t="shared" si="109"/>
        <v/>
      </c>
      <c r="BC184" s="74"/>
      <c r="BD184" s="75"/>
      <c r="BE184" s="75"/>
      <c r="BF184" s="75"/>
      <c r="BG184" s="75"/>
      <c r="BH184" s="76" t="str">
        <f t="shared" si="110"/>
        <v/>
      </c>
      <c r="BI184" s="76" t="str">
        <f t="shared" si="111"/>
        <v/>
      </c>
      <c r="BJ184" s="77"/>
      <c r="BK184" s="77"/>
      <c r="BL184" s="77"/>
      <c r="BM184" s="77"/>
      <c r="BN184" s="77"/>
      <c r="BO184" s="77"/>
      <c r="BP184" s="78"/>
      <c r="BQ184" s="78"/>
      <c r="BR184" s="78"/>
      <c r="BS184" s="78"/>
      <c r="BT184" s="78" t="str">
        <f t="shared" si="137"/>
        <v/>
      </c>
      <c r="BU184" s="78" t="str">
        <f t="shared" si="112"/>
        <v/>
      </c>
      <c r="BV184" s="81"/>
      <c r="BW184" s="81"/>
      <c r="BX184" s="81"/>
      <c r="BY184" s="82"/>
      <c r="BZ184" s="82"/>
      <c r="CA184" s="82" t="str">
        <f t="shared" si="113"/>
        <v/>
      </c>
      <c r="CB184" s="82" t="str">
        <f t="shared" si="114"/>
        <v/>
      </c>
      <c r="CC184" s="83"/>
      <c r="CD184" s="83"/>
      <c r="CE184" s="84"/>
      <c r="CF184" s="84"/>
      <c r="CG184" s="84"/>
      <c r="CH184" s="84" t="str">
        <f t="shared" si="115"/>
        <v/>
      </c>
      <c r="CI184" s="84" t="str">
        <f t="shared" si="116"/>
        <v/>
      </c>
      <c r="CJ184" s="85"/>
      <c r="CK184" s="85"/>
      <c r="CL184" s="86"/>
      <c r="CM184" s="86"/>
      <c r="CN184" s="86"/>
      <c r="CO184" s="86" t="str">
        <f t="shared" si="138"/>
        <v/>
      </c>
      <c r="CP184" s="86">
        <f t="shared" si="118"/>
        <v>0</v>
      </c>
      <c r="CQ184" s="74"/>
      <c r="CR184" s="75"/>
      <c r="CS184" s="87"/>
      <c r="CT184" s="87"/>
      <c r="CU184" s="88"/>
      <c r="CV184" s="88"/>
      <c r="CW184" s="88"/>
      <c r="CX184" s="88"/>
      <c r="CY184" s="88" t="str">
        <f t="shared" si="119"/>
        <v/>
      </c>
      <c r="CZ184" s="89" t="str">
        <f t="shared" si="120"/>
        <v/>
      </c>
      <c r="DA184" s="264"/>
      <c r="DB184" s="263"/>
      <c r="DC184" s="80" t="str">
        <f t="shared" si="121"/>
        <v/>
      </c>
      <c r="DD184" s="162" t="str">
        <f t="shared" si="122"/>
        <v/>
      </c>
      <c r="DE184" s="162" t="str">
        <f t="shared" si="123"/>
        <v/>
      </c>
      <c r="DF184" s="162" t="str">
        <f t="shared" si="124"/>
        <v/>
      </c>
      <c r="DG184" s="162" t="str">
        <f t="shared" si="125"/>
        <v/>
      </c>
      <c r="DH184" s="93" t="str">
        <f>IFERROR(IF(AND($C$167="",$E$166="",$AE$166="",$BC$166="",$E$165=""),IF(SUM(DD184:DG184)=0,"",SUM(DD184:DG184)),""),"")</f>
        <v/>
      </c>
      <c r="DI184" s="94" t="str">
        <f t="shared" si="127"/>
        <v/>
      </c>
      <c r="DJ184" s="95" t="str">
        <f t="shared" si="128"/>
        <v/>
      </c>
      <c r="DK184" s="96" t="str">
        <f t="shared" si="129"/>
        <v/>
      </c>
      <c r="DL184" s="97" t="str">
        <f t="shared" si="130"/>
        <v/>
      </c>
      <c r="DM184" s="164" t="str">
        <f t="shared" si="131"/>
        <v/>
      </c>
      <c r="DN184" s="165" t="str">
        <f t="shared" si="132"/>
        <v/>
      </c>
      <c r="DO184" s="165" t="str">
        <f t="shared" si="133"/>
        <v/>
      </c>
      <c r="DP184" s="165" t="str">
        <f t="shared" si="134"/>
        <v/>
      </c>
      <c r="DQ184" s="171" t="str">
        <f t="shared" si="135"/>
        <v/>
      </c>
    </row>
    <row r="185" spans="1:127" ht="18" customHeight="1">
      <c r="A185" s="70">
        <v>136651150507</v>
      </c>
      <c r="B185" s="71"/>
      <c r="C185" s="72" t="s">
        <v>128</v>
      </c>
      <c r="D185" s="73"/>
      <c r="E185" s="74"/>
      <c r="F185" s="75"/>
      <c r="G185" s="75"/>
      <c r="H185" s="75"/>
      <c r="I185" s="75"/>
      <c r="J185" s="75"/>
      <c r="K185" s="75"/>
      <c r="L185" s="75"/>
      <c r="M185" s="76"/>
      <c r="N185" s="76"/>
      <c r="O185" s="76"/>
      <c r="P185" s="76"/>
      <c r="Q185" s="76" t="str">
        <f t="shared" si="102"/>
        <v/>
      </c>
      <c r="R185" s="76">
        <f>IFERROR(IF($R$168=0,0,((Q185/SUMIFS($E$171:$P$171,E185:P185,"&gt;=0")*100))),"")</f>
        <v>0</v>
      </c>
      <c r="S185" s="77"/>
      <c r="T185" s="77"/>
      <c r="U185" s="77"/>
      <c r="V185" s="77"/>
      <c r="W185" s="77"/>
      <c r="X185" s="78"/>
      <c r="Y185" s="78"/>
      <c r="Z185" s="78"/>
      <c r="AA185" s="78"/>
      <c r="AB185" s="78"/>
      <c r="AC185" s="78" t="str">
        <f t="shared" si="104"/>
        <v/>
      </c>
      <c r="AD185" s="79" t="str">
        <f t="shared" si="105"/>
        <v/>
      </c>
      <c r="AE185" s="74">
        <v>6</v>
      </c>
      <c r="AF185" s="75">
        <v>7</v>
      </c>
      <c r="AG185" s="87">
        <v>13</v>
      </c>
      <c r="AH185" s="75">
        <v>8</v>
      </c>
      <c r="AI185" s="75">
        <v>3</v>
      </c>
      <c r="AJ185" s="75">
        <v>10</v>
      </c>
      <c r="AK185" s="75"/>
      <c r="AL185" s="76"/>
      <c r="AM185" s="76"/>
      <c r="AN185" s="76"/>
      <c r="AO185" s="76">
        <f t="shared" si="106"/>
        <v>47</v>
      </c>
      <c r="AP185" s="76">
        <f t="shared" si="107"/>
        <v>67.142857142857139</v>
      </c>
      <c r="AQ185" s="77">
        <v>6</v>
      </c>
      <c r="AR185" s="77">
        <v>6</v>
      </c>
      <c r="AS185" s="77">
        <v>6</v>
      </c>
      <c r="AT185" s="77"/>
      <c r="AU185" s="78"/>
      <c r="AV185" s="78"/>
      <c r="AW185" s="78"/>
      <c r="AX185" s="78">
        <f t="shared" si="136"/>
        <v>18</v>
      </c>
      <c r="AY185" s="78">
        <f t="shared" si="108"/>
        <v>60</v>
      </c>
      <c r="AZ185" s="262">
        <v>21</v>
      </c>
      <c r="BA185" s="263"/>
      <c r="BB185" s="80">
        <f t="shared" si="109"/>
        <v>42</v>
      </c>
      <c r="BC185" s="74">
        <v>92</v>
      </c>
      <c r="BD185" s="75">
        <v>92</v>
      </c>
      <c r="BE185" s="75">
        <v>85</v>
      </c>
      <c r="BF185" s="75"/>
      <c r="BG185" s="75"/>
      <c r="BH185" s="76">
        <f t="shared" si="110"/>
        <v>269</v>
      </c>
      <c r="BI185" s="76">
        <f t="shared" si="111"/>
        <v>89.666666666666657</v>
      </c>
      <c r="BJ185" s="77">
        <v>25</v>
      </c>
      <c r="BK185" s="77">
        <v>25</v>
      </c>
      <c r="BL185" s="77">
        <v>22</v>
      </c>
      <c r="BM185" s="77">
        <v>24</v>
      </c>
      <c r="BN185" s="77">
        <v>10</v>
      </c>
      <c r="BO185" s="77">
        <v>3</v>
      </c>
      <c r="BP185" s="78"/>
      <c r="BQ185" s="78"/>
      <c r="BR185" s="78"/>
      <c r="BS185" s="78"/>
      <c r="BT185" s="78">
        <f t="shared" si="137"/>
        <v>109</v>
      </c>
      <c r="BU185" s="78">
        <f t="shared" si="112"/>
        <v>90.833333333333329</v>
      </c>
      <c r="BV185" s="81">
        <v>97</v>
      </c>
      <c r="BW185" s="81"/>
      <c r="BX185" s="81"/>
      <c r="BY185" s="82"/>
      <c r="BZ185" s="82"/>
      <c r="CA185" s="82">
        <f t="shared" si="113"/>
        <v>97</v>
      </c>
      <c r="CB185" s="82">
        <f t="shared" si="114"/>
        <v>97</v>
      </c>
      <c r="CC185" s="83">
        <v>91</v>
      </c>
      <c r="CD185" s="83"/>
      <c r="CE185" s="84"/>
      <c r="CF185" s="84"/>
      <c r="CG185" s="84"/>
      <c r="CH185" s="84">
        <f t="shared" si="115"/>
        <v>91</v>
      </c>
      <c r="CI185" s="84">
        <f t="shared" si="116"/>
        <v>91</v>
      </c>
      <c r="CJ185" s="85"/>
      <c r="CK185" s="85"/>
      <c r="CL185" s="86"/>
      <c r="CM185" s="86"/>
      <c r="CN185" s="86"/>
      <c r="CO185" s="86" t="str">
        <f t="shared" si="138"/>
        <v/>
      </c>
      <c r="CP185" s="86">
        <f t="shared" si="118"/>
        <v>0</v>
      </c>
      <c r="CQ185" s="74">
        <v>20</v>
      </c>
      <c r="CR185" s="75">
        <v>8</v>
      </c>
      <c r="CS185" s="87">
        <v>14</v>
      </c>
      <c r="CT185" s="87"/>
      <c r="CU185" s="88"/>
      <c r="CV185" s="88"/>
      <c r="CW185" s="88"/>
      <c r="CX185" s="88"/>
      <c r="CY185" s="88">
        <f t="shared" si="119"/>
        <v>42</v>
      </c>
      <c r="CZ185" s="89">
        <f t="shared" si="120"/>
        <v>84</v>
      </c>
      <c r="DA185" s="264">
        <v>38</v>
      </c>
      <c r="DB185" s="263"/>
      <c r="DC185" s="80">
        <f t="shared" si="121"/>
        <v>15.2</v>
      </c>
      <c r="DD185" s="162" t="str">
        <f t="shared" si="122"/>
        <v/>
      </c>
      <c r="DE185" s="162">
        <f t="shared" si="123"/>
        <v>17.237142857142857</v>
      </c>
      <c r="DF185" s="162">
        <f t="shared" si="124"/>
        <v>44.920833333333327</v>
      </c>
      <c r="DG185" s="162">
        <f t="shared" si="125"/>
        <v>15.2</v>
      </c>
      <c r="DH185" s="93">
        <f t="shared" si="126"/>
        <v>77.35797619047618</v>
      </c>
      <c r="DI185" s="94">
        <f t="shared" si="127"/>
        <v>85.848735119047618</v>
      </c>
      <c r="DJ185" s="95">
        <f t="shared" si="128"/>
        <v>87.421097883597881</v>
      </c>
      <c r="DK185" s="96">
        <f t="shared" si="129"/>
        <v>88.678988095238083</v>
      </c>
      <c r="DL185" s="97">
        <f t="shared" si="130"/>
        <v>87</v>
      </c>
      <c r="DM185" s="164">
        <f t="shared" si="131"/>
        <v>1</v>
      </c>
      <c r="DN185" s="165">
        <f t="shared" si="132"/>
        <v>86</v>
      </c>
      <c r="DO185" s="165">
        <f t="shared" si="133"/>
        <v>85</v>
      </c>
      <c r="DP185" s="165">
        <f t="shared" si="134"/>
        <v>83</v>
      </c>
      <c r="DQ185" s="171">
        <f t="shared" si="135"/>
        <v>85.25</v>
      </c>
    </row>
    <row r="186" spans="1:127" ht="18" customHeight="1">
      <c r="A186" s="70">
        <v>406913150126</v>
      </c>
      <c r="B186" s="71"/>
      <c r="C186" s="72" t="s">
        <v>129</v>
      </c>
      <c r="D186" s="73"/>
      <c r="E186" s="74"/>
      <c r="F186" s="75"/>
      <c r="G186" s="75"/>
      <c r="H186" s="75"/>
      <c r="I186" s="75"/>
      <c r="J186" s="75"/>
      <c r="K186" s="75"/>
      <c r="L186" s="75"/>
      <c r="M186" s="76"/>
      <c r="N186" s="76"/>
      <c r="O186" s="76"/>
      <c r="P186" s="76"/>
      <c r="Q186" s="76" t="str">
        <f t="shared" si="102"/>
        <v/>
      </c>
      <c r="R186" s="76">
        <f t="shared" si="103"/>
        <v>0</v>
      </c>
      <c r="S186" s="77"/>
      <c r="T186" s="77"/>
      <c r="U186" s="77"/>
      <c r="V186" s="77"/>
      <c r="W186" s="77"/>
      <c r="X186" s="78"/>
      <c r="Y186" s="78"/>
      <c r="Z186" s="78"/>
      <c r="AA186" s="78"/>
      <c r="AB186" s="78"/>
      <c r="AC186" s="78" t="str">
        <f t="shared" si="104"/>
        <v/>
      </c>
      <c r="AD186" s="79" t="str">
        <f t="shared" si="105"/>
        <v/>
      </c>
      <c r="AE186" s="74">
        <v>8</v>
      </c>
      <c r="AF186" s="87">
        <v>13</v>
      </c>
      <c r="AG186" s="87">
        <v>12</v>
      </c>
      <c r="AH186" s="75">
        <v>10</v>
      </c>
      <c r="AI186" s="75">
        <v>10</v>
      </c>
      <c r="AJ186" s="75">
        <v>9</v>
      </c>
      <c r="AK186" s="75"/>
      <c r="AL186" s="76"/>
      <c r="AM186" s="76"/>
      <c r="AN186" s="76"/>
      <c r="AO186" s="76">
        <f t="shared" si="106"/>
        <v>62</v>
      </c>
      <c r="AP186" s="76">
        <f t="shared" si="107"/>
        <v>88.571428571428569</v>
      </c>
      <c r="AQ186" s="77">
        <v>10</v>
      </c>
      <c r="AR186" s="77">
        <v>10</v>
      </c>
      <c r="AS186" s="77">
        <v>10</v>
      </c>
      <c r="AT186" s="77"/>
      <c r="AU186" s="78"/>
      <c r="AV186" s="78"/>
      <c r="AW186" s="78"/>
      <c r="AX186" s="78">
        <f t="shared" si="136"/>
        <v>30</v>
      </c>
      <c r="AY186" s="78">
        <f t="shared" si="108"/>
        <v>100</v>
      </c>
      <c r="AZ186" s="262">
        <v>43</v>
      </c>
      <c r="BA186" s="263"/>
      <c r="BB186" s="80">
        <f t="shared" si="109"/>
        <v>86</v>
      </c>
      <c r="BC186" s="74">
        <v>92</v>
      </c>
      <c r="BD186" s="75">
        <v>92</v>
      </c>
      <c r="BE186" s="75">
        <v>92</v>
      </c>
      <c r="BF186" s="75"/>
      <c r="BG186" s="75"/>
      <c r="BH186" s="76">
        <f t="shared" si="110"/>
        <v>276</v>
      </c>
      <c r="BI186" s="76">
        <f t="shared" si="111"/>
        <v>92</v>
      </c>
      <c r="BJ186" s="77">
        <v>25</v>
      </c>
      <c r="BK186" s="77">
        <v>25</v>
      </c>
      <c r="BL186" s="77">
        <v>22</v>
      </c>
      <c r="BM186" s="77">
        <v>22</v>
      </c>
      <c r="BN186" s="77">
        <v>15</v>
      </c>
      <c r="BO186" s="77">
        <v>5</v>
      </c>
      <c r="BP186" s="78"/>
      <c r="BQ186" s="78"/>
      <c r="BR186" s="78"/>
      <c r="BS186" s="78"/>
      <c r="BT186" s="78">
        <f t="shared" si="137"/>
        <v>114</v>
      </c>
      <c r="BU186" s="78">
        <f t="shared" si="112"/>
        <v>95</v>
      </c>
      <c r="BV186" s="81">
        <v>97</v>
      </c>
      <c r="BW186" s="81"/>
      <c r="BX186" s="81"/>
      <c r="BY186" s="82"/>
      <c r="BZ186" s="82"/>
      <c r="CA186" s="82">
        <f t="shared" si="113"/>
        <v>97</v>
      </c>
      <c r="CB186" s="82">
        <f t="shared" si="114"/>
        <v>97</v>
      </c>
      <c r="CC186" s="83">
        <v>95</v>
      </c>
      <c r="CD186" s="83"/>
      <c r="CE186" s="84"/>
      <c r="CF186" s="84"/>
      <c r="CG186" s="84"/>
      <c r="CH186" s="84">
        <f t="shared" si="115"/>
        <v>95</v>
      </c>
      <c r="CI186" s="84">
        <f t="shared" si="116"/>
        <v>95</v>
      </c>
      <c r="CJ186" s="85"/>
      <c r="CK186" s="85"/>
      <c r="CL186" s="86"/>
      <c r="CM186" s="86"/>
      <c r="CN186" s="86"/>
      <c r="CO186" s="86" t="str">
        <f t="shared" si="138"/>
        <v/>
      </c>
      <c r="CP186" s="86">
        <f t="shared" si="118"/>
        <v>0</v>
      </c>
      <c r="CQ186" s="74">
        <v>25</v>
      </c>
      <c r="CR186" s="75">
        <v>10</v>
      </c>
      <c r="CS186" s="87">
        <v>15</v>
      </c>
      <c r="CT186" s="87"/>
      <c r="CU186" s="88"/>
      <c r="CV186" s="88"/>
      <c r="CW186" s="88"/>
      <c r="CX186" s="88"/>
      <c r="CY186" s="88">
        <f t="shared" si="119"/>
        <v>50</v>
      </c>
      <c r="CZ186" s="89">
        <f t="shared" si="120"/>
        <v>100</v>
      </c>
      <c r="DA186" s="264">
        <v>48</v>
      </c>
      <c r="DB186" s="263"/>
      <c r="DC186" s="80">
        <f t="shared" si="121"/>
        <v>19.2</v>
      </c>
      <c r="DD186" s="162" t="str">
        <f t="shared" si="122"/>
        <v/>
      </c>
      <c r="DE186" s="162">
        <f t="shared" si="123"/>
        <v>27.368571428571428</v>
      </c>
      <c r="DF186" s="162">
        <f t="shared" si="124"/>
        <v>47.975000000000001</v>
      </c>
      <c r="DG186" s="162">
        <f t="shared" si="125"/>
        <v>19.2</v>
      </c>
      <c r="DH186" s="93">
        <f t="shared" si="126"/>
        <v>94.54357142857144</v>
      </c>
      <c r="DI186" s="94">
        <f t="shared" si="127"/>
        <v>96.589732142857144</v>
      </c>
      <c r="DJ186" s="95">
        <f t="shared" si="128"/>
        <v>96.968650793650795</v>
      </c>
      <c r="DK186" s="96">
        <f t="shared" si="129"/>
        <v>97.271785714285727</v>
      </c>
      <c r="DL186" s="97">
        <f t="shared" si="130"/>
        <v>97</v>
      </c>
      <c r="DM186" s="164">
        <f t="shared" si="131"/>
        <v>-1</v>
      </c>
      <c r="DN186" s="165">
        <f t="shared" si="132"/>
        <v>98</v>
      </c>
      <c r="DO186" s="165">
        <f t="shared" si="133"/>
        <v>97</v>
      </c>
      <c r="DP186" s="165">
        <f t="shared" si="134"/>
        <v>97</v>
      </c>
      <c r="DQ186" s="171">
        <f t="shared" si="135"/>
        <v>97.25</v>
      </c>
    </row>
    <row r="187" spans="1:127" ht="18" customHeight="1">
      <c r="A187" s="70">
        <v>406913150127</v>
      </c>
      <c r="B187" s="71"/>
      <c r="C187" s="72" t="s">
        <v>130</v>
      </c>
      <c r="D187" s="73"/>
      <c r="E187" s="74"/>
      <c r="F187" s="75"/>
      <c r="G187" s="75"/>
      <c r="H187" s="75"/>
      <c r="I187" s="75"/>
      <c r="J187" s="75"/>
      <c r="K187" s="75"/>
      <c r="L187" s="75"/>
      <c r="M187" s="76"/>
      <c r="N187" s="76"/>
      <c r="O187" s="76"/>
      <c r="P187" s="76"/>
      <c r="Q187" s="76" t="str">
        <f t="shared" si="102"/>
        <v/>
      </c>
      <c r="R187" s="76">
        <f t="shared" si="103"/>
        <v>0</v>
      </c>
      <c r="S187" s="77"/>
      <c r="T187" s="77"/>
      <c r="U187" s="77"/>
      <c r="V187" s="77"/>
      <c r="W187" s="77"/>
      <c r="X187" s="78"/>
      <c r="Y187" s="78"/>
      <c r="Z187" s="78"/>
      <c r="AA187" s="78"/>
      <c r="AB187" s="78"/>
      <c r="AC187" s="78" t="str">
        <f t="shared" si="104"/>
        <v/>
      </c>
      <c r="AD187" s="79" t="str">
        <f t="shared" si="105"/>
        <v/>
      </c>
      <c r="AE187" s="74">
        <v>8</v>
      </c>
      <c r="AF187" s="87">
        <v>15</v>
      </c>
      <c r="AG187" s="87">
        <v>15</v>
      </c>
      <c r="AH187" s="75">
        <v>9</v>
      </c>
      <c r="AI187" s="75">
        <v>10</v>
      </c>
      <c r="AJ187" s="75">
        <v>8</v>
      </c>
      <c r="AK187" s="75"/>
      <c r="AL187" s="76"/>
      <c r="AM187" s="76"/>
      <c r="AN187" s="76"/>
      <c r="AO187" s="76">
        <f t="shared" si="106"/>
        <v>65</v>
      </c>
      <c r="AP187" s="76">
        <f t="shared" si="107"/>
        <v>92.857142857142861</v>
      </c>
      <c r="AQ187" s="77">
        <v>7</v>
      </c>
      <c r="AR187" s="77">
        <v>5</v>
      </c>
      <c r="AS187" s="77">
        <v>5</v>
      </c>
      <c r="AT187" s="77"/>
      <c r="AU187" s="78"/>
      <c r="AV187" s="78"/>
      <c r="AW187" s="78"/>
      <c r="AX187" s="78">
        <f t="shared" si="136"/>
        <v>17</v>
      </c>
      <c r="AY187" s="78">
        <f t="shared" si="108"/>
        <v>56.666666666666664</v>
      </c>
      <c r="AZ187" s="262">
        <v>32</v>
      </c>
      <c r="BA187" s="263"/>
      <c r="BB187" s="80">
        <f t="shared" si="109"/>
        <v>64</v>
      </c>
      <c r="BC187" s="74">
        <v>85</v>
      </c>
      <c r="BD187" s="75">
        <v>85</v>
      </c>
      <c r="BE187" s="75">
        <v>85</v>
      </c>
      <c r="BF187" s="75"/>
      <c r="BG187" s="75"/>
      <c r="BH187" s="76">
        <f t="shared" si="110"/>
        <v>255</v>
      </c>
      <c r="BI187" s="76">
        <f t="shared" si="111"/>
        <v>85</v>
      </c>
      <c r="BJ187" s="77">
        <v>20</v>
      </c>
      <c r="BK187" s="77">
        <v>20</v>
      </c>
      <c r="BL187" s="77">
        <v>15</v>
      </c>
      <c r="BM187" s="77">
        <v>21</v>
      </c>
      <c r="BN187" s="77">
        <v>11</v>
      </c>
      <c r="BO187" s="77">
        <v>3</v>
      </c>
      <c r="BP187" s="78"/>
      <c r="BQ187" s="78"/>
      <c r="BR187" s="78"/>
      <c r="BS187" s="78"/>
      <c r="BT187" s="78">
        <f t="shared" si="137"/>
        <v>90</v>
      </c>
      <c r="BU187" s="78">
        <f t="shared" si="112"/>
        <v>75</v>
      </c>
      <c r="BV187" s="81">
        <v>95</v>
      </c>
      <c r="BW187" s="81"/>
      <c r="BX187" s="81"/>
      <c r="BY187" s="82"/>
      <c r="BZ187" s="82"/>
      <c r="CA187" s="82">
        <f t="shared" si="113"/>
        <v>95</v>
      </c>
      <c r="CB187" s="82">
        <f t="shared" si="114"/>
        <v>95</v>
      </c>
      <c r="CC187" s="83">
        <v>83</v>
      </c>
      <c r="CD187" s="83"/>
      <c r="CE187" s="84"/>
      <c r="CF187" s="84"/>
      <c r="CG187" s="84"/>
      <c r="CH187" s="84">
        <f t="shared" si="115"/>
        <v>83</v>
      </c>
      <c r="CI187" s="84">
        <f t="shared" si="116"/>
        <v>83</v>
      </c>
      <c r="CJ187" s="85"/>
      <c r="CK187" s="85"/>
      <c r="CL187" s="86"/>
      <c r="CM187" s="86"/>
      <c r="CN187" s="86"/>
      <c r="CO187" s="86" t="str">
        <f t="shared" si="138"/>
        <v/>
      </c>
      <c r="CP187" s="86">
        <f t="shared" si="118"/>
        <v>0</v>
      </c>
      <c r="CQ187" s="74">
        <v>20</v>
      </c>
      <c r="CR187" s="75">
        <v>8</v>
      </c>
      <c r="CS187" s="87">
        <v>10</v>
      </c>
      <c r="CT187" s="87"/>
      <c r="CU187" s="88"/>
      <c r="CV187" s="88"/>
      <c r="CW187" s="88"/>
      <c r="CX187" s="88"/>
      <c r="CY187" s="88">
        <f t="shared" si="119"/>
        <v>38</v>
      </c>
      <c r="CZ187" s="89">
        <f t="shared" si="120"/>
        <v>76</v>
      </c>
      <c r="DA187" s="264">
        <v>45</v>
      </c>
      <c r="DB187" s="263"/>
      <c r="DC187" s="80">
        <f t="shared" si="121"/>
        <v>18</v>
      </c>
      <c r="DD187" s="162" t="str">
        <f t="shared" si="122"/>
        <v/>
      </c>
      <c r="DE187" s="162">
        <f t="shared" si="123"/>
        <v>22.002857142857142</v>
      </c>
      <c r="DF187" s="162">
        <f t="shared" si="124"/>
        <v>40.725000000000001</v>
      </c>
      <c r="DG187" s="162">
        <f t="shared" si="125"/>
        <v>18</v>
      </c>
      <c r="DH187" s="93">
        <f t="shared" si="126"/>
        <v>80.727857142857147</v>
      </c>
      <c r="DI187" s="94">
        <f t="shared" si="127"/>
        <v>87.954910714285717</v>
      </c>
      <c r="DJ187" s="95">
        <f t="shared" si="128"/>
        <v>89.293253968253964</v>
      </c>
      <c r="DK187" s="96">
        <f t="shared" si="129"/>
        <v>90.363928571428573</v>
      </c>
      <c r="DL187" s="97">
        <f t="shared" si="130"/>
        <v>89</v>
      </c>
      <c r="DM187" s="164">
        <f t="shared" si="131"/>
        <v>0</v>
      </c>
      <c r="DN187" s="165">
        <f t="shared" si="132"/>
        <v>89</v>
      </c>
      <c r="DO187" s="165">
        <f t="shared" si="133"/>
        <v>89</v>
      </c>
      <c r="DP187" s="165">
        <f t="shared" si="134"/>
        <v>92</v>
      </c>
      <c r="DQ187" s="171">
        <f t="shared" si="135"/>
        <v>89.75</v>
      </c>
    </row>
    <row r="188" spans="1:127" ht="18" customHeight="1">
      <c r="A188" s="70">
        <v>406913150103</v>
      </c>
      <c r="B188" s="71"/>
      <c r="C188" s="72" t="s">
        <v>131</v>
      </c>
      <c r="D188" s="73"/>
      <c r="E188" s="74"/>
      <c r="F188" s="75"/>
      <c r="G188" s="75"/>
      <c r="H188" s="75"/>
      <c r="I188" s="75"/>
      <c r="J188" s="75"/>
      <c r="K188" s="75"/>
      <c r="L188" s="75"/>
      <c r="M188" s="76"/>
      <c r="N188" s="76"/>
      <c r="O188" s="76"/>
      <c r="P188" s="76"/>
      <c r="Q188" s="76" t="str">
        <f t="shared" si="102"/>
        <v/>
      </c>
      <c r="R188" s="76">
        <f t="shared" si="103"/>
        <v>0</v>
      </c>
      <c r="S188" s="77"/>
      <c r="T188" s="77"/>
      <c r="U188" s="77"/>
      <c r="V188" s="77"/>
      <c r="W188" s="77"/>
      <c r="X188" s="78"/>
      <c r="Y188" s="78"/>
      <c r="Z188" s="78"/>
      <c r="AA188" s="78"/>
      <c r="AB188" s="78"/>
      <c r="AC188" s="78" t="str">
        <f t="shared" si="104"/>
        <v/>
      </c>
      <c r="AD188" s="79" t="str">
        <f t="shared" si="105"/>
        <v/>
      </c>
      <c r="AE188" s="74">
        <v>6</v>
      </c>
      <c r="AF188" s="75">
        <v>4</v>
      </c>
      <c r="AG188" s="87">
        <v>13</v>
      </c>
      <c r="AH188" s="75">
        <v>4</v>
      </c>
      <c r="AI188" s="75">
        <v>4</v>
      </c>
      <c r="AJ188" s="75">
        <v>8</v>
      </c>
      <c r="AK188" s="75"/>
      <c r="AL188" s="76"/>
      <c r="AM188" s="76"/>
      <c r="AN188" s="76"/>
      <c r="AO188" s="76">
        <f t="shared" si="106"/>
        <v>39</v>
      </c>
      <c r="AP188" s="76">
        <f t="shared" si="107"/>
        <v>55.714285714285715</v>
      </c>
      <c r="AQ188" s="77">
        <v>8</v>
      </c>
      <c r="AR188" s="77">
        <v>8</v>
      </c>
      <c r="AS188" s="77">
        <v>8</v>
      </c>
      <c r="AT188" s="77"/>
      <c r="AU188" s="78"/>
      <c r="AV188" s="78"/>
      <c r="AW188" s="78"/>
      <c r="AX188" s="78">
        <f t="shared" si="136"/>
        <v>24</v>
      </c>
      <c r="AY188" s="78">
        <f t="shared" si="108"/>
        <v>80</v>
      </c>
      <c r="AZ188" s="262">
        <v>14</v>
      </c>
      <c r="BA188" s="263"/>
      <c r="BB188" s="80">
        <f t="shared" si="109"/>
        <v>28.000000000000004</v>
      </c>
      <c r="BC188" s="74">
        <v>85</v>
      </c>
      <c r="BD188" s="75">
        <v>85</v>
      </c>
      <c r="BE188" s="75">
        <v>85</v>
      </c>
      <c r="BF188" s="75"/>
      <c r="BG188" s="75"/>
      <c r="BH188" s="76">
        <f t="shared" si="110"/>
        <v>255</v>
      </c>
      <c r="BI188" s="76">
        <f t="shared" si="111"/>
        <v>85</v>
      </c>
      <c r="BJ188" s="77">
        <v>20</v>
      </c>
      <c r="BK188" s="77">
        <v>23</v>
      </c>
      <c r="BL188" s="77">
        <v>21</v>
      </c>
      <c r="BM188" s="77">
        <v>24</v>
      </c>
      <c r="BN188" s="77">
        <v>10</v>
      </c>
      <c r="BO188" s="77">
        <v>3</v>
      </c>
      <c r="BP188" s="78"/>
      <c r="BQ188" s="78"/>
      <c r="BR188" s="78"/>
      <c r="BS188" s="78"/>
      <c r="BT188" s="78">
        <f t="shared" si="137"/>
        <v>101</v>
      </c>
      <c r="BU188" s="78">
        <f t="shared" si="112"/>
        <v>84.166666666666671</v>
      </c>
      <c r="BV188" s="81">
        <v>90</v>
      </c>
      <c r="BW188" s="81"/>
      <c r="BX188" s="81"/>
      <c r="BY188" s="82"/>
      <c r="BZ188" s="82"/>
      <c r="CA188" s="82">
        <f t="shared" si="113"/>
        <v>90</v>
      </c>
      <c r="CB188" s="82">
        <f t="shared" si="114"/>
        <v>90</v>
      </c>
      <c r="CC188" s="83">
        <v>83</v>
      </c>
      <c r="CD188" s="83"/>
      <c r="CE188" s="84"/>
      <c r="CF188" s="84"/>
      <c r="CG188" s="84"/>
      <c r="CH188" s="84">
        <f t="shared" si="115"/>
        <v>83</v>
      </c>
      <c r="CI188" s="84">
        <f t="shared" si="116"/>
        <v>83</v>
      </c>
      <c r="CJ188" s="85"/>
      <c r="CK188" s="85"/>
      <c r="CL188" s="86"/>
      <c r="CM188" s="86"/>
      <c r="CN188" s="86"/>
      <c r="CO188" s="86" t="str">
        <f t="shared" si="138"/>
        <v/>
      </c>
      <c r="CP188" s="86">
        <f t="shared" si="118"/>
        <v>0</v>
      </c>
      <c r="CQ188" s="74">
        <v>21</v>
      </c>
      <c r="CR188" s="75">
        <v>10</v>
      </c>
      <c r="CS188" s="87">
        <v>15</v>
      </c>
      <c r="CT188" s="87"/>
      <c r="CU188" s="88"/>
      <c r="CV188" s="88"/>
      <c r="CW188" s="88"/>
      <c r="CX188" s="88"/>
      <c r="CY188" s="88">
        <f t="shared" si="119"/>
        <v>46</v>
      </c>
      <c r="CZ188" s="89">
        <f t="shared" si="120"/>
        <v>92</v>
      </c>
      <c r="DA188" s="264">
        <v>32</v>
      </c>
      <c r="DB188" s="263"/>
      <c r="DC188" s="80">
        <f t="shared" si="121"/>
        <v>12.8</v>
      </c>
      <c r="DD188" s="162" t="str">
        <f t="shared" si="122"/>
        <v/>
      </c>
      <c r="DE188" s="162">
        <f t="shared" si="123"/>
        <v>16.405714285714286</v>
      </c>
      <c r="DF188" s="162">
        <f t="shared" si="124"/>
        <v>43.495833333333337</v>
      </c>
      <c r="DG188" s="162">
        <f t="shared" si="125"/>
        <v>12.8</v>
      </c>
      <c r="DH188" s="93">
        <f t="shared" si="126"/>
        <v>72.701547619047616</v>
      </c>
      <c r="DI188" s="94">
        <f t="shared" si="127"/>
        <v>82.938467261904762</v>
      </c>
      <c r="DJ188" s="95">
        <f t="shared" si="128"/>
        <v>84.834193121693119</v>
      </c>
      <c r="DK188" s="96">
        <f t="shared" si="129"/>
        <v>86.350773809523815</v>
      </c>
      <c r="DL188" s="97">
        <f t="shared" si="130"/>
        <v>85</v>
      </c>
      <c r="DM188" s="164">
        <f t="shared" si="131"/>
        <v>4</v>
      </c>
      <c r="DN188" s="165">
        <f t="shared" si="132"/>
        <v>81</v>
      </c>
      <c r="DO188" s="165">
        <f t="shared" si="133"/>
        <v>83</v>
      </c>
      <c r="DP188" s="165">
        <f t="shared" si="134"/>
        <v>83</v>
      </c>
      <c r="DQ188" s="171">
        <f t="shared" si="135"/>
        <v>83</v>
      </c>
    </row>
    <row r="189" spans="1:127" ht="18" customHeight="1">
      <c r="A189" s="70">
        <v>406913150128</v>
      </c>
      <c r="B189" s="71"/>
      <c r="C189" s="72" t="s">
        <v>132</v>
      </c>
      <c r="D189" s="73"/>
      <c r="E189" s="74"/>
      <c r="F189" s="75"/>
      <c r="G189" s="75"/>
      <c r="H189" s="75"/>
      <c r="I189" s="75"/>
      <c r="J189" s="75"/>
      <c r="K189" s="75"/>
      <c r="L189" s="75"/>
      <c r="M189" s="76"/>
      <c r="N189" s="76"/>
      <c r="O189" s="76"/>
      <c r="P189" s="76"/>
      <c r="Q189" s="76" t="str">
        <f t="shared" si="102"/>
        <v/>
      </c>
      <c r="R189" s="76">
        <f t="shared" si="103"/>
        <v>0</v>
      </c>
      <c r="S189" s="77"/>
      <c r="T189" s="77"/>
      <c r="U189" s="77"/>
      <c r="V189" s="77"/>
      <c r="W189" s="77"/>
      <c r="X189" s="78"/>
      <c r="Y189" s="78"/>
      <c r="Z189" s="78"/>
      <c r="AA189" s="78"/>
      <c r="AB189" s="78"/>
      <c r="AC189" s="78" t="str">
        <f t="shared" si="104"/>
        <v/>
      </c>
      <c r="AD189" s="79" t="str">
        <f t="shared" si="105"/>
        <v/>
      </c>
      <c r="AE189" s="74">
        <v>5</v>
      </c>
      <c r="AF189" s="87">
        <v>12</v>
      </c>
      <c r="AG189" s="75">
        <v>10</v>
      </c>
      <c r="AH189" s="75">
        <v>6</v>
      </c>
      <c r="AI189" s="75">
        <v>5</v>
      </c>
      <c r="AJ189" s="75">
        <v>8</v>
      </c>
      <c r="AK189" s="75"/>
      <c r="AL189" s="76"/>
      <c r="AM189" s="76"/>
      <c r="AN189" s="76"/>
      <c r="AO189" s="76">
        <f t="shared" si="106"/>
        <v>46</v>
      </c>
      <c r="AP189" s="76">
        <f t="shared" si="107"/>
        <v>65.714285714285708</v>
      </c>
      <c r="AQ189" s="77">
        <v>8</v>
      </c>
      <c r="AR189" s="77">
        <v>6</v>
      </c>
      <c r="AS189" s="77">
        <v>8</v>
      </c>
      <c r="AT189" s="77"/>
      <c r="AU189" s="78"/>
      <c r="AV189" s="78"/>
      <c r="AW189" s="78"/>
      <c r="AX189" s="78">
        <f t="shared" si="136"/>
        <v>22</v>
      </c>
      <c r="AY189" s="78">
        <f t="shared" si="108"/>
        <v>73.333333333333329</v>
      </c>
      <c r="AZ189" s="262">
        <v>29</v>
      </c>
      <c r="BA189" s="263"/>
      <c r="BB189" s="80">
        <f t="shared" si="109"/>
        <v>57.999999999999993</v>
      </c>
      <c r="BC189" s="74">
        <v>92</v>
      </c>
      <c r="BD189" s="75">
        <v>92</v>
      </c>
      <c r="BE189" s="75">
        <v>92</v>
      </c>
      <c r="BF189" s="75"/>
      <c r="BG189" s="75"/>
      <c r="BH189" s="76">
        <f t="shared" si="110"/>
        <v>276</v>
      </c>
      <c r="BI189" s="76">
        <f t="shared" si="111"/>
        <v>92</v>
      </c>
      <c r="BJ189" s="77">
        <v>20</v>
      </c>
      <c r="BK189" s="77">
        <v>23</v>
      </c>
      <c r="BL189" s="77">
        <v>19</v>
      </c>
      <c r="BM189" s="77">
        <v>20</v>
      </c>
      <c r="BN189" s="77">
        <v>15</v>
      </c>
      <c r="BO189" s="77">
        <v>5</v>
      </c>
      <c r="BP189" s="78"/>
      <c r="BQ189" s="78"/>
      <c r="BR189" s="78"/>
      <c r="BS189" s="78"/>
      <c r="BT189" s="78">
        <f t="shared" si="137"/>
        <v>102</v>
      </c>
      <c r="BU189" s="78">
        <f t="shared" si="112"/>
        <v>85</v>
      </c>
      <c r="BV189" s="81">
        <v>86</v>
      </c>
      <c r="BW189" s="81"/>
      <c r="BX189" s="81"/>
      <c r="BY189" s="82"/>
      <c r="BZ189" s="82"/>
      <c r="CA189" s="82">
        <f t="shared" si="113"/>
        <v>86</v>
      </c>
      <c r="CB189" s="82">
        <f t="shared" si="114"/>
        <v>86</v>
      </c>
      <c r="CC189" s="83">
        <v>88</v>
      </c>
      <c r="CD189" s="83"/>
      <c r="CE189" s="84"/>
      <c r="CF189" s="84"/>
      <c r="CG189" s="84"/>
      <c r="CH189" s="84">
        <f t="shared" si="115"/>
        <v>88</v>
      </c>
      <c r="CI189" s="84">
        <f t="shared" si="116"/>
        <v>88</v>
      </c>
      <c r="CJ189" s="85"/>
      <c r="CK189" s="85"/>
      <c r="CL189" s="86"/>
      <c r="CM189" s="86"/>
      <c r="CN189" s="86"/>
      <c r="CO189" s="86" t="str">
        <f t="shared" si="138"/>
        <v/>
      </c>
      <c r="CP189" s="86">
        <f t="shared" si="118"/>
        <v>0</v>
      </c>
      <c r="CQ189" s="74">
        <v>20</v>
      </c>
      <c r="CR189" s="75">
        <v>8</v>
      </c>
      <c r="CS189" s="87">
        <v>10</v>
      </c>
      <c r="CT189" s="87"/>
      <c r="CU189" s="88"/>
      <c r="CV189" s="88"/>
      <c r="CW189" s="88"/>
      <c r="CX189" s="88"/>
      <c r="CY189" s="88">
        <f t="shared" si="119"/>
        <v>38</v>
      </c>
      <c r="CZ189" s="89">
        <f t="shared" si="120"/>
        <v>76</v>
      </c>
      <c r="DA189" s="264">
        <v>36</v>
      </c>
      <c r="DB189" s="263"/>
      <c r="DC189" s="80">
        <f t="shared" si="121"/>
        <v>14.4</v>
      </c>
      <c r="DD189" s="162" t="str">
        <f t="shared" si="122"/>
        <v/>
      </c>
      <c r="DE189" s="162">
        <f t="shared" si="123"/>
        <v>19.705714285714283</v>
      </c>
      <c r="DF189" s="162">
        <f t="shared" si="124"/>
        <v>42.375</v>
      </c>
      <c r="DG189" s="162">
        <f t="shared" si="125"/>
        <v>14.4</v>
      </c>
      <c r="DH189" s="93">
        <f t="shared" si="126"/>
        <v>76.480714285714285</v>
      </c>
      <c r="DI189" s="94">
        <f t="shared" si="127"/>
        <v>85.300446428571433</v>
      </c>
      <c r="DJ189" s="95">
        <f t="shared" si="128"/>
        <v>86.933730158730157</v>
      </c>
      <c r="DK189" s="96">
        <f t="shared" si="129"/>
        <v>88.240357142857135</v>
      </c>
      <c r="DL189" s="97">
        <f t="shared" si="130"/>
        <v>87</v>
      </c>
      <c r="DM189" s="164">
        <f t="shared" si="131"/>
        <v>-3</v>
      </c>
      <c r="DN189" s="165">
        <f t="shared" si="132"/>
        <v>90</v>
      </c>
      <c r="DO189" s="165">
        <f t="shared" si="133"/>
        <v>89</v>
      </c>
      <c r="DP189" s="165">
        <f t="shared" si="134"/>
        <v>85</v>
      </c>
      <c r="DQ189" s="171">
        <f t="shared" si="135"/>
        <v>87.75</v>
      </c>
    </row>
    <row r="190" spans="1:127" ht="18" customHeight="1">
      <c r="A190" s="70">
        <v>406913150131</v>
      </c>
      <c r="B190" s="71"/>
      <c r="C190" s="72" t="s">
        <v>133</v>
      </c>
      <c r="D190" s="73"/>
      <c r="E190" s="74"/>
      <c r="F190" s="75"/>
      <c r="G190" s="75"/>
      <c r="H190" s="75"/>
      <c r="I190" s="75"/>
      <c r="J190" s="75"/>
      <c r="K190" s="75"/>
      <c r="L190" s="75"/>
      <c r="M190" s="76"/>
      <c r="N190" s="76"/>
      <c r="O190" s="106"/>
      <c r="P190" s="106"/>
      <c r="Q190" s="76" t="str">
        <f t="shared" si="102"/>
        <v/>
      </c>
      <c r="R190" s="76">
        <f t="shared" si="103"/>
        <v>0</v>
      </c>
      <c r="S190" s="107"/>
      <c r="T190" s="107"/>
      <c r="U190" s="107"/>
      <c r="V190" s="107"/>
      <c r="W190" s="107"/>
      <c r="X190" s="108"/>
      <c r="Y190" s="108"/>
      <c r="Z190" s="108"/>
      <c r="AA190" s="108"/>
      <c r="AB190" s="108"/>
      <c r="AC190" s="78" t="str">
        <f t="shared" si="104"/>
        <v/>
      </c>
      <c r="AD190" s="79" t="str">
        <f t="shared" si="105"/>
        <v/>
      </c>
      <c r="AE190" s="74">
        <v>3</v>
      </c>
      <c r="AF190" s="87">
        <v>12</v>
      </c>
      <c r="AG190" s="87">
        <v>13</v>
      </c>
      <c r="AH190" s="75">
        <v>6</v>
      </c>
      <c r="AI190" s="75">
        <v>4</v>
      </c>
      <c r="AJ190" s="75">
        <v>4</v>
      </c>
      <c r="AK190" s="75"/>
      <c r="AL190" s="76"/>
      <c r="AM190" s="76"/>
      <c r="AN190" s="76"/>
      <c r="AO190" s="76">
        <f t="shared" si="106"/>
        <v>42</v>
      </c>
      <c r="AP190" s="76">
        <f t="shared" si="107"/>
        <v>60</v>
      </c>
      <c r="AQ190" s="107">
        <v>5</v>
      </c>
      <c r="AR190" s="107">
        <v>6</v>
      </c>
      <c r="AS190" s="107">
        <v>6</v>
      </c>
      <c r="AT190" s="107"/>
      <c r="AU190" s="108"/>
      <c r="AV190" s="108"/>
      <c r="AW190" s="108"/>
      <c r="AX190" s="78">
        <f t="shared" si="136"/>
        <v>17</v>
      </c>
      <c r="AY190" s="78">
        <f t="shared" si="108"/>
        <v>56.666666666666664</v>
      </c>
      <c r="AZ190" s="262">
        <v>25</v>
      </c>
      <c r="BA190" s="263"/>
      <c r="BB190" s="80">
        <f t="shared" si="109"/>
        <v>50</v>
      </c>
      <c r="BC190" s="74">
        <v>92</v>
      </c>
      <c r="BD190" s="75">
        <v>85</v>
      </c>
      <c r="BE190" s="75">
        <v>85</v>
      </c>
      <c r="BF190" s="75"/>
      <c r="BG190" s="75"/>
      <c r="BH190" s="76">
        <f t="shared" si="110"/>
        <v>262</v>
      </c>
      <c r="BI190" s="76">
        <f t="shared" si="111"/>
        <v>87.333333333333329</v>
      </c>
      <c r="BJ190" s="77">
        <v>20</v>
      </c>
      <c r="BK190" s="77">
        <v>22</v>
      </c>
      <c r="BL190" s="77">
        <v>15</v>
      </c>
      <c r="BM190" s="77">
        <v>24</v>
      </c>
      <c r="BN190" s="77">
        <v>15</v>
      </c>
      <c r="BO190" s="77">
        <v>3</v>
      </c>
      <c r="BP190" s="78"/>
      <c r="BQ190" s="78"/>
      <c r="BR190" s="78"/>
      <c r="BS190" s="78"/>
      <c r="BT190" s="78">
        <f t="shared" si="137"/>
        <v>99</v>
      </c>
      <c r="BU190" s="78">
        <f t="shared" si="112"/>
        <v>82.5</v>
      </c>
      <c r="BV190" s="81">
        <v>90</v>
      </c>
      <c r="BW190" s="81"/>
      <c r="BX190" s="81"/>
      <c r="BY190" s="82"/>
      <c r="BZ190" s="82"/>
      <c r="CA190" s="82">
        <f t="shared" si="113"/>
        <v>90</v>
      </c>
      <c r="CB190" s="82">
        <f t="shared" si="114"/>
        <v>90</v>
      </c>
      <c r="CC190" s="83">
        <v>88</v>
      </c>
      <c r="CD190" s="83"/>
      <c r="CE190" s="84"/>
      <c r="CF190" s="84"/>
      <c r="CG190" s="84"/>
      <c r="CH190" s="84">
        <f t="shared" si="115"/>
        <v>88</v>
      </c>
      <c r="CI190" s="84">
        <f t="shared" si="116"/>
        <v>88</v>
      </c>
      <c r="CJ190" s="85"/>
      <c r="CK190" s="85"/>
      <c r="CL190" s="86"/>
      <c r="CM190" s="86"/>
      <c r="CN190" s="86"/>
      <c r="CO190" s="86" t="str">
        <f t="shared" si="138"/>
        <v/>
      </c>
      <c r="CP190" s="86">
        <f>IFERROR(IF($CP$168=0,0,((CO190/SUMIFS($CJ$171:$CN$171,CJ190:CN190,"&gt;=0"))*100)),"")</f>
        <v>0</v>
      </c>
      <c r="CQ190" s="74">
        <v>20</v>
      </c>
      <c r="CR190" s="75">
        <v>10</v>
      </c>
      <c r="CS190" s="87">
        <v>15</v>
      </c>
      <c r="CT190" s="87"/>
      <c r="CU190" s="88"/>
      <c r="CV190" s="88"/>
      <c r="CW190" s="88"/>
      <c r="CX190" s="88"/>
      <c r="CY190" s="88">
        <f t="shared" si="119"/>
        <v>45</v>
      </c>
      <c r="CZ190" s="89">
        <f t="shared" si="120"/>
        <v>90</v>
      </c>
      <c r="DA190" s="264">
        <v>43</v>
      </c>
      <c r="DB190" s="263"/>
      <c r="DC190" s="80">
        <f t="shared" si="121"/>
        <v>17.2</v>
      </c>
      <c r="DD190" s="162" t="str">
        <f t="shared" si="122"/>
        <v/>
      </c>
      <c r="DE190" s="162">
        <f t="shared" si="123"/>
        <v>16.8</v>
      </c>
      <c r="DF190" s="162">
        <f t="shared" si="124"/>
        <v>43.645833333333329</v>
      </c>
      <c r="DG190" s="162">
        <f t="shared" si="125"/>
        <v>17.2</v>
      </c>
      <c r="DH190" s="93">
        <f t="shared" si="126"/>
        <v>77.645833333333329</v>
      </c>
      <c r="DI190" s="94">
        <f t="shared" si="127"/>
        <v>86.028645833333329</v>
      </c>
      <c r="DJ190" s="95">
        <f t="shared" si="128"/>
        <v>87.581018518518519</v>
      </c>
      <c r="DK190" s="96">
        <f t="shared" si="129"/>
        <v>88.822916666666657</v>
      </c>
      <c r="DL190" s="97">
        <f t="shared" si="130"/>
        <v>88</v>
      </c>
      <c r="DM190" s="164">
        <f t="shared" si="131"/>
        <v>2</v>
      </c>
      <c r="DN190" s="165">
        <f t="shared" si="132"/>
        <v>86</v>
      </c>
      <c r="DO190" s="165">
        <f t="shared" si="133"/>
        <v>87</v>
      </c>
      <c r="DP190" s="165">
        <f t="shared" si="134"/>
        <v>85</v>
      </c>
      <c r="DQ190" s="171">
        <f t="shared" si="135"/>
        <v>86.5</v>
      </c>
    </row>
    <row r="191" spans="1:127" ht="18" customHeight="1">
      <c r="A191" s="70">
        <v>406766150008</v>
      </c>
      <c r="B191" s="71"/>
      <c r="C191" s="72" t="s">
        <v>134</v>
      </c>
      <c r="D191" s="73"/>
      <c r="E191" s="74"/>
      <c r="F191" s="75"/>
      <c r="G191" s="75"/>
      <c r="H191" s="75"/>
      <c r="I191" s="75"/>
      <c r="J191" s="75"/>
      <c r="K191" s="75"/>
      <c r="L191" s="75"/>
      <c r="M191" s="76"/>
      <c r="N191" s="76"/>
      <c r="O191" s="76"/>
      <c r="P191" s="76"/>
      <c r="Q191" s="76" t="str">
        <f t="shared" si="102"/>
        <v/>
      </c>
      <c r="R191" s="76">
        <f t="shared" si="103"/>
        <v>0</v>
      </c>
      <c r="S191" s="77"/>
      <c r="T191" s="77"/>
      <c r="U191" s="77"/>
      <c r="V191" s="77"/>
      <c r="W191" s="77"/>
      <c r="X191" s="78"/>
      <c r="Y191" s="78"/>
      <c r="Z191" s="78"/>
      <c r="AA191" s="78"/>
      <c r="AB191" s="78"/>
      <c r="AC191" s="78" t="str">
        <f t="shared" si="104"/>
        <v/>
      </c>
      <c r="AD191" s="79" t="str">
        <f t="shared" si="105"/>
        <v/>
      </c>
      <c r="AE191" s="74">
        <v>6</v>
      </c>
      <c r="AF191" s="75">
        <v>10</v>
      </c>
      <c r="AG191" s="87">
        <v>13</v>
      </c>
      <c r="AH191" s="75">
        <v>4</v>
      </c>
      <c r="AI191" s="75">
        <v>5</v>
      </c>
      <c r="AJ191" s="75">
        <v>8</v>
      </c>
      <c r="AK191" s="75"/>
      <c r="AL191" s="76"/>
      <c r="AM191" s="76"/>
      <c r="AN191" s="76"/>
      <c r="AO191" s="76">
        <f t="shared" si="106"/>
        <v>46</v>
      </c>
      <c r="AP191" s="76">
        <f t="shared" si="107"/>
        <v>65.714285714285708</v>
      </c>
      <c r="AQ191" s="77">
        <v>8</v>
      </c>
      <c r="AR191" s="77">
        <v>9</v>
      </c>
      <c r="AS191" s="77">
        <v>8</v>
      </c>
      <c r="AT191" s="77"/>
      <c r="AU191" s="78"/>
      <c r="AV191" s="78"/>
      <c r="AW191" s="78"/>
      <c r="AX191" s="78">
        <f t="shared" si="136"/>
        <v>25</v>
      </c>
      <c r="AY191" s="78">
        <f t="shared" si="108"/>
        <v>83.333333333333343</v>
      </c>
      <c r="AZ191" s="262">
        <v>19</v>
      </c>
      <c r="BA191" s="263"/>
      <c r="BB191" s="80">
        <f t="shared" si="109"/>
        <v>38</v>
      </c>
      <c r="BC191" s="74">
        <v>92</v>
      </c>
      <c r="BD191" s="75">
        <v>92</v>
      </c>
      <c r="BE191" s="75">
        <v>92</v>
      </c>
      <c r="BF191" s="75"/>
      <c r="BG191" s="75"/>
      <c r="BH191" s="76">
        <f t="shared" si="110"/>
        <v>276</v>
      </c>
      <c r="BI191" s="76">
        <f t="shared" si="111"/>
        <v>92</v>
      </c>
      <c r="BJ191" s="77">
        <v>20</v>
      </c>
      <c r="BK191" s="77">
        <v>21</v>
      </c>
      <c r="BL191" s="77">
        <v>19</v>
      </c>
      <c r="BM191" s="77">
        <v>23</v>
      </c>
      <c r="BN191" s="77">
        <v>15</v>
      </c>
      <c r="BO191" s="77">
        <v>5</v>
      </c>
      <c r="BP191" s="78"/>
      <c r="BQ191" s="78"/>
      <c r="BR191" s="78"/>
      <c r="BS191" s="78"/>
      <c r="BT191" s="78">
        <f t="shared" si="137"/>
        <v>103</v>
      </c>
      <c r="BU191" s="78">
        <f t="shared" si="112"/>
        <v>85.833333333333329</v>
      </c>
      <c r="BV191" s="81">
        <v>86</v>
      </c>
      <c r="BW191" s="81"/>
      <c r="BX191" s="81"/>
      <c r="BY191" s="82"/>
      <c r="BZ191" s="82"/>
      <c r="CA191" s="82">
        <f t="shared" si="113"/>
        <v>86</v>
      </c>
      <c r="CB191" s="82">
        <f t="shared" si="114"/>
        <v>86</v>
      </c>
      <c r="CC191" s="83">
        <v>90</v>
      </c>
      <c r="CD191" s="83"/>
      <c r="CE191" s="84"/>
      <c r="CF191" s="84"/>
      <c r="CG191" s="84"/>
      <c r="CH191" s="84">
        <f t="shared" si="115"/>
        <v>90</v>
      </c>
      <c r="CI191" s="84">
        <f t="shared" si="116"/>
        <v>90</v>
      </c>
      <c r="CJ191" s="85"/>
      <c r="CK191" s="85"/>
      <c r="CL191" s="86"/>
      <c r="CM191" s="86"/>
      <c r="CN191" s="86"/>
      <c r="CO191" s="86" t="str">
        <f t="shared" si="138"/>
        <v/>
      </c>
      <c r="CP191" s="86">
        <f t="shared" si="118"/>
        <v>0</v>
      </c>
      <c r="CQ191" s="74">
        <v>22</v>
      </c>
      <c r="CR191" s="75">
        <v>10</v>
      </c>
      <c r="CS191" s="87">
        <v>10</v>
      </c>
      <c r="CT191" s="87"/>
      <c r="CU191" s="88"/>
      <c r="CV191" s="88"/>
      <c r="CW191" s="88"/>
      <c r="CX191" s="88"/>
      <c r="CY191" s="88">
        <f>IF(SUMIFS(CQ191:CX191,CQ191:CX191,"&gt;=0")=0,"",SUMIFS(CQ191:CX191,CQ191:CX191,"&gt;=0"))</f>
        <v>42</v>
      </c>
      <c r="CZ191" s="89">
        <f t="shared" si="120"/>
        <v>84</v>
      </c>
      <c r="DA191" s="264">
        <v>34</v>
      </c>
      <c r="DB191" s="263"/>
      <c r="DC191" s="80">
        <f t="shared" si="121"/>
        <v>13.6</v>
      </c>
      <c r="DD191" s="162" t="str">
        <f t="shared" si="122"/>
        <v/>
      </c>
      <c r="DE191" s="162">
        <f t="shared" si="123"/>
        <v>18.805714285714288</v>
      </c>
      <c r="DF191" s="162">
        <f t="shared" si="124"/>
        <v>43.629166666666663</v>
      </c>
      <c r="DG191" s="162">
        <f t="shared" si="125"/>
        <v>13.6</v>
      </c>
      <c r="DH191" s="93">
        <f t="shared" si="126"/>
        <v>76.034880952380945</v>
      </c>
      <c r="DI191" s="94">
        <f t="shared" si="127"/>
        <v>85.021800595238091</v>
      </c>
      <c r="DJ191" s="95">
        <f t="shared" si="128"/>
        <v>86.686044973544966</v>
      </c>
      <c r="DK191" s="96">
        <f t="shared" si="129"/>
        <v>88.017440476190473</v>
      </c>
      <c r="DL191" s="97">
        <f t="shared" si="130"/>
        <v>87</v>
      </c>
      <c r="DM191" s="164">
        <f t="shared" si="131"/>
        <v>-1</v>
      </c>
      <c r="DN191" s="165">
        <f t="shared" si="132"/>
        <v>88</v>
      </c>
      <c r="DO191" s="165">
        <f t="shared" si="133"/>
        <v>90</v>
      </c>
      <c r="DP191" s="165">
        <f t="shared" si="134"/>
        <v>87</v>
      </c>
      <c r="DQ191" s="171">
        <f t="shared" si="135"/>
        <v>88</v>
      </c>
    </row>
    <row r="192" spans="1:127" ht="18" customHeight="1">
      <c r="A192" s="70">
        <v>406913150133</v>
      </c>
      <c r="B192" s="71"/>
      <c r="C192" s="72" t="s">
        <v>135</v>
      </c>
      <c r="D192" s="73"/>
      <c r="E192" s="74"/>
      <c r="F192" s="75"/>
      <c r="G192" s="75"/>
      <c r="H192" s="75"/>
      <c r="I192" s="75"/>
      <c r="J192" s="75"/>
      <c r="K192" s="75"/>
      <c r="L192" s="75"/>
      <c r="M192" s="76"/>
      <c r="N192" s="76"/>
      <c r="O192" s="76"/>
      <c r="P192" s="76"/>
      <c r="Q192" s="76" t="str">
        <f t="shared" si="102"/>
        <v/>
      </c>
      <c r="R192" s="76">
        <f t="shared" si="103"/>
        <v>0</v>
      </c>
      <c r="S192" s="77"/>
      <c r="T192" s="77"/>
      <c r="U192" s="77"/>
      <c r="V192" s="77"/>
      <c r="W192" s="77"/>
      <c r="X192" s="78"/>
      <c r="Y192" s="78"/>
      <c r="Z192" s="78"/>
      <c r="AA192" s="78"/>
      <c r="AB192" s="78"/>
      <c r="AC192" s="78" t="str">
        <f t="shared" si="104"/>
        <v/>
      </c>
      <c r="AD192" s="79" t="str">
        <f t="shared" si="105"/>
        <v/>
      </c>
      <c r="AE192" s="74">
        <v>9</v>
      </c>
      <c r="AF192" s="87">
        <v>13</v>
      </c>
      <c r="AG192" s="75">
        <v>10</v>
      </c>
      <c r="AH192" s="75">
        <v>10</v>
      </c>
      <c r="AI192" s="75">
        <v>5</v>
      </c>
      <c r="AJ192" s="75">
        <v>9</v>
      </c>
      <c r="AK192" s="75"/>
      <c r="AL192" s="76"/>
      <c r="AM192" s="76"/>
      <c r="AN192" s="76"/>
      <c r="AO192" s="76">
        <f t="shared" si="106"/>
        <v>56</v>
      </c>
      <c r="AP192" s="76">
        <f t="shared" si="107"/>
        <v>80</v>
      </c>
      <c r="AQ192" s="77">
        <v>5</v>
      </c>
      <c r="AR192" s="77">
        <v>8</v>
      </c>
      <c r="AS192" s="77">
        <v>3</v>
      </c>
      <c r="AT192" s="77"/>
      <c r="AU192" s="78"/>
      <c r="AV192" s="78"/>
      <c r="AW192" s="78"/>
      <c r="AX192" s="78">
        <f t="shared" si="136"/>
        <v>16</v>
      </c>
      <c r="AY192" s="78">
        <f t="shared" si="108"/>
        <v>53.333333333333336</v>
      </c>
      <c r="AZ192" s="262">
        <v>32</v>
      </c>
      <c r="BA192" s="263"/>
      <c r="BB192" s="80">
        <f t="shared" si="109"/>
        <v>64</v>
      </c>
      <c r="BC192" s="74">
        <v>92</v>
      </c>
      <c r="BD192" s="75">
        <v>92</v>
      </c>
      <c r="BE192" s="75">
        <v>92</v>
      </c>
      <c r="BF192" s="75"/>
      <c r="BG192" s="75"/>
      <c r="BH192" s="76">
        <f t="shared" si="110"/>
        <v>276</v>
      </c>
      <c r="BI192" s="76">
        <f t="shared" si="111"/>
        <v>92</v>
      </c>
      <c r="BJ192" s="77">
        <v>23</v>
      </c>
      <c r="BK192" s="77">
        <v>23</v>
      </c>
      <c r="BL192" s="77">
        <v>19</v>
      </c>
      <c r="BM192" s="77">
        <v>24</v>
      </c>
      <c r="BN192" s="77">
        <v>14</v>
      </c>
      <c r="BO192" s="77">
        <v>5</v>
      </c>
      <c r="BP192" s="78"/>
      <c r="BQ192" s="78"/>
      <c r="BR192" s="78"/>
      <c r="BS192" s="78"/>
      <c r="BT192" s="78">
        <f t="shared" si="137"/>
        <v>108</v>
      </c>
      <c r="BU192" s="78">
        <f t="shared" si="112"/>
        <v>90</v>
      </c>
      <c r="BV192" s="81">
        <v>97</v>
      </c>
      <c r="BW192" s="81"/>
      <c r="BX192" s="81"/>
      <c r="BY192" s="82"/>
      <c r="BZ192" s="82"/>
      <c r="CA192" s="82">
        <f t="shared" si="113"/>
        <v>97</v>
      </c>
      <c r="CB192" s="82">
        <f t="shared" si="114"/>
        <v>97</v>
      </c>
      <c r="CC192" s="83">
        <v>86</v>
      </c>
      <c r="CD192" s="83"/>
      <c r="CE192" s="84"/>
      <c r="CF192" s="84"/>
      <c r="CG192" s="84"/>
      <c r="CH192" s="84">
        <f t="shared" si="115"/>
        <v>86</v>
      </c>
      <c r="CI192" s="84">
        <f t="shared" si="116"/>
        <v>86</v>
      </c>
      <c r="CJ192" s="85"/>
      <c r="CK192" s="85"/>
      <c r="CL192" s="86"/>
      <c r="CM192" s="86"/>
      <c r="CN192" s="86"/>
      <c r="CO192" s="86" t="str">
        <f t="shared" si="138"/>
        <v/>
      </c>
      <c r="CP192" s="86">
        <f t="shared" si="118"/>
        <v>0</v>
      </c>
      <c r="CQ192" s="74">
        <v>20</v>
      </c>
      <c r="CR192" s="75">
        <v>8</v>
      </c>
      <c r="CS192" s="87">
        <v>10</v>
      </c>
      <c r="CT192" s="87"/>
      <c r="CU192" s="88"/>
      <c r="CV192" s="88"/>
      <c r="CW192" s="88"/>
      <c r="CX192" s="88"/>
      <c r="CY192" s="88">
        <f t="shared" ref="CY192:CY211" si="139">IF(SUMIFS(CQ192:CX192,CQ192:CX192,"&gt;=0")=0,"",SUMIFS(CQ192:CX192,CQ192:CX192,"&gt;=0"))</f>
        <v>38</v>
      </c>
      <c r="CZ192" s="89">
        <f t="shared" si="120"/>
        <v>76</v>
      </c>
      <c r="DA192" s="264">
        <v>38</v>
      </c>
      <c r="DB192" s="263"/>
      <c r="DC192" s="80">
        <f t="shared" si="121"/>
        <v>15.2</v>
      </c>
      <c r="DD192" s="162" t="str">
        <f t="shared" si="122"/>
        <v/>
      </c>
      <c r="DE192" s="162">
        <f t="shared" si="123"/>
        <v>20.16</v>
      </c>
      <c r="DF192" s="162">
        <f t="shared" si="124"/>
        <v>43.674999999999997</v>
      </c>
      <c r="DG192" s="162">
        <f t="shared" si="125"/>
        <v>15.2</v>
      </c>
      <c r="DH192" s="93">
        <f t="shared" si="126"/>
        <v>79.034999999999997</v>
      </c>
      <c r="DI192" s="94">
        <f t="shared" si="127"/>
        <v>86.896874999999994</v>
      </c>
      <c r="DJ192" s="95">
        <f t="shared" si="128"/>
        <v>88.352777777777774</v>
      </c>
      <c r="DK192" s="96">
        <f t="shared" si="129"/>
        <v>89.517499999999998</v>
      </c>
      <c r="DL192" s="97">
        <f t="shared" si="130"/>
        <v>88</v>
      </c>
      <c r="DM192" s="164">
        <f t="shared" si="131"/>
        <v>5</v>
      </c>
      <c r="DN192" s="165">
        <f t="shared" si="132"/>
        <v>83</v>
      </c>
      <c r="DO192" s="165">
        <f t="shared" si="133"/>
        <v>86</v>
      </c>
      <c r="DP192" s="165">
        <f t="shared" si="134"/>
        <v>81</v>
      </c>
      <c r="DQ192" s="171">
        <f t="shared" si="135"/>
        <v>84.5</v>
      </c>
    </row>
    <row r="193" spans="1:121" ht="18" customHeight="1">
      <c r="A193" s="70">
        <v>403012150091</v>
      </c>
      <c r="B193" s="103"/>
      <c r="C193" s="72" t="s">
        <v>136</v>
      </c>
      <c r="D193" s="73"/>
      <c r="E193" s="74"/>
      <c r="F193" s="75"/>
      <c r="G193" s="75"/>
      <c r="H193" s="75"/>
      <c r="I193" s="75"/>
      <c r="J193" s="75"/>
      <c r="K193" s="75"/>
      <c r="L193" s="75"/>
      <c r="M193" s="76"/>
      <c r="N193" s="76"/>
      <c r="O193" s="76"/>
      <c r="P193" s="76"/>
      <c r="Q193" s="76" t="str">
        <f t="shared" si="102"/>
        <v/>
      </c>
      <c r="R193" s="76">
        <f t="shared" si="103"/>
        <v>0</v>
      </c>
      <c r="S193" s="77"/>
      <c r="T193" s="77"/>
      <c r="U193" s="77"/>
      <c r="V193" s="77"/>
      <c r="W193" s="77"/>
      <c r="X193" s="78"/>
      <c r="Y193" s="78"/>
      <c r="Z193" s="78"/>
      <c r="AA193" s="78"/>
      <c r="AB193" s="78"/>
      <c r="AC193" s="78" t="str">
        <f t="shared" si="104"/>
        <v/>
      </c>
      <c r="AD193" s="79" t="str">
        <f t="shared" si="105"/>
        <v/>
      </c>
      <c r="AE193" s="74">
        <v>8</v>
      </c>
      <c r="AF193" s="87">
        <v>12</v>
      </c>
      <c r="AG193" s="87">
        <v>12</v>
      </c>
      <c r="AH193" s="75">
        <v>8</v>
      </c>
      <c r="AI193" s="75">
        <v>5</v>
      </c>
      <c r="AJ193" s="75">
        <v>7</v>
      </c>
      <c r="AK193" s="75"/>
      <c r="AL193" s="76"/>
      <c r="AM193" s="76"/>
      <c r="AN193" s="76"/>
      <c r="AO193" s="76">
        <f t="shared" si="106"/>
        <v>52</v>
      </c>
      <c r="AP193" s="76">
        <f t="shared" si="107"/>
        <v>74.285714285714292</v>
      </c>
      <c r="AQ193" s="77">
        <v>6</v>
      </c>
      <c r="AR193" s="77">
        <v>7</v>
      </c>
      <c r="AS193" s="77">
        <v>8</v>
      </c>
      <c r="AT193" s="77"/>
      <c r="AU193" s="78"/>
      <c r="AV193" s="78"/>
      <c r="AW193" s="78"/>
      <c r="AX193" s="78">
        <f t="shared" si="136"/>
        <v>21</v>
      </c>
      <c r="AY193" s="78">
        <f t="shared" si="108"/>
        <v>70</v>
      </c>
      <c r="AZ193" s="262">
        <v>15</v>
      </c>
      <c r="BA193" s="263"/>
      <c r="BB193" s="80">
        <f t="shared" si="109"/>
        <v>30</v>
      </c>
      <c r="BC193" s="74">
        <v>85</v>
      </c>
      <c r="BD193" s="75">
        <v>85</v>
      </c>
      <c r="BE193" s="75">
        <v>85</v>
      </c>
      <c r="BF193" s="75"/>
      <c r="BG193" s="75"/>
      <c r="BH193" s="76">
        <f t="shared" si="110"/>
        <v>255</v>
      </c>
      <c r="BI193" s="76">
        <f>IFERROR(IF($BI$168=0,0,((BH193/SUMIFS($BC$171:$BG$171,BC193:BG193,"&gt;=0"))*100)),"")</f>
        <v>85</v>
      </c>
      <c r="BJ193" s="77">
        <v>20</v>
      </c>
      <c r="BK193" s="77">
        <v>21</v>
      </c>
      <c r="BL193" s="77">
        <v>20</v>
      </c>
      <c r="BM193" s="77">
        <v>24</v>
      </c>
      <c r="BN193" s="77">
        <v>12</v>
      </c>
      <c r="BO193" s="77">
        <v>3</v>
      </c>
      <c r="BP193" s="78"/>
      <c r="BQ193" s="78"/>
      <c r="BR193" s="78"/>
      <c r="BS193" s="78"/>
      <c r="BT193" s="78">
        <f t="shared" si="137"/>
        <v>100</v>
      </c>
      <c r="BU193" s="78">
        <f t="shared" si="112"/>
        <v>83.333333333333343</v>
      </c>
      <c r="BV193" s="81">
        <v>90</v>
      </c>
      <c r="BW193" s="81"/>
      <c r="BX193" s="81"/>
      <c r="BY193" s="82"/>
      <c r="BZ193" s="82"/>
      <c r="CA193" s="82">
        <f t="shared" si="113"/>
        <v>90</v>
      </c>
      <c r="CB193" s="82">
        <f t="shared" si="114"/>
        <v>90</v>
      </c>
      <c r="CC193" s="83">
        <v>88</v>
      </c>
      <c r="CD193" s="83"/>
      <c r="CE193" s="84"/>
      <c r="CF193" s="84"/>
      <c r="CG193" s="84"/>
      <c r="CH193" s="84">
        <f t="shared" si="115"/>
        <v>88</v>
      </c>
      <c r="CI193" s="84">
        <f t="shared" si="116"/>
        <v>88</v>
      </c>
      <c r="CJ193" s="85"/>
      <c r="CK193" s="85"/>
      <c r="CL193" s="86"/>
      <c r="CM193" s="86"/>
      <c r="CN193" s="86"/>
      <c r="CO193" s="86" t="str">
        <f t="shared" si="138"/>
        <v/>
      </c>
      <c r="CP193" s="86">
        <f t="shared" si="118"/>
        <v>0</v>
      </c>
      <c r="CQ193" s="74">
        <v>22</v>
      </c>
      <c r="CR193" s="75">
        <v>10</v>
      </c>
      <c r="CS193" s="87">
        <v>15</v>
      </c>
      <c r="CT193" s="87"/>
      <c r="CU193" s="88"/>
      <c r="CV193" s="88"/>
      <c r="CW193" s="88"/>
      <c r="CX193" s="88"/>
      <c r="CY193" s="88">
        <f t="shared" si="139"/>
        <v>47</v>
      </c>
      <c r="CZ193" s="89">
        <f t="shared" si="120"/>
        <v>94</v>
      </c>
      <c r="DA193" s="264">
        <v>27</v>
      </c>
      <c r="DB193" s="263"/>
      <c r="DC193" s="80">
        <f t="shared" si="121"/>
        <v>10.8</v>
      </c>
      <c r="DD193" s="162" t="str">
        <f t="shared" si="122"/>
        <v/>
      </c>
      <c r="DE193" s="162">
        <f t="shared" si="123"/>
        <v>17.914285714285715</v>
      </c>
      <c r="DF193" s="162">
        <f t="shared" si="124"/>
        <v>44.016666666666673</v>
      </c>
      <c r="DG193" s="162">
        <f t="shared" si="125"/>
        <v>10.8</v>
      </c>
      <c r="DH193" s="93">
        <f t="shared" si="126"/>
        <v>72.730952380952388</v>
      </c>
      <c r="DI193" s="94">
        <f t="shared" si="127"/>
        <v>82.956845238095241</v>
      </c>
      <c r="DJ193" s="95">
        <f t="shared" si="128"/>
        <v>84.850529100529101</v>
      </c>
      <c r="DK193" s="96">
        <f t="shared" si="129"/>
        <v>86.365476190476187</v>
      </c>
      <c r="DL193" s="97">
        <f t="shared" si="130"/>
        <v>85</v>
      </c>
      <c r="DM193" s="164">
        <f t="shared" si="131"/>
        <v>0</v>
      </c>
      <c r="DN193" s="165">
        <f t="shared" si="132"/>
        <v>85</v>
      </c>
      <c r="DO193" s="165">
        <f t="shared" si="133"/>
        <v>85</v>
      </c>
      <c r="DP193" s="165">
        <f t="shared" si="134"/>
        <v>85</v>
      </c>
      <c r="DQ193" s="171">
        <f t="shared" si="135"/>
        <v>85</v>
      </c>
    </row>
    <row r="194" spans="1:121" ht="18" customHeight="1">
      <c r="A194" s="70">
        <v>406913150110</v>
      </c>
      <c r="B194" s="112"/>
      <c r="C194" s="72" t="s">
        <v>137</v>
      </c>
      <c r="D194" s="73"/>
      <c r="E194" s="74"/>
      <c r="F194" s="75"/>
      <c r="G194" s="75"/>
      <c r="H194" s="75"/>
      <c r="I194" s="75"/>
      <c r="J194" s="75"/>
      <c r="K194" s="75"/>
      <c r="L194" s="75"/>
      <c r="M194" s="76"/>
      <c r="N194" s="76"/>
      <c r="O194" s="76"/>
      <c r="P194" s="76"/>
      <c r="Q194" s="76" t="str">
        <f t="shared" si="102"/>
        <v/>
      </c>
      <c r="R194" s="76">
        <f t="shared" si="103"/>
        <v>0</v>
      </c>
      <c r="S194" s="77"/>
      <c r="T194" s="77"/>
      <c r="U194" s="77"/>
      <c r="V194" s="77"/>
      <c r="W194" s="77"/>
      <c r="X194" s="78"/>
      <c r="Y194" s="78"/>
      <c r="Z194" s="78"/>
      <c r="AA194" s="78"/>
      <c r="AB194" s="78"/>
      <c r="AC194" s="78" t="str">
        <f t="shared" si="104"/>
        <v/>
      </c>
      <c r="AD194" s="79" t="str">
        <f t="shared" si="105"/>
        <v/>
      </c>
      <c r="AE194" s="74">
        <v>10</v>
      </c>
      <c r="AF194" s="87">
        <v>13</v>
      </c>
      <c r="AG194" s="75">
        <v>8</v>
      </c>
      <c r="AH194" s="75">
        <v>10</v>
      </c>
      <c r="AI194" s="75">
        <v>4</v>
      </c>
      <c r="AJ194" s="75">
        <v>8</v>
      </c>
      <c r="AK194" s="75"/>
      <c r="AL194" s="76"/>
      <c r="AM194" s="76"/>
      <c r="AN194" s="76"/>
      <c r="AO194" s="76">
        <f t="shared" si="106"/>
        <v>53</v>
      </c>
      <c r="AP194" s="76">
        <f t="shared" si="107"/>
        <v>75.714285714285708</v>
      </c>
      <c r="AQ194" s="77">
        <v>10</v>
      </c>
      <c r="AR194" s="77">
        <v>8</v>
      </c>
      <c r="AS194" s="77">
        <v>8</v>
      </c>
      <c r="AT194" s="77"/>
      <c r="AU194" s="78"/>
      <c r="AV194" s="78"/>
      <c r="AW194" s="78"/>
      <c r="AX194" s="78">
        <f t="shared" si="136"/>
        <v>26</v>
      </c>
      <c r="AY194" s="78">
        <f t="shared" si="108"/>
        <v>86.666666666666671</v>
      </c>
      <c r="AZ194" s="262">
        <v>20</v>
      </c>
      <c r="BA194" s="263"/>
      <c r="BB194" s="80">
        <f t="shared" si="109"/>
        <v>40</v>
      </c>
      <c r="BC194" s="74">
        <v>92</v>
      </c>
      <c r="BD194" s="75">
        <v>92</v>
      </c>
      <c r="BE194" s="75">
        <v>92</v>
      </c>
      <c r="BF194" s="75"/>
      <c r="BG194" s="75"/>
      <c r="BH194" s="76">
        <f t="shared" si="110"/>
        <v>276</v>
      </c>
      <c r="BI194" s="76">
        <f t="shared" si="111"/>
        <v>92</v>
      </c>
      <c r="BJ194" s="77">
        <v>25</v>
      </c>
      <c r="BK194" s="77">
        <v>25</v>
      </c>
      <c r="BL194" s="77">
        <v>24</v>
      </c>
      <c r="BM194" s="77">
        <v>24</v>
      </c>
      <c r="BN194" s="77">
        <v>15</v>
      </c>
      <c r="BO194" s="77">
        <v>3</v>
      </c>
      <c r="BP194" s="78"/>
      <c r="BQ194" s="78"/>
      <c r="BR194" s="78"/>
      <c r="BS194" s="78"/>
      <c r="BT194" s="78">
        <f t="shared" si="137"/>
        <v>116</v>
      </c>
      <c r="BU194" s="78">
        <f t="shared" si="112"/>
        <v>96.666666666666671</v>
      </c>
      <c r="BV194" s="81">
        <v>85</v>
      </c>
      <c r="BW194" s="81"/>
      <c r="BX194" s="81"/>
      <c r="BY194" s="82"/>
      <c r="BZ194" s="82"/>
      <c r="CA194" s="82">
        <f t="shared" si="113"/>
        <v>85</v>
      </c>
      <c r="CB194" s="82">
        <f t="shared" si="114"/>
        <v>85</v>
      </c>
      <c r="CC194" s="83">
        <v>88</v>
      </c>
      <c r="CD194" s="83"/>
      <c r="CE194" s="84"/>
      <c r="CF194" s="84"/>
      <c r="CG194" s="84"/>
      <c r="CH194" s="84">
        <f t="shared" si="115"/>
        <v>88</v>
      </c>
      <c r="CI194" s="84">
        <f t="shared" si="116"/>
        <v>88</v>
      </c>
      <c r="CJ194" s="85"/>
      <c r="CK194" s="85"/>
      <c r="CL194" s="86"/>
      <c r="CM194" s="86"/>
      <c r="CN194" s="86"/>
      <c r="CO194" s="86" t="str">
        <f t="shared" si="138"/>
        <v/>
      </c>
      <c r="CP194" s="86">
        <f t="shared" si="118"/>
        <v>0</v>
      </c>
      <c r="CQ194" s="74">
        <v>23</v>
      </c>
      <c r="CR194" s="75">
        <v>10</v>
      </c>
      <c r="CS194" s="87">
        <v>15</v>
      </c>
      <c r="CT194" s="87"/>
      <c r="CU194" s="88"/>
      <c r="CV194" s="88"/>
      <c r="CW194" s="88"/>
      <c r="CX194" s="88"/>
      <c r="CY194" s="88">
        <f t="shared" si="139"/>
        <v>48</v>
      </c>
      <c r="CZ194" s="89">
        <f t="shared" si="120"/>
        <v>96</v>
      </c>
      <c r="DA194" s="264">
        <v>44</v>
      </c>
      <c r="DB194" s="263"/>
      <c r="DC194" s="80">
        <f t="shared" si="121"/>
        <v>17.600000000000001</v>
      </c>
      <c r="DD194" s="162" t="str">
        <f t="shared" si="122"/>
        <v/>
      </c>
      <c r="DE194" s="162">
        <f t="shared" si="123"/>
        <v>20.485714285714284</v>
      </c>
      <c r="DF194" s="162">
        <f t="shared" si="124"/>
        <v>46.25833333333334</v>
      </c>
      <c r="DG194" s="162">
        <f t="shared" si="125"/>
        <v>17.600000000000001</v>
      </c>
      <c r="DH194" s="93">
        <f t="shared" si="126"/>
        <v>84.344047619047615</v>
      </c>
      <c r="DI194" s="94">
        <f t="shared" si="127"/>
        <v>90.215029761904759</v>
      </c>
      <c r="DJ194" s="95">
        <f t="shared" si="128"/>
        <v>91.302248677248684</v>
      </c>
      <c r="DK194" s="96">
        <f t="shared" si="129"/>
        <v>92.172023809523807</v>
      </c>
      <c r="DL194" s="97">
        <f t="shared" si="130"/>
        <v>91</v>
      </c>
      <c r="DM194" s="164">
        <f t="shared" si="131"/>
        <v>0</v>
      </c>
      <c r="DN194" s="165">
        <f t="shared" si="132"/>
        <v>91</v>
      </c>
      <c r="DO194" s="165">
        <f t="shared" si="133"/>
        <v>92</v>
      </c>
      <c r="DP194" s="165">
        <f t="shared" si="134"/>
        <v>92</v>
      </c>
      <c r="DQ194" s="171">
        <f t="shared" si="135"/>
        <v>91.5</v>
      </c>
    </row>
    <row r="195" spans="1:121" ht="18" customHeight="1">
      <c r="A195" s="70">
        <v>406816150808</v>
      </c>
      <c r="B195" s="99"/>
      <c r="C195" s="72" t="s">
        <v>138</v>
      </c>
      <c r="D195" s="73"/>
      <c r="E195" s="74"/>
      <c r="F195" s="75"/>
      <c r="G195" s="75"/>
      <c r="H195" s="75"/>
      <c r="I195" s="75"/>
      <c r="J195" s="75"/>
      <c r="K195" s="75"/>
      <c r="L195" s="75"/>
      <c r="M195" s="76"/>
      <c r="N195" s="76"/>
      <c r="O195" s="76"/>
      <c r="P195" s="76"/>
      <c r="Q195" s="76" t="str">
        <f>IF(SUMIFS(E195:P195,E195:P195,"&gt;=0")=0,"",SUMIFS(E195:P195,E195:P195,"&gt;=0"))</f>
        <v/>
      </c>
      <c r="R195" s="76">
        <f t="shared" si="103"/>
        <v>0</v>
      </c>
      <c r="S195" s="77"/>
      <c r="T195" s="77"/>
      <c r="U195" s="77"/>
      <c r="V195" s="77"/>
      <c r="W195" s="77"/>
      <c r="X195" s="78"/>
      <c r="Y195" s="78"/>
      <c r="Z195" s="78"/>
      <c r="AA195" s="78"/>
      <c r="AB195" s="78"/>
      <c r="AC195" s="78" t="str">
        <f t="shared" si="104"/>
        <v/>
      </c>
      <c r="AD195" s="79" t="str">
        <f t="shared" si="105"/>
        <v/>
      </c>
      <c r="AE195" s="74">
        <v>10</v>
      </c>
      <c r="AF195" s="87">
        <v>15</v>
      </c>
      <c r="AG195" s="87">
        <v>15</v>
      </c>
      <c r="AH195" s="75">
        <v>10</v>
      </c>
      <c r="AI195" s="75">
        <v>7</v>
      </c>
      <c r="AJ195" s="75">
        <v>6</v>
      </c>
      <c r="AK195" s="75"/>
      <c r="AL195" s="76"/>
      <c r="AM195" s="76"/>
      <c r="AN195" s="76"/>
      <c r="AO195" s="76">
        <f t="shared" si="106"/>
        <v>63</v>
      </c>
      <c r="AP195" s="76">
        <f t="shared" si="107"/>
        <v>90</v>
      </c>
      <c r="AQ195" s="77">
        <v>10</v>
      </c>
      <c r="AR195" s="77">
        <v>10</v>
      </c>
      <c r="AS195" s="77">
        <v>9</v>
      </c>
      <c r="AT195" s="77"/>
      <c r="AU195" s="78"/>
      <c r="AV195" s="78"/>
      <c r="AW195" s="78"/>
      <c r="AX195" s="78">
        <f t="shared" si="136"/>
        <v>29</v>
      </c>
      <c r="AY195" s="78">
        <f t="shared" si="108"/>
        <v>96.666666666666671</v>
      </c>
      <c r="AZ195" s="262">
        <v>39</v>
      </c>
      <c r="BA195" s="263"/>
      <c r="BB195" s="80">
        <f t="shared" si="109"/>
        <v>78</v>
      </c>
      <c r="BC195" s="74">
        <v>92</v>
      </c>
      <c r="BD195" s="75">
        <v>92</v>
      </c>
      <c r="BE195" s="75">
        <v>85</v>
      </c>
      <c r="BF195" s="75"/>
      <c r="BG195" s="75"/>
      <c r="BH195" s="76">
        <f t="shared" si="110"/>
        <v>269</v>
      </c>
      <c r="BI195" s="76">
        <f t="shared" si="111"/>
        <v>89.666666666666657</v>
      </c>
      <c r="BJ195" s="77">
        <v>25</v>
      </c>
      <c r="BK195" s="77">
        <v>25</v>
      </c>
      <c r="BL195" s="77">
        <v>20</v>
      </c>
      <c r="BM195" s="77">
        <v>24</v>
      </c>
      <c r="BN195" s="77">
        <v>15</v>
      </c>
      <c r="BO195" s="77">
        <v>5</v>
      </c>
      <c r="BP195" s="78"/>
      <c r="BQ195" s="78"/>
      <c r="BR195" s="78"/>
      <c r="BS195" s="78"/>
      <c r="BT195" s="78">
        <f t="shared" si="137"/>
        <v>114</v>
      </c>
      <c r="BU195" s="78">
        <f t="shared" si="112"/>
        <v>95</v>
      </c>
      <c r="BV195" s="81">
        <v>97</v>
      </c>
      <c r="BW195" s="81"/>
      <c r="BX195" s="81"/>
      <c r="BY195" s="82"/>
      <c r="BZ195" s="82"/>
      <c r="CA195" s="82">
        <f t="shared" si="113"/>
        <v>97</v>
      </c>
      <c r="CB195" s="82">
        <f t="shared" si="114"/>
        <v>97</v>
      </c>
      <c r="CC195" s="83">
        <v>89</v>
      </c>
      <c r="CD195" s="83"/>
      <c r="CE195" s="84"/>
      <c r="CF195" s="84"/>
      <c r="CG195" s="84"/>
      <c r="CH195" s="84">
        <f t="shared" si="115"/>
        <v>89</v>
      </c>
      <c r="CI195" s="84">
        <f t="shared" si="116"/>
        <v>89</v>
      </c>
      <c r="CJ195" s="85"/>
      <c r="CK195" s="85"/>
      <c r="CL195" s="86"/>
      <c r="CM195" s="86"/>
      <c r="CN195" s="86"/>
      <c r="CO195" s="86" t="str">
        <f t="shared" si="138"/>
        <v/>
      </c>
      <c r="CP195" s="86">
        <f t="shared" si="118"/>
        <v>0</v>
      </c>
      <c r="CQ195" s="74">
        <v>23</v>
      </c>
      <c r="CR195" s="75">
        <v>10</v>
      </c>
      <c r="CS195" s="87">
        <v>15</v>
      </c>
      <c r="CT195" s="87"/>
      <c r="CU195" s="88"/>
      <c r="CV195" s="88"/>
      <c r="CW195" s="88"/>
      <c r="CX195" s="88"/>
      <c r="CY195" s="88">
        <f t="shared" si="139"/>
        <v>48</v>
      </c>
      <c r="CZ195" s="89">
        <f t="shared" si="120"/>
        <v>96</v>
      </c>
      <c r="DA195" s="264">
        <v>45</v>
      </c>
      <c r="DB195" s="263"/>
      <c r="DC195" s="80">
        <f t="shared" si="121"/>
        <v>18</v>
      </c>
      <c r="DD195" s="162" t="str">
        <f t="shared" si="122"/>
        <v/>
      </c>
      <c r="DE195" s="162">
        <f t="shared" si="123"/>
        <v>26.52</v>
      </c>
      <c r="DF195" s="162">
        <f t="shared" si="124"/>
        <v>46.791666666666657</v>
      </c>
      <c r="DG195" s="162">
        <f t="shared" si="125"/>
        <v>18</v>
      </c>
      <c r="DH195" s="93">
        <f t="shared" si="126"/>
        <v>91.311666666666653</v>
      </c>
      <c r="DI195" s="94">
        <f t="shared" si="127"/>
        <v>94.56979166666666</v>
      </c>
      <c r="DJ195" s="95">
        <f t="shared" si="128"/>
        <v>95.173148148148144</v>
      </c>
      <c r="DK195" s="96">
        <f t="shared" si="129"/>
        <v>95.655833333333334</v>
      </c>
      <c r="DL195" s="97">
        <f t="shared" si="130"/>
        <v>95</v>
      </c>
      <c r="DM195" s="164">
        <f t="shared" si="131"/>
        <v>1</v>
      </c>
      <c r="DN195" s="165">
        <f t="shared" si="132"/>
        <v>94</v>
      </c>
      <c r="DO195" s="165">
        <f t="shared" si="133"/>
        <v>93</v>
      </c>
      <c r="DP195" s="165">
        <f t="shared" si="134"/>
        <v>91</v>
      </c>
      <c r="DQ195" s="171">
        <f t="shared" si="135"/>
        <v>93.25</v>
      </c>
    </row>
    <row r="196" spans="1:121" ht="18" customHeight="1">
      <c r="A196" s="70">
        <v>406816150837</v>
      </c>
      <c r="B196" s="71"/>
      <c r="C196" s="72" t="s">
        <v>139</v>
      </c>
      <c r="D196" s="73"/>
      <c r="E196" s="74"/>
      <c r="F196" s="75"/>
      <c r="G196" s="75"/>
      <c r="H196" s="75"/>
      <c r="I196" s="75"/>
      <c r="J196" s="75"/>
      <c r="K196" s="75"/>
      <c r="L196" s="75"/>
      <c r="M196" s="76"/>
      <c r="N196" s="76"/>
      <c r="O196" s="76"/>
      <c r="P196" s="76"/>
      <c r="Q196" s="76" t="str">
        <f t="shared" si="102"/>
        <v/>
      </c>
      <c r="R196" s="76">
        <f t="shared" si="103"/>
        <v>0</v>
      </c>
      <c r="S196" s="77"/>
      <c r="T196" s="77"/>
      <c r="U196" s="77"/>
      <c r="V196" s="77"/>
      <c r="W196" s="77"/>
      <c r="X196" s="78"/>
      <c r="Y196" s="78"/>
      <c r="Z196" s="78"/>
      <c r="AA196" s="78"/>
      <c r="AB196" s="78"/>
      <c r="AC196" s="78" t="str">
        <f t="shared" si="104"/>
        <v/>
      </c>
      <c r="AD196" s="79" t="str">
        <f t="shared" si="105"/>
        <v/>
      </c>
      <c r="AE196" s="74">
        <v>10</v>
      </c>
      <c r="AF196" s="87">
        <v>15</v>
      </c>
      <c r="AG196" s="87">
        <v>15</v>
      </c>
      <c r="AH196" s="75">
        <v>10</v>
      </c>
      <c r="AI196" s="75">
        <v>10</v>
      </c>
      <c r="AJ196" s="75">
        <v>10</v>
      </c>
      <c r="AK196" s="75"/>
      <c r="AL196" s="76"/>
      <c r="AM196" s="76"/>
      <c r="AN196" s="76"/>
      <c r="AO196" s="76">
        <f t="shared" si="106"/>
        <v>70</v>
      </c>
      <c r="AP196" s="76">
        <f t="shared" si="107"/>
        <v>100</v>
      </c>
      <c r="AQ196" s="77">
        <v>10</v>
      </c>
      <c r="AR196" s="77">
        <v>9</v>
      </c>
      <c r="AS196" s="77">
        <v>10</v>
      </c>
      <c r="AT196" s="77"/>
      <c r="AU196" s="78"/>
      <c r="AV196" s="78"/>
      <c r="AW196" s="78"/>
      <c r="AX196" s="78">
        <f t="shared" si="136"/>
        <v>29</v>
      </c>
      <c r="AY196" s="78">
        <f t="shared" si="108"/>
        <v>96.666666666666671</v>
      </c>
      <c r="AZ196" s="262">
        <v>41</v>
      </c>
      <c r="BA196" s="263"/>
      <c r="BB196" s="80">
        <f t="shared" si="109"/>
        <v>82</v>
      </c>
      <c r="BC196" s="74">
        <v>92</v>
      </c>
      <c r="BD196" s="75">
        <v>92</v>
      </c>
      <c r="BE196" s="75">
        <v>92</v>
      </c>
      <c r="BF196" s="75"/>
      <c r="BG196" s="75"/>
      <c r="BH196" s="76">
        <f t="shared" si="110"/>
        <v>276</v>
      </c>
      <c r="BI196" s="76">
        <f t="shared" si="111"/>
        <v>92</v>
      </c>
      <c r="BJ196" s="77">
        <v>25</v>
      </c>
      <c r="BK196" s="77">
        <v>23</v>
      </c>
      <c r="BL196" s="77">
        <v>20</v>
      </c>
      <c r="BM196" s="77">
        <v>25</v>
      </c>
      <c r="BN196" s="77">
        <v>15</v>
      </c>
      <c r="BO196" s="77">
        <v>5</v>
      </c>
      <c r="BP196" s="78"/>
      <c r="BQ196" s="78"/>
      <c r="BR196" s="78"/>
      <c r="BS196" s="78"/>
      <c r="BT196" s="78">
        <f t="shared" si="137"/>
        <v>113</v>
      </c>
      <c r="BU196" s="78">
        <f t="shared" si="112"/>
        <v>94.166666666666671</v>
      </c>
      <c r="BV196" s="81">
        <v>97</v>
      </c>
      <c r="BW196" s="81"/>
      <c r="BX196" s="81"/>
      <c r="BY196" s="82"/>
      <c r="BZ196" s="82"/>
      <c r="CA196" s="82">
        <f t="shared" si="113"/>
        <v>97</v>
      </c>
      <c r="CB196" s="82">
        <f t="shared" si="114"/>
        <v>97</v>
      </c>
      <c r="CC196" s="83">
        <v>95</v>
      </c>
      <c r="CD196" s="83"/>
      <c r="CE196" s="84"/>
      <c r="CF196" s="84"/>
      <c r="CG196" s="84"/>
      <c r="CH196" s="84">
        <f t="shared" si="115"/>
        <v>95</v>
      </c>
      <c r="CI196" s="84">
        <f t="shared" si="116"/>
        <v>95</v>
      </c>
      <c r="CJ196" s="85"/>
      <c r="CK196" s="85"/>
      <c r="CL196" s="86"/>
      <c r="CM196" s="86"/>
      <c r="CN196" s="86"/>
      <c r="CO196" s="86" t="str">
        <f t="shared" si="138"/>
        <v/>
      </c>
      <c r="CP196" s="86">
        <f t="shared" si="118"/>
        <v>0</v>
      </c>
      <c r="CQ196" s="74">
        <v>23</v>
      </c>
      <c r="CR196" s="75">
        <v>10</v>
      </c>
      <c r="CS196" s="87">
        <v>15</v>
      </c>
      <c r="CT196" s="87"/>
      <c r="CU196" s="88"/>
      <c r="CV196" s="88"/>
      <c r="CW196" s="88"/>
      <c r="CX196" s="88"/>
      <c r="CY196" s="88">
        <f t="shared" si="139"/>
        <v>48</v>
      </c>
      <c r="CZ196" s="89">
        <f t="shared" si="120"/>
        <v>96</v>
      </c>
      <c r="DA196" s="264">
        <v>46</v>
      </c>
      <c r="DB196" s="263"/>
      <c r="DC196" s="80">
        <f t="shared" si="121"/>
        <v>18.399999999999999</v>
      </c>
      <c r="DD196" s="162" t="str">
        <f t="shared" si="122"/>
        <v/>
      </c>
      <c r="DE196" s="162">
        <f t="shared" si="123"/>
        <v>28.08</v>
      </c>
      <c r="DF196" s="162">
        <f t="shared" si="124"/>
        <v>47.370833333333337</v>
      </c>
      <c r="DG196" s="162">
        <f t="shared" si="125"/>
        <v>18.399999999999999</v>
      </c>
      <c r="DH196" s="93">
        <f t="shared" si="126"/>
        <v>93.850833333333327</v>
      </c>
      <c r="DI196" s="94">
        <f t="shared" si="127"/>
        <v>96.156770833333326</v>
      </c>
      <c r="DJ196" s="95">
        <f t="shared" si="128"/>
        <v>96.583796296296299</v>
      </c>
      <c r="DK196" s="96">
        <f t="shared" si="129"/>
        <v>96.925416666666663</v>
      </c>
      <c r="DL196" s="97">
        <f t="shared" si="130"/>
        <v>97</v>
      </c>
      <c r="DM196" s="164">
        <f t="shared" si="131"/>
        <v>0</v>
      </c>
      <c r="DN196" s="165">
        <f t="shared" si="132"/>
        <v>97</v>
      </c>
      <c r="DO196" s="165">
        <f t="shared" si="133"/>
        <v>95</v>
      </c>
      <c r="DP196" s="165">
        <f t="shared" si="134"/>
        <v>94</v>
      </c>
      <c r="DQ196" s="171">
        <f t="shared" si="135"/>
        <v>95.75</v>
      </c>
    </row>
    <row r="197" spans="1:121" ht="18" customHeight="1">
      <c r="A197" s="70">
        <v>406913150111</v>
      </c>
      <c r="B197" s="103"/>
      <c r="C197" s="72" t="s">
        <v>140</v>
      </c>
      <c r="D197" s="73"/>
      <c r="E197" s="74"/>
      <c r="F197" s="75"/>
      <c r="G197" s="75"/>
      <c r="H197" s="75"/>
      <c r="I197" s="75"/>
      <c r="J197" s="75"/>
      <c r="K197" s="75"/>
      <c r="L197" s="75"/>
      <c r="M197" s="76"/>
      <c r="N197" s="76"/>
      <c r="O197" s="76"/>
      <c r="P197" s="76"/>
      <c r="Q197" s="76" t="str">
        <f t="shared" si="102"/>
        <v/>
      </c>
      <c r="R197" s="76">
        <f t="shared" si="103"/>
        <v>0</v>
      </c>
      <c r="S197" s="77"/>
      <c r="T197" s="77"/>
      <c r="U197" s="77"/>
      <c r="V197" s="77"/>
      <c r="W197" s="77"/>
      <c r="X197" s="78"/>
      <c r="Y197" s="78"/>
      <c r="Z197" s="78"/>
      <c r="AA197" s="78"/>
      <c r="AB197" s="78"/>
      <c r="AC197" s="78" t="str">
        <f t="shared" si="104"/>
        <v/>
      </c>
      <c r="AD197" s="79" t="str">
        <f t="shared" si="105"/>
        <v/>
      </c>
      <c r="AE197" s="74">
        <v>9</v>
      </c>
      <c r="AF197" s="75">
        <v>10</v>
      </c>
      <c r="AG197" s="87">
        <v>12</v>
      </c>
      <c r="AH197" s="75">
        <v>9</v>
      </c>
      <c r="AI197" s="75">
        <v>10</v>
      </c>
      <c r="AJ197" s="75">
        <v>9</v>
      </c>
      <c r="AK197" s="75"/>
      <c r="AL197" s="76"/>
      <c r="AM197" s="76"/>
      <c r="AN197" s="76"/>
      <c r="AO197" s="76">
        <f t="shared" si="106"/>
        <v>59</v>
      </c>
      <c r="AP197" s="76">
        <f t="shared" si="107"/>
        <v>84.285714285714292</v>
      </c>
      <c r="AQ197" s="77">
        <v>9</v>
      </c>
      <c r="AR197" s="77">
        <v>10</v>
      </c>
      <c r="AS197" s="77">
        <v>10</v>
      </c>
      <c r="AT197" s="77"/>
      <c r="AU197" s="78"/>
      <c r="AV197" s="78"/>
      <c r="AW197" s="78"/>
      <c r="AX197" s="78">
        <f t="shared" si="136"/>
        <v>29</v>
      </c>
      <c r="AY197" s="78">
        <f t="shared" si="108"/>
        <v>96.666666666666671</v>
      </c>
      <c r="AZ197" s="262">
        <v>23</v>
      </c>
      <c r="BA197" s="263"/>
      <c r="BB197" s="80">
        <f t="shared" si="109"/>
        <v>46</v>
      </c>
      <c r="BC197" s="74">
        <v>92</v>
      </c>
      <c r="BD197" s="75">
        <v>92</v>
      </c>
      <c r="BE197" s="75">
        <v>92</v>
      </c>
      <c r="BF197" s="75"/>
      <c r="BG197" s="75"/>
      <c r="BH197" s="76">
        <f t="shared" si="110"/>
        <v>276</v>
      </c>
      <c r="BI197" s="76">
        <f t="shared" si="111"/>
        <v>92</v>
      </c>
      <c r="BJ197" s="77">
        <v>22</v>
      </c>
      <c r="BK197" s="77">
        <v>23</v>
      </c>
      <c r="BL197" s="77">
        <v>20</v>
      </c>
      <c r="BM197" s="77">
        <v>23</v>
      </c>
      <c r="BN197" s="77">
        <v>15</v>
      </c>
      <c r="BO197" s="77">
        <v>5</v>
      </c>
      <c r="BP197" s="78"/>
      <c r="BQ197" s="78"/>
      <c r="BR197" s="78"/>
      <c r="BS197" s="78"/>
      <c r="BT197" s="78">
        <f t="shared" si="137"/>
        <v>108</v>
      </c>
      <c r="BU197" s="78">
        <f t="shared" si="112"/>
        <v>90</v>
      </c>
      <c r="BV197" s="81">
        <v>90</v>
      </c>
      <c r="BW197" s="81"/>
      <c r="BX197" s="81"/>
      <c r="BY197" s="82"/>
      <c r="BZ197" s="82"/>
      <c r="CA197" s="82">
        <f t="shared" si="113"/>
        <v>90</v>
      </c>
      <c r="CB197" s="82">
        <f t="shared" si="114"/>
        <v>90</v>
      </c>
      <c r="CC197" s="83">
        <v>93</v>
      </c>
      <c r="CD197" s="83"/>
      <c r="CE197" s="84"/>
      <c r="CF197" s="84"/>
      <c r="CG197" s="84"/>
      <c r="CH197" s="84">
        <f t="shared" si="115"/>
        <v>93</v>
      </c>
      <c r="CI197" s="84">
        <f t="shared" si="116"/>
        <v>93</v>
      </c>
      <c r="CJ197" s="85"/>
      <c r="CK197" s="85"/>
      <c r="CL197" s="86"/>
      <c r="CM197" s="86"/>
      <c r="CN197" s="86"/>
      <c r="CO197" s="86" t="str">
        <f t="shared" si="138"/>
        <v/>
      </c>
      <c r="CP197" s="86">
        <f t="shared" si="118"/>
        <v>0</v>
      </c>
      <c r="CQ197" s="74">
        <v>23</v>
      </c>
      <c r="CR197" s="75">
        <v>10</v>
      </c>
      <c r="CS197" s="87">
        <v>15</v>
      </c>
      <c r="CT197" s="87"/>
      <c r="CU197" s="88"/>
      <c r="CV197" s="88"/>
      <c r="CW197" s="88"/>
      <c r="CX197" s="88"/>
      <c r="CY197" s="88">
        <f t="shared" si="139"/>
        <v>48</v>
      </c>
      <c r="CZ197" s="89">
        <f t="shared" si="120"/>
        <v>96</v>
      </c>
      <c r="DA197" s="264">
        <v>38</v>
      </c>
      <c r="DB197" s="263"/>
      <c r="DC197" s="80">
        <f t="shared" si="121"/>
        <v>15.2</v>
      </c>
      <c r="DD197" s="162" t="str">
        <f t="shared" si="122"/>
        <v/>
      </c>
      <c r="DE197" s="162">
        <f t="shared" si="123"/>
        <v>22.954285714285717</v>
      </c>
      <c r="DF197" s="162">
        <f t="shared" si="124"/>
        <v>46.174999999999997</v>
      </c>
      <c r="DG197" s="162">
        <f t="shared" si="125"/>
        <v>15.2</v>
      </c>
      <c r="DH197" s="93">
        <f t="shared" si="126"/>
        <v>84.329285714285717</v>
      </c>
      <c r="DI197" s="94">
        <f t="shared" si="127"/>
        <v>90.205803571428575</v>
      </c>
      <c r="DJ197" s="95">
        <f t="shared" si="128"/>
        <v>91.294047619047618</v>
      </c>
      <c r="DK197" s="96">
        <f t="shared" si="129"/>
        <v>92.164642857142866</v>
      </c>
      <c r="DL197" s="97">
        <f t="shared" si="130"/>
        <v>91</v>
      </c>
      <c r="DM197" s="164">
        <f t="shared" si="131"/>
        <v>1</v>
      </c>
      <c r="DN197" s="165">
        <f t="shared" si="132"/>
        <v>90</v>
      </c>
      <c r="DO197" s="165">
        <f t="shared" si="133"/>
        <v>89</v>
      </c>
      <c r="DP197" s="165">
        <f t="shared" si="134"/>
        <v>88</v>
      </c>
      <c r="DQ197" s="171">
        <f t="shared" si="135"/>
        <v>89.5</v>
      </c>
    </row>
    <row r="198" spans="1:121" ht="18" customHeight="1">
      <c r="A198" s="70">
        <v>406913150137</v>
      </c>
      <c r="B198" s="71"/>
      <c r="C198" s="72" t="s">
        <v>141</v>
      </c>
      <c r="D198" s="73"/>
      <c r="E198" s="74"/>
      <c r="F198" s="75"/>
      <c r="G198" s="75"/>
      <c r="H198" s="75"/>
      <c r="I198" s="75"/>
      <c r="J198" s="75"/>
      <c r="K198" s="75"/>
      <c r="L198" s="75"/>
      <c r="M198" s="76"/>
      <c r="N198" s="76"/>
      <c r="O198" s="76"/>
      <c r="P198" s="76"/>
      <c r="Q198" s="76" t="str">
        <f t="shared" si="102"/>
        <v/>
      </c>
      <c r="R198" s="76">
        <f t="shared" si="103"/>
        <v>0</v>
      </c>
      <c r="S198" s="77"/>
      <c r="T198" s="77"/>
      <c r="U198" s="77"/>
      <c r="V198" s="77"/>
      <c r="W198" s="77"/>
      <c r="X198" s="78"/>
      <c r="Y198" s="78"/>
      <c r="Z198" s="78"/>
      <c r="AA198" s="78"/>
      <c r="AB198" s="78"/>
      <c r="AC198" s="78" t="str">
        <f t="shared" si="104"/>
        <v/>
      </c>
      <c r="AD198" s="79" t="str">
        <f t="shared" si="105"/>
        <v/>
      </c>
      <c r="AE198" s="74">
        <v>10</v>
      </c>
      <c r="AF198" s="87">
        <v>15</v>
      </c>
      <c r="AG198" s="87">
        <v>13</v>
      </c>
      <c r="AH198" s="75">
        <v>10</v>
      </c>
      <c r="AI198" s="75">
        <v>10</v>
      </c>
      <c r="AJ198" s="75">
        <v>10</v>
      </c>
      <c r="AK198" s="75"/>
      <c r="AL198" s="76"/>
      <c r="AM198" s="76"/>
      <c r="AN198" s="76"/>
      <c r="AO198" s="76">
        <f t="shared" si="106"/>
        <v>68</v>
      </c>
      <c r="AP198" s="76">
        <f t="shared" si="107"/>
        <v>97.142857142857139</v>
      </c>
      <c r="AQ198" s="77">
        <v>9</v>
      </c>
      <c r="AR198" s="77">
        <v>7</v>
      </c>
      <c r="AS198" s="77">
        <v>9</v>
      </c>
      <c r="AT198" s="77"/>
      <c r="AU198" s="78"/>
      <c r="AV198" s="78"/>
      <c r="AW198" s="78"/>
      <c r="AX198" s="78">
        <f t="shared" si="136"/>
        <v>25</v>
      </c>
      <c r="AY198" s="78">
        <f t="shared" si="108"/>
        <v>83.333333333333343</v>
      </c>
      <c r="AZ198" s="262">
        <v>41</v>
      </c>
      <c r="BA198" s="263"/>
      <c r="BB198" s="80">
        <f t="shared" si="109"/>
        <v>82</v>
      </c>
      <c r="BC198" s="74">
        <v>92</v>
      </c>
      <c r="BD198" s="75">
        <v>92</v>
      </c>
      <c r="BE198" s="75">
        <v>92</v>
      </c>
      <c r="BF198" s="75"/>
      <c r="BG198" s="75"/>
      <c r="BH198" s="76">
        <f t="shared" si="110"/>
        <v>276</v>
      </c>
      <c r="BI198" s="76">
        <f t="shared" si="111"/>
        <v>92</v>
      </c>
      <c r="BJ198" s="77">
        <v>25</v>
      </c>
      <c r="BK198" s="77">
        <v>23</v>
      </c>
      <c r="BL198" s="77">
        <v>24</v>
      </c>
      <c r="BM198" s="77">
        <v>23</v>
      </c>
      <c r="BN198" s="77">
        <v>15</v>
      </c>
      <c r="BO198" s="77">
        <v>3</v>
      </c>
      <c r="BP198" s="78"/>
      <c r="BQ198" s="78"/>
      <c r="BR198" s="78"/>
      <c r="BS198" s="78"/>
      <c r="BT198" s="78">
        <f t="shared" si="137"/>
        <v>113</v>
      </c>
      <c r="BU198" s="78">
        <f t="shared" si="112"/>
        <v>94.166666666666671</v>
      </c>
      <c r="BV198" s="81">
        <v>97</v>
      </c>
      <c r="BW198" s="81"/>
      <c r="BX198" s="81"/>
      <c r="BY198" s="82"/>
      <c r="BZ198" s="82"/>
      <c r="CA198" s="82">
        <f t="shared" si="113"/>
        <v>97</v>
      </c>
      <c r="CB198" s="82">
        <f t="shared" si="114"/>
        <v>97</v>
      </c>
      <c r="CC198" s="83">
        <v>88</v>
      </c>
      <c r="CD198" s="83"/>
      <c r="CE198" s="84"/>
      <c r="CF198" s="84"/>
      <c r="CG198" s="84"/>
      <c r="CH198" s="84">
        <f t="shared" si="115"/>
        <v>88</v>
      </c>
      <c r="CI198" s="84">
        <f t="shared" si="116"/>
        <v>88</v>
      </c>
      <c r="CJ198" s="85"/>
      <c r="CK198" s="85"/>
      <c r="CL198" s="86"/>
      <c r="CM198" s="86"/>
      <c r="CN198" s="86"/>
      <c r="CO198" s="86" t="str">
        <f t="shared" si="138"/>
        <v/>
      </c>
      <c r="CP198" s="86">
        <f t="shared" si="118"/>
        <v>0</v>
      </c>
      <c r="CQ198" s="74">
        <v>24</v>
      </c>
      <c r="CR198" s="75">
        <v>10</v>
      </c>
      <c r="CS198" s="87">
        <v>15</v>
      </c>
      <c r="CT198" s="87"/>
      <c r="CU198" s="88"/>
      <c r="CV198" s="88"/>
      <c r="CW198" s="88"/>
      <c r="CX198" s="88"/>
      <c r="CY198" s="88">
        <f t="shared" si="139"/>
        <v>49</v>
      </c>
      <c r="CZ198" s="89">
        <f t="shared" si="120"/>
        <v>98</v>
      </c>
      <c r="DA198" s="264">
        <v>39</v>
      </c>
      <c r="DB198" s="263"/>
      <c r="DC198" s="80">
        <f t="shared" si="121"/>
        <v>15.6</v>
      </c>
      <c r="DD198" s="162" t="str">
        <f t="shared" si="122"/>
        <v/>
      </c>
      <c r="DE198" s="162">
        <f t="shared" si="123"/>
        <v>26.537142857142857</v>
      </c>
      <c r="DF198" s="162">
        <f t="shared" si="124"/>
        <v>47.095833333333339</v>
      </c>
      <c r="DG198" s="162">
        <f t="shared" si="125"/>
        <v>15.6</v>
      </c>
      <c r="DH198" s="93">
        <f t="shared" si="126"/>
        <v>89.232976190476194</v>
      </c>
      <c r="DI198" s="94">
        <f t="shared" si="127"/>
        <v>93.270610119047618</v>
      </c>
      <c r="DJ198" s="95">
        <f t="shared" si="128"/>
        <v>94.018320105820109</v>
      </c>
      <c r="DK198" s="96">
        <f t="shared" si="129"/>
        <v>94.616488095238097</v>
      </c>
      <c r="DL198" s="97">
        <f t="shared" si="130"/>
        <v>94</v>
      </c>
      <c r="DM198" s="164">
        <f t="shared" si="131"/>
        <v>-1</v>
      </c>
      <c r="DN198" s="165">
        <f t="shared" si="132"/>
        <v>95</v>
      </c>
      <c r="DO198" s="165">
        <f t="shared" si="133"/>
        <v>95</v>
      </c>
      <c r="DP198" s="165">
        <f t="shared" si="134"/>
        <v>95</v>
      </c>
      <c r="DQ198" s="171">
        <f t="shared" si="135"/>
        <v>94.75</v>
      </c>
    </row>
    <row r="199" spans="1:121" ht="18" customHeight="1">
      <c r="A199" s="70">
        <v>406913150138</v>
      </c>
      <c r="B199" s="71"/>
      <c r="C199" s="72" t="s">
        <v>142</v>
      </c>
      <c r="D199" s="114"/>
      <c r="E199" s="74"/>
      <c r="F199" s="75"/>
      <c r="G199" s="75"/>
      <c r="H199" s="75"/>
      <c r="I199" s="75"/>
      <c r="J199" s="75"/>
      <c r="K199" s="75"/>
      <c r="L199" s="75"/>
      <c r="M199" s="76"/>
      <c r="N199" s="76"/>
      <c r="O199" s="76"/>
      <c r="P199" s="76"/>
      <c r="Q199" s="76" t="str">
        <f t="shared" si="102"/>
        <v/>
      </c>
      <c r="R199" s="76">
        <f t="shared" si="103"/>
        <v>0</v>
      </c>
      <c r="S199" s="77"/>
      <c r="T199" s="77"/>
      <c r="U199" s="77"/>
      <c r="V199" s="77"/>
      <c r="W199" s="77"/>
      <c r="X199" s="78"/>
      <c r="Y199" s="78"/>
      <c r="Z199" s="78"/>
      <c r="AA199" s="78"/>
      <c r="AB199" s="78"/>
      <c r="AC199" s="78" t="str">
        <f t="shared" si="104"/>
        <v/>
      </c>
      <c r="AD199" s="79" t="str">
        <f t="shared" si="105"/>
        <v/>
      </c>
      <c r="AE199" s="74">
        <v>6</v>
      </c>
      <c r="AF199" s="87">
        <v>13</v>
      </c>
      <c r="AG199" s="87">
        <v>13</v>
      </c>
      <c r="AH199" s="75">
        <v>8</v>
      </c>
      <c r="AI199" s="75">
        <v>6</v>
      </c>
      <c r="AJ199" s="75">
        <v>10</v>
      </c>
      <c r="AK199" s="75"/>
      <c r="AL199" s="76"/>
      <c r="AM199" s="76"/>
      <c r="AN199" s="76"/>
      <c r="AO199" s="76">
        <f t="shared" si="106"/>
        <v>56</v>
      </c>
      <c r="AP199" s="76">
        <f t="shared" si="107"/>
        <v>80</v>
      </c>
      <c r="AQ199" s="77">
        <v>6</v>
      </c>
      <c r="AR199" s="77">
        <v>8</v>
      </c>
      <c r="AS199" s="77">
        <v>7</v>
      </c>
      <c r="AT199" s="77"/>
      <c r="AU199" s="78"/>
      <c r="AV199" s="78"/>
      <c r="AW199" s="78"/>
      <c r="AX199" s="78">
        <f t="shared" si="136"/>
        <v>21</v>
      </c>
      <c r="AY199" s="78">
        <f>IFERROR(IF($AY$168=0,0,((AX199/SUMIFS($AQ$171:$AW$171,AQ199:AW199,"&gt;=0"))*100)),"")</f>
        <v>70</v>
      </c>
      <c r="AZ199" s="262">
        <v>23</v>
      </c>
      <c r="BA199" s="263"/>
      <c r="BB199" s="80">
        <f t="shared" si="109"/>
        <v>46</v>
      </c>
      <c r="BC199" s="74">
        <v>92</v>
      </c>
      <c r="BD199" s="75">
        <v>85</v>
      </c>
      <c r="BE199" s="75">
        <v>85</v>
      </c>
      <c r="BF199" s="75"/>
      <c r="BG199" s="75"/>
      <c r="BH199" s="76">
        <f t="shared" si="110"/>
        <v>262</v>
      </c>
      <c r="BI199" s="76">
        <f t="shared" si="111"/>
        <v>87.333333333333329</v>
      </c>
      <c r="BJ199" s="77">
        <v>23</v>
      </c>
      <c r="BK199" s="77">
        <v>23</v>
      </c>
      <c r="BL199" s="77">
        <v>20</v>
      </c>
      <c r="BM199" s="77">
        <v>24</v>
      </c>
      <c r="BN199" s="77">
        <v>14</v>
      </c>
      <c r="BO199" s="77">
        <v>5</v>
      </c>
      <c r="BP199" s="78"/>
      <c r="BQ199" s="78"/>
      <c r="BR199" s="78"/>
      <c r="BS199" s="78"/>
      <c r="BT199" s="78">
        <f t="shared" si="137"/>
        <v>109</v>
      </c>
      <c r="BU199" s="78">
        <f t="shared" si="112"/>
        <v>90.833333333333329</v>
      </c>
      <c r="BV199" s="81">
        <v>86</v>
      </c>
      <c r="BW199" s="81"/>
      <c r="BX199" s="81"/>
      <c r="BY199" s="82"/>
      <c r="BZ199" s="82"/>
      <c r="CA199" s="82">
        <f t="shared" si="113"/>
        <v>86</v>
      </c>
      <c r="CB199" s="82">
        <f t="shared" si="114"/>
        <v>86</v>
      </c>
      <c r="CC199" s="83">
        <v>90</v>
      </c>
      <c r="CD199" s="83"/>
      <c r="CE199" s="84"/>
      <c r="CF199" s="84"/>
      <c r="CG199" s="84"/>
      <c r="CH199" s="84">
        <f t="shared" si="115"/>
        <v>90</v>
      </c>
      <c r="CI199" s="84">
        <f t="shared" si="116"/>
        <v>90</v>
      </c>
      <c r="CJ199" s="85"/>
      <c r="CK199" s="85"/>
      <c r="CL199" s="86"/>
      <c r="CM199" s="86"/>
      <c r="CN199" s="86"/>
      <c r="CO199" s="86" t="str">
        <f t="shared" si="138"/>
        <v/>
      </c>
      <c r="CP199" s="86">
        <f t="shared" si="118"/>
        <v>0</v>
      </c>
      <c r="CQ199" s="74">
        <v>24</v>
      </c>
      <c r="CR199" s="75">
        <v>10</v>
      </c>
      <c r="CS199" s="87">
        <v>15</v>
      </c>
      <c r="CT199" s="87"/>
      <c r="CU199" s="88"/>
      <c r="CV199" s="88"/>
      <c r="CW199" s="88"/>
      <c r="CX199" s="88"/>
      <c r="CY199" s="88">
        <f t="shared" si="139"/>
        <v>49</v>
      </c>
      <c r="CZ199" s="89">
        <f t="shared" si="120"/>
        <v>98</v>
      </c>
      <c r="DA199" s="264">
        <v>40</v>
      </c>
      <c r="DB199" s="263"/>
      <c r="DC199" s="80">
        <f t="shared" si="121"/>
        <v>16</v>
      </c>
      <c r="DD199" s="162" t="str">
        <f t="shared" si="122"/>
        <v/>
      </c>
      <c r="DE199" s="162">
        <f t="shared" si="123"/>
        <v>20.04</v>
      </c>
      <c r="DF199" s="162">
        <f t="shared" si="124"/>
        <v>45.537500000000001</v>
      </c>
      <c r="DG199" s="162">
        <f t="shared" si="125"/>
        <v>16</v>
      </c>
      <c r="DH199" s="93">
        <f t="shared" si="126"/>
        <v>81.577500000000001</v>
      </c>
      <c r="DI199" s="94">
        <f t="shared" si="127"/>
        <v>88.485937500000006</v>
      </c>
      <c r="DJ199" s="95">
        <f t="shared" si="128"/>
        <v>89.765277777777783</v>
      </c>
      <c r="DK199" s="96">
        <f t="shared" si="129"/>
        <v>90.788749999999993</v>
      </c>
      <c r="DL199" s="97">
        <f t="shared" si="130"/>
        <v>90</v>
      </c>
      <c r="DM199" s="164">
        <f t="shared" si="131"/>
        <v>4</v>
      </c>
      <c r="DN199" s="165">
        <f t="shared" si="132"/>
        <v>86</v>
      </c>
      <c r="DO199" s="165">
        <f t="shared" si="133"/>
        <v>89</v>
      </c>
      <c r="DP199" s="165">
        <f t="shared" si="134"/>
        <v>89</v>
      </c>
      <c r="DQ199" s="171">
        <f t="shared" si="135"/>
        <v>88.5</v>
      </c>
    </row>
    <row r="200" spans="1:121" ht="18" customHeight="1" thickBot="1">
      <c r="A200" s="70">
        <v>406913150139</v>
      </c>
      <c r="B200" s="71"/>
      <c r="C200" s="72" t="s">
        <v>143</v>
      </c>
      <c r="D200" s="114"/>
      <c r="E200" s="74"/>
      <c r="F200" s="75"/>
      <c r="G200" s="75"/>
      <c r="H200" s="75"/>
      <c r="I200" s="75"/>
      <c r="J200" s="75"/>
      <c r="K200" s="75"/>
      <c r="L200" s="75"/>
      <c r="M200" s="76"/>
      <c r="N200" s="76"/>
      <c r="O200" s="76"/>
      <c r="P200" s="76"/>
      <c r="Q200" s="76" t="str">
        <f t="shared" si="102"/>
        <v/>
      </c>
      <c r="R200" s="76">
        <f t="shared" si="103"/>
        <v>0</v>
      </c>
      <c r="S200" s="77"/>
      <c r="T200" s="77"/>
      <c r="U200" s="77"/>
      <c r="V200" s="77"/>
      <c r="W200" s="77"/>
      <c r="X200" s="78"/>
      <c r="Y200" s="78"/>
      <c r="Z200" s="78"/>
      <c r="AA200" s="78"/>
      <c r="AB200" s="78"/>
      <c r="AC200" s="78" t="str">
        <f t="shared" si="104"/>
        <v/>
      </c>
      <c r="AD200" s="79" t="str">
        <f t="shared" si="105"/>
        <v/>
      </c>
      <c r="AE200" s="74">
        <v>9</v>
      </c>
      <c r="AF200" s="75">
        <v>10</v>
      </c>
      <c r="AG200" s="87">
        <v>12</v>
      </c>
      <c r="AH200" s="75">
        <v>10</v>
      </c>
      <c r="AI200" s="75">
        <v>5</v>
      </c>
      <c r="AJ200" s="75">
        <v>9</v>
      </c>
      <c r="AK200" s="75"/>
      <c r="AL200" s="76"/>
      <c r="AM200" s="76"/>
      <c r="AN200" s="76"/>
      <c r="AO200" s="76">
        <f t="shared" si="106"/>
        <v>55</v>
      </c>
      <c r="AP200" s="76">
        <f t="shared" si="107"/>
        <v>78.571428571428569</v>
      </c>
      <c r="AQ200" s="77">
        <v>10</v>
      </c>
      <c r="AR200" s="77">
        <v>10</v>
      </c>
      <c r="AS200" s="77">
        <v>9</v>
      </c>
      <c r="AT200" s="77"/>
      <c r="AU200" s="78"/>
      <c r="AV200" s="78"/>
      <c r="AW200" s="78"/>
      <c r="AX200" s="78">
        <f t="shared" si="136"/>
        <v>29</v>
      </c>
      <c r="AY200" s="78">
        <f t="shared" si="108"/>
        <v>96.666666666666671</v>
      </c>
      <c r="AZ200" s="262">
        <v>33</v>
      </c>
      <c r="BA200" s="263"/>
      <c r="BB200" s="80">
        <f t="shared" si="109"/>
        <v>66</v>
      </c>
      <c r="BC200" s="74">
        <v>92</v>
      </c>
      <c r="BD200" s="75">
        <v>92</v>
      </c>
      <c r="BE200" s="75">
        <v>85</v>
      </c>
      <c r="BF200" s="75"/>
      <c r="BG200" s="75"/>
      <c r="BH200" s="76">
        <f t="shared" si="110"/>
        <v>269</v>
      </c>
      <c r="BI200" s="76">
        <f t="shared" si="111"/>
        <v>89.666666666666657</v>
      </c>
      <c r="BJ200" s="77">
        <v>25</v>
      </c>
      <c r="BK200" s="77">
        <v>23</v>
      </c>
      <c r="BL200" s="77">
        <v>25</v>
      </c>
      <c r="BM200" s="77">
        <v>23</v>
      </c>
      <c r="BN200" s="77">
        <v>15</v>
      </c>
      <c r="BO200" s="77">
        <v>5</v>
      </c>
      <c r="BP200" s="78"/>
      <c r="BQ200" s="78"/>
      <c r="BR200" s="78"/>
      <c r="BS200" s="78"/>
      <c r="BT200" s="78">
        <f t="shared" si="137"/>
        <v>116</v>
      </c>
      <c r="BU200" s="78">
        <f t="shared" si="112"/>
        <v>96.666666666666671</v>
      </c>
      <c r="BV200" s="81">
        <v>97</v>
      </c>
      <c r="BW200" s="81"/>
      <c r="BX200" s="81"/>
      <c r="BY200" s="82"/>
      <c r="BZ200" s="82"/>
      <c r="CA200" s="82">
        <f t="shared" si="113"/>
        <v>97</v>
      </c>
      <c r="CB200" s="82">
        <f t="shared" si="114"/>
        <v>97</v>
      </c>
      <c r="CC200" s="83">
        <v>95</v>
      </c>
      <c r="CD200" s="83"/>
      <c r="CE200" s="84"/>
      <c r="CF200" s="84"/>
      <c r="CG200" s="84"/>
      <c r="CH200" s="84">
        <f t="shared" si="115"/>
        <v>95</v>
      </c>
      <c r="CI200" s="84">
        <f t="shared" si="116"/>
        <v>95</v>
      </c>
      <c r="CJ200" s="85"/>
      <c r="CK200" s="85"/>
      <c r="CL200" s="86"/>
      <c r="CM200" s="86"/>
      <c r="CN200" s="86"/>
      <c r="CO200" s="86" t="str">
        <f t="shared" si="138"/>
        <v/>
      </c>
      <c r="CP200" s="86">
        <f t="shared" si="118"/>
        <v>0</v>
      </c>
      <c r="CQ200" s="74">
        <v>24</v>
      </c>
      <c r="CR200" s="75">
        <v>10</v>
      </c>
      <c r="CS200" s="87">
        <v>15</v>
      </c>
      <c r="CT200" s="87"/>
      <c r="CU200" s="88"/>
      <c r="CV200" s="88"/>
      <c r="CW200" s="88"/>
      <c r="CX200" s="88"/>
      <c r="CY200" s="88">
        <f t="shared" si="139"/>
        <v>49</v>
      </c>
      <c r="CZ200" s="89">
        <f t="shared" si="120"/>
        <v>98</v>
      </c>
      <c r="DA200" s="264">
        <v>41</v>
      </c>
      <c r="DB200" s="263"/>
      <c r="DC200" s="80">
        <f t="shared" si="121"/>
        <v>16.399999999999999</v>
      </c>
      <c r="DD200" s="162" t="str">
        <f t="shared" si="122"/>
        <v/>
      </c>
      <c r="DE200" s="162">
        <f t="shared" si="123"/>
        <v>24.068571428571428</v>
      </c>
      <c r="DF200" s="162">
        <f t="shared" si="124"/>
        <v>47.7</v>
      </c>
      <c r="DG200" s="162">
        <f t="shared" si="125"/>
        <v>16.399999999999999</v>
      </c>
      <c r="DH200" s="93">
        <f t="shared" si="126"/>
        <v>88.168571428571425</v>
      </c>
      <c r="DI200" s="94">
        <f t="shared" si="127"/>
        <v>92.605357142857144</v>
      </c>
      <c r="DJ200" s="95">
        <f t="shared" si="128"/>
        <v>93.426984126984124</v>
      </c>
      <c r="DK200" s="96">
        <f t="shared" si="129"/>
        <v>94.084285714285713</v>
      </c>
      <c r="DL200" s="97">
        <f t="shared" si="130"/>
        <v>93</v>
      </c>
      <c r="DM200" s="164">
        <f t="shared" si="131"/>
        <v>-3</v>
      </c>
      <c r="DN200" s="165">
        <f t="shared" si="132"/>
        <v>96</v>
      </c>
      <c r="DO200" s="165">
        <f t="shared" si="133"/>
        <v>90</v>
      </c>
      <c r="DP200" s="165">
        <f t="shared" si="134"/>
        <v>89</v>
      </c>
      <c r="DQ200" s="171">
        <f t="shared" si="135"/>
        <v>92</v>
      </c>
    </row>
    <row r="201" spans="1:121" ht="18" hidden="1" customHeight="1">
      <c r="A201" s="70"/>
      <c r="B201" s="103"/>
      <c r="C201" s="72"/>
      <c r="D201" s="115"/>
      <c r="E201" s="74"/>
      <c r="F201" s="75"/>
      <c r="G201" s="75"/>
      <c r="H201" s="75"/>
      <c r="I201" s="75"/>
      <c r="J201" s="75"/>
      <c r="K201" s="75"/>
      <c r="L201" s="75"/>
      <c r="M201" s="76"/>
      <c r="N201" s="76"/>
      <c r="O201" s="76"/>
      <c r="P201" s="76"/>
      <c r="Q201" s="76" t="str">
        <f t="shared" si="102"/>
        <v/>
      </c>
      <c r="R201" s="76">
        <f t="shared" si="103"/>
        <v>0</v>
      </c>
      <c r="S201" s="77"/>
      <c r="T201" s="77"/>
      <c r="U201" s="77"/>
      <c r="V201" s="77"/>
      <c r="W201" s="77"/>
      <c r="X201" s="78"/>
      <c r="Y201" s="78"/>
      <c r="Z201" s="78"/>
      <c r="AA201" s="78"/>
      <c r="AB201" s="78"/>
      <c r="AC201" s="78" t="str">
        <f t="shared" si="104"/>
        <v/>
      </c>
      <c r="AD201" s="79" t="str">
        <f t="shared" si="105"/>
        <v/>
      </c>
      <c r="AE201" s="74"/>
      <c r="AF201" s="75"/>
      <c r="AG201" s="75"/>
      <c r="AH201" s="75"/>
      <c r="AI201" s="75"/>
      <c r="AJ201" s="75"/>
      <c r="AK201" s="75"/>
      <c r="AL201" s="76"/>
      <c r="AM201" s="76"/>
      <c r="AN201" s="76"/>
      <c r="AO201" s="76" t="str">
        <f t="shared" si="106"/>
        <v/>
      </c>
      <c r="AP201" s="76" t="str">
        <f t="shared" si="107"/>
        <v/>
      </c>
      <c r="AQ201" s="77"/>
      <c r="AR201" s="77"/>
      <c r="AS201" s="77"/>
      <c r="AT201" s="77"/>
      <c r="AU201" s="78"/>
      <c r="AV201" s="78"/>
      <c r="AW201" s="78"/>
      <c r="AX201" s="78" t="str">
        <f t="shared" si="136"/>
        <v/>
      </c>
      <c r="AY201" s="78" t="str">
        <f t="shared" si="108"/>
        <v/>
      </c>
      <c r="AZ201" s="262"/>
      <c r="BA201" s="263"/>
      <c r="BB201" s="80" t="str">
        <f t="shared" si="109"/>
        <v/>
      </c>
      <c r="BC201" s="74"/>
      <c r="BD201" s="75"/>
      <c r="BE201" s="75"/>
      <c r="BF201" s="75"/>
      <c r="BG201" s="75"/>
      <c r="BH201" s="76" t="str">
        <f t="shared" si="110"/>
        <v/>
      </c>
      <c r="BI201" s="76" t="str">
        <f t="shared" si="111"/>
        <v/>
      </c>
      <c r="BJ201" s="77"/>
      <c r="BK201" s="77"/>
      <c r="BL201" s="77"/>
      <c r="BM201" s="77"/>
      <c r="BN201" s="77"/>
      <c r="BO201" s="77"/>
      <c r="BP201" s="78"/>
      <c r="BQ201" s="78"/>
      <c r="BR201" s="78"/>
      <c r="BS201" s="78"/>
      <c r="BT201" s="78" t="str">
        <f t="shared" si="137"/>
        <v/>
      </c>
      <c r="BU201" s="78" t="str">
        <f t="shared" si="112"/>
        <v/>
      </c>
      <c r="BV201" s="81"/>
      <c r="BW201" s="81"/>
      <c r="BX201" s="81"/>
      <c r="BY201" s="82"/>
      <c r="BZ201" s="82"/>
      <c r="CA201" s="82" t="str">
        <f t="shared" si="113"/>
        <v/>
      </c>
      <c r="CB201" s="82" t="str">
        <f t="shared" si="114"/>
        <v/>
      </c>
      <c r="CC201" s="83"/>
      <c r="CD201" s="83"/>
      <c r="CE201" s="84"/>
      <c r="CF201" s="84"/>
      <c r="CG201" s="84"/>
      <c r="CH201" s="84" t="str">
        <f t="shared" si="115"/>
        <v/>
      </c>
      <c r="CI201" s="84" t="str">
        <f t="shared" si="116"/>
        <v/>
      </c>
      <c r="CJ201" s="85"/>
      <c r="CK201" s="85"/>
      <c r="CL201" s="86"/>
      <c r="CM201" s="86"/>
      <c r="CN201" s="86"/>
      <c r="CO201" s="86" t="str">
        <f t="shared" si="138"/>
        <v/>
      </c>
      <c r="CP201" s="86">
        <f t="shared" si="118"/>
        <v>0</v>
      </c>
      <c r="CQ201" s="87"/>
      <c r="CR201" s="87"/>
      <c r="CS201" s="87"/>
      <c r="CT201" s="87"/>
      <c r="CU201" s="88"/>
      <c r="CV201" s="88"/>
      <c r="CW201" s="88"/>
      <c r="CX201" s="88"/>
      <c r="CY201" s="88" t="str">
        <f t="shared" si="139"/>
        <v/>
      </c>
      <c r="CZ201" s="89" t="str">
        <f t="shared" si="120"/>
        <v/>
      </c>
      <c r="DA201" s="264"/>
      <c r="DB201" s="263"/>
      <c r="DC201" s="80" t="str">
        <f t="shared" si="121"/>
        <v/>
      </c>
      <c r="DD201" s="162" t="str">
        <f t="shared" si="122"/>
        <v/>
      </c>
      <c r="DE201" s="162" t="str">
        <f t="shared" si="123"/>
        <v/>
      </c>
      <c r="DF201" s="162" t="str">
        <f t="shared" si="124"/>
        <v/>
      </c>
      <c r="DG201" s="162" t="str">
        <f t="shared" si="125"/>
        <v/>
      </c>
      <c r="DH201" s="93" t="str">
        <f t="shared" si="126"/>
        <v/>
      </c>
      <c r="DI201" s="94" t="str">
        <f t="shared" si="127"/>
        <v/>
      </c>
      <c r="DJ201" s="95" t="str">
        <f t="shared" si="128"/>
        <v/>
      </c>
      <c r="DK201" s="96" t="str">
        <f t="shared" si="129"/>
        <v/>
      </c>
      <c r="DL201" s="97" t="str">
        <f t="shared" si="130"/>
        <v/>
      </c>
      <c r="DM201" s="164" t="str">
        <f t="shared" si="131"/>
        <v/>
      </c>
      <c r="DN201" s="165" t="str">
        <f t="shared" si="132"/>
        <v/>
      </c>
      <c r="DO201" s="165" t="str">
        <f t="shared" si="133"/>
        <v/>
      </c>
      <c r="DP201" s="165" t="str">
        <f t="shared" si="134"/>
        <v/>
      </c>
      <c r="DQ201" s="172" t="str">
        <f t="shared" si="135"/>
        <v/>
      </c>
    </row>
    <row r="202" spans="1:121" ht="18" hidden="1" customHeight="1">
      <c r="A202" s="70"/>
      <c r="B202" s="116"/>
      <c r="C202" s="117"/>
      <c r="D202" s="115"/>
      <c r="E202" s="74"/>
      <c r="F202" s="75"/>
      <c r="G202" s="75"/>
      <c r="H202" s="75"/>
      <c r="I202" s="75"/>
      <c r="J202" s="75"/>
      <c r="K202" s="75"/>
      <c r="L202" s="75"/>
      <c r="M202" s="76"/>
      <c r="N202" s="76"/>
      <c r="O202" s="76"/>
      <c r="P202" s="76"/>
      <c r="Q202" s="76" t="str">
        <f t="shared" si="102"/>
        <v/>
      </c>
      <c r="R202" s="76">
        <f t="shared" si="103"/>
        <v>0</v>
      </c>
      <c r="S202" s="77"/>
      <c r="T202" s="77"/>
      <c r="U202" s="77"/>
      <c r="V202" s="77"/>
      <c r="W202" s="77"/>
      <c r="X202" s="78"/>
      <c r="Y202" s="78"/>
      <c r="Z202" s="78"/>
      <c r="AA202" s="78"/>
      <c r="AB202" s="78"/>
      <c r="AC202" s="78" t="str">
        <f t="shared" si="104"/>
        <v/>
      </c>
      <c r="AD202" s="79" t="str">
        <f t="shared" si="105"/>
        <v/>
      </c>
      <c r="AE202" s="74"/>
      <c r="AF202" s="75"/>
      <c r="AG202" s="75"/>
      <c r="AH202" s="75"/>
      <c r="AI202" s="75"/>
      <c r="AJ202" s="75"/>
      <c r="AK202" s="75"/>
      <c r="AL202" s="76"/>
      <c r="AM202" s="76"/>
      <c r="AN202" s="76"/>
      <c r="AO202" s="76" t="str">
        <f t="shared" si="106"/>
        <v/>
      </c>
      <c r="AP202" s="76" t="str">
        <f t="shared" si="107"/>
        <v/>
      </c>
      <c r="AQ202" s="77"/>
      <c r="AR202" s="77"/>
      <c r="AS202" s="77"/>
      <c r="AT202" s="77"/>
      <c r="AU202" s="78"/>
      <c r="AV202" s="78"/>
      <c r="AW202" s="78"/>
      <c r="AX202" s="78" t="str">
        <f t="shared" si="136"/>
        <v/>
      </c>
      <c r="AY202" s="78" t="str">
        <f t="shared" si="108"/>
        <v/>
      </c>
      <c r="AZ202" s="262"/>
      <c r="BA202" s="263"/>
      <c r="BB202" s="80" t="str">
        <f t="shared" si="109"/>
        <v/>
      </c>
      <c r="BC202" s="74"/>
      <c r="BD202" s="75"/>
      <c r="BE202" s="75"/>
      <c r="BF202" s="75"/>
      <c r="BG202" s="75"/>
      <c r="BH202" s="76" t="str">
        <f t="shared" si="110"/>
        <v/>
      </c>
      <c r="BI202" s="76" t="str">
        <f t="shared" si="111"/>
        <v/>
      </c>
      <c r="BJ202" s="77"/>
      <c r="BK202" s="77"/>
      <c r="BL202" s="77"/>
      <c r="BM202" s="77"/>
      <c r="BN202" s="77"/>
      <c r="BO202" s="77"/>
      <c r="BP202" s="78"/>
      <c r="BQ202" s="78"/>
      <c r="BR202" s="78"/>
      <c r="BS202" s="78"/>
      <c r="BT202" s="78" t="str">
        <f t="shared" si="137"/>
        <v/>
      </c>
      <c r="BU202" s="78" t="str">
        <f t="shared" si="112"/>
        <v/>
      </c>
      <c r="BV202" s="81"/>
      <c r="BW202" s="81"/>
      <c r="BX202" s="81"/>
      <c r="BY202" s="82"/>
      <c r="BZ202" s="82"/>
      <c r="CA202" s="82" t="str">
        <f t="shared" si="113"/>
        <v/>
      </c>
      <c r="CB202" s="82" t="str">
        <f t="shared" si="114"/>
        <v/>
      </c>
      <c r="CC202" s="83"/>
      <c r="CD202" s="83"/>
      <c r="CE202" s="84"/>
      <c r="CF202" s="84"/>
      <c r="CG202" s="84"/>
      <c r="CH202" s="84" t="str">
        <f t="shared" si="115"/>
        <v/>
      </c>
      <c r="CI202" s="84" t="str">
        <f t="shared" si="116"/>
        <v/>
      </c>
      <c r="CJ202" s="85"/>
      <c r="CK202" s="85"/>
      <c r="CL202" s="86"/>
      <c r="CM202" s="86"/>
      <c r="CN202" s="86"/>
      <c r="CO202" s="86" t="str">
        <f t="shared" si="138"/>
        <v/>
      </c>
      <c r="CP202" s="86">
        <f t="shared" si="118"/>
        <v>0</v>
      </c>
      <c r="CQ202" s="87"/>
      <c r="CR202" s="87"/>
      <c r="CS202" s="87"/>
      <c r="CT202" s="87"/>
      <c r="CU202" s="88"/>
      <c r="CV202" s="88"/>
      <c r="CW202" s="88"/>
      <c r="CX202" s="88"/>
      <c r="CY202" s="88" t="str">
        <f t="shared" si="139"/>
        <v/>
      </c>
      <c r="CZ202" s="89" t="str">
        <f t="shared" si="120"/>
        <v/>
      </c>
      <c r="DA202" s="264"/>
      <c r="DB202" s="263"/>
      <c r="DC202" s="80" t="str">
        <f t="shared" si="121"/>
        <v/>
      </c>
      <c r="DD202" s="162" t="str">
        <f t="shared" si="122"/>
        <v/>
      </c>
      <c r="DE202" s="162" t="str">
        <f t="shared" si="123"/>
        <v/>
      </c>
      <c r="DF202" s="162" t="str">
        <f t="shared" si="124"/>
        <v/>
      </c>
      <c r="DG202" s="162" t="str">
        <f t="shared" si="125"/>
        <v/>
      </c>
      <c r="DH202" s="93" t="str">
        <f t="shared" si="126"/>
        <v/>
      </c>
      <c r="DI202" s="94" t="str">
        <f t="shared" si="127"/>
        <v/>
      </c>
      <c r="DJ202" s="95" t="str">
        <f t="shared" si="128"/>
        <v/>
      </c>
      <c r="DK202" s="96" t="str">
        <f t="shared" si="129"/>
        <v/>
      </c>
      <c r="DL202" s="97" t="str">
        <f t="shared" si="130"/>
        <v/>
      </c>
      <c r="DM202" s="164" t="str">
        <f t="shared" si="131"/>
        <v/>
      </c>
      <c r="DN202" s="165" t="str">
        <f t="shared" si="132"/>
        <v/>
      </c>
      <c r="DO202" s="165" t="str">
        <f t="shared" si="133"/>
        <v/>
      </c>
      <c r="DP202" s="165" t="str">
        <f t="shared" si="134"/>
        <v/>
      </c>
      <c r="DQ202" s="172" t="str">
        <f t="shared" si="135"/>
        <v/>
      </c>
    </row>
    <row r="203" spans="1:121" ht="18" hidden="1" customHeight="1">
      <c r="A203" s="70"/>
      <c r="B203" s="116"/>
      <c r="C203" s="117"/>
      <c r="D203" s="115"/>
      <c r="E203" s="74"/>
      <c r="F203" s="75"/>
      <c r="G203" s="75"/>
      <c r="H203" s="75"/>
      <c r="I203" s="75"/>
      <c r="J203" s="75"/>
      <c r="K203" s="75"/>
      <c r="L203" s="75"/>
      <c r="M203" s="76"/>
      <c r="N203" s="76"/>
      <c r="O203" s="76"/>
      <c r="P203" s="76"/>
      <c r="Q203" s="76" t="str">
        <f t="shared" si="102"/>
        <v/>
      </c>
      <c r="R203" s="76">
        <f t="shared" si="103"/>
        <v>0</v>
      </c>
      <c r="S203" s="77"/>
      <c r="T203" s="77"/>
      <c r="U203" s="77"/>
      <c r="V203" s="77"/>
      <c r="W203" s="77"/>
      <c r="X203" s="78"/>
      <c r="Y203" s="78"/>
      <c r="Z203" s="78"/>
      <c r="AA203" s="78"/>
      <c r="AB203" s="78"/>
      <c r="AC203" s="78" t="str">
        <f t="shared" si="104"/>
        <v/>
      </c>
      <c r="AD203" s="79" t="str">
        <f t="shared" si="105"/>
        <v/>
      </c>
      <c r="AE203" s="74"/>
      <c r="AF203" s="75"/>
      <c r="AG203" s="75"/>
      <c r="AH203" s="75"/>
      <c r="AI203" s="75"/>
      <c r="AJ203" s="75"/>
      <c r="AK203" s="75"/>
      <c r="AL203" s="76"/>
      <c r="AM203" s="76"/>
      <c r="AN203" s="76"/>
      <c r="AO203" s="76" t="str">
        <f t="shared" si="106"/>
        <v/>
      </c>
      <c r="AP203" s="76" t="str">
        <f t="shared" si="107"/>
        <v/>
      </c>
      <c r="AQ203" s="77"/>
      <c r="AR203" s="77"/>
      <c r="AS203" s="77"/>
      <c r="AT203" s="77"/>
      <c r="AU203" s="78"/>
      <c r="AV203" s="78"/>
      <c r="AW203" s="78"/>
      <c r="AX203" s="78" t="str">
        <f t="shared" si="136"/>
        <v/>
      </c>
      <c r="AY203" s="78" t="str">
        <f t="shared" si="108"/>
        <v/>
      </c>
      <c r="AZ203" s="262"/>
      <c r="BA203" s="263"/>
      <c r="BB203" s="80" t="str">
        <f t="shared" si="109"/>
        <v/>
      </c>
      <c r="BC203" s="74"/>
      <c r="BD203" s="75"/>
      <c r="BE203" s="75"/>
      <c r="BF203" s="75"/>
      <c r="BG203" s="75"/>
      <c r="BH203" s="76" t="str">
        <f t="shared" si="110"/>
        <v/>
      </c>
      <c r="BI203" s="76" t="str">
        <f t="shared" si="111"/>
        <v/>
      </c>
      <c r="BJ203" s="77"/>
      <c r="BK203" s="77"/>
      <c r="BL203" s="77"/>
      <c r="BM203" s="77"/>
      <c r="BN203" s="77"/>
      <c r="BO203" s="77"/>
      <c r="BP203" s="78"/>
      <c r="BQ203" s="78"/>
      <c r="BR203" s="78"/>
      <c r="BS203" s="78"/>
      <c r="BT203" s="78" t="str">
        <f t="shared" si="137"/>
        <v/>
      </c>
      <c r="BU203" s="78" t="str">
        <f>IFERROR(IF($BU$168=0,0,((BT203/SUMIFS($BJ$171:$BS$171,BJ203:BS203,"&gt;=0"))*100)),"")</f>
        <v/>
      </c>
      <c r="BV203" s="81"/>
      <c r="BW203" s="81"/>
      <c r="BX203" s="81"/>
      <c r="BY203" s="82"/>
      <c r="BZ203" s="82"/>
      <c r="CA203" s="82" t="str">
        <f t="shared" si="113"/>
        <v/>
      </c>
      <c r="CB203" s="82" t="str">
        <f t="shared" si="114"/>
        <v/>
      </c>
      <c r="CC203" s="83"/>
      <c r="CD203" s="83"/>
      <c r="CE203" s="84"/>
      <c r="CF203" s="84"/>
      <c r="CG203" s="84"/>
      <c r="CH203" s="84" t="str">
        <f t="shared" si="115"/>
        <v/>
      </c>
      <c r="CI203" s="84" t="str">
        <f t="shared" si="116"/>
        <v/>
      </c>
      <c r="CJ203" s="85"/>
      <c r="CK203" s="85"/>
      <c r="CL203" s="86"/>
      <c r="CM203" s="86"/>
      <c r="CN203" s="86"/>
      <c r="CO203" s="86" t="str">
        <f t="shared" si="138"/>
        <v/>
      </c>
      <c r="CP203" s="86">
        <f t="shared" si="118"/>
        <v>0</v>
      </c>
      <c r="CQ203" s="87"/>
      <c r="CR203" s="87"/>
      <c r="CS203" s="87"/>
      <c r="CT203" s="87"/>
      <c r="CU203" s="88"/>
      <c r="CV203" s="88"/>
      <c r="CW203" s="88"/>
      <c r="CX203" s="88"/>
      <c r="CY203" s="88" t="str">
        <f t="shared" si="139"/>
        <v/>
      </c>
      <c r="CZ203" s="89" t="str">
        <f t="shared" si="120"/>
        <v/>
      </c>
      <c r="DA203" s="264"/>
      <c r="DB203" s="263"/>
      <c r="DC203" s="80" t="str">
        <f t="shared" si="121"/>
        <v/>
      </c>
      <c r="DD203" s="162" t="str">
        <f t="shared" si="122"/>
        <v/>
      </c>
      <c r="DE203" s="162" t="str">
        <f t="shared" si="123"/>
        <v/>
      </c>
      <c r="DF203" s="162" t="str">
        <f t="shared" si="124"/>
        <v/>
      </c>
      <c r="DG203" s="162" t="str">
        <f t="shared" si="125"/>
        <v/>
      </c>
      <c r="DH203" s="93" t="str">
        <f t="shared" si="126"/>
        <v/>
      </c>
      <c r="DI203" s="94" t="str">
        <f t="shared" si="127"/>
        <v/>
      </c>
      <c r="DJ203" s="95" t="str">
        <f t="shared" si="128"/>
        <v/>
      </c>
      <c r="DK203" s="96" t="str">
        <f t="shared" si="129"/>
        <v/>
      </c>
      <c r="DL203" s="97" t="str">
        <f t="shared" si="130"/>
        <v/>
      </c>
      <c r="DM203" s="164" t="str">
        <f t="shared" si="131"/>
        <v/>
      </c>
      <c r="DN203" s="165" t="str">
        <f t="shared" si="132"/>
        <v/>
      </c>
      <c r="DO203" s="165" t="str">
        <f t="shared" si="133"/>
        <v/>
      </c>
      <c r="DP203" s="165" t="str">
        <f t="shared" si="134"/>
        <v/>
      </c>
      <c r="DQ203" s="172" t="str">
        <f t="shared" si="135"/>
        <v/>
      </c>
    </row>
    <row r="204" spans="1:121" ht="18" hidden="1" customHeight="1">
      <c r="A204" s="70"/>
      <c r="B204" s="116"/>
      <c r="C204" s="117"/>
      <c r="D204" s="115"/>
      <c r="E204" s="74"/>
      <c r="F204" s="75"/>
      <c r="G204" s="75"/>
      <c r="H204" s="75"/>
      <c r="I204" s="75"/>
      <c r="J204" s="75"/>
      <c r="K204" s="75"/>
      <c r="L204" s="75"/>
      <c r="M204" s="76"/>
      <c r="N204" s="76"/>
      <c r="O204" s="76"/>
      <c r="P204" s="76"/>
      <c r="Q204" s="76" t="str">
        <f t="shared" si="102"/>
        <v/>
      </c>
      <c r="R204" s="76">
        <f t="shared" si="103"/>
        <v>0</v>
      </c>
      <c r="S204" s="77"/>
      <c r="T204" s="77"/>
      <c r="U204" s="77"/>
      <c r="V204" s="77"/>
      <c r="W204" s="77"/>
      <c r="X204" s="78"/>
      <c r="Y204" s="78"/>
      <c r="Z204" s="78"/>
      <c r="AA204" s="78"/>
      <c r="AB204" s="78"/>
      <c r="AC204" s="78" t="str">
        <f t="shared" si="104"/>
        <v/>
      </c>
      <c r="AD204" s="79" t="str">
        <f t="shared" si="105"/>
        <v/>
      </c>
      <c r="AE204" s="74"/>
      <c r="AF204" s="75"/>
      <c r="AG204" s="75"/>
      <c r="AH204" s="75"/>
      <c r="AI204" s="75"/>
      <c r="AJ204" s="75"/>
      <c r="AK204" s="75"/>
      <c r="AL204" s="76"/>
      <c r="AM204" s="76"/>
      <c r="AN204" s="76"/>
      <c r="AO204" s="76" t="str">
        <f t="shared" si="106"/>
        <v/>
      </c>
      <c r="AP204" s="76" t="str">
        <f t="shared" si="107"/>
        <v/>
      </c>
      <c r="AQ204" s="77"/>
      <c r="AR204" s="77"/>
      <c r="AS204" s="77"/>
      <c r="AT204" s="77"/>
      <c r="AU204" s="78"/>
      <c r="AV204" s="78"/>
      <c r="AW204" s="78"/>
      <c r="AX204" s="78" t="str">
        <f t="shared" si="136"/>
        <v/>
      </c>
      <c r="AY204" s="78" t="str">
        <f t="shared" si="108"/>
        <v/>
      </c>
      <c r="AZ204" s="262"/>
      <c r="BA204" s="263"/>
      <c r="BB204" s="80" t="str">
        <f t="shared" si="109"/>
        <v/>
      </c>
      <c r="BC204" s="74"/>
      <c r="BD204" s="75"/>
      <c r="BE204" s="75"/>
      <c r="BF204" s="75"/>
      <c r="BG204" s="75"/>
      <c r="BH204" s="76" t="str">
        <f t="shared" si="110"/>
        <v/>
      </c>
      <c r="BI204" s="76" t="str">
        <f t="shared" si="111"/>
        <v/>
      </c>
      <c r="BJ204" s="77"/>
      <c r="BK204" s="77"/>
      <c r="BL204" s="77"/>
      <c r="BM204" s="77"/>
      <c r="BN204" s="77"/>
      <c r="BO204" s="77"/>
      <c r="BP204" s="78"/>
      <c r="BQ204" s="78"/>
      <c r="BR204" s="78"/>
      <c r="BS204" s="78"/>
      <c r="BT204" s="78" t="str">
        <f t="shared" si="137"/>
        <v/>
      </c>
      <c r="BU204" s="78" t="str">
        <f t="shared" si="112"/>
        <v/>
      </c>
      <c r="BV204" s="81"/>
      <c r="BW204" s="81"/>
      <c r="BX204" s="81"/>
      <c r="BY204" s="82"/>
      <c r="BZ204" s="82"/>
      <c r="CA204" s="82" t="str">
        <f t="shared" si="113"/>
        <v/>
      </c>
      <c r="CB204" s="82" t="str">
        <f t="shared" si="114"/>
        <v/>
      </c>
      <c r="CC204" s="83"/>
      <c r="CD204" s="83"/>
      <c r="CE204" s="84"/>
      <c r="CF204" s="84"/>
      <c r="CG204" s="84"/>
      <c r="CH204" s="84" t="str">
        <f t="shared" si="115"/>
        <v/>
      </c>
      <c r="CI204" s="84" t="str">
        <f t="shared" si="116"/>
        <v/>
      </c>
      <c r="CJ204" s="85"/>
      <c r="CK204" s="85"/>
      <c r="CL204" s="86"/>
      <c r="CM204" s="86"/>
      <c r="CN204" s="86"/>
      <c r="CO204" s="86" t="str">
        <f t="shared" si="138"/>
        <v/>
      </c>
      <c r="CP204" s="86">
        <f t="shared" si="118"/>
        <v>0</v>
      </c>
      <c r="CQ204" s="87"/>
      <c r="CR204" s="87"/>
      <c r="CS204" s="87"/>
      <c r="CT204" s="87"/>
      <c r="CU204" s="88"/>
      <c r="CV204" s="88"/>
      <c r="CW204" s="88"/>
      <c r="CX204" s="88"/>
      <c r="CY204" s="88" t="str">
        <f t="shared" si="139"/>
        <v/>
      </c>
      <c r="CZ204" s="89" t="str">
        <f t="shared" si="120"/>
        <v/>
      </c>
      <c r="DA204" s="264"/>
      <c r="DB204" s="263"/>
      <c r="DC204" s="80" t="str">
        <f t="shared" si="121"/>
        <v/>
      </c>
      <c r="DD204" s="162" t="str">
        <f t="shared" si="122"/>
        <v/>
      </c>
      <c r="DE204" s="162" t="str">
        <f t="shared" si="123"/>
        <v/>
      </c>
      <c r="DF204" s="162" t="str">
        <f t="shared" si="124"/>
        <v/>
      </c>
      <c r="DG204" s="162" t="str">
        <f t="shared" si="125"/>
        <v/>
      </c>
      <c r="DH204" s="93" t="str">
        <f t="shared" si="126"/>
        <v/>
      </c>
      <c r="DI204" s="94" t="str">
        <f t="shared" si="127"/>
        <v/>
      </c>
      <c r="DJ204" s="95" t="str">
        <f t="shared" si="128"/>
        <v/>
      </c>
      <c r="DK204" s="96" t="str">
        <f t="shared" si="129"/>
        <v/>
      </c>
      <c r="DL204" s="97" t="str">
        <f t="shared" si="130"/>
        <v/>
      </c>
      <c r="DM204" s="164" t="str">
        <f t="shared" si="131"/>
        <v/>
      </c>
      <c r="DN204" s="165" t="str">
        <f t="shared" si="132"/>
        <v/>
      </c>
      <c r="DO204" s="165" t="str">
        <f t="shared" si="133"/>
        <v/>
      </c>
      <c r="DP204" s="165" t="str">
        <f t="shared" si="134"/>
        <v/>
      </c>
      <c r="DQ204" s="172" t="str">
        <f t="shared" si="135"/>
        <v/>
      </c>
    </row>
    <row r="205" spans="1:121" ht="18" hidden="1" customHeight="1">
      <c r="A205" s="70"/>
      <c r="B205" s="118"/>
      <c r="C205" s="117"/>
      <c r="D205" s="115"/>
      <c r="E205" s="74"/>
      <c r="F205" s="75"/>
      <c r="G205" s="75"/>
      <c r="H205" s="75"/>
      <c r="I205" s="75"/>
      <c r="J205" s="75"/>
      <c r="K205" s="75"/>
      <c r="L205" s="75"/>
      <c r="M205" s="76"/>
      <c r="N205" s="76"/>
      <c r="O205" s="76"/>
      <c r="P205" s="76"/>
      <c r="Q205" s="76" t="str">
        <f t="shared" si="102"/>
        <v/>
      </c>
      <c r="R205" s="76">
        <f t="shared" si="103"/>
        <v>0</v>
      </c>
      <c r="S205" s="77"/>
      <c r="T205" s="77"/>
      <c r="U205" s="77"/>
      <c r="V205" s="77"/>
      <c r="W205" s="77"/>
      <c r="X205" s="78"/>
      <c r="Y205" s="78"/>
      <c r="Z205" s="78"/>
      <c r="AA205" s="78"/>
      <c r="AB205" s="78"/>
      <c r="AC205" s="78" t="str">
        <f t="shared" si="104"/>
        <v/>
      </c>
      <c r="AD205" s="79" t="str">
        <f t="shared" si="105"/>
        <v/>
      </c>
      <c r="AE205" s="74"/>
      <c r="AF205" s="75"/>
      <c r="AG205" s="75"/>
      <c r="AH205" s="75"/>
      <c r="AI205" s="75"/>
      <c r="AJ205" s="75"/>
      <c r="AK205" s="75"/>
      <c r="AL205" s="76"/>
      <c r="AM205" s="76"/>
      <c r="AN205" s="76"/>
      <c r="AO205" s="76" t="str">
        <f t="shared" si="106"/>
        <v/>
      </c>
      <c r="AP205" s="76" t="str">
        <f t="shared" si="107"/>
        <v/>
      </c>
      <c r="AQ205" s="77"/>
      <c r="AR205" s="77"/>
      <c r="AS205" s="77"/>
      <c r="AT205" s="77"/>
      <c r="AU205" s="78"/>
      <c r="AV205" s="78"/>
      <c r="AW205" s="78"/>
      <c r="AX205" s="78" t="str">
        <f t="shared" si="136"/>
        <v/>
      </c>
      <c r="AY205" s="78" t="str">
        <f t="shared" si="108"/>
        <v/>
      </c>
      <c r="AZ205" s="262"/>
      <c r="BA205" s="263"/>
      <c r="BB205" s="80" t="str">
        <f t="shared" si="109"/>
        <v/>
      </c>
      <c r="BC205" s="74"/>
      <c r="BD205" s="75"/>
      <c r="BE205" s="75"/>
      <c r="BF205" s="75"/>
      <c r="BG205" s="75"/>
      <c r="BH205" s="76" t="str">
        <f t="shared" si="110"/>
        <v/>
      </c>
      <c r="BI205" s="76" t="str">
        <f t="shared" si="111"/>
        <v/>
      </c>
      <c r="BJ205" s="77"/>
      <c r="BK205" s="77"/>
      <c r="BL205" s="77"/>
      <c r="BM205" s="77"/>
      <c r="BN205" s="77"/>
      <c r="BO205" s="77"/>
      <c r="BP205" s="78"/>
      <c r="BQ205" s="78"/>
      <c r="BR205" s="78"/>
      <c r="BS205" s="78"/>
      <c r="BT205" s="78" t="str">
        <f t="shared" si="137"/>
        <v/>
      </c>
      <c r="BU205" s="78" t="str">
        <f t="shared" si="112"/>
        <v/>
      </c>
      <c r="BV205" s="81"/>
      <c r="BW205" s="81"/>
      <c r="BX205" s="81"/>
      <c r="BY205" s="82"/>
      <c r="BZ205" s="82"/>
      <c r="CA205" s="82" t="str">
        <f t="shared" si="113"/>
        <v/>
      </c>
      <c r="CB205" s="82" t="str">
        <f t="shared" si="114"/>
        <v/>
      </c>
      <c r="CC205" s="83"/>
      <c r="CD205" s="83"/>
      <c r="CE205" s="84"/>
      <c r="CF205" s="84"/>
      <c r="CG205" s="84"/>
      <c r="CH205" s="84" t="str">
        <f t="shared" si="115"/>
        <v/>
      </c>
      <c r="CI205" s="84" t="str">
        <f t="shared" si="116"/>
        <v/>
      </c>
      <c r="CJ205" s="85"/>
      <c r="CK205" s="85"/>
      <c r="CL205" s="86"/>
      <c r="CM205" s="86"/>
      <c r="CN205" s="86"/>
      <c r="CO205" s="86" t="str">
        <f t="shared" si="138"/>
        <v/>
      </c>
      <c r="CP205" s="86">
        <f t="shared" si="118"/>
        <v>0</v>
      </c>
      <c r="CQ205" s="87"/>
      <c r="CR205" s="87"/>
      <c r="CS205" s="87"/>
      <c r="CT205" s="87"/>
      <c r="CU205" s="88"/>
      <c r="CV205" s="88"/>
      <c r="CW205" s="88"/>
      <c r="CX205" s="88"/>
      <c r="CY205" s="88" t="str">
        <f t="shared" si="139"/>
        <v/>
      </c>
      <c r="CZ205" s="89" t="str">
        <f>IFERROR(IF($CZ$168=0,0,((CY205/SUMIFS($CQ$171:$CX$171,CQ205:CX205,"&gt;=0"))*100)),"")</f>
        <v/>
      </c>
      <c r="DA205" s="264"/>
      <c r="DB205" s="263"/>
      <c r="DC205" s="80" t="str">
        <f t="shared" si="121"/>
        <v/>
      </c>
      <c r="DD205" s="162" t="str">
        <f t="shared" si="122"/>
        <v/>
      </c>
      <c r="DE205" s="162" t="str">
        <f t="shared" si="123"/>
        <v/>
      </c>
      <c r="DF205" s="162" t="str">
        <f t="shared" si="124"/>
        <v/>
      </c>
      <c r="DG205" s="162" t="str">
        <f t="shared" si="125"/>
        <v/>
      </c>
      <c r="DH205" s="93" t="str">
        <f t="shared" si="126"/>
        <v/>
      </c>
      <c r="DI205" s="94" t="str">
        <f t="shared" si="127"/>
        <v/>
      </c>
      <c r="DJ205" s="95" t="str">
        <f t="shared" si="128"/>
        <v/>
      </c>
      <c r="DK205" s="96" t="str">
        <f t="shared" si="129"/>
        <v/>
      </c>
      <c r="DL205" s="97" t="str">
        <f t="shared" si="130"/>
        <v/>
      </c>
      <c r="DM205" s="164" t="str">
        <f t="shared" si="131"/>
        <v/>
      </c>
      <c r="DN205" s="165" t="str">
        <f t="shared" si="132"/>
        <v/>
      </c>
      <c r="DO205" s="165" t="str">
        <f t="shared" si="133"/>
        <v/>
      </c>
      <c r="DP205" s="165" t="str">
        <f t="shared" si="134"/>
        <v/>
      </c>
      <c r="DQ205" s="172" t="str">
        <f t="shared" si="135"/>
        <v/>
      </c>
    </row>
    <row r="206" spans="1:121" ht="18" hidden="1" customHeight="1">
      <c r="A206" s="70"/>
      <c r="B206" s="118"/>
      <c r="C206" s="117"/>
      <c r="D206" s="115"/>
      <c r="E206" s="74"/>
      <c r="F206" s="75"/>
      <c r="G206" s="75"/>
      <c r="H206" s="75"/>
      <c r="I206" s="75"/>
      <c r="J206" s="75"/>
      <c r="K206" s="75"/>
      <c r="L206" s="75"/>
      <c r="M206" s="76"/>
      <c r="N206" s="76"/>
      <c r="O206" s="76"/>
      <c r="P206" s="76"/>
      <c r="Q206" s="76" t="str">
        <f t="shared" si="102"/>
        <v/>
      </c>
      <c r="R206" s="76">
        <f t="shared" si="103"/>
        <v>0</v>
      </c>
      <c r="S206" s="77"/>
      <c r="T206" s="77"/>
      <c r="U206" s="77"/>
      <c r="V206" s="77"/>
      <c r="W206" s="77"/>
      <c r="X206" s="78"/>
      <c r="Y206" s="78"/>
      <c r="Z206" s="78"/>
      <c r="AA206" s="78"/>
      <c r="AB206" s="78"/>
      <c r="AC206" s="78" t="str">
        <f t="shared" si="104"/>
        <v/>
      </c>
      <c r="AD206" s="79" t="str">
        <f t="shared" si="105"/>
        <v/>
      </c>
      <c r="AE206" s="74"/>
      <c r="AF206" s="75"/>
      <c r="AG206" s="75"/>
      <c r="AH206" s="75"/>
      <c r="AI206" s="75"/>
      <c r="AJ206" s="75"/>
      <c r="AK206" s="75"/>
      <c r="AL206" s="76"/>
      <c r="AM206" s="76"/>
      <c r="AN206" s="76"/>
      <c r="AO206" s="76" t="str">
        <f t="shared" si="106"/>
        <v/>
      </c>
      <c r="AP206" s="76" t="str">
        <f t="shared" si="107"/>
        <v/>
      </c>
      <c r="AQ206" s="77"/>
      <c r="AR206" s="77"/>
      <c r="AS206" s="77"/>
      <c r="AT206" s="77"/>
      <c r="AU206" s="78"/>
      <c r="AV206" s="78"/>
      <c r="AW206" s="78"/>
      <c r="AX206" s="78" t="str">
        <f t="shared" si="136"/>
        <v/>
      </c>
      <c r="AY206" s="78" t="str">
        <f t="shared" si="108"/>
        <v/>
      </c>
      <c r="AZ206" s="262"/>
      <c r="BA206" s="263"/>
      <c r="BB206" s="80" t="str">
        <f t="shared" si="109"/>
        <v/>
      </c>
      <c r="BC206" s="74"/>
      <c r="BD206" s="75"/>
      <c r="BE206" s="75"/>
      <c r="BF206" s="75"/>
      <c r="BG206" s="75"/>
      <c r="BH206" s="76" t="str">
        <f t="shared" si="110"/>
        <v/>
      </c>
      <c r="BI206" s="76" t="str">
        <f t="shared" si="111"/>
        <v/>
      </c>
      <c r="BJ206" s="77"/>
      <c r="BK206" s="77"/>
      <c r="BL206" s="77"/>
      <c r="BM206" s="77"/>
      <c r="BN206" s="77"/>
      <c r="BO206" s="77"/>
      <c r="BP206" s="78"/>
      <c r="BQ206" s="78"/>
      <c r="BR206" s="78"/>
      <c r="BS206" s="78"/>
      <c r="BT206" s="78" t="str">
        <f t="shared" si="137"/>
        <v/>
      </c>
      <c r="BU206" s="78" t="str">
        <f t="shared" si="112"/>
        <v/>
      </c>
      <c r="BV206" s="81"/>
      <c r="BW206" s="81"/>
      <c r="BX206" s="81"/>
      <c r="BY206" s="82"/>
      <c r="BZ206" s="82"/>
      <c r="CA206" s="82" t="str">
        <f t="shared" si="113"/>
        <v/>
      </c>
      <c r="CB206" s="82" t="str">
        <f t="shared" si="114"/>
        <v/>
      </c>
      <c r="CC206" s="83"/>
      <c r="CD206" s="83"/>
      <c r="CE206" s="84"/>
      <c r="CF206" s="84"/>
      <c r="CG206" s="84"/>
      <c r="CH206" s="84" t="str">
        <f t="shared" si="115"/>
        <v/>
      </c>
      <c r="CI206" s="84" t="str">
        <f>IFERROR(IF($CI$168=0,0,((CH206/SUMIFS($CC$171:$CG$171,CC206:CG206,"&gt;=0"))*100)),"")</f>
        <v/>
      </c>
      <c r="CJ206" s="85"/>
      <c r="CK206" s="85"/>
      <c r="CL206" s="86"/>
      <c r="CM206" s="86"/>
      <c r="CN206" s="86"/>
      <c r="CO206" s="86" t="str">
        <f t="shared" si="138"/>
        <v/>
      </c>
      <c r="CP206" s="86">
        <f t="shared" si="118"/>
        <v>0</v>
      </c>
      <c r="CQ206" s="87"/>
      <c r="CR206" s="87"/>
      <c r="CS206" s="87"/>
      <c r="CT206" s="87"/>
      <c r="CU206" s="88"/>
      <c r="CV206" s="88"/>
      <c r="CW206" s="88"/>
      <c r="CX206" s="88"/>
      <c r="CY206" s="88" t="str">
        <f t="shared" si="139"/>
        <v/>
      </c>
      <c r="CZ206" s="89" t="str">
        <f t="shared" si="120"/>
        <v/>
      </c>
      <c r="DA206" s="264"/>
      <c r="DB206" s="263"/>
      <c r="DC206" s="80" t="str">
        <f t="shared" si="121"/>
        <v/>
      </c>
      <c r="DD206" s="162" t="str">
        <f t="shared" si="122"/>
        <v/>
      </c>
      <c r="DE206" s="162" t="str">
        <f t="shared" si="123"/>
        <v/>
      </c>
      <c r="DF206" s="162" t="str">
        <f t="shared" si="124"/>
        <v/>
      </c>
      <c r="DG206" s="162" t="str">
        <f t="shared" si="125"/>
        <v/>
      </c>
      <c r="DH206" s="93" t="str">
        <f t="shared" si="126"/>
        <v/>
      </c>
      <c r="DI206" s="94" t="str">
        <f t="shared" si="127"/>
        <v/>
      </c>
      <c r="DJ206" s="95" t="str">
        <f t="shared" si="128"/>
        <v/>
      </c>
      <c r="DK206" s="96" t="str">
        <f t="shared" si="129"/>
        <v/>
      </c>
      <c r="DL206" s="97" t="str">
        <f t="shared" si="130"/>
        <v/>
      </c>
      <c r="DM206" s="164" t="str">
        <f t="shared" si="131"/>
        <v/>
      </c>
      <c r="DN206" s="165" t="str">
        <f t="shared" si="132"/>
        <v/>
      </c>
      <c r="DO206" s="165" t="str">
        <f t="shared" si="133"/>
        <v/>
      </c>
      <c r="DP206" s="165" t="str">
        <f t="shared" si="134"/>
        <v/>
      </c>
      <c r="DQ206" s="172" t="str">
        <f t="shared" si="135"/>
        <v/>
      </c>
    </row>
    <row r="207" spans="1:121" ht="18" hidden="1" customHeight="1">
      <c r="A207" s="70"/>
      <c r="B207" s="118"/>
      <c r="C207" s="117"/>
      <c r="D207" s="115"/>
      <c r="E207" s="74"/>
      <c r="F207" s="75"/>
      <c r="G207" s="75"/>
      <c r="H207" s="75"/>
      <c r="I207" s="75"/>
      <c r="J207" s="75"/>
      <c r="K207" s="75"/>
      <c r="L207" s="75"/>
      <c r="M207" s="76"/>
      <c r="N207" s="76"/>
      <c r="O207" s="76"/>
      <c r="P207" s="76"/>
      <c r="Q207" s="76" t="str">
        <f t="shared" si="102"/>
        <v/>
      </c>
      <c r="R207" s="76">
        <f t="shared" si="103"/>
        <v>0</v>
      </c>
      <c r="S207" s="77"/>
      <c r="T207" s="77"/>
      <c r="U207" s="77"/>
      <c r="V207" s="77"/>
      <c r="W207" s="77"/>
      <c r="X207" s="78"/>
      <c r="Y207" s="78"/>
      <c r="Z207" s="78"/>
      <c r="AA207" s="78"/>
      <c r="AB207" s="78"/>
      <c r="AC207" s="78" t="str">
        <f t="shared" si="104"/>
        <v/>
      </c>
      <c r="AD207" s="79" t="str">
        <f t="shared" si="105"/>
        <v/>
      </c>
      <c r="AE207" s="74"/>
      <c r="AF207" s="75"/>
      <c r="AG207" s="75"/>
      <c r="AH207" s="75"/>
      <c r="AI207" s="75"/>
      <c r="AJ207" s="75"/>
      <c r="AK207" s="75"/>
      <c r="AL207" s="76"/>
      <c r="AM207" s="76"/>
      <c r="AN207" s="76"/>
      <c r="AO207" s="76" t="str">
        <f t="shared" si="106"/>
        <v/>
      </c>
      <c r="AP207" s="76" t="str">
        <f>IFERROR(IF($AP$168=0,0,((AO207/SUMIFS($AE$171:$AN$171,AE207:AN207,"&gt;=0"))*100)),"")</f>
        <v/>
      </c>
      <c r="AQ207" s="77"/>
      <c r="AR207" s="77"/>
      <c r="AS207" s="77"/>
      <c r="AT207" s="77"/>
      <c r="AU207" s="78"/>
      <c r="AV207" s="78"/>
      <c r="AW207" s="78"/>
      <c r="AX207" s="78" t="str">
        <f t="shared" si="136"/>
        <v/>
      </c>
      <c r="AY207" s="78" t="str">
        <f t="shared" si="108"/>
        <v/>
      </c>
      <c r="AZ207" s="262"/>
      <c r="BA207" s="263"/>
      <c r="BB207" s="80" t="str">
        <f t="shared" si="109"/>
        <v/>
      </c>
      <c r="BC207" s="74"/>
      <c r="BD207" s="75"/>
      <c r="BE207" s="75"/>
      <c r="BF207" s="75"/>
      <c r="BG207" s="75"/>
      <c r="BH207" s="76" t="str">
        <f t="shared" si="110"/>
        <v/>
      </c>
      <c r="BI207" s="76" t="str">
        <f t="shared" si="111"/>
        <v/>
      </c>
      <c r="BJ207" s="77"/>
      <c r="BK207" s="77"/>
      <c r="BL207" s="77"/>
      <c r="BM207" s="77"/>
      <c r="BN207" s="77"/>
      <c r="BO207" s="77"/>
      <c r="BP207" s="78"/>
      <c r="BQ207" s="78"/>
      <c r="BR207" s="78"/>
      <c r="BS207" s="78"/>
      <c r="BT207" s="78" t="str">
        <f t="shared" si="137"/>
        <v/>
      </c>
      <c r="BU207" s="78" t="str">
        <f t="shared" si="112"/>
        <v/>
      </c>
      <c r="BV207" s="81"/>
      <c r="BW207" s="81"/>
      <c r="BX207" s="81"/>
      <c r="BY207" s="82"/>
      <c r="BZ207" s="82"/>
      <c r="CA207" s="82" t="str">
        <f t="shared" si="113"/>
        <v/>
      </c>
      <c r="CB207" s="82" t="str">
        <f t="shared" si="114"/>
        <v/>
      </c>
      <c r="CC207" s="83"/>
      <c r="CD207" s="83"/>
      <c r="CE207" s="84"/>
      <c r="CF207" s="84"/>
      <c r="CG207" s="84"/>
      <c r="CH207" s="84" t="str">
        <f t="shared" si="115"/>
        <v/>
      </c>
      <c r="CI207" s="84" t="str">
        <f t="shared" si="116"/>
        <v/>
      </c>
      <c r="CJ207" s="85"/>
      <c r="CK207" s="85"/>
      <c r="CL207" s="86"/>
      <c r="CM207" s="86"/>
      <c r="CN207" s="86"/>
      <c r="CO207" s="86" t="str">
        <f t="shared" si="138"/>
        <v/>
      </c>
      <c r="CP207" s="86">
        <f t="shared" si="118"/>
        <v>0</v>
      </c>
      <c r="CQ207" s="87"/>
      <c r="CR207" s="87"/>
      <c r="CS207" s="87"/>
      <c r="CT207" s="87"/>
      <c r="CU207" s="88"/>
      <c r="CV207" s="88"/>
      <c r="CW207" s="88"/>
      <c r="CX207" s="88"/>
      <c r="CY207" s="88" t="str">
        <f t="shared" si="139"/>
        <v/>
      </c>
      <c r="CZ207" s="89" t="str">
        <f t="shared" si="120"/>
        <v/>
      </c>
      <c r="DA207" s="264"/>
      <c r="DB207" s="263"/>
      <c r="DC207" s="80" t="str">
        <f t="shared" si="121"/>
        <v/>
      </c>
      <c r="DD207" s="162" t="str">
        <f t="shared" si="122"/>
        <v/>
      </c>
      <c r="DE207" s="162" t="str">
        <f t="shared" si="123"/>
        <v/>
      </c>
      <c r="DF207" s="162" t="str">
        <f t="shared" si="124"/>
        <v/>
      </c>
      <c r="DG207" s="162" t="str">
        <f t="shared" si="125"/>
        <v/>
      </c>
      <c r="DH207" s="93" t="str">
        <f>IFERROR(IF(AND($C$167="",$E$166="",$AE$166="",$BC$166="",$E$165=""),IF(SUM(DD207:DG207)=0,"",SUM(DD207:DG207)),""),"")</f>
        <v/>
      </c>
      <c r="DI207" s="94" t="str">
        <f t="shared" si="127"/>
        <v/>
      </c>
      <c r="DJ207" s="95" t="str">
        <f t="shared" si="128"/>
        <v/>
      </c>
      <c r="DK207" s="96" t="str">
        <f t="shared" si="129"/>
        <v/>
      </c>
      <c r="DL207" s="97" t="str">
        <f t="shared" si="130"/>
        <v/>
      </c>
      <c r="DM207" s="164" t="str">
        <f t="shared" si="131"/>
        <v/>
      </c>
      <c r="DN207" s="165" t="str">
        <f t="shared" si="132"/>
        <v/>
      </c>
      <c r="DO207" s="165" t="str">
        <f t="shared" si="133"/>
        <v/>
      </c>
      <c r="DP207" s="165" t="str">
        <f t="shared" si="134"/>
        <v/>
      </c>
      <c r="DQ207" s="172" t="str">
        <f t="shared" si="135"/>
        <v/>
      </c>
    </row>
    <row r="208" spans="1:121" ht="18" hidden="1" customHeight="1">
      <c r="A208" s="70"/>
      <c r="B208" s="118"/>
      <c r="C208" s="117"/>
      <c r="D208" s="115"/>
      <c r="E208" s="74"/>
      <c r="F208" s="75"/>
      <c r="G208" s="75"/>
      <c r="H208" s="75"/>
      <c r="I208" s="75"/>
      <c r="J208" s="75"/>
      <c r="K208" s="75"/>
      <c r="L208" s="75"/>
      <c r="M208" s="76"/>
      <c r="N208" s="76"/>
      <c r="O208" s="76"/>
      <c r="P208" s="76"/>
      <c r="Q208" s="76" t="str">
        <f t="shared" si="102"/>
        <v/>
      </c>
      <c r="R208" s="76">
        <f t="shared" si="103"/>
        <v>0</v>
      </c>
      <c r="S208" s="77"/>
      <c r="T208" s="77"/>
      <c r="U208" s="77"/>
      <c r="V208" s="77"/>
      <c r="W208" s="77"/>
      <c r="X208" s="78"/>
      <c r="Y208" s="78"/>
      <c r="Z208" s="78"/>
      <c r="AA208" s="78"/>
      <c r="AB208" s="78"/>
      <c r="AC208" s="78" t="str">
        <f t="shared" si="104"/>
        <v/>
      </c>
      <c r="AD208" s="79" t="str">
        <f t="shared" si="105"/>
        <v/>
      </c>
      <c r="AE208" s="74"/>
      <c r="AF208" s="75"/>
      <c r="AG208" s="75"/>
      <c r="AH208" s="75"/>
      <c r="AI208" s="75"/>
      <c r="AJ208" s="75"/>
      <c r="AK208" s="75"/>
      <c r="AL208" s="76"/>
      <c r="AM208" s="76"/>
      <c r="AN208" s="76"/>
      <c r="AO208" s="76" t="str">
        <f t="shared" si="106"/>
        <v/>
      </c>
      <c r="AP208" s="76" t="str">
        <f t="shared" si="107"/>
        <v/>
      </c>
      <c r="AQ208" s="77"/>
      <c r="AR208" s="77"/>
      <c r="AS208" s="77"/>
      <c r="AT208" s="77"/>
      <c r="AU208" s="78"/>
      <c r="AV208" s="78"/>
      <c r="AW208" s="78"/>
      <c r="AX208" s="78" t="str">
        <f t="shared" si="136"/>
        <v/>
      </c>
      <c r="AY208" s="78" t="str">
        <f t="shared" si="108"/>
        <v/>
      </c>
      <c r="AZ208" s="262"/>
      <c r="BA208" s="263"/>
      <c r="BB208" s="80" t="str">
        <f t="shared" si="109"/>
        <v/>
      </c>
      <c r="BC208" s="74"/>
      <c r="BD208" s="75"/>
      <c r="BE208" s="75"/>
      <c r="BF208" s="75"/>
      <c r="BG208" s="75"/>
      <c r="BH208" s="76" t="str">
        <f t="shared" si="110"/>
        <v/>
      </c>
      <c r="BI208" s="76" t="str">
        <f>IFERROR(IF($BI$168=0,0,((BH208/SUMIFS($BC$171:$BG$171,BC208:BG208,"&gt;=0"))*100)),"")</f>
        <v/>
      </c>
      <c r="BJ208" s="77"/>
      <c r="BK208" s="77"/>
      <c r="BL208" s="77"/>
      <c r="BM208" s="77"/>
      <c r="BN208" s="77"/>
      <c r="BO208" s="77"/>
      <c r="BP208" s="78"/>
      <c r="BQ208" s="78"/>
      <c r="BR208" s="78"/>
      <c r="BS208" s="78"/>
      <c r="BT208" s="78" t="str">
        <f t="shared" si="137"/>
        <v/>
      </c>
      <c r="BU208" s="78" t="str">
        <f t="shared" si="112"/>
        <v/>
      </c>
      <c r="BV208" s="81"/>
      <c r="BW208" s="81"/>
      <c r="BX208" s="81"/>
      <c r="BY208" s="82"/>
      <c r="BZ208" s="82"/>
      <c r="CA208" s="82" t="str">
        <f t="shared" si="113"/>
        <v/>
      </c>
      <c r="CB208" s="82" t="str">
        <f t="shared" si="114"/>
        <v/>
      </c>
      <c r="CC208" s="83"/>
      <c r="CD208" s="83"/>
      <c r="CE208" s="84"/>
      <c r="CF208" s="84"/>
      <c r="CG208" s="84"/>
      <c r="CH208" s="84" t="str">
        <f t="shared" si="115"/>
        <v/>
      </c>
      <c r="CI208" s="84" t="str">
        <f t="shared" si="116"/>
        <v/>
      </c>
      <c r="CJ208" s="85"/>
      <c r="CK208" s="85"/>
      <c r="CL208" s="86"/>
      <c r="CM208" s="86"/>
      <c r="CN208" s="86"/>
      <c r="CO208" s="86" t="str">
        <f t="shared" si="138"/>
        <v/>
      </c>
      <c r="CP208" s="86">
        <f t="shared" si="118"/>
        <v>0</v>
      </c>
      <c r="CQ208" s="87"/>
      <c r="CR208" s="87"/>
      <c r="CS208" s="87"/>
      <c r="CT208" s="87"/>
      <c r="CU208" s="88"/>
      <c r="CV208" s="88"/>
      <c r="CW208" s="88"/>
      <c r="CX208" s="88"/>
      <c r="CY208" s="88" t="str">
        <f t="shared" si="139"/>
        <v/>
      </c>
      <c r="CZ208" s="89" t="str">
        <f t="shared" si="120"/>
        <v/>
      </c>
      <c r="DA208" s="264"/>
      <c r="DB208" s="263"/>
      <c r="DC208" s="80" t="str">
        <f t="shared" si="121"/>
        <v/>
      </c>
      <c r="DD208" s="162" t="str">
        <f t="shared" si="122"/>
        <v/>
      </c>
      <c r="DE208" s="162" t="str">
        <f t="shared" si="123"/>
        <v/>
      </c>
      <c r="DF208" s="162" t="str">
        <f t="shared" si="124"/>
        <v/>
      </c>
      <c r="DG208" s="162" t="str">
        <f t="shared" si="125"/>
        <v/>
      </c>
      <c r="DH208" s="93" t="str">
        <f t="shared" si="126"/>
        <v/>
      </c>
      <c r="DI208" s="94" t="str">
        <f t="shared" si="127"/>
        <v/>
      </c>
      <c r="DJ208" s="95" t="str">
        <f t="shared" si="128"/>
        <v/>
      </c>
      <c r="DK208" s="96" t="str">
        <f t="shared" si="129"/>
        <v/>
      </c>
      <c r="DL208" s="97" t="str">
        <f t="shared" si="130"/>
        <v/>
      </c>
      <c r="DM208" s="164" t="str">
        <f t="shared" si="131"/>
        <v/>
      </c>
      <c r="DN208" s="165" t="str">
        <f t="shared" si="132"/>
        <v/>
      </c>
      <c r="DO208" s="165" t="str">
        <f t="shared" si="133"/>
        <v/>
      </c>
      <c r="DP208" s="165" t="str">
        <f t="shared" si="134"/>
        <v/>
      </c>
      <c r="DQ208" s="172" t="str">
        <f t="shared" si="135"/>
        <v/>
      </c>
    </row>
    <row r="209" spans="1:121" ht="18" hidden="1" customHeight="1">
      <c r="A209" s="70"/>
      <c r="B209" s="118"/>
      <c r="C209" s="117"/>
      <c r="D209" s="115"/>
      <c r="E209" s="74"/>
      <c r="F209" s="75"/>
      <c r="G209" s="75"/>
      <c r="H209" s="75"/>
      <c r="I209" s="75"/>
      <c r="J209" s="75"/>
      <c r="K209" s="75"/>
      <c r="L209" s="75"/>
      <c r="M209" s="76"/>
      <c r="N209" s="76"/>
      <c r="O209" s="76"/>
      <c r="P209" s="76"/>
      <c r="Q209" s="76" t="str">
        <f t="shared" si="102"/>
        <v/>
      </c>
      <c r="R209" s="76">
        <f t="shared" si="103"/>
        <v>0</v>
      </c>
      <c r="S209" s="77"/>
      <c r="T209" s="77"/>
      <c r="U209" s="77"/>
      <c r="V209" s="77"/>
      <c r="W209" s="77"/>
      <c r="X209" s="78"/>
      <c r="Y209" s="78"/>
      <c r="Z209" s="78"/>
      <c r="AA209" s="78"/>
      <c r="AB209" s="78"/>
      <c r="AC209" s="78" t="str">
        <f t="shared" si="104"/>
        <v/>
      </c>
      <c r="AD209" s="79" t="str">
        <f t="shared" si="105"/>
        <v/>
      </c>
      <c r="AE209" s="74"/>
      <c r="AF209" s="75"/>
      <c r="AG209" s="75"/>
      <c r="AH209" s="75"/>
      <c r="AI209" s="75"/>
      <c r="AJ209" s="75"/>
      <c r="AK209" s="75"/>
      <c r="AL209" s="76"/>
      <c r="AM209" s="76"/>
      <c r="AN209" s="76"/>
      <c r="AO209" s="76" t="str">
        <f t="shared" si="106"/>
        <v/>
      </c>
      <c r="AP209" s="76" t="str">
        <f t="shared" si="107"/>
        <v/>
      </c>
      <c r="AQ209" s="77"/>
      <c r="AR209" s="77"/>
      <c r="AS209" s="77"/>
      <c r="AT209" s="77"/>
      <c r="AU209" s="78"/>
      <c r="AV209" s="78"/>
      <c r="AW209" s="78"/>
      <c r="AX209" s="78" t="str">
        <f t="shared" si="136"/>
        <v/>
      </c>
      <c r="AY209" s="78" t="str">
        <f t="shared" si="108"/>
        <v/>
      </c>
      <c r="AZ209" s="262"/>
      <c r="BA209" s="263"/>
      <c r="BB209" s="80" t="str">
        <f t="shared" si="109"/>
        <v/>
      </c>
      <c r="BC209" s="74"/>
      <c r="BD209" s="75"/>
      <c r="BE209" s="75"/>
      <c r="BF209" s="75"/>
      <c r="BG209" s="75"/>
      <c r="BH209" s="76" t="str">
        <f t="shared" si="110"/>
        <v/>
      </c>
      <c r="BI209" s="76" t="str">
        <f t="shared" si="111"/>
        <v/>
      </c>
      <c r="BJ209" s="77"/>
      <c r="BK209" s="77"/>
      <c r="BL209" s="77"/>
      <c r="BM209" s="77"/>
      <c r="BN209" s="77"/>
      <c r="BO209" s="77"/>
      <c r="BP209" s="78"/>
      <c r="BQ209" s="78"/>
      <c r="BR209" s="78"/>
      <c r="BS209" s="78"/>
      <c r="BT209" s="78" t="str">
        <f t="shared" si="137"/>
        <v/>
      </c>
      <c r="BU209" s="78" t="str">
        <f t="shared" si="112"/>
        <v/>
      </c>
      <c r="BV209" s="81"/>
      <c r="BW209" s="81"/>
      <c r="BX209" s="81"/>
      <c r="BY209" s="82"/>
      <c r="BZ209" s="82"/>
      <c r="CA209" s="82" t="str">
        <f t="shared" si="113"/>
        <v/>
      </c>
      <c r="CB209" s="82" t="str">
        <f t="shared" si="114"/>
        <v/>
      </c>
      <c r="CC209" s="83"/>
      <c r="CD209" s="83"/>
      <c r="CE209" s="84"/>
      <c r="CF209" s="84"/>
      <c r="CG209" s="84"/>
      <c r="CH209" s="84" t="str">
        <f t="shared" si="115"/>
        <v/>
      </c>
      <c r="CI209" s="84" t="str">
        <f t="shared" si="116"/>
        <v/>
      </c>
      <c r="CJ209" s="85"/>
      <c r="CK209" s="85"/>
      <c r="CL209" s="86"/>
      <c r="CM209" s="86"/>
      <c r="CN209" s="86"/>
      <c r="CO209" s="86" t="str">
        <f t="shared" si="138"/>
        <v/>
      </c>
      <c r="CP209" s="86">
        <f t="shared" si="118"/>
        <v>0</v>
      </c>
      <c r="CQ209" s="87"/>
      <c r="CR209" s="87"/>
      <c r="CS209" s="87"/>
      <c r="CT209" s="87"/>
      <c r="CU209" s="88"/>
      <c r="CV209" s="88"/>
      <c r="CW209" s="88"/>
      <c r="CX209" s="88"/>
      <c r="CY209" s="88" t="str">
        <f t="shared" si="139"/>
        <v/>
      </c>
      <c r="CZ209" s="89" t="str">
        <f t="shared" si="120"/>
        <v/>
      </c>
      <c r="DA209" s="264"/>
      <c r="DB209" s="263"/>
      <c r="DC209" s="80" t="str">
        <f t="shared" si="121"/>
        <v/>
      </c>
      <c r="DD209" s="162" t="str">
        <f t="shared" si="122"/>
        <v/>
      </c>
      <c r="DE209" s="162" t="str">
        <f t="shared" si="123"/>
        <v/>
      </c>
      <c r="DF209" s="162" t="str">
        <f t="shared" si="124"/>
        <v/>
      </c>
      <c r="DG209" s="162" t="str">
        <f t="shared" si="125"/>
        <v/>
      </c>
      <c r="DH209" s="93" t="str">
        <f t="shared" si="126"/>
        <v/>
      </c>
      <c r="DI209" s="94" t="str">
        <f t="shared" si="127"/>
        <v/>
      </c>
      <c r="DJ209" s="95" t="str">
        <f t="shared" si="128"/>
        <v/>
      </c>
      <c r="DK209" s="96" t="str">
        <f t="shared" si="129"/>
        <v/>
      </c>
      <c r="DL209" s="97" t="str">
        <f t="shared" si="130"/>
        <v/>
      </c>
      <c r="DM209" s="164" t="str">
        <f t="shared" si="131"/>
        <v/>
      </c>
      <c r="DN209" s="165" t="str">
        <f t="shared" si="132"/>
        <v/>
      </c>
      <c r="DO209" s="165" t="str">
        <f t="shared" si="133"/>
        <v/>
      </c>
      <c r="DP209" s="165" t="str">
        <f t="shared" si="134"/>
        <v/>
      </c>
      <c r="DQ209" s="172" t="str">
        <f t="shared" si="135"/>
        <v/>
      </c>
    </row>
    <row r="210" spans="1:121" ht="18" hidden="1" customHeight="1">
      <c r="A210" s="70"/>
      <c r="B210" s="118"/>
      <c r="C210" s="117"/>
      <c r="D210" s="115"/>
      <c r="E210" s="74"/>
      <c r="F210" s="75"/>
      <c r="G210" s="75"/>
      <c r="H210" s="75"/>
      <c r="I210" s="75"/>
      <c r="J210" s="75"/>
      <c r="K210" s="75"/>
      <c r="L210" s="75"/>
      <c r="M210" s="76"/>
      <c r="N210" s="76"/>
      <c r="O210" s="76"/>
      <c r="P210" s="76"/>
      <c r="Q210" s="76" t="str">
        <f t="shared" si="102"/>
        <v/>
      </c>
      <c r="R210" s="76">
        <f t="shared" si="103"/>
        <v>0</v>
      </c>
      <c r="S210" s="77"/>
      <c r="T210" s="77"/>
      <c r="U210" s="77"/>
      <c r="V210" s="77"/>
      <c r="W210" s="77"/>
      <c r="X210" s="78"/>
      <c r="Y210" s="78"/>
      <c r="Z210" s="78"/>
      <c r="AA210" s="78"/>
      <c r="AB210" s="78"/>
      <c r="AC210" s="78" t="str">
        <f t="shared" si="104"/>
        <v/>
      </c>
      <c r="AD210" s="79" t="str">
        <f t="shared" si="105"/>
        <v/>
      </c>
      <c r="AE210" s="74"/>
      <c r="AF210" s="75"/>
      <c r="AG210" s="75"/>
      <c r="AH210" s="75"/>
      <c r="AI210" s="75"/>
      <c r="AJ210" s="75"/>
      <c r="AK210" s="75"/>
      <c r="AL210" s="76"/>
      <c r="AM210" s="76"/>
      <c r="AN210" s="76"/>
      <c r="AO210" s="76" t="str">
        <f t="shared" si="106"/>
        <v/>
      </c>
      <c r="AP210" s="76" t="str">
        <f t="shared" si="107"/>
        <v/>
      </c>
      <c r="AQ210" s="77"/>
      <c r="AR210" s="77"/>
      <c r="AS210" s="77"/>
      <c r="AT210" s="77"/>
      <c r="AU210" s="78"/>
      <c r="AV210" s="78"/>
      <c r="AW210" s="78"/>
      <c r="AX210" s="78" t="str">
        <f t="shared" si="136"/>
        <v/>
      </c>
      <c r="AY210" s="78" t="str">
        <f t="shared" si="108"/>
        <v/>
      </c>
      <c r="AZ210" s="262"/>
      <c r="BA210" s="263"/>
      <c r="BB210" s="80" t="str">
        <f t="shared" si="109"/>
        <v/>
      </c>
      <c r="BC210" s="74"/>
      <c r="BD210" s="75"/>
      <c r="BE210" s="75"/>
      <c r="BF210" s="75"/>
      <c r="BG210" s="75"/>
      <c r="BH210" s="76" t="str">
        <f t="shared" si="110"/>
        <v/>
      </c>
      <c r="BI210" s="76" t="str">
        <f t="shared" si="111"/>
        <v/>
      </c>
      <c r="BJ210" s="77"/>
      <c r="BK210" s="77"/>
      <c r="BL210" s="77"/>
      <c r="BM210" s="77"/>
      <c r="BN210" s="77"/>
      <c r="BO210" s="77"/>
      <c r="BP210" s="78"/>
      <c r="BQ210" s="78"/>
      <c r="BR210" s="78"/>
      <c r="BS210" s="78"/>
      <c r="BT210" s="78" t="str">
        <f t="shared" si="137"/>
        <v/>
      </c>
      <c r="BU210" s="78" t="str">
        <f t="shared" si="112"/>
        <v/>
      </c>
      <c r="BV210" s="81"/>
      <c r="BW210" s="81"/>
      <c r="BX210" s="81"/>
      <c r="BY210" s="82"/>
      <c r="BZ210" s="82"/>
      <c r="CA210" s="82" t="str">
        <f t="shared" si="113"/>
        <v/>
      </c>
      <c r="CB210" s="82" t="str">
        <f>IFERROR(IF($CB$168=0,0,((CA210/SUMIFS($BV$171:$BZ$171,BV210:BZ210,"&gt;=0"))*100)),"")</f>
        <v/>
      </c>
      <c r="CC210" s="83"/>
      <c r="CD210" s="83"/>
      <c r="CE210" s="84"/>
      <c r="CF210" s="84"/>
      <c r="CG210" s="84"/>
      <c r="CH210" s="84" t="str">
        <f t="shared" si="115"/>
        <v/>
      </c>
      <c r="CI210" s="84" t="str">
        <f t="shared" si="116"/>
        <v/>
      </c>
      <c r="CJ210" s="85"/>
      <c r="CK210" s="85"/>
      <c r="CL210" s="86"/>
      <c r="CM210" s="86"/>
      <c r="CN210" s="86"/>
      <c r="CO210" s="86" t="str">
        <f t="shared" si="138"/>
        <v/>
      </c>
      <c r="CP210" s="86">
        <f t="shared" si="118"/>
        <v>0</v>
      </c>
      <c r="CQ210" s="87"/>
      <c r="CR210" s="87"/>
      <c r="CS210" s="87"/>
      <c r="CT210" s="87"/>
      <c r="CU210" s="88"/>
      <c r="CV210" s="88"/>
      <c r="CW210" s="88"/>
      <c r="CX210" s="88"/>
      <c r="CY210" s="88" t="str">
        <f t="shared" si="139"/>
        <v/>
      </c>
      <c r="CZ210" s="89" t="str">
        <f t="shared" si="120"/>
        <v/>
      </c>
      <c r="DA210" s="264"/>
      <c r="DB210" s="263"/>
      <c r="DC210" s="80" t="str">
        <f t="shared" si="121"/>
        <v/>
      </c>
      <c r="DD210" s="162" t="str">
        <f t="shared" si="122"/>
        <v/>
      </c>
      <c r="DE210" s="162" t="str">
        <f t="shared" si="123"/>
        <v/>
      </c>
      <c r="DF210" s="162" t="str">
        <f t="shared" si="124"/>
        <v/>
      </c>
      <c r="DG210" s="162" t="str">
        <f t="shared" si="125"/>
        <v/>
      </c>
      <c r="DH210" s="93" t="str">
        <f t="shared" si="126"/>
        <v/>
      </c>
      <c r="DI210" s="94" t="str">
        <f t="shared" si="127"/>
        <v/>
      </c>
      <c r="DJ210" s="95" t="str">
        <f t="shared" si="128"/>
        <v/>
      </c>
      <c r="DK210" s="96" t="str">
        <f t="shared" si="129"/>
        <v/>
      </c>
      <c r="DL210" s="97" t="str">
        <f t="shared" si="130"/>
        <v/>
      </c>
      <c r="DM210" s="164" t="str">
        <f t="shared" si="131"/>
        <v/>
      </c>
      <c r="DN210" s="165" t="str">
        <f t="shared" si="132"/>
        <v/>
      </c>
      <c r="DO210" s="165" t="str">
        <f t="shared" si="133"/>
        <v/>
      </c>
      <c r="DP210" s="165" t="str">
        <f t="shared" si="134"/>
        <v/>
      </c>
      <c r="DQ210" s="172" t="str">
        <f t="shared" si="135"/>
        <v/>
      </c>
    </row>
    <row r="211" spans="1:121" ht="18" hidden="1" customHeight="1" thickBot="1">
      <c r="A211" s="70"/>
      <c r="B211" s="118"/>
      <c r="C211" s="117"/>
      <c r="D211" s="115"/>
      <c r="E211" s="119"/>
      <c r="F211" s="120"/>
      <c r="G211" s="120"/>
      <c r="H211" s="120"/>
      <c r="I211" s="120"/>
      <c r="J211" s="120"/>
      <c r="K211" s="120"/>
      <c r="L211" s="120"/>
      <c r="M211" s="121"/>
      <c r="N211" s="121"/>
      <c r="O211" s="121"/>
      <c r="P211" s="121"/>
      <c r="Q211" s="121" t="str">
        <f t="shared" si="102"/>
        <v/>
      </c>
      <c r="R211" s="76">
        <f t="shared" si="103"/>
        <v>0</v>
      </c>
      <c r="S211" s="122"/>
      <c r="T211" s="122"/>
      <c r="U211" s="122"/>
      <c r="V211" s="122"/>
      <c r="W211" s="122"/>
      <c r="X211" s="123"/>
      <c r="Y211" s="123"/>
      <c r="Z211" s="123"/>
      <c r="AA211" s="123"/>
      <c r="AB211" s="123"/>
      <c r="AC211" s="123" t="str">
        <f t="shared" si="104"/>
        <v/>
      </c>
      <c r="AD211" s="79" t="str">
        <f t="shared" si="105"/>
        <v/>
      </c>
      <c r="AE211" s="119"/>
      <c r="AF211" s="120"/>
      <c r="AG211" s="120"/>
      <c r="AH211" s="120"/>
      <c r="AI211" s="120"/>
      <c r="AJ211" s="120"/>
      <c r="AK211" s="120"/>
      <c r="AL211" s="121"/>
      <c r="AM211" s="121"/>
      <c r="AN211" s="121"/>
      <c r="AO211" s="76" t="str">
        <f t="shared" si="106"/>
        <v/>
      </c>
      <c r="AP211" s="76" t="str">
        <f t="shared" si="107"/>
        <v/>
      </c>
      <c r="AQ211" s="122"/>
      <c r="AR211" s="122"/>
      <c r="AS211" s="122"/>
      <c r="AT211" s="122"/>
      <c r="AU211" s="123"/>
      <c r="AV211" s="123"/>
      <c r="AW211" s="123"/>
      <c r="AX211" s="78" t="str">
        <f t="shared" si="136"/>
        <v/>
      </c>
      <c r="AY211" s="78" t="str">
        <f t="shared" si="108"/>
        <v/>
      </c>
      <c r="AZ211" s="265"/>
      <c r="BA211" s="266"/>
      <c r="BB211" s="80" t="str">
        <f t="shared" si="109"/>
        <v/>
      </c>
      <c r="BC211" s="119"/>
      <c r="BD211" s="120"/>
      <c r="BE211" s="120"/>
      <c r="BF211" s="120"/>
      <c r="BG211" s="120"/>
      <c r="BH211" s="76" t="str">
        <f t="shared" si="110"/>
        <v/>
      </c>
      <c r="BI211" s="76" t="str">
        <f t="shared" si="111"/>
        <v/>
      </c>
      <c r="BJ211" s="122"/>
      <c r="BK211" s="122"/>
      <c r="BL211" s="122"/>
      <c r="BM211" s="122"/>
      <c r="BN211" s="122"/>
      <c r="BO211" s="122"/>
      <c r="BP211" s="123"/>
      <c r="BQ211" s="123"/>
      <c r="BR211" s="123"/>
      <c r="BS211" s="123"/>
      <c r="BT211" s="78" t="str">
        <f t="shared" si="137"/>
        <v/>
      </c>
      <c r="BU211" s="78" t="str">
        <f t="shared" si="112"/>
        <v/>
      </c>
      <c r="BV211" s="126"/>
      <c r="BW211" s="126"/>
      <c r="BX211" s="126"/>
      <c r="BY211" s="127"/>
      <c r="BZ211" s="127"/>
      <c r="CA211" s="82" t="str">
        <f t="shared" si="113"/>
        <v/>
      </c>
      <c r="CB211" s="82" t="str">
        <f t="shared" si="114"/>
        <v/>
      </c>
      <c r="CC211" s="128"/>
      <c r="CD211" s="128"/>
      <c r="CE211" s="129"/>
      <c r="CF211" s="129"/>
      <c r="CG211" s="129"/>
      <c r="CH211" s="84" t="str">
        <f t="shared" si="115"/>
        <v/>
      </c>
      <c r="CI211" s="84" t="str">
        <f t="shared" si="116"/>
        <v/>
      </c>
      <c r="CJ211" s="130"/>
      <c r="CK211" s="130"/>
      <c r="CL211" s="131"/>
      <c r="CM211" s="131"/>
      <c r="CN211" s="131"/>
      <c r="CO211" s="131" t="str">
        <f t="shared" si="138"/>
        <v/>
      </c>
      <c r="CP211" s="86">
        <f t="shared" si="118"/>
        <v>0</v>
      </c>
      <c r="CQ211" s="132"/>
      <c r="CR211" s="132"/>
      <c r="CS211" s="132"/>
      <c r="CT211" s="132"/>
      <c r="CU211" s="133"/>
      <c r="CV211" s="133"/>
      <c r="CW211" s="133"/>
      <c r="CX211" s="133"/>
      <c r="CY211" s="88" t="str">
        <f t="shared" si="139"/>
        <v/>
      </c>
      <c r="CZ211" s="89" t="str">
        <f t="shared" si="120"/>
        <v/>
      </c>
      <c r="DA211" s="267"/>
      <c r="DB211" s="266"/>
      <c r="DC211" s="80" t="str">
        <f t="shared" si="121"/>
        <v/>
      </c>
      <c r="DD211" s="162" t="str">
        <f t="shared" si="122"/>
        <v/>
      </c>
      <c r="DE211" s="162" t="str">
        <f t="shared" si="123"/>
        <v/>
      </c>
      <c r="DF211" s="162" t="str">
        <f t="shared" si="124"/>
        <v/>
      </c>
      <c r="DG211" s="162" t="str">
        <f t="shared" si="125"/>
        <v/>
      </c>
      <c r="DH211" s="93" t="str">
        <f t="shared" si="126"/>
        <v/>
      </c>
      <c r="DI211" s="94" t="str">
        <f t="shared" si="127"/>
        <v/>
      </c>
      <c r="DJ211" s="95" t="str">
        <f t="shared" si="128"/>
        <v/>
      </c>
      <c r="DK211" s="96" t="str">
        <f t="shared" si="129"/>
        <v/>
      </c>
      <c r="DL211" s="97" t="str">
        <f t="shared" si="130"/>
        <v/>
      </c>
      <c r="DM211" s="164" t="str">
        <f t="shared" si="131"/>
        <v/>
      </c>
      <c r="DN211" s="165" t="str">
        <f t="shared" si="132"/>
        <v/>
      </c>
      <c r="DO211" s="165" t="str">
        <f t="shared" si="133"/>
        <v/>
      </c>
      <c r="DP211" s="165" t="str">
        <f t="shared" si="134"/>
        <v/>
      </c>
      <c r="DQ211" s="172" t="str">
        <f t="shared" si="135"/>
        <v/>
      </c>
    </row>
    <row r="212" spans="1:121" s="148" customFormat="1" ht="15">
      <c r="B212" s="144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  <c r="AN212" s="144"/>
      <c r="AO212" s="144"/>
      <c r="AP212" s="144"/>
      <c r="AQ212" s="144"/>
      <c r="AR212" s="144"/>
      <c r="AS212" s="144"/>
      <c r="AT212" s="144"/>
      <c r="AU212" s="144"/>
      <c r="AV212" s="144"/>
      <c r="AW212" s="144"/>
      <c r="AX212" s="144"/>
      <c r="AY212" s="144"/>
      <c r="AZ212" s="144"/>
      <c r="BA212" s="144"/>
      <c r="BB212" s="144"/>
      <c r="BC212" s="144"/>
      <c r="BD212" s="144"/>
      <c r="BE212" s="144"/>
      <c r="BF212" s="144"/>
      <c r="BG212" s="144"/>
      <c r="BH212" s="144"/>
      <c r="BI212" s="144"/>
      <c r="BJ212" s="144"/>
      <c r="BK212" s="144"/>
      <c r="BL212" s="144"/>
      <c r="BM212" s="144"/>
      <c r="BN212" s="144"/>
      <c r="BO212" s="144"/>
      <c r="BP212" s="144"/>
      <c r="BQ212" s="144"/>
      <c r="BR212" s="144"/>
      <c r="BS212" s="144"/>
      <c r="BT212" s="144"/>
      <c r="BU212" s="144"/>
      <c r="BV212" s="144"/>
      <c r="BW212" s="144"/>
      <c r="BX212" s="144"/>
      <c r="BY212" s="144"/>
      <c r="BZ212" s="144"/>
      <c r="CA212" s="144"/>
      <c r="CB212" s="144"/>
      <c r="CC212" s="144"/>
      <c r="CD212" s="144"/>
      <c r="CE212" s="144"/>
      <c r="CF212" s="144"/>
      <c r="CG212" s="144"/>
      <c r="CH212" s="144"/>
      <c r="CI212" s="144"/>
      <c r="CJ212" s="144"/>
      <c r="CK212" s="144"/>
      <c r="CL212" s="144"/>
      <c r="CM212" s="144"/>
      <c r="CN212" s="144"/>
      <c r="CO212" s="144"/>
      <c r="CP212" s="144"/>
      <c r="CQ212" s="144"/>
      <c r="CR212" s="144"/>
      <c r="CS212" s="144"/>
      <c r="CT212" s="144"/>
      <c r="CU212" s="144"/>
      <c r="CV212" s="144"/>
      <c r="CW212" s="144"/>
      <c r="CX212" s="144"/>
      <c r="CY212" s="144"/>
      <c r="CZ212" s="268" t="s">
        <v>102</v>
      </c>
      <c r="DA212" s="269"/>
      <c r="DB212" s="269"/>
      <c r="DC212" s="269"/>
      <c r="DD212" s="2"/>
      <c r="DE212" s="2"/>
      <c r="DF212" s="2"/>
      <c r="DG212" s="2"/>
      <c r="DH212" s="145">
        <f>IFERROR(AVERAGE(DH172:DH211),"")</f>
        <v>81.902266156462602</v>
      </c>
      <c r="DI212" s="145">
        <f>IFERROR(AVERAGE(DI172:DI211),"")</f>
        <v>88.688916347789103</v>
      </c>
      <c r="DJ212" s="145">
        <f>IFERROR(AVERAGE(DJ172:DJ211),"")</f>
        <v>89.945703420257004</v>
      </c>
      <c r="DK212" s="145">
        <f>IFERROR(AVERAGE(DK172:DK211),"")</f>
        <v>90.951133078231308</v>
      </c>
      <c r="DL212" s="151"/>
      <c r="DM212" s="147"/>
      <c r="DN212" s="151"/>
      <c r="DO212" s="151"/>
    </row>
    <row r="213" spans="1:121" s="148" customFormat="1" ht="15">
      <c r="B213" s="144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  <c r="AN213" s="144"/>
      <c r="AO213" s="144"/>
      <c r="AP213" s="144"/>
      <c r="AQ213" s="144"/>
      <c r="AR213" s="144"/>
      <c r="AS213" s="144"/>
      <c r="AT213" s="144"/>
      <c r="AU213" s="144"/>
      <c r="AV213" s="144"/>
      <c r="AW213" s="144"/>
      <c r="AX213" s="144"/>
      <c r="AY213" s="144"/>
      <c r="AZ213" s="144"/>
      <c r="BA213" s="144"/>
      <c r="BB213" s="144"/>
      <c r="BC213" s="144"/>
      <c r="BD213" s="144"/>
      <c r="BE213" s="144"/>
      <c r="BF213" s="144"/>
      <c r="BG213" s="144"/>
      <c r="BH213" s="144"/>
      <c r="BI213" s="144"/>
      <c r="BJ213" s="144"/>
      <c r="BK213" s="144"/>
      <c r="BL213" s="144"/>
      <c r="BM213" s="144"/>
      <c r="BN213" s="144"/>
      <c r="BO213" s="144"/>
      <c r="BP213" s="144"/>
      <c r="BQ213" s="144"/>
      <c r="BR213" s="144"/>
      <c r="BS213" s="144"/>
      <c r="BT213" s="144"/>
      <c r="BU213" s="144"/>
      <c r="BV213" s="144"/>
      <c r="BW213" s="144"/>
      <c r="BX213" s="144"/>
      <c r="BY213" s="144"/>
      <c r="BZ213" s="144"/>
      <c r="CA213" s="144"/>
      <c r="CB213" s="144"/>
      <c r="CC213" s="144"/>
      <c r="CD213" s="144"/>
      <c r="CE213" s="144"/>
      <c r="CF213" s="144"/>
      <c r="CG213" s="144"/>
      <c r="CH213" s="144"/>
      <c r="CI213" s="144"/>
      <c r="CJ213" s="144"/>
      <c r="CK213" s="144"/>
      <c r="CL213" s="144"/>
      <c r="CM213" s="144"/>
      <c r="CN213" s="144"/>
      <c r="CO213" s="144"/>
      <c r="CP213" s="144"/>
      <c r="CQ213" s="144"/>
      <c r="CR213" s="144"/>
      <c r="CS213" s="144"/>
      <c r="CT213" s="144"/>
      <c r="CU213" s="144"/>
      <c r="CV213" s="144"/>
      <c r="CW213" s="144"/>
      <c r="CX213" s="144"/>
      <c r="CY213" s="144"/>
      <c r="CZ213" s="270" t="s">
        <v>103</v>
      </c>
      <c r="DA213" s="270"/>
      <c r="DB213" s="270"/>
      <c r="DC213" s="270"/>
      <c r="DD213" s="2"/>
      <c r="DE213" s="2"/>
      <c r="DF213" s="2"/>
      <c r="DG213" s="2"/>
      <c r="DH213" s="145">
        <f>IFERROR(ROUND(STDEV(DH172:DH211),2),"")</f>
        <v>7.29</v>
      </c>
      <c r="DI213" s="145">
        <f>IFERROR(ROUND(STDEV(DI172:DI211),2),"")</f>
        <v>4.5599999999999996</v>
      </c>
      <c r="DJ213" s="145">
        <f>IFERROR(ROUND(STDEV(DJ172:DJ211),2),"")</f>
        <v>4.05</v>
      </c>
      <c r="DK213" s="145">
        <f>IFERROR(ROUND(STDEV(DK172:DK211),2),"")</f>
        <v>3.64</v>
      </c>
      <c r="DL213" s="151"/>
      <c r="DM213" s="147"/>
      <c r="DN213" s="151"/>
    </row>
    <row r="214" spans="1:121" s="148" customFormat="1" ht="15">
      <c r="B214" s="144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  <c r="AN214" s="144"/>
      <c r="AO214" s="144"/>
      <c r="AP214" s="144"/>
      <c r="AQ214" s="144"/>
      <c r="AR214" s="144"/>
      <c r="AS214" s="144"/>
      <c r="AT214" s="144"/>
      <c r="AU214" s="144"/>
      <c r="AV214" s="144"/>
      <c r="AW214" s="144"/>
      <c r="AX214" s="144"/>
      <c r="AY214" s="144"/>
      <c r="AZ214" s="144"/>
      <c r="BA214" s="144"/>
      <c r="BB214" s="144"/>
      <c r="BC214" s="144"/>
      <c r="BD214" s="144"/>
      <c r="BE214" s="144"/>
      <c r="BF214" s="144"/>
      <c r="BG214" s="144"/>
      <c r="BH214" s="144"/>
      <c r="BI214" s="144"/>
      <c r="BJ214" s="144"/>
      <c r="BK214" s="144"/>
      <c r="BL214" s="144"/>
      <c r="BM214" s="144"/>
      <c r="BN214" s="144"/>
      <c r="BO214" s="144"/>
      <c r="BP214" s="144"/>
      <c r="BQ214" s="144"/>
      <c r="BR214" s="144"/>
      <c r="BS214" s="144"/>
      <c r="BT214" s="144"/>
      <c r="BU214" s="144"/>
      <c r="BV214" s="144"/>
      <c r="BW214" s="144"/>
      <c r="BX214" s="144"/>
      <c r="BY214" s="144"/>
      <c r="BZ214" s="144"/>
      <c r="CA214" s="144"/>
      <c r="CB214" s="144"/>
      <c r="CC214" s="144"/>
      <c r="CD214" s="144"/>
      <c r="CE214" s="144"/>
      <c r="CF214" s="144"/>
      <c r="CG214" s="144"/>
      <c r="CH214" s="144"/>
      <c r="CI214" s="144"/>
      <c r="CJ214" s="144"/>
      <c r="CK214" s="144"/>
      <c r="CL214" s="144"/>
      <c r="CM214" s="144"/>
      <c r="CN214" s="144"/>
      <c r="CO214" s="144"/>
      <c r="CP214" s="144"/>
      <c r="CQ214" s="144"/>
      <c r="CR214" s="144"/>
      <c r="CS214" s="144"/>
      <c r="CT214" s="144"/>
      <c r="CU214" s="144"/>
      <c r="CV214" s="144"/>
      <c r="CW214" s="144"/>
      <c r="CX214" s="144"/>
      <c r="CY214" s="144"/>
      <c r="CZ214" s="144"/>
      <c r="DA214" s="144"/>
      <c r="DB214" s="144"/>
      <c r="DC214" s="144"/>
      <c r="DD214" s="149"/>
      <c r="DE214" s="149"/>
      <c r="DF214" s="149"/>
      <c r="DG214" s="149"/>
      <c r="DH214" s="150"/>
      <c r="DL214" s="151"/>
      <c r="DM214" s="147"/>
      <c r="DN214" s="151"/>
    </row>
    <row r="215" spans="1:121" s="148" customFormat="1" ht="15">
      <c r="B215" s="144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  <c r="AN215" s="144"/>
      <c r="AO215" s="144"/>
      <c r="AP215" s="144"/>
      <c r="AQ215" s="144"/>
      <c r="AR215" s="144"/>
      <c r="AS215" s="144"/>
      <c r="AT215" s="144"/>
      <c r="AU215" s="144"/>
      <c r="AV215" s="144"/>
      <c r="AW215" s="144"/>
      <c r="AX215" s="144"/>
      <c r="AY215" s="144"/>
      <c r="AZ215" s="144"/>
      <c r="BA215" s="144"/>
      <c r="BB215" s="144"/>
      <c r="BC215" s="144"/>
      <c r="BD215" s="144"/>
      <c r="BE215" s="144"/>
      <c r="BF215" s="144"/>
      <c r="BG215" s="144"/>
      <c r="BH215" s="144"/>
      <c r="BI215" s="144"/>
      <c r="BJ215" s="144"/>
      <c r="BK215" s="144"/>
      <c r="BL215" s="144"/>
      <c r="BM215" s="144"/>
      <c r="BN215" s="144"/>
      <c r="BO215" s="144"/>
      <c r="BP215" s="144"/>
      <c r="BQ215" s="144"/>
      <c r="BR215" s="144"/>
      <c r="BS215" s="144"/>
      <c r="BT215" s="144"/>
      <c r="BU215" s="144"/>
      <c r="BV215" s="144"/>
      <c r="BW215" s="144"/>
      <c r="BX215" s="144"/>
      <c r="BY215" s="144"/>
      <c r="BZ215" s="144"/>
      <c r="CA215" s="144"/>
      <c r="CB215" s="144"/>
      <c r="CC215" s="144"/>
      <c r="CD215" s="144"/>
      <c r="CE215" s="144"/>
      <c r="CF215" s="144"/>
      <c r="CG215" s="144"/>
      <c r="CH215" s="144"/>
      <c r="CI215" s="144"/>
      <c r="CJ215" s="144"/>
      <c r="CK215" s="144"/>
      <c r="CL215" s="144"/>
      <c r="CM215" s="144"/>
      <c r="CN215" s="144"/>
      <c r="CO215" s="144"/>
      <c r="CP215" s="144"/>
      <c r="CQ215" s="144"/>
      <c r="CR215" s="144"/>
      <c r="CS215" s="144"/>
      <c r="CT215" s="144"/>
      <c r="CU215" s="144"/>
      <c r="CV215" s="144"/>
      <c r="CW215" s="144"/>
      <c r="CX215" s="144"/>
      <c r="CY215" s="144"/>
      <c r="CZ215" s="144"/>
      <c r="DA215" s="144"/>
      <c r="DB215" s="144"/>
      <c r="DC215" s="144"/>
      <c r="DD215" s="149"/>
      <c r="DE215" s="149"/>
      <c r="DF215" s="149"/>
      <c r="DG215" s="149"/>
      <c r="DH215" s="150"/>
      <c r="DL215" s="151"/>
      <c r="DM215" s="147"/>
      <c r="DN215" s="151"/>
    </row>
    <row r="216" spans="1:121" s="148" customFormat="1" ht="15">
      <c r="B216" s="144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  <c r="AN216" s="144"/>
      <c r="AO216" s="144"/>
      <c r="AP216" s="144"/>
      <c r="AQ216" s="144"/>
      <c r="AR216" s="144"/>
      <c r="AS216" s="144"/>
      <c r="AT216" s="144"/>
      <c r="AU216" s="144"/>
      <c r="AV216" s="144"/>
      <c r="AW216" s="144"/>
      <c r="AX216" s="144"/>
      <c r="AY216" s="144"/>
      <c r="AZ216" s="144"/>
      <c r="BA216" s="144"/>
      <c r="BB216" s="144"/>
      <c r="BC216" s="144"/>
      <c r="BD216" s="144"/>
      <c r="BE216" s="144"/>
      <c r="BF216" s="144"/>
      <c r="BG216" s="144"/>
      <c r="BH216" s="144"/>
      <c r="BI216" s="144"/>
      <c r="BJ216" s="144"/>
      <c r="BK216" s="144"/>
      <c r="BL216" s="144"/>
      <c r="BM216" s="144"/>
      <c r="BN216" s="144"/>
      <c r="BO216" s="144"/>
      <c r="BP216" s="144"/>
      <c r="BQ216" s="144"/>
      <c r="BR216" s="144"/>
      <c r="BS216" s="144"/>
      <c r="BT216" s="144"/>
      <c r="BU216" s="144"/>
      <c r="BV216" s="144"/>
      <c r="BW216" s="144"/>
      <c r="BX216" s="144"/>
      <c r="BY216" s="144"/>
      <c r="BZ216" s="144"/>
      <c r="CA216" s="144"/>
      <c r="CB216" s="144"/>
      <c r="CC216" s="144"/>
      <c r="CD216" s="144"/>
      <c r="CE216" s="144"/>
      <c r="CF216" s="144"/>
      <c r="CG216" s="144"/>
      <c r="CH216" s="144"/>
      <c r="CI216" s="144"/>
      <c r="CJ216" s="144"/>
      <c r="CK216" s="144"/>
      <c r="CL216" s="144"/>
      <c r="CM216" s="144"/>
      <c r="CN216" s="144"/>
      <c r="CO216" s="144"/>
      <c r="CP216" s="144"/>
      <c r="CQ216" s="144"/>
      <c r="CR216" s="144"/>
      <c r="CS216" s="144"/>
      <c r="CT216" s="144"/>
      <c r="CU216" s="144"/>
      <c r="CV216" s="144"/>
      <c r="CW216" s="144"/>
      <c r="CX216" s="144"/>
      <c r="CY216" s="144"/>
      <c r="CZ216" s="144"/>
      <c r="DA216" s="144"/>
      <c r="DB216" s="144"/>
      <c r="DC216" s="144"/>
      <c r="DD216" s="149"/>
      <c r="DE216" s="149"/>
      <c r="DF216" s="149"/>
      <c r="DG216" s="149"/>
      <c r="DH216" s="150"/>
      <c r="DL216" s="151"/>
      <c r="DM216" s="147"/>
      <c r="DN216" s="151"/>
    </row>
    <row r="217" spans="1:121"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  <c r="AA217" s="143"/>
      <c r="AB217" s="143"/>
      <c r="AC217" s="143"/>
      <c r="AD217" s="143"/>
      <c r="AE217" s="143"/>
      <c r="AF217" s="143"/>
      <c r="AG217" s="143"/>
      <c r="AH217" s="143"/>
      <c r="AI217" s="143"/>
      <c r="AJ217" s="143"/>
      <c r="AK217" s="143"/>
      <c r="AL217" s="143"/>
      <c r="AM217" s="143"/>
      <c r="AN217" s="143"/>
      <c r="AO217" s="143"/>
      <c r="AP217" s="143"/>
      <c r="AQ217" s="143"/>
      <c r="AR217" s="143"/>
      <c r="AS217" s="143"/>
      <c r="AT217" s="143"/>
      <c r="AU217" s="143"/>
      <c r="AV217" s="143"/>
      <c r="AW217" s="143"/>
      <c r="AX217" s="143"/>
      <c r="AY217" s="143"/>
      <c r="AZ217" s="143"/>
      <c r="BA217" s="143"/>
      <c r="BB217" s="143"/>
      <c r="BC217" s="143"/>
      <c r="BD217" s="143"/>
      <c r="BE217" s="143"/>
      <c r="BF217" s="143"/>
      <c r="BG217" s="143"/>
      <c r="BH217" s="143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  <c r="BV217" s="143"/>
      <c r="BW217" s="143"/>
      <c r="BX217" s="143"/>
      <c r="BY217" s="143"/>
      <c r="BZ217" s="143"/>
      <c r="CA217" s="143"/>
      <c r="CB217" s="143"/>
      <c r="CC217" s="143"/>
      <c r="CD217" s="143"/>
      <c r="CE217" s="143"/>
      <c r="CF217" s="143"/>
      <c r="CG217" s="143"/>
      <c r="CH217" s="143"/>
      <c r="CI217" s="143"/>
      <c r="CJ217" s="143"/>
      <c r="CK217" s="143"/>
      <c r="CL217" s="143"/>
      <c r="CM217" s="143"/>
      <c r="CN217" s="143"/>
      <c r="CO217" s="143"/>
      <c r="CP217" s="143"/>
      <c r="CQ217" s="143"/>
      <c r="CR217" s="143"/>
      <c r="CS217" s="143"/>
      <c r="CT217" s="143"/>
      <c r="CU217" s="143"/>
      <c r="CV217" s="143"/>
      <c r="CW217" s="143"/>
      <c r="CX217" s="143"/>
      <c r="CY217" s="143"/>
      <c r="CZ217" s="143"/>
      <c r="DA217" s="143"/>
      <c r="DB217" s="143"/>
      <c r="DC217" s="143"/>
      <c r="DD217" s="173"/>
      <c r="DE217" s="173"/>
      <c r="DF217" s="173"/>
      <c r="DG217" s="173"/>
    </row>
  </sheetData>
  <sheetProtection password="C7EA" sheet="1" objects="1" scenarios="1"/>
  <dataConsolidate/>
  <mergeCells count="696">
    <mergeCell ref="C5:D5"/>
    <mergeCell ref="C6:D6"/>
    <mergeCell ref="E6:CZ6"/>
    <mergeCell ref="C7:D7"/>
    <mergeCell ref="E7:AD7"/>
    <mergeCell ref="AE7:BB7"/>
    <mergeCell ref="BC7:CZ7"/>
    <mergeCell ref="DA7:DC8"/>
    <mergeCell ref="C8:D8"/>
    <mergeCell ref="E8:W8"/>
    <mergeCell ref="X8:AB8"/>
    <mergeCell ref="AC8:AD8"/>
    <mergeCell ref="AE8:AV8"/>
    <mergeCell ref="AW8:AZ8"/>
    <mergeCell ref="BA8:BB8"/>
    <mergeCell ref="BC8:CQ8"/>
    <mergeCell ref="CR8:CX8"/>
    <mergeCell ref="AP10:AP12"/>
    <mergeCell ref="AX10:AX11"/>
    <mergeCell ref="AY10:AY12"/>
    <mergeCell ref="BB10:BB12"/>
    <mergeCell ref="CY8:CZ8"/>
    <mergeCell ref="A9:A12"/>
    <mergeCell ref="B9:B12"/>
    <mergeCell ref="C9:C12"/>
    <mergeCell ref="D9:D10"/>
    <mergeCell ref="E9:M9"/>
    <mergeCell ref="N9:O9"/>
    <mergeCell ref="P9:Q9"/>
    <mergeCell ref="S9:Y9"/>
    <mergeCell ref="Z9:AC9"/>
    <mergeCell ref="BI10:BI12"/>
    <mergeCell ref="BT10:BT11"/>
    <mergeCell ref="BU10:BU12"/>
    <mergeCell ref="CA10:CA11"/>
    <mergeCell ref="CB10:CB12"/>
    <mergeCell ref="CP10:CP12"/>
    <mergeCell ref="CY10:CY11"/>
    <mergeCell ref="CZ10:CZ12"/>
    <mergeCell ref="BH10:BH11"/>
    <mergeCell ref="DL9:DL12"/>
    <mergeCell ref="Q10:Q11"/>
    <mergeCell ref="R10:R12"/>
    <mergeCell ref="AC10:AC11"/>
    <mergeCell ref="AD10:AD12"/>
    <mergeCell ref="AO10:AO11"/>
    <mergeCell ref="CG9:CH9"/>
    <mergeCell ref="CJ9:CM9"/>
    <mergeCell ref="CN9:CO9"/>
    <mergeCell ref="CQ9:CW9"/>
    <mergeCell ref="CX9:CY9"/>
    <mergeCell ref="DA9:DB9"/>
    <mergeCell ref="BG9:BH9"/>
    <mergeCell ref="BJ9:BR9"/>
    <mergeCell ref="BS9:BT9"/>
    <mergeCell ref="BV9:BY9"/>
    <mergeCell ref="BZ9:CA9"/>
    <mergeCell ref="CC9:CF9"/>
    <mergeCell ref="AE9:AM9"/>
    <mergeCell ref="AN9:AO9"/>
    <mergeCell ref="AQ9:AV9"/>
    <mergeCell ref="AW9:AX9"/>
    <mergeCell ref="AZ9:BA10"/>
    <mergeCell ref="BC9:BF9"/>
    <mergeCell ref="DH9:DH12"/>
    <mergeCell ref="DI9:DI11"/>
    <mergeCell ref="DJ9:DJ11"/>
    <mergeCell ref="DK9:DK11"/>
    <mergeCell ref="AZ14:BA14"/>
    <mergeCell ref="DA14:DB14"/>
    <mergeCell ref="DR14:DU14"/>
    <mergeCell ref="DV14:DW14"/>
    <mergeCell ref="AZ15:BA15"/>
    <mergeCell ref="DA15:DB15"/>
    <mergeCell ref="DR15:DU15"/>
    <mergeCell ref="DV15:DW15"/>
    <mergeCell ref="DC10:DC12"/>
    <mergeCell ref="AZ11:BA11"/>
    <mergeCell ref="DA11:DB12"/>
    <mergeCell ref="AZ12:BA12"/>
    <mergeCell ref="DR12:DW12"/>
    <mergeCell ref="AZ13:BA13"/>
    <mergeCell ref="DA13:DB13"/>
    <mergeCell ref="DR13:DU13"/>
    <mergeCell ref="DV13:DW13"/>
    <mergeCell ref="CH10:CH11"/>
    <mergeCell ref="CI10:CI12"/>
    <mergeCell ref="CO10:CO11"/>
    <mergeCell ref="DV18:DW18"/>
    <mergeCell ref="AZ19:BA19"/>
    <mergeCell ref="DA19:DB19"/>
    <mergeCell ref="DR19:DU19"/>
    <mergeCell ref="DV19:DW19"/>
    <mergeCell ref="AZ16:BA16"/>
    <mergeCell ref="DA16:DB16"/>
    <mergeCell ref="DR16:DU16"/>
    <mergeCell ref="DV16:DW16"/>
    <mergeCell ref="AZ17:BA17"/>
    <mergeCell ref="DA17:DB17"/>
    <mergeCell ref="DR17:DU17"/>
    <mergeCell ref="DV17:DW17"/>
    <mergeCell ref="AZ20:BA20"/>
    <mergeCell ref="DA20:DB20"/>
    <mergeCell ref="AZ21:BA21"/>
    <mergeCell ref="DA21:DB21"/>
    <mergeCell ref="AZ22:BA22"/>
    <mergeCell ref="DA22:DB22"/>
    <mergeCell ref="AZ18:BA18"/>
    <mergeCell ref="DA18:DB18"/>
    <mergeCell ref="DR18:DU18"/>
    <mergeCell ref="AZ26:BA26"/>
    <mergeCell ref="DA26:DB26"/>
    <mergeCell ref="AZ27:BA27"/>
    <mergeCell ref="DA27:DB27"/>
    <mergeCell ref="AZ28:BA28"/>
    <mergeCell ref="DA28:DB28"/>
    <mergeCell ref="AZ23:BA23"/>
    <mergeCell ref="DA23:DB23"/>
    <mergeCell ref="AZ24:BA24"/>
    <mergeCell ref="DA24:DB24"/>
    <mergeCell ref="AZ25:BA25"/>
    <mergeCell ref="DA25:DB25"/>
    <mergeCell ref="AZ32:BA32"/>
    <mergeCell ref="DA32:DB32"/>
    <mergeCell ref="AZ33:BA33"/>
    <mergeCell ref="DA33:DB33"/>
    <mergeCell ref="AZ34:BA34"/>
    <mergeCell ref="DA34:DB34"/>
    <mergeCell ref="AZ29:BA29"/>
    <mergeCell ref="DA29:DB29"/>
    <mergeCell ref="AZ30:BA30"/>
    <mergeCell ref="DA30:DB30"/>
    <mergeCell ref="AZ31:BA31"/>
    <mergeCell ref="DA31:DB31"/>
    <mergeCell ref="AZ38:BA38"/>
    <mergeCell ref="DA38:DB38"/>
    <mergeCell ref="AZ39:BA39"/>
    <mergeCell ref="DA39:DB39"/>
    <mergeCell ref="AZ40:BA40"/>
    <mergeCell ref="DA40:DB40"/>
    <mergeCell ref="AZ35:BA35"/>
    <mergeCell ref="DA35:DB35"/>
    <mergeCell ref="AZ36:BA36"/>
    <mergeCell ref="DA36:DB36"/>
    <mergeCell ref="AZ37:BA37"/>
    <mergeCell ref="DA37:DB37"/>
    <mergeCell ref="AZ44:BA44"/>
    <mergeCell ref="DA44:DB44"/>
    <mergeCell ref="AZ45:BA45"/>
    <mergeCell ref="DA45:DB45"/>
    <mergeCell ref="AZ46:BA46"/>
    <mergeCell ref="DA46:DB46"/>
    <mergeCell ref="AZ41:BA41"/>
    <mergeCell ref="DA41:DB41"/>
    <mergeCell ref="AZ42:BA42"/>
    <mergeCell ref="DA42:DB42"/>
    <mergeCell ref="AZ43:BA43"/>
    <mergeCell ref="DA43:DB43"/>
    <mergeCell ref="AZ50:BA50"/>
    <mergeCell ref="DA50:DB50"/>
    <mergeCell ref="AZ51:BA51"/>
    <mergeCell ref="DA51:DB51"/>
    <mergeCell ref="AZ52:BA52"/>
    <mergeCell ref="DA52:DB52"/>
    <mergeCell ref="AZ47:BA47"/>
    <mergeCell ref="DA47:DB47"/>
    <mergeCell ref="AZ48:BA48"/>
    <mergeCell ref="DA48:DB48"/>
    <mergeCell ref="AZ49:BA49"/>
    <mergeCell ref="DA49:DB49"/>
    <mergeCell ref="CZ53:DC53"/>
    <mergeCell ref="CZ54:DC54"/>
    <mergeCell ref="C58:D58"/>
    <mergeCell ref="C59:D59"/>
    <mergeCell ref="E59:CZ59"/>
    <mergeCell ref="C60:D60"/>
    <mergeCell ref="E60:AD60"/>
    <mergeCell ref="AE60:BB60"/>
    <mergeCell ref="BC60:CZ60"/>
    <mergeCell ref="DA60:DC61"/>
    <mergeCell ref="BA61:BB61"/>
    <mergeCell ref="BC61:CQ61"/>
    <mergeCell ref="CR61:CX61"/>
    <mergeCell ref="CY61:CZ61"/>
    <mergeCell ref="AC61:AD61"/>
    <mergeCell ref="AE61:AV61"/>
    <mergeCell ref="AW61:AZ61"/>
    <mergeCell ref="A62:A65"/>
    <mergeCell ref="B62:B65"/>
    <mergeCell ref="C62:C65"/>
    <mergeCell ref="D62:D63"/>
    <mergeCell ref="E62:M62"/>
    <mergeCell ref="N62:Q62"/>
    <mergeCell ref="C61:D61"/>
    <mergeCell ref="E61:W61"/>
    <mergeCell ref="X61:AB61"/>
    <mergeCell ref="Q63:Q64"/>
    <mergeCell ref="R63:R65"/>
    <mergeCell ref="S62:Y62"/>
    <mergeCell ref="DC63:DC65"/>
    <mergeCell ref="DA64:DB65"/>
    <mergeCell ref="BZ62:CA62"/>
    <mergeCell ref="CC62:CF62"/>
    <mergeCell ref="CG62:CH62"/>
    <mergeCell ref="CJ62:CM62"/>
    <mergeCell ref="CN62:CO62"/>
    <mergeCell ref="CQ62:CW62"/>
    <mergeCell ref="AZ62:BA63"/>
    <mergeCell ref="BC62:BF62"/>
    <mergeCell ref="BG62:BH62"/>
    <mergeCell ref="BJ62:BR62"/>
    <mergeCell ref="BS62:BT62"/>
    <mergeCell ref="BV62:BY62"/>
    <mergeCell ref="BT63:BT64"/>
    <mergeCell ref="BU63:BU65"/>
    <mergeCell ref="AZ64:BA64"/>
    <mergeCell ref="AZ65:BA65"/>
    <mergeCell ref="AC63:AC64"/>
    <mergeCell ref="AD63:AD65"/>
    <mergeCell ref="AO63:AO64"/>
    <mergeCell ref="AP63:AP65"/>
    <mergeCell ref="AX63:AX64"/>
    <mergeCell ref="CX62:CY62"/>
    <mergeCell ref="DA62:DB62"/>
    <mergeCell ref="CY63:CY64"/>
    <mergeCell ref="CZ63:CZ65"/>
    <mergeCell ref="Z62:AC62"/>
    <mergeCell ref="AE62:AM62"/>
    <mergeCell ref="AN62:AO62"/>
    <mergeCell ref="AQ62:AV62"/>
    <mergeCell ref="AW62:AX62"/>
    <mergeCell ref="CA63:CA64"/>
    <mergeCell ref="CB63:CB65"/>
    <mergeCell ref="CH63:CH64"/>
    <mergeCell ref="CI63:CI65"/>
    <mergeCell ref="CO63:CO64"/>
    <mergeCell ref="CP63:CP65"/>
    <mergeCell ref="AY63:AY65"/>
    <mergeCell ref="BB63:BB65"/>
    <mergeCell ref="BH63:BH64"/>
    <mergeCell ref="BI63:BI65"/>
    <mergeCell ref="AZ68:BA68"/>
    <mergeCell ref="DA68:DB68"/>
    <mergeCell ref="DR68:DU68"/>
    <mergeCell ref="DV68:DW68"/>
    <mergeCell ref="AZ69:BA69"/>
    <mergeCell ref="DA69:DB69"/>
    <mergeCell ref="DR69:DU69"/>
    <mergeCell ref="DV69:DW69"/>
    <mergeCell ref="DR65:DW65"/>
    <mergeCell ref="AZ66:BA66"/>
    <mergeCell ref="DA66:DB66"/>
    <mergeCell ref="DR66:DU66"/>
    <mergeCell ref="DV66:DW66"/>
    <mergeCell ref="AZ67:BA67"/>
    <mergeCell ref="DA67:DB67"/>
    <mergeCell ref="DR67:DU67"/>
    <mergeCell ref="DV67:DW67"/>
    <mergeCell ref="DL62:DL65"/>
    <mergeCell ref="DM62:DM65"/>
    <mergeCell ref="DN62:DN65"/>
    <mergeCell ref="DH62:DH65"/>
    <mergeCell ref="DI62:DI64"/>
    <mergeCell ref="DJ62:DJ64"/>
    <mergeCell ref="DK62:DK64"/>
    <mergeCell ref="DV72:DW72"/>
    <mergeCell ref="AZ73:BA73"/>
    <mergeCell ref="DA73:DB73"/>
    <mergeCell ref="AZ70:BA70"/>
    <mergeCell ref="DA70:DB70"/>
    <mergeCell ref="DR70:DU70"/>
    <mergeCell ref="DV70:DW70"/>
    <mergeCell ref="AZ71:BA71"/>
    <mergeCell ref="DA71:DB71"/>
    <mergeCell ref="DR71:DU71"/>
    <mergeCell ref="DV71:DW71"/>
    <mergeCell ref="AZ74:BA74"/>
    <mergeCell ref="DA74:DB74"/>
    <mergeCell ref="AZ75:BA75"/>
    <mergeCell ref="DA75:DB75"/>
    <mergeCell ref="AZ76:BA76"/>
    <mergeCell ref="DA76:DB76"/>
    <mergeCell ref="AZ72:BA72"/>
    <mergeCell ref="DA72:DB72"/>
    <mergeCell ref="DR72:DU72"/>
    <mergeCell ref="AZ80:BA80"/>
    <mergeCell ref="DA80:DB80"/>
    <mergeCell ref="AZ81:BA81"/>
    <mergeCell ref="DA81:DB81"/>
    <mergeCell ref="AZ82:BA82"/>
    <mergeCell ref="DA82:DB82"/>
    <mergeCell ref="AZ77:BA77"/>
    <mergeCell ref="DA77:DB77"/>
    <mergeCell ref="AZ78:BA78"/>
    <mergeCell ref="DA78:DB78"/>
    <mergeCell ref="AZ79:BA79"/>
    <mergeCell ref="DA79:DB79"/>
    <mergeCell ref="AZ86:BA86"/>
    <mergeCell ref="DA86:DB86"/>
    <mergeCell ref="AZ87:BA87"/>
    <mergeCell ref="DA87:DB87"/>
    <mergeCell ref="AZ88:BA88"/>
    <mergeCell ref="DA88:DB88"/>
    <mergeCell ref="AZ83:BA83"/>
    <mergeCell ref="DA83:DB83"/>
    <mergeCell ref="AZ84:BA84"/>
    <mergeCell ref="DA84:DB84"/>
    <mergeCell ref="AZ85:BA85"/>
    <mergeCell ref="DA85:DB85"/>
    <mergeCell ref="AZ92:BA92"/>
    <mergeCell ref="DA92:DB92"/>
    <mergeCell ref="AZ93:BA93"/>
    <mergeCell ref="DA93:DB93"/>
    <mergeCell ref="AZ94:BA94"/>
    <mergeCell ref="DA94:DB94"/>
    <mergeCell ref="AZ89:BA89"/>
    <mergeCell ref="DA89:DB89"/>
    <mergeCell ref="AZ90:BA90"/>
    <mergeCell ref="DA90:DB90"/>
    <mergeCell ref="AZ91:BA91"/>
    <mergeCell ref="DA91:DB91"/>
    <mergeCell ref="AZ98:BA98"/>
    <mergeCell ref="DA98:DB98"/>
    <mergeCell ref="AZ99:BA99"/>
    <mergeCell ref="DA99:DB99"/>
    <mergeCell ref="AZ100:BA100"/>
    <mergeCell ref="DA100:DB100"/>
    <mergeCell ref="AZ95:BA95"/>
    <mergeCell ref="DA95:DB95"/>
    <mergeCell ref="AZ96:BA96"/>
    <mergeCell ref="DA96:DB96"/>
    <mergeCell ref="AZ97:BA97"/>
    <mergeCell ref="DA97:DB97"/>
    <mergeCell ref="AZ104:BA104"/>
    <mergeCell ref="DA104:DB104"/>
    <mergeCell ref="C105:D105"/>
    <mergeCell ref="AZ105:BA105"/>
    <mergeCell ref="DA105:DB105"/>
    <mergeCell ref="CZ106:DC106"/>
    <mergeCell ref="AZ101:BA101"/>
    <mergeCell ref="DA101:DB101"/>
    <mergeCell ref="AZ102:BA102"/>
    <mergeCell ref="DA102:DB102"/>
    <mergeCell ref="AZ103:BA103"/>
    <mergeCell ref="DA103:DB103"/>
    <mergeCell ref="E114:W114"/>
    <mergeCell ref="X114:AB114"/>
    <mergeCell ref="Q116:Q117"/>
    <mergeCell ref="R116:R118"/>
    <mergeCell ref="CZ107:DC107"/>
    <mergeCell ref="C111:D111"/>
    <mergeCell ref="C112:D112"/>
    <mergeCell ref="E112:CZ112"/>
    <mergeCell ref="C113:D113"/>
    <mergeCell ref="E113:AD113"/>
    <mergeCell ref="AE113:BB113"/>
    <mergeCell ref="BC113:CZ113"/>
    <mergeCell ref="DA113:DC114"/>
    <mergeCell ref="C114:D114"/>
    <mergeCell ref="BC114:CQ114"/>
    <mergeCell ref="CR114:CX114"/>
    <mergeCell ref="CY114:CZ114"/>
    <mergeCell ref="AC114:AD114"/>
    <mergeCell ref="AE114:AV114"/>
    <mergeCell ref="AW114:AZ114"/>
    <mergeCell ref="BA114:BB114"/>
    <mergeCell ref="BS115:BT115"/>
    <mergeCell ref="BV115:BY115"/>
    <mergeCell ref="BZ115:CA115"/>
    <mergeCell ref="A115:A118"/>
    <mergeCell ref="B115:B118"/>
    <mergeCell ref="C115:C118"/>
    <mergeCell ref="D115:D116"/>
    <mergeCell ref="E115:M115"/>
    <mergeCell ref="N115:Q115"/>
    <mergeCell ref="S115:Y115"/>
    <mergeCell ref="AC116:AC117"/>
    <mergeCell ref="AD116:AD118"/>
    <mergeCell ref="AO116:AO117"/>
    <mergeCell ref="AP116:AP118"/>
    <mergeCell ref="AX116:AX117"/>
    <mergeCell ref="DA115:DB115"/>
    <mergeCell ref="DH115:DH118"/>
    <mergeCell ref="Z115:AC115"/>
    <mergeCell ref="AE115:AM115"/>
    <mergeCell ref="AN115:AO115"/>
    <mergeCell ref="AQ115:AV115"/>
    <mergeCell ref="AW115:AX115"/>
    <mergeCell ref="AZ115:BA116"/>
    <mergeCell ref="AY116:AY118"/>
    <mergeCell ref="CZ116:CZ118"/>
    <mergeCell ref="DC116:DC118"/>
    <mergeCell ref="AZ117:BA117"/>
    <mergeCell ref="DA117:DB118"/>
    <mergeCell ref="AZ118:BA118"/>
    <mergeCell ref="CC115:CF115"/>
    <mergeCell ref="CG115:CH115"/>
    <mergeCell ref="CJ115:CM115"/>
    <mergeCell ref="CN115:CO115"/>
    <mergeCell ref="CQ115:CW115"/>
    <mergeCell ref="DR118:DW118"/>
    <mergeCell ref="CB116:CB118"/>
    <mergeCell ref="CH116:CH117"/>
    <mergeCell ref="CI116:CI118"/>
    <mergeCell ref="CO116:CO117"/>
    <mergeCell ref="CP116:CP118"/>
    <mergeCell ref="CY116:CY117"/>
    <mergeCell ref="BB116:BB118"/>
    <mergeCell ref="BH116:BH117"/>
    <mergeCell ref="BI116:BI118"/>
    <mergeCell ref="BT116:BT117"/>
    <mergeCell ref="BU116:BU118"/>
    <mergeCell ref="CA116:CA117"/>
    <mergeCell ref="DM115:DM118"/>
    <mergeCell ref="DN115:DN118"/>
    <mergeCell ref="DO115:DO118"/>
    <mergeCell ref="DI115:DI117"/>
    <mergeCell ref="DJ115:DJ117"/>
    <mergeCell ref="DK115:DK117"/>
    <mergeCell ref="DL115:DL118"/>
    <mergeCell ref="CX115:CY115"/>
    <mergeCell ref="BC115:BF115"/>
    <mergeCell ref="BG115:BH115"/>
    <mergeCell ref="BJ115:BR115"/>
    <mergeCell ref="AZ121:BA121"/>
    <mergeCell ref="DA121:DB121"/>
    <mergeCell ref="DR121:DU121"/>
    <mergeCell ref="DV121:DW121"/>
    <mergeCell ref="AZ122:BA122"/>
    <mergeCell ref="DA122:DB122"/>
    <mergeCell ref="DR122:DU122"/>
    <mergeCell ref="DV122:DW122"/>
    <mergeCell ref="AZ119:BA119"/>
    <mergeCell ref="DA119:DB119"/>
    <mergeCell ref="DR119:DU119"/>
    <mergeCell ref="DV119:DW119"/>
    <mergeCell ref="AZ120:BA120"/>
    <mergeCell ref="DA120:DB120"/>
    <mergeCell ref="DR120:DU120"/>
    <mergeCell ref="DV120:DW120"/>
    <mergeCell ref="AZ125:BA125"/>
    <mergeCell ref="DA125:DB125"/>
    <mergeCell ref="DR125:DU125"/>
    <mergeCell ref="DV125:DW125"/>
    <mergeCell ref="AZ126:BA126"/>
    <mergeCell ref="DA126:DB126"/>
    <mergeCell ref="AZ123:BA123"/>
    <mergeCell ref="DA123:DB123"/>
    <mergeCell ref="DR123:DU123"/>
    <mergeCell ref="DV123:DW123"/>
    <mergeCell ref="AZ124:BA124"/>
    <mergeCell ref="DA124:DB124"/>
    <mergeCell ref="DR124:DU124"/>
    <mergeCell ref="DV124:DW124"/>
    <mergeCell ref="AZ130:BA130"/>
    <mergeCell ref="DA130:DB130"/>
    <mergeCell ref="AZ131:BA131"/>
    <mergeCell ref="DA131:DB131"/>
    <mergeCell ref="AZ132:BA132"/>
    <mergeCell ref="DA132:DB132"/>
    <mergeCell ref="AZ127:BA127"/>
    <mergeCell ref="DA127:DB127"/>
    <mergeCell ref="AZ128:BA128"/>
    <mergeCell ref="DA128:DB128"/>
    <mergeCell ref="AZ129:BA129"/>
    <mergeCell ref="DA129:DB129"/>
    <mergeCell ref="AZ136:BA136"/>
    <mergeCell ref="DA136:DB136"/>
    <mergeCell ref="AZ137:BA137"/>
    <mergeCell ref="DA137:DB137"/>
    <mergeCell ref="AZ138:BA138"/>
    <mergeCell ref="DA138:DB138"/>
    <mergeCell ref="AZ133:BA133"/>
    <mergeCell ref="DA133:DB133"/>
    <mergeCell ref="AZ134:BA134"/>
    <mergeCell ref="DA134:DB134"/>
    <mergeCell ref="AZ135:BA135"/>
    <mergeCell ref="DA135:DB135"/>
    <mergeCell ref="AZ142:BA142"/>
    <mergeCell ref="DA142:DB142"/>
    <mergeCell ref="AZ143:BA143"/>
    <mergeCell ref="DA143:DB143"/>
    <mergeCell ref="AZ144:BA144"/>
    <mergeCell ref="DA144:DB144"/>
    <mergeCell ref="AZ139:BA139"/>
    <mergeCell ref="DA139:DB139"/>
    <mergeCell ref="AZ140:BA140"/>
    <mergeCell ref="DA140:DB140"/>
    <mergeCell ref="AZ141:BA141"/>
    <mergeCell ref="DA141:DB141"/>
    <mergeCell ref="AZ148:BA148"/>
    <mergeCell ref="DA148:DB148"/>
    <mergeCell ref="AZ149:BA149"/>
    <mergeCell ref="DA149:DB149"/>
    <mergeCell ref="AZ150:BA150"/>
    <mergeCell ref="DA150:DB150"/>
    <mergeCell ref="AZ145:BA145"/>
    <mergeCell ref="DA145:DB145"/>
    <mergeCell ref="AZ146:BA146"/>
    <mergeCell ref="DA146:DB146"/>
    <mergeCell ref="AZ147:BA147"/>
    <mergeCell ref="DA147:DB147"/>
    <mergeCell ref="AZ154:BA154"/>
    <mergeCell ref="DA154:DB154"/>
    <mergeCell ref="AZ155:BA155"/>
    <mergeCell ref="DA155:DB155"/>
    <mergeCell ref="AZ156:BA156"/>
    <mergeCell ref="DA156:DB156"/>
    <mergeCell ref="AZ151:BA151"/>
    <mergeCell ref="DA151:DB151"/>
    <mergeCell ref="AZ152:BA152"/>
    <mergeCell ref="DA152:DB152"/>
    <mergeCell ref="AZ153:BA153"/>
    <mergeCell ref="DA153:DB153"/>
    <mergeCell ref="C164:D164"/>
    <mergeCell ref="C165:D165"/>
    <mergeCell ref="E165:CZ165"/>
    <mergeCell ref="C166:D166"/>
    <mergeCell ref="E166:AD166"/>
    <mergeCell ref="AE166:BB166"/>
    <mergeCell ref="BC166:CZ166"/>
    <mergeCell ref="AZ157:BA157"/>
    <mergeCell ref="DA157:DB157"/>
    <mergeCell ref="AZ158:BA158"/>
    <mergeCell ref="DA158:DB158"/>
    <mergeCell ref="CZ159:DC159"/>
    <mergeCell ref="CZ160:DC160"/>
    <mergeCell ref="DA166:DC167"/>
    <mergeCell ref="C167:D167"/>
    <mergeCell ref="E167:W167"/>
    <mergeCell ref="X167:AB167"/>
    <mergeCell ref="AC167:AD167"/>
    <mergeCell ref="AE167:AV167"/>
    <mergeCell ref="AW167:AZ167"/>
    <mergeCell ref="BA167:BB167"/>
    <mergeCell ref="BC167:CQ167"/>
    <mergeCell ref="CR167:CX167"/>
    <mergeCell ref="CY167:CZ167"/>
    <mergeCell ref="A168:A171"/>
    <mergeCell ref="B168:B171"/>
    <mergeCell ref="C168:C171"/>
    <mergeCell ref="D168:D169"/>
    <mergeCell ref="E168:M168"/>
    <mergeCell ref="N168:Q168"/>
    <mergeCell ref="S168:Y168"/>
    <mergeCell ref="Z168:AC168"/>
    <mergeCell ref="AE168:AM168"/>
    <mergeCell ref="BV168:BY168"/>
    <mergeCell ref="BZ168:CA168"/>
    <mergeCell ref="CC168:CF168"/>
    <mergeCell ref="CG168:CH168"/>
    <mergeCell ref="AN168:AO168"/>
    <mergeCell ref="AQ168:AV168"/>
    <mergeCell ref="AW168:AX168"/>
    <mergeCell ref="AZ168:BA169"/>
    <mergeCell ref="BC168:BF168"/>
    <mergeCell ref="BG168:BH168"/>
    <mergeCell ref="AY169:AY171"/>
    <mergeCell ref="BB169:BB171"/>
    <mergeCell ref="BH169:BH170"/>
    <mergeCell ref="AZ170:BA170"/>
    <mergeCell ref="CA169:CA170"/>
    <mergeCell ref="CB169:CB171"/>
    <mergeCell ref="CH169:CH170"/>
    <mergeCell ref="DO168:DO171"/>
    <mergeCell ref="DP168:DP171"/>
    <mergeCell ref="DQ168:DQ171"/>
    <mergeCell ref="Q169:Q170"/>
    <mergeCell ref="R169:R171"/>
    <mergeCell ref="AC169:AC170"/>
    <mergeCell ref="AD169:AD171"/>
    <mergeCell ref="AO169:AO170"/>
    <mergeCell ref="AP169:AP171"/>
    <mergeCell ref="AX169:AX170"/>
    <mergeCell ref="DI168:DI170"/>
    <mergeCell ref="DJ168:DJ170"/>
    <mergeCell ref="DK168:DK170"/>
    <mergeCell ref="DL168:DL171"/>
    <mergeCell ref="DM168:DM171"/>
    <mergeCell ref="DN168:DN171"/>
    <mergeCell ref="CJ168:CM168"/>
    <mergeCell ref="CN168:CO168"/>
    <mergeCell ref="CQ168:CW168"/>
    <mergeCell ref="CX168:CY168"/>
    <mergeCell ref="DA168:DB168"/>
    <mergeCell ref="DH168:DH171"/>
    <mergeCell ref="BJ168:BR168"/>
    <mergeCell ref="BS168:BT168"/>
    <mergeCell ref="AZ173:BA173"/>
    <mergeCell ref="DA173:DB173"/>
    <mergeCell ref="DR173:DU173"/>
    <mergeCell ref="DV173:DW173"/>
    <mergeCell ref="AZ174:BA174"/>
    <mergeCell ref="DA174:DB174"/>
    <mergeCell ref="DR174:DU174"/>
    <mergeCell ref="DV174:DW174"/>
    <mergeCell ref="AZ171:BA171"/>
    <mergeCell ref="DR171:DW171"/>
    <mergeCell ref="AZ172:BA172"/>
    <mergeCell ref="DA172:DB172"/>
    <mergeCell ref="DR172:DU172"/>
    <mergeCell ref="DV172:DW172"/>
    <mergeCell ref="CI169:CI171"/>
    <mergeCell ref="CO169:CO170"/>
    <mergeCell ref="CP169:CP171"/>
    <mergeCell ref="CY169:CY170"/>
    <mergeCell ref="CZ169:CZ171"/>
    <mergeCell ref="DC169:DC171"/>
    <mergeCell ref="DA170:DB171"/>
    <mergeCell ref="BI169:BI171"/>
    <mergeCell ref="BT169:BT170"/>
    <mergeCell ref="BU169:BU171"/>
    <mergeCell ref="DV177:DW177"/>
    <mergeCell ref="AZ178:BA178"/>
    <mergeCell ref="DA178:DB178"/>
    <mergeCell ref="DR178:DU178"/>
    <mergeCell ref="DV178:DW178"/>
    <mergeCell ref="AZ175:BA175"/>
    <mergeCell ref="DA175:DB175"/>
    <mergeCell ref="DR175:DU175"/>
    <mergeCell ref="DV175:DW175"/>
    <mergeCell ref="AZ176:BA176"/>
    <mergeCell ref="DA176:DB176"/>
    <mergeCell ref="DR176:DU176"/>
    <mergeCell ref="DV176:DW176"/>
    <mergeCell ref="AZ179:BA179"/>
    <mergeCell ref="DA179:DB179"/>
    <mergeCell ref="AZ180:BA180"/>
    <mergeCell ref="DA180:DB180"/>
    <mergeCell ref="AZ181:BA181"/>
    <mergeCell ref="DA181:DB181"/>
    <mergeCell ref="AZ177:BA177"/>
    <mergeCell ref="DA177:DB177"/>
    <mergeCell ref="DR177:DU177"/>
    <mergeCell ref="AZ185:BA185"/>
    <mergeCell ref="DA185:DB185"/>
    <mergeCell ref="AZ186:BA186"/>
    <mergeCell ref="DA186:DB186"/>
    <mergeCell ref="AZ187:BA187"/>
    <mergeCell ref="DA187:DB187"/>
    <mergeCell ref="AZ182:BA182"/>
    <mergeCell ref="DA182:DB182"/>
    <mergeCell ref="AZ183:BA183"/>
    <mergeCell ref="DA183:DB183"/>
    <mergeCell ref="AZ184:BA184"/>
    <mergeCell ref="DA184:DB184"/>
    <mergeCell ref="AZ191:BA191"/>
    <mergeCell ref="DA191:DB191"/>
    <mergeCell ref="AZ192:BA192"/>
    <mergeCell ref="DA192:DB192"/>
    <mergeCell ref="AZ193:BA193"/>
    <mergeCell ref="DA193:DB193"/>
    <mergeCell ref="AZ188:BA188"/>
    <mergeCell ref="DA188:DB188"/>
    <mergeCell ref="AZ189:BA189"/>
    <mergeCell ref="DA189:DB189"/>
    <mergeCell ref="AZ190:BA190"/>
    <mergeCell ref="DA190:DB190"/>
    <mergeCell ref="AZ197:BA197"/>
    <mergeCell ref="DA197:DB197"/>
    <mergeCell ref="AZ198:BA198"/>
    <mergeCell ref="DA198:DB198"/>
    <mergeCell ref="AZ199:BA199"/>
    <mergeCell ref="DA199:DB199"/>
    <mergeCell ref="AZ194:BA194"/>
    <mergeCell ref="DA194:DB194"/>
    <mergeCell ref="AZ195:BA195"/>
    <mergeCell ref="DA195:DB195"/>
    <mergeCell ref="AZ196:BA196"/>
    <mergeCell ref="DA196:DB196"/>
    <mergeCell ref="AZ203:BA203"/>
    <mergeCell ref="DA203:DB203"/>
    <mergeCell ref="AZ204:BA204"/>
    <mergeCell ref="DA204:DB204"/>
    <mergeCell ref="AZ205:BA205"/>
    <mergeCell ref="DA205:DB205"/>
    <mergeCell ref="AZ200:BA200"/>
    <mergeCell ref="DA200:DB200"/>
    <mergeCell ref="AZ201:BA201"/>
    <mergeCell ref="DA201:DB201"/>
    <mergeCell ref="AZ202:BA202"/>
    <mergeCell ref="DA202:DB202"/>
    <mergeCell ref="CZ212:DC212"/>
    <mergeCell ref="CZ213:DC213"/>
    <mergeCell ref="AZ209:BA209"/>
    <mergeCell ref="DA209:DB209"/>
    <mergeCell ref="AZ210:BA210"/>
    <mergeCell ref="DA210:DB210"/>
    <mergeCell ref="AZ211:BA211"/>
    <mergeCell ref="DA211:DB211"/>
    <mergeCell ref="AZ206:BA206"/>
    <mergeCell ref="DA206:DB206"/>
    <mergeCell ref="AZ207:BA207"/>
    <mergeCell ref="DA207:DB207"/>
    <mergeCell ref="AZ208:BA208"/>
    <mergeCell ref="DA208:DB208"/>
  </mergeCells>
  <conditionalFormatting sqref="DL13:DL52 DL66:DL105 DL119:DL158 DL172:DL211 DQ172:DQ211">
    <cfRule type="cellIs" dxfId="68" priority="11" operator="lessThan">
      <formula>75</formula>
    </cfRule>
  </conditionalFormatting>
  <conditionalFormatting sqref="E6:CZ7 E59:CZ60 E112:CZ113 E165:CZ166">
    <cfRule type="containsText" dxfId="67" priority="10" operator="containsText" text="Total">
      <formula>NOT(ISERROR(SEARCH("Total",E6)))</formula>
    </cfRule>
  </conditionalFormatting>
  <conditionalFormatting sqref="DM66:DM105 DM119:DM158 DM172:DM211">
    <cfRule type="cellIs" dxfId="66" priority="2" operator="between">
      <formula>-9</formula>
      <formula>-20</formula>
    </cfRule>
    <cfRule type="cellIs" dxfId="65" priority="3" operator="between">
      <formula>-6</formula>
      <formula>-9</formula>
    </cfRule>
    <cfRule type="cellIs" dxfId="64" priority="4" operator="between">
      <formula>-3</formula>
      <formula>-6</formula>
    </cfRule>
    <cfRule type="cellIs" dxfId="63" priority="5" operator="between">
      <formula>-1</formula>
      <formula>-3</formula>
    </cfRule>
    <cfRule type="cellIs" dxfId="62" priority="6" operator="between">
      <formula>9</formula>
      <formula>20</formula>
    </cfRule>
    <cfRule type="cellIs" dxfId="61" priority="7" operator="between">
      <formula>6</formula>
      <formula>9</formula>
    </cfRule>
    <cfRule type="cellIs" dxfId="60" priority="8" operator="between">
      <formula>3</formula>
      <formula>6</formula>
    </cfRule>
    <cfRule type="cellIs" dxfId="59" priority="9" operator="between">
      <formula>1</formula>
      <formula>3</formula>
    </cfRule>
  </conditionalFormatting>
  <conditionalFormatting sqref="DM66:DM105 DM119:DM158 DM172:DM211">
    <cfRule type="cellIs" dxfId="58" priority="1" operator="equal">
      <formula>0</formula>
    </cfRule>
  </conditionalFormatting>
  <dataValidations count="104">
    <dataValidation type="custom" allowBlank="1" showInputMessage="1" showErrorMessage="1" errorTitle="Error Message" error="Score is greater than the number of items. You should enter a score less than or equal to the number of items" sqref="E119:P158 S119:AB158 AE119:AN158 AQ119:AW158 AZ119:BA158 BC119:BG158 BJ119:BS158 BV119:BZ158 CC119:CG158 CJ119:CN158 CQ119:CX158 DA119:DB158 E172:P211 S172:AB211 AE172:AN211 AQ172:AW211 DB199:DB211 BC172:BG211 BJ172:BS211 BV172:BZ211 CC172:CG211 CJ172:CN211 CQ172:CX211 DA172:DA211 AZ201:BA211">
      <formula1>E119&lt;=E$118</formula1>
    </dataValidation>
    <dataValidation type="custom" allowBlank="1" showInputMessage="1" showErrorMessage="1" errorTitle="Error Message" error="Score is greater than the number of items. You should enter a score less than or equal to the number of items" sqref="AE66:AN105 AQ66:AW105 AZ66:BA105 BC66:BG105 BJ66:BS105 BV66:BZ105 CC66:CG105 CJ66:CN105 CQ66:CX105 DA66:DB105">
      <formula1>AE66&lt;=AE$65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AZ172:BA200">
      <formula1>AZ172&lt;=AZ$171</formula1>
    </dataValidation>
    <dataValidation type="custom" allowBlank="1" showInputMessage="1" showErrorMessage="1" errorTitle="Error Message" error="Score is greater than the number of items. You should enter a score less than or equal to the number of items" sqref="AB66:AB105">
      <formula1>AB66&lt;=$AB$65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AA66:AA105">
      <formula1>AA66&lt;=$AA$65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Z66:Z105">
      <formula1>Z66&lt;=$Z$65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Y66:Y105">
      <formula1>Y66&lt;=$Y$65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X66:X105">
      <formula1>X66&lt;=$X$65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W66:W105">
      <formula1>W66&lt;=$W$65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V66:V105">
      <formula1>V66&lt;=$V$65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U66:U105">
      <formula1>U66&lt;=$U$65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T66:T105">
      <formula1>T66&lt;=$T$65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S66:S105">
      <formula1>S66&lt;=$S$65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P66:P105">
      <formula1>P66&lt;=$P$65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O66:O105">
      <formula1>O66&lt;=$O$65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N66:N105">
      <formula1>N66&lt;=$N$65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M66:M105">
      <formula1>M66&lt;=$M$65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L66:L105">
      <formula1>L66&lt;=$L$65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K66:K105">
      <formula1>K66&lt;=$K$65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J66:J105">
      <formula1>J66&lt;=$J$65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I66:I105">
      <formula1>I66&lt;=$I$65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H66:H105">
      <formula1>H66&lt;=$H$65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G66:G105">
      <formula1>G66&lt;=$G$65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F66:F105">
      <formula1>F66&lt;=$F$65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E66:E105">
      <formula1>E66&lt;=$E$65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DA13:DB52">
      <formula1>DA13&lt;=$DA$12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X13:CX52">
      <formula1>CX13&lt;=$CX$12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W13:CW52">
      <formula1>CW13&lt;=$CW$12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V13:CV52">
      <formula1>CV13&lt;=$CV$12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U13:CU52">
      <formula1>CU13&lt;=$CU$12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T13:CT52">
      <formula1>CT13&lt;=$CT$12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S13:CS52">
      <formula1>CS13&lt;=$CS$12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R13:CR52">
      <formula1>CR13&lt;=$CR$12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Q13:CQ52">
      <formula1>CQ13&lt;=$CQ$12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N13:CN52">
      <formula1>CN13&lt;=$CN$12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M13:CM52">
      <formula1>CM13&lt;=$CM$12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L13:CL52">
      <formula1>CL13&lt;=$CL$12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K13:CK52 CJ13:CJ41">
      <formula1>CJ13&lt;=$CK$12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J42:CJ52">
      <formula1>CJ42&lt;=$CJ$12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G13:CG52">
      <formula1>CG13&lt;=$CG$12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F13:CF52">
      <formula1>CF13&lt;=$CF$12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E13:CE52">
      <formula1>CE13&lt;=$CE$12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D13:CD52">
      <formula1>CD13&lt;=$CD$12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C13:CC52">
      <formula1>CC13&lt;=$CC$12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Z13:BZ52">
      <formula1>BZ13&lt;=$BZ$12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Y13:BY52">
      <formula1>BY13&lt;=$BY$12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X13:BX52">
      <formula1>BX13&lt;=$BX$12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W13:BW52">
      <formula1>BW13&lt;=$BW$12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V13:BV52">
      <formula1>BV13&lt;=$BV$12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Q13:BQ52">
      <formula1>BQ13&lt;=$BQ$12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R13:BR52">
      <formula1>BR13&lt;=$BR$12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S13:BS52">
      <formula1>BS13&lt;=$BS$12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P13:BP52">
      <formula1>BP13&lt;=$BP$12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O13:BO52">
      <formula1>BO13&lt;=$BO$12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N13:BN52">
      <formula1>BN13&lt;=$BN$12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M13:BM52">
      <formula1>BM13&lt;=$BM$12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L13:BL52">
      <formula1>BL13&lt;=$BL$12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K13:BK52">
      <formula1>BK13&lt;=$BK$12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J13:BJ52">
      <formula1>BJ13&lt;=$BJ$12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G13:BG52">
      <formula1>BG13&lt;=$BG$12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F13:BF52">
      <formula1>BF13&lt;=$BF$12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E13:BE52">
      <formula1>BE13&lt;=$BE$12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D13:BD52">
      <formula1>BD13&lt;=$BD$12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C13:BC52">
      <formula1>BC13&lt;=$BC$12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Z13:BA52">
      <formula1>AZ13&lt;=$AZ$12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W13:AW52">
      <formula1>AW13&lt;=$AW$12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V13:AV52">
      <formula1>AV13&lt;=$AV$12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U13:AU52">
      <formula1>AU13&lt;=$AU$12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T13:AT52">
      <formula1>AT13&lt;=$AT$12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S13:AS52">
      <formula1>AS13&lt;=$AS$12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R13:AR52">
      <formula1>AR13&lt;=$AR$12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Q13:AQ52">
      <formula1>AQ13&lt;=$AQ$12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N13:AN52">
      <formula1>AN13&lt;=$AN$12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M13:AM52">
      <formula1>AM13&lt;=$AM$12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L13:AL51">
      <formula1>AL13&lt;=$AL$12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K13:AK52">
      <formula1>AK13&lt;=$AK$12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J13:AJ52">
      <formula1>AJ13&lt;=$AJ$12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I13:AI52">
      <formula1>AI13&lt;=$AI$12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H13:AH52">
      <formula1>AH13&lt;=$AH$12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G13:AG52">
      <formula1>AG13&lt;=$AG$12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F13:AF52">
      <formula1>AF13&lt;=$AF$12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E13:AE52">
      <formula1>AE13&lt;=$AE$12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V13:V52">
      <formula1>V13&lt;=$V$12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W13:W52">
      <formula1>W13&lt;=$W$12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X13:X52">
      <formula1>X13&lt;=$X$12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Y13:Y52">
      <formula1>Y13&lt;=$Y$12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Z13:Z52 AL52">
      <formula1>Z13&lt;=$Z$12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A13:AA52">
      <formula1>AA13&lt;=$AA$12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B13:AB52">
      <formula1>AB13&lt;=$AB$12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U13:U52">
      <formula1>U13&lt;=$U$12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T13:T52">
      <formula1>T13&lt;=$T$12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S13:S52">
      <formula1>S13&lt;=$S$12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G13:G52">
      <formula1>G13&lt;=$G$12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H13:H52">
      <formula1>H13&lt;=$H$12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I13:I52">
      <formula1>I13&lt;=$I$12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J13:J52">
      <formula1>J13&lt;=$J$12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K13:K52">
      <formula1>K13&lt;=$K$12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L13:L52">
      <formula1>L13&lt;=$L$12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M13:M52">
      <formula1>M13&lt;=$M$12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N13:N52">
      <formula1>N13&lt;=$N$12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O13:O52">
      <formula1>O13&lt;=$O$12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P13:P52">
      <formula1>P13&lt;=$P$12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F13:F52">
      <formula1>F13&lt;=$F$12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E13:E52">
      <formula1>E13&lt;=$E$12</formula1>
    </dataValidation>
  </dataValidations>
  <pageMargins left="0.25" right="0.25" top="0.75" bottom="0.75" header="0.3" footer="0.3"/>
  <pageSetup paperSize="256" scale="75" orientation="landscape" horizontalDpi="0" verticalDpi="0" r:id="rId1"/>
  <headerFooter>
    <oddFooter>&amp;L*Homework/Experiments/Portfolio/Other Outputs</oddFooter>
  </headerFooter>
  <colBreaks count="1" manualBreakCount="1">
    <brk id="66" max="206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5:DW217"/>
  <sheetViews>
    <sheetView topLeftCell="A174" zoomScale="120" zoomScaleNormal="120" workbookViewId="0">
      <pane xSplit="4" topLeftCell="CT1" activePane="topRight" state="frozen"/>
      <selection activeCell="BH10" sqref="BH10:BH11"/>
      <selection pane="topRight" activeCell="BM185" sqref="BM185"/>
    </sheetView>
  </sheetViews>
  <sheetFormatPr defaultColWidth="9.140625" defaultRowHeight="12.75"/>
  <cols>
    <col min="1" max="1" width="14.42578125" style="1" customWidth="1"/>
    <col min="2" max="2" width="10" style="143" hidden="1" customWidth="1"/>
    <col min="3" max="3" width="27.85546875" style="1" customWidth="1"/>
    <col min="4" max="4" width="16.5703125" style="1" customWidth="1"/>
    <col min="5" max="12" width="4.28515625" style="1" customWidth="1"/>
    <col min="13" max="16" width="4.28515625" style="1" hidden="1" customWidth="1"/>
    <col min="17" max="18" width="5.5703125" style="1" customWidth="1"/>
    <col min="19" max="23" width="4.28515625" style="1" customWidth="1"/>
    <col min="24" max="28" width="4.28515625" style="1" hidden="1" customWidth="1"/>
    <col min="29" max="30" width="5.5703125" style="1" customWidth="1"/>
    <col min="31" max="37" width="4.28515625" style="1" customWidth="1"/>
    <col min="38" max="40" width="4.28515625" style="1" hidden="1" customWidth="1"/>
    <col min="41" max="42" width="5.5703125" style="1" customWidth="1"/>
    <col min="43" max="46" width="4.28515625" style="1" customWidth="1"/>
    <col min="47" max="49" width="4.28515625" style="1" hidden="1" customWidth="1"/>
    <col min="50" max="51" width="5.5703125" style="1" customWidth="1"/>
    <col min="52" max="52" width="5.42578125" style="1" customWidth="1"/>
    <col min="53" max="54" width="5.5703125" style="1" customWidth="1"/>
    <col min="55" max="59" width="4.28515625" style="1" customWidth="1"/>
    <col min="60" max="61" width="5.5703125" style="1" customWidth="1"/>
    <col min="62" max="67" width="4.28515625" style="1" customWidth="1"/>
    <col min="68" max="71" width="4.28515625" style="1" hidden="1" customWidth="1"/>
    <col min="72" max="73" width="5.5703125" style="1" customWidth="1"/>
    <col min="74" max="76" width="4.28515625" style="1" customWidth="1"/>
    <col min="77" max="78" width="4.28515625" style="1" hidden="1" customWidth="1"/>
    <col min="79" max="80" width="5.42578125" style="1" customWidth="1"/>
    <col min="81" max="82" width="4.28515625" style="1" customWidth="1"/>
    <col min="83" max="85" width="4.28515625" style="1" hidden="1" customWidth="1"/>
    <col min="86" max="86" width="5.5703125" style="1" customWidth="1"/>
    <col min="87" max="87" width="5.42578125" style="1" customWidth="1"/>
    <col min="88" max="89" width="4.28515625" style="1" customWidth="1"/>
    <col min="90" max="92" width="4.28515625" style="1" hidden="1" customWidth="1"/>
    <col min="93" max="94" width="5.5703125" style="1" customWidth="1"/>
    <col min="95" max="98" width="4.28515625" style="1" customWidth="1"/>
    <col min="99" max="102" width="4.28515625" style="1" hidden="1" customWidth="1"/>
    <col min="103" max="107" width="5.5703125" style="1" customWidth="1"/>
    <col min="108" max="108" width="5.5703125" style="2" hidden="1" customWidth="1"/>
    <col min="109" max="109" width="8.42578125" style="2" hidden="1" customWidth="1"/>
    <col min="110" max="111" width="5.5703125" style="2" hidden="1" customWidth="1"/>
    <col min="112" max="112" width="9.7109375" style="3" customWidth="1"/>
    <col min="113" max="115" width="13.7109375" style="1" customWidth="1"/>
    <col min="116" max="116" width="12.85546875" style="4" customWidth="1"/>
    <col min="117" max="117" width="11.5703125" style="11" customWidth="1"/>
    <col min="118" max="118" width="13.42578125" style="4" customWidth="1"/>
    <col min="119" max="122" width="10.140625" style="1" customWidth="1"/>
    <col min="123" max="126" width="3.140625" style="1" customWidth="1"/>
    <col min="127" max="16384" width="9.140625" style="1"/>
  </cols>
  <sheetData>
    <row r="5" spans="1:127" ht="24" thickBot="1">
      <c r="B5" s="1"/>
      <c r="C5" s="363" t="s">
        <v>0</v>
      </c>
      <c r="D5" s="363"/>
      <c r="DM5" s="1"/>
      <c r="DN5" s="1"/>
    </row>
    <row r="6" spans="1:127" ht="21" thickBot="1">
      <c r="B6" s="1"/>
      <c r="C6" s="364" t="s">
        <v>1</v>
      </c>
      <c r="D6" s="364"/>
      <c r="E6" s="365" t="str">
        <f>IF($AC$8+$BA$8+$CY$8+$DC$9=100,"","Total weight should be equal to 100")</f>
        <v/>
      </c>
      <c r="F6" s="366"/>
      <c r="G6" s="366"/>
      <c r="H6" s="366"/>
      <c r="I6" s="366"/>
      <c r="J6" s="366"/>
      <c r="K6" s="366"/>
      <c r="L6" s="366"/>
      <c r="M6" s="366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366"/>
      <c r="AA6" s="366"/>
      <c r="AB6" s="366"/>
      <c r="AC6" s="366"/>
      <c r="AD6" s="366"/>
      <c r="AE6" s="366"/>
      <c r="AF6" s="366"/>
      <c r="AG6" s="366"/>
      <c r="AH6" s="366"/>
      <c r="AI6" s="366"/>
      <c r="AJ6" s="366"/>
      <c r="AK6" s="366"/>
      <c r="AL6" s="366"/>
      <c r="AM6" s="366"/>
      <c r="AN6" s="366"/>
      <c r="AO6" s="366"/>
      <c r="AP6" s="366"/>
      <c r="AQ6" s="366"/>
      <c r="AR6" s="366"/>
      <c r="AS6" s="366"/>
      <c r="AT6" s="366"/>
      <c r="AU6" s="366"/>
      <c r="AV6" s="366"/>
      <c r="AW6" s="366"/>
      <c r="AX6" s="366"/>
      <c r="AY6" s="366"/>
      <c r="AZ6" s="366"/>
      <c r="BA6" s="366"/>
      <c r="BB6" s="366"/>
      <c r="BC6" s="366"/>
      <c r="BD6" s="366"/>
      <c r="BE6" s="366"/>
      <c r="BF6" s="366"/>
      <c r="BG6" s="366"/>
      <c r="BH6" s="366"/>
      <c r="BI6" s="366"/>
      <c r="BJ6" s="366"/>
      <c r="BK6" s="366"/>
      <c r="BL6" s="366"/>
      <c r="BM6" s="366"/>
      <c r="BN6" s="366"/>
      <c r="BO6" s="366"/>
      <c r="BP6" s="366"/>
      <c r="BQ6" s="366"/>
      <c r="BR6" s="366"/>
      <c r="BS6" s="366"/>
      <c r="BT6" s="366"/>
      <c r="BU6" s="366"/>
      <c r="BV6" s="366"/>
      <c r="BW6" s="366"/>
      <c r="BX6" s="366"/>
      <c r="BY6" s="366"/>
      <c r="BZ6" s="366"/>
      <c r="CA6" s="366"/>
      <c r="CB6" s="366"/>
      <c r="CC6" s="366"/>
      <c r="CD6" s="366"/>
      <c r="CE6" s="366"/>
      <c r="CF6" s="366"/>
      <c r="CG6" s="366"/>
      <c r="CH6" s="366"/>
      <c r="CI6" s="366"/>
      <c r="CJ6" s="366"/>
      <c r="CK6" s="366"/>
      <c r="CL6" s="366"/>
      <c r="CM6" s="366"/>
      <c r="CN6" s="366"/>
      <c r="CO6" s="366"/>
      <c r="CP6" s="366"/>
      <c r="CQ6" s="366"/>
      <c r="CR6" s="366"/>
      <c r="CS6" s="366"/>
      <c r="CT6" s="366"/>
      <c r="CU6" s="366"/>
      <c r="CV6" s="366"/>
      <c r="CW6" s="366"/>
      <c r="CX6" s="366"/>
      <c r="CY6" s="366"/>
      <c r="CZ6" s="367"/>
      <c r="DA6" s="5"/>
      <c r="DB6" s="5"/>
      <c r="DC6" s="5"/>
      <c r="DD6" s="6"/>
      <c r="DE6" s="6"/>
      <c r="DF6" s="6"/>
      <c r="DG6" s="6"/>
      <c r="DH6" s="7"/>
      <c r="DI6" s="5"/>
      <c r="DJ6" s="5"/>
      <c r="DK6" s="5"/>
      <c r="DL6" s="8"/>
      <c r="DM6" s="1"/>
      <c r="DN6" s="1"/>
    </row>
    <row r="7" spans="1:127" ht="17.25" thickBot="1">
      <c r="B7" s="1"/>
      <c r="C7" s="426" t="s">
        <v>262</v>
      </c>
      <c r="D7" s="427"/>
      <c r="E7" s="370" t="str">
        <f>IF(R9+AD9=100,"","Total formative assessment weight should be 100")</f>
        <v/>
      </c>
      <c r="F7" s="371"/>
      <c r="G7" s="371"/>
      <c r="H7" s="371"/>
      <c r="I7" s="371"/>
      <c r="J7" s="371"/>
      <c r="K7" s="371"/>
      <c r="L7" s="371"/>
      <c r="M7" s="371"/>
      <c r="N7" s="371"/>
      <c r="O7" s="371"/>
      <c r="P7" s="371"/>
      <c r="Q7" s="371"/>
      <c r="R7" s="371"/>
      <c r="S7" s="371"/>
      <c r="T7" s="371"/>
      <c r="U7" s="371"/>
      <c r="V7" s="371"/>
      <c r="W7" s="371"/>
      <c r="X7" s="371"/>
      <c r="Y7" s="371"/>
      <c r="Z7" s="371"/>
      <c r="AA7" s="371"/>
      <c r="AB7" s="371"/>
      <c r="AC7" s="371"/>
      <c r="AD7" s="371"/>
      <c r="AE7" s="371" t="str">
        <f>IF(AP9+AY9+BB9=100,"","Total written work weight should be 100")</f>
        <v/>
      </c>
      <c r="AF7" s="371"/>
      <c r="AG7" s="371"/>
      <c r="AH7" s="371"/>
      <c r="AI7" s="371"/>
      <c r="AJ7" s="371"/>
      <c r="AK7" s="371"/>
      <c r="AL7" s="371"/>
      <c r="AM7" s="371"/>
      <c r="AN7" s="371"/>
      <c r="AO7" s="371"/>
      <c r="AP7" s="371"/>
      <c r="AQ7" s="371"/>
      <c r="AR7" s="371"/>
      <c r="AS7" s="371"/>
      <c r="AT7" s="371"/>
      <c r="AU7" s="371"/>
      <c r="AV7" s="371"/>
      <c r="AW7" s="371"/>
      <c r="AX7" s="371"/>
      <c r="AY7" s="371"/>
      <c r="AZ7" s="371"/>
      <c r="BA7" s="371"/>
      <c r="BB7" s="371"/>
      <c r="BC7" s="371" t="str">
        <f>IF(BI9+BU9+CB9+CI9+CP9+CZ9=100,"","Total written work weight should be 100")</f>
        <v/>
      </c>
      <c r="BD7" s="371"/>
      <c r="BE7" s="371"/>
      <c r="BF7" s="371"/>
      <c r="BG7" s="371"/>
      <c r="BH7" s="371"/>
      <c r="BI7" s="371"/>
      <c r="BJ7" s="371"/>
      <c r="BK7" s="371"/>
      <c r="BL7" s="371"/>
      <c r="BM7" s="371"/>
      <c r="BN7" s="371"/>
      <c r="BO7" s="371"/>
      <c r="BP7" s="371"/>
      <c r="BQ7" s="371"/>
      <c r="BR7" s="371"/>
      <c r="BS7" s="371"/>
      <c r="BT7" s="371"/>
      <c r="BU7" s="371"/>
      <c r="BV7" s="371"/>
      <c r="BW7" s="371"/>
      <c r="BX7" s="371"/>
      <c r="BY7" s="371"/>
      <c r="BZ7" s="371"/>
      <c r="CA7" s="371"/>
      <c r="CB7" s="371"/>
      <c r="CC7" s="371"/>
      <c r="CD7" s="371"/>
      <c r="CE7" s="371"/>
      <c r="CF7" s="371"/>
      <c r="CG7" s="371"/>
      <c r="CH7" s="371"/>
      <c r="CI7" s="371"/>
      <c r="CJ7" s="371"/>
      <c r="CK7" s="371"/>
      <c r="CL7" s="371"/>
      <c r="CM7" s="371"/>
      <c r="CN7" s="371"/>
      <c r="CO7" s="371"/>
      <c r="CP7" s="371"/>
      <c r="CQ7" s="371"/>
      <c r="CR7" s="371"/>
      <c r="CS7" s="371"/>
      <c r="CT7" s="371"/>
      <c r="CU7" s="371"/>
      <c r="CV7" s="371"/>
      <c r="CW7" s="371"/>
      <c r="CX7" s="371"/>
      <c r="CY7" s="371"/>
      <c r="CZ7" s="372"/>
      <c r="DA7" s="373" t="s">
        <v>3</v>
      </c>
      <c r="DB7" s="374"/>
      <c r="DC7" s="375"/>
      <c r="DD7" s="9"/>
      <c r="DE7" s="9"/>
      <c r="DF7" s="9"/>
      <c r="DG7" s="9"/>
      <c r="DH7" s="7"/>
      <c r="DI7" s="5"/>
      <c r="DJ7" s="5"/>
      <c r="DK7" s="5"/>
      <c r="DL7" s="10"/>
      <c r="DN7" s="1"/>
    </row>
    <row r="8" spans="1:127" ht="18.75" thickBot="1">
      <c r="B8" s="1"/>
      <c r="C8" s="359" t="str">
        <f>IF(C7='AP 5O'!C7:D7,"","Scale should be the same with the other section.")</f>
        <v/>
      </c>
      <c r="D8" s="359"/>
      <c r="E8" s="431" t="s">
        <v>4</v>
      </c>
      <c r="F8" s="432"/>
      <c r="G8" s="432"/>
      <c r="H8" s="432"/>
      <c r="I8" s="432"/>
      <c r="J8" s="432"/>
      <c r="K8" s="432"/>
      <c r="L8" s="432"/>
      <c r="M8" s="432"/>
      <c r="N8" s="361"/>
      <c r="O8" s="361"/>
      <c r="P8" s="432"/>
      <c r="Q8" s="432"/>
      <c r="R8" s="361"/>
      <c r="S8" s="361"/>
      <c r="T8" s="361"/>
      <c r="U8" s="361"/>
      <c r="V8" s="361"/>
      <c r="W8" s="361"/>
      <c r="X8" s="361" t="s">
        <v>5</v>
      </c>
      <c r="Y8" s="361"/>
      <c r="Z8" s="361"/>
      <c r="AA8" s="361"/>
      <c r="AB8" s="361"/>
      <c r="AC8" s="361">
        <v>0</v>
      </c>
      <c r="AD8" s="381"/>
      <c r="AE8" s="382" t="s">
        <v>6</v>
      </c>
      <c r="AF8" s="383"/>
      <c r="AG8" s="383"/>
      <c r="AH8" s="383"/>
      <c r="AI8" s="383"/>
      <c r="AJ8" s="383"/>
      <c r="AK8" s="383"/>
      <c r="AL8" s="383"/>
      <c r="AM8" s="383"/>
      <c r="AN8" s="383"/>
      <c r="AO8" s="383"/>
      <c r="AP8" s="383"/>
      <c r="AQ8" s="383"/>
      <c r="AR8" s="383"/>
      <c r="AS8" s="383"/>
      <c r="AT8" s="383"/>
      <c r="AU8" s="383"/>
      <c r="AV8" s="458"/>
      <c r="AW8" s="459" t="s">
        <v>5</v>
      </c>
      <c r="AX8" s="460"/>
      <c r="AY8" s="460"/>
      <c r="AZ8" s="461"/>
      <c r="BA8" s="329">
        <v>30</v>
      </c>
      <c r="BB8" s="330"/>
      <c r="BC8" s="331" t="s">
        <v>7</v>
      </c>
      <c r="BD8" s="332"/>
      <c r="BE8" s="332"/>
      <c r="BF8" s="332"/>
      <c r="BG8" s="332"/>
      <c r="BH8" s="332"/>
      <c r="BI8" s="332"/>
      <c r="BJ8" s="332"/>
      <c r="BK8" s="332"/>
      <c r="BL8" s="332"/>
      <c r="BM8" s="332"/>
      <c r="BN8" s="332"/>
      <c r="BO8" s="332"/>
      <c r="BP8" s="332"/>
      <c r="BQ8" s="332"/>
      <c r="BR8" s="332"/>
      <c r="BS8" s="332"/>
      <c r="BT8" s="332"/>
      <c r="BU8" s="332"/>
      <c r="BV8" s="332"/>
      <c r="BW8" s="332"/>
      <c r="BX8" s="332"/>
      <c r="BY8" s="332"/>
      <c r="BZ8" s="332"/>
      <c r="CA8" s="332"/>
      <c r="CB8" s="332"/>
      <c r="CC8" s="332"/>
      <c r="CD8" s="332"/>
      <c r="CE8" s="332"/>
      <c r="CF8" s="332"/>
      <c r="CG8" s="332"/>
      <c r="CH8" s="332"/>
      <c r="CI8" s="332"/>
      <c r="CJ8" s="332"/>
      <c r="CK8" s="332"/>
      <c r="CL8" s="332"/>
      <c r="CM8" s="332"/>
      <c r="CN8" s="332"/>
      <c r="CO8" s="332"/>
      <c r="CP8" s="332"/>
      <c r="CQ8" s="332"/>
      <c r="CR8" s="333" t="s">
        <v>5</v>
      </c>
      <c r="CS8" s="334"/>
      <c r="CT8" s="334"/>
      <c r="CU8" s="334"/>
      <c r="CV8" s="334"/>
      <c r="CW8" s="334"/>
      <c r="CX8" s="335"/>
      <c r="CY8" s="379">
        <v>50</v>
      </c>
      <c r="CZ8" s="380"/>
      <c r="DA8" s="376"/>
      <c r="DB8" s="377"/>
      <c r="DC8" s="378"/>
      <c r="DD8" s="12"/>
      <c r="DE8" s="12"/>
      <c r="DF8" s="12"/>
      <c r="DG8" s="12"/>
      <c r="DH8" s="13"/>
      <c r="DI8" s="14"/>
      <c r="DJ8" s="14"/>
      <c r="DK8" s="14"/>
      <c r="DL8" s="15"/>
      <c r="DN8" s="1"/>
    </row>
    <row r="9" spans="1:127" ht="24.75" customHeight="1" thickBot="1">
      <c r="A9" s="350" t="s">
        <v>8</v>
      </c>
      <c r="B9" s="350"/>
      <c r="C9" s="353" t="s">
        <v>9</v>
      </c>
      <c r="D9" s="356" t="s">
        <v>10</v>
      </c>
      <c r="E9" s="451" t="s">
        <v>11</v>
      </c>
      <c r="F9" s="452"/>
      <c r="G9" s="452"/>
      <c r="H9" s="452"/>
      <c r="I9" s="452"/>
      <c r="J9" s="452"/>
      <c r="K9" s="452"/>
      <c r="L9" s="452"/>
      <c r="M9" s="453"/>
      <c r="N9" s="454" t="s">
        <v>5</v>
      </c>
      <c r="O9" s="455"/>
      <c r="P9" s="456" t="s">
        <v>5</v>
      </c>
      <c r="Q9" s="457"/>
      <c r="R9" s="201">
        <v>0</v>
      </c>
      <c r="S9" s="278" t="s">
        <v>12</v>
      </c>
      <c r="T9" s="278"/>
      <c r="U9" s="278"/>
      <c r="V9" s="278"/>
      <c r="W9" s="278"/>
      <c r="X9" s="278"/>
      <c r="Y9" s="278"/>
      <c r="Z9" s="301" t="s">
        <v>5</v>
      </c>
      <c r="AA9" s="362"/>
      <c r="AB9" s="362"/>
      <c r="AC9" s="302"/>
      <c r="AD9" s="203">
        <v>100</v>
      </c>
      <c r="AE9" s="324" t="s">
        <v>13</v>
      </c>
      <c r="AF9" s="325"/>
      <c r="AG9" s="325"/>
      <c r="AH9" s="325"/>
      <c r="AI9" s="325"/>
      <c r="AJ9" s="325"/>
      <c r="AK9" s="325"/>
      <c r="AL9" s="325"/>
      <c r="AM9" s="326"/>
      <c r="AN9" s="327" t="s">
        <v>5</v>
      </c>
      <c r="AO9" s="328"/>
      <c r="AP9" s="199">
        <v>40</v>
      </c>
      <c r="AQ9" s="278" t="s">
        <v>14</v>
      </c>
      <c r="AR9" s="278"/>
      <c r="AS9" s="278"/>
      <c r="AT9" s="278"/>
      <c r="AU9" s="278"/>
      <c r="AV9" s="278"/>
      <c r="AW9" s="405" t="s">
        <v>5</v>
      </c>
      <c r="AX9" s="406"/>
      <c r="AY9" s="210">
        <v>30</v>
      </c>
      <c r="AZ9" s="297" t="s">
        <v>15</v>
      </c>
      <c r="BA9" s="296"/>
      <c r="BB9" s="23">
        <v>30</v>
      </c>
      <c r="BC9" s="299" t="s">
        <v>16</v>
      </c>
      <c r="BD9" s="300"/>
      <c r="BE9" s="300"/>
      <c r="BF9" s="300"/>
      <c r="BG9" s="450" t="s">
        <v>5</v>
      </c>
      <c r="BH9" s="450"/>
      <c r="BI9" s="199">
        <v>30</v>
      </c>
      <c r="BJ9" s="278" t="s">
        <v>17</v>
      </c>
      <c r="BK9" s="278"/>
      <c r="BL9" s="278"/>
      <c r="BM9" s="278"/>
      <c r="BN9" s="278"/>
      <c r="BO9" s="278"/>
      <c r="BP9" s="278"/>
      <c r="BQ9" s="278"/>
      <c r="BR9" s="278"/>
      <c r="BS9" s="301" t="s">
        <v>5</v>
      </c>
      <c r="BT9" s="302"/>
      <c r="BU9" s="200">
        <v>25</v>
      </c>
      <c r="BV9" s="277" t="s">
        <v>18</v>
      </c>
      <c r="BW9" s="277"/>
      <c r="BX9" s="277"/>
      <c r="BY9" s="277"/>
      <c r="BZ9" s="339" t="s">
        <v>5</v>
      </c>
      <c r="CA9" s="339"/>
      <c r="CB9" s="184">
        <v>15</v>
      </c>
      <c r="CC9" s="340" t="s">
        <v>19</v>
      </c>
      <c r="CD9" s="340"/>
      <c r="CE9" s="340"/>
      <c r="CF9" s="340"/>
      <c r="CG9" s="341" t="s">
        <v>5</v>
      </c>
      <c r="CH9" s="341"/>
      <c r="CI9" s="185">
        <v>20</v>
      </c>
      <c r="CJ9" s="343" t="s">
        <v>20</v>
      </c>
      <c r="CK9" s="343"/>
      <c r="CL9" s="343"/>
      <c r="CM9" s="343"/>
      <c r="CN9" s="343" t="s">
        <v>5</v>
      </c>
      <c r="CO9" s="343"/>
      <c r="CP9" s="204">
        <v>0</v>
      </c>
      <c r="CQ9" s="284" t="s">
        <v>21</v>
      </c>
      <c r="CR9" s="448"/>
      <c r="CS9" s="448"/>
      <c r="CT9" s="448"/>
      <c r="CU9" s="448"/>
      <c r="CV9" s="448"/>
      <c r="CW9" s="448"/>
      <c r="CX9" s="449" t="s">
        <v>5</v>
      </c>
      <c r="CY9" s="449"/>
      <c r="CZ9" s="211">
        <v>10</v>
      </c>
      <c r="DA9" s="304" t="s">
        <v>5</v>
      </c>
      <c r="DB9" s="305"/>
      <c r="DC9" s="23">
        <v>20</v>
      </c>
      <c r="DD9" s="24"/>
      <c r="DE9" s="24"/>
      <c r="DF9" s="24"/>
      <c r="DG9" s="24"/>
      <c r="DH9" s="306" t="s">
        <v>22</v>
      </c>
      <c r="DI9" s="309" t="s">
        <v>23</v>
      </c>
      <c r="DJ9" s="312" t="s">
        <v>23</v>
      </c>
      <c r="DK9" s="315" t="s">
        <v>23</v>
      </c>
      <c r="DL9" s="282" t="s">
        <v>24</v>
      </c>
      <c r="DM9" s="25"/>
      <c r="DN9" s="1"/>
    </row>
    <row r="10" spans="1:127" ht="15" customHeight="1">
      <c r="A10" s="351"/>
      <c r="B10" s="351"/>
      <c r="C10" s="354"/>
      <c r="D10" s="357"/>
      <c r="E10" s="26">
        <v>1</v>
      </c>
      <c r="F10" s="27">
        <v>2</v>
      </c>
      <c r="G10" s="27">
        <v>3</v>
      </c>
      <c r="H10" s="27">
        <v>4</v>
      </c>
      <c r="I10" s="27">
        <v>5</v>
      </c>
      <c r="J10" s="27">
        <v>6</v>
      </c>
      <c r="K10" s="27">
        <v>7</v>
      </c>
      <c r="L10" s="27">
        <v>8</v>
      </c>
      <c r="M10" s="27">
        <v>9</v>
      </c>
      <c r="N10" s="199">
        <v>10</v>
      </c>
      <c r="O10" s="199">
        <v>11</v>
      </c>
      <c r="P10" s="27">
        <v>12</v>
      </c>
      <c r="Q10" s="444" t="s">
        <v>25</v>
      </c>
      <c r="R10" s="289" t="s">
        <v>26</v>
      </c>
      <c r="S10" s="29">
        <v>1</v>
      </c>
      <c r="T10" s="29">
        <v>2</v>
      </c>
      <c r="U10" s="29">
        <v>3</v>
      </c>
      <c r="V10" s="29">
        <v>4</v>
      </c>
      <c r="W10" s="29">
        <v>5</v>
      </c>
      <c r="X10" s="29">
        <v>6</v>
      </c>
      <c r="Y10" s="29">
        <v>7</v>
      </c>
      <c r="Z10" s="29">
        <v>8</v>
      </c>
      <c r="AA10" s="29">
        <v>9</v>
      </c>
      <c r="AB10" s="29">
        <v>10</v>
      </c>
      <c r="AC10" s="285" t="s">
        <v>25</v>
      </c>
      <c r="AD10" s="445" t="s">
        <v>26</v>
      </c>
      <c r="AE10" s="30">
        <v>1</v>
      </c>
      <c r="AF10" s="199">
        <v>2</v>
      </c>
      <c r="AG10" s="199">
        <v>3</v>
      </c>
      <c r="AH10" s="199">
        <v>4</v>
      </c>
      <c r="AI10" s="199">
        <v>5</v>
      </c>
      <c r="AJ10" s="199">
        <v>6</v>
      </c>
      <c r="AK10" s="199">
        <v>7</v>
      </c>
      <c r="AL10" s="199">
        <v>8</v>
      </c>
      <c r="AM10" s="199">
        <v>9</v>
      </c>
      <c r="AN10" s="199">
        <v>10</v>
      </c>
      <c r="AO10" s="336" t="s">
        <v>25</v>
      </c>
      <c r="AP10" s="289" t="s">
        <v>26</v>
      </c>
      <c r="AQ10" s="29">
        <v>1</v>
      </c>
      <c r="AR10" s="29">
        <v>2</v>
      </c>
      <c r="AS10" s="29">
        <v>3</v>
      </c>
      <c r="AT10" s="29">
        <v>4</v>
      </c>
      <c r="AU10" s="29">
        <v>5</v>
      </c>
      <c r="AV10" s="29">
        <v>6</v>
      </c>
      <c r="AW10" s="29">
        <v>7</v>
      </c>
      <c r="AX10" s="285" t="s">
        <v>25</v>
      </c>
      <c r="AY10" s="445" t="s">
        <v>26</v>
      </c>
      <c r="AZ10" s="297"/>
      <c r="BA10" s="298"/>
      <c r="BB10" s="287" t="s">
        <v>26</v>
      </c>
      <c r="BC10" s="30">
        <v>1</v>
      </c>
      <c r="BD10" s="199">
        <v>2</v>
      </c>
      <c r="BE10" s="199">
        <v>3</v>
      </c>
      <c r="BF10" s="199">
        <v>4</v>
      </c>
      <c r="BG10" s="199">
        <v>5</v>
      </c>
      <c r="BH10" s="288" t="s">
        <v>25</v>
      </c>
      <c r="BI10" s="289" t="s">
        <v>26</v>
      </c>
      <c r="BJ10" s="29">
        <v>1</v>
      </c>
      <c r="BK10" s="29">
        <v>2</v>
      </c>
      <c r="BL10" s="29">
        <v>3</v>
      </c>
      <c r="BM10" s="29">
        <v>4</v>
      </c>
      <c r="BN10" s="29">
        <v>5</v>
      </c>
      <c r="BO10" s="29">
        <v>6</v>
      </c>
      <c r="BP10" s="29">
        <v>7</v>
      </c>
      <c r="BQ10" s="29">
        <v>8</v>
      </c>
      <c r="BR10" s="29">
        <v>9</v>
      </c>
      <c r="BS10" s="29">
        <v>10</v>
      </c>
      <c r="BT10" s="290" t="s">
        <v>25</v>
      </c>
      <c r="BU10" s="445" t="s">
        <v>26</v>
      </c>
      <c r="BV10" s="31">
        <v>1</v>
      </c>
      <c r="BW10" s="31">
        <v>2</v>
      </c>
      <c r="BX10" s="31">
        <v>3</v>
      </c>
      <c r="BY10" s="31">
        <v>4</v>
      </c>
      <c r="BZ10" s="32">
        <v>5</v>
      </c>
      <c r="CA10" s="344" t="s">
        <v>25</v>
      </c>
      <c r="CB10" s="287" t="s">
        <v>26</v>
      </c>
      <c r="CC10" s="202">
        <v>1</v>
      </c>
      <c r="CD10" s="202">
        <v>2</v>
      </c>
      <c r="CE10" s="202">
        <v>3</v>
      </c>
      <c r="CF10" s="202">
        <v>4</v>
      </c>
      <c r="CG10" s="202">
        <v>5</v>
      </c>
      <c r="CH10" s="346" t="s">
        <v>25</v>
      </c>
      <c r="CI10" s="347" t="s">
        <v>26</v>
      </c>
      <c r="CJ10" s="34">
        <v>1</v>
      </c>
      <c r="CK10" s="34">
        <v>2</v>
      </c>
      <c r="CL10" s="34">
        <v>3</v>
      </c>
      <c r="CM10" s="34">
        <v>4</v>
      </c>
      <c r="CN10" s="34">
        <v>5</v>
      </c>
      <c r="CO10" s="348" t="s">
        <v>25</v>
      </c>
      <c r="CP10" s="349" t="s">
        <v>26</v>
      </c>
      <c r="CQ10" s="35">
        <v>1</v>
      </c>
      <c r="CR10" s="35">
        <v>2</v>
      </c>
      <c r="CS10" s="35">
        <v>3</v>
      </c>
      <c r="CT10" s="36">
        <v>4</v>
      </c>
      <c r="CU10" s="35">
        <v>5</v>
      </c>
      <c r="CV10" s="35">
        <v>6</v>
      </c>
      <c r="CW10" s="35">
        <v>7</v>
      </c>
      <c r="CX10" s="35">
        <v>8</v>
      </c>
      <c r="CY10" s="288" t="s">
        <v>25</v>
      </c>
      <c r="CZ10" s="318" t="s">
        <v>26</v>
      </c>
      <c r="DA10" s="37"/>
      <c r="DB10" s="38"/>
      <c r="DC10" s="287" t="s">
        <v>27</v>
      </c>
      <c r="DD10" s="39"/>
      <c r="DE10" s="39"/>
      <c r="DF10" s="39"/>
      <c r="DG10" s="39"/>
      <c r="DH10" s="307"/>
      <c r="DI10" s="310"/>
      <c r="DJ10" s="313"/>
      <c r="DK10" s="316"/>
      <c r="DL10" s="283"/>
      <c r="DM10" s="25"/>
      <c r="DN10" s="1"/>
    </row>
    <row r="11" spans="1:127" ht="17.25" customHeight="1">
      <c r="A11" s="351"/>
      <c r="B11" s="351"/>
      <c r="C11" s="354"/>
      <c r="D11" s="40" t="s">
        <v>28</v>
      </c>
      <c r="E11" s="180"/>
      <c r="F11" s="43"/>
      <c r="G11" s="43"/>
      <c r="H11" s="43"/>
      <c r="I11" s="43"/>
      <c r="J11" s="43"/>
      <c r="K11" s="43"/>
      <c r="L11" s="43"/>
      <c r="M11" s="43"/>
      <c r="N11" s="44"/>
      <c r="O11" s="44"/>
      <c r="P11" s="44"/>
      <c r="Q11" s="337"/>
      <c r="R11" s="289"/>
      <c r="S11" s="46"/>
      <c r="T11" s="46"/>
      <c r="U11" s="46"/>
      <c r="V11" s="46"/>
      <c r="W11" s="46"/>
      <c r="X11" s="46"/>
      <c r="Y11" s="46"/>
      <c r="Z11" s="46"/>
      <c r="AA11" s="47"/>
      <c r="AB11" s="47"/>
      <c r="AC11" s="286"/>
      <c r="AD11" s="446"/>
      <c r="AE11" s="180"/>
      <c r="AF11" s="43"/>
      <c r="AG11" s="43"/>
      <c r="AH11" s="43"/>
      <c r="AI11" s="43"/>
      <c r="AJ11" s="43"/>
      <c r="AK11" s="43"/>
      <c r="AL11" s="43"/>
      <c r="AM11" s="43"/>
      <c r="AN11" s="43"/>
      <c r="AO11" s="337"/>
      <c r="AP11" s="289"/>
      <c r="AQ11" s="46">
        <v>43197</v>
      </c>
      <c r="AR11" s="46">
        <v>43108</v>
      </c>
      <c r="AS11" s="46">
        <v>43313</v>
      </c>
      <c r="AT11" s="46"/>
      <c r="AU11" s="46"/>
      <c r="AV11" s="46"/>
      <c r="AW11" s="46"/>
      <c r="AX11" s="286"/>
      <c r="AY11" s="446"/>
      <c r="AZ11" s="417">
        <v>46204</v>
      </c>
      <c r="BA11" s="418"/>
      <c r="BB11" s="287"/>
      <c r="BC11" s="180">
        <v>43168</v>
      </c>
      <c r="BD11" s="43"/>
      <c r="BE11" s="43"/>
      <c r="BF11" s="43"/>
      <c r="BG11" s="43"/>
      <c r="BH11" s="288"/>
      <c r="BI11" s="289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290"/>
      <c r="BU11" s="446"/>
      <c r="BV11" s="49">
        <v>43166</v>
      </c>
      <c r="BW11" s="49">
        <v>42552</v>
      </c>
      <c r="BX11" s="49">
        <v>43259</v>
      </c>
      <c r="BY11" s="49"/>
      <c r="BZ11" s="50"/>
      <c r="CA11" s="344"/>
      <c r="CB11" s="287"/>
      <c r="CC11" s="52">
        <v>43227</v>
      </c>
      <c r="CD11" s="52"/>
      <c r="CE11" s="52"/>
      <c r="CF11" s="52"/>
      <c r="CG11" s="52"/>
      <c r="CH11" s="346"/>
      <c r="CI11" s="347"/>
      <c r="CJ11" s="54"/>
      <c r="CK11" s="54"/>
      <c r="CL11" s="54"/>
      <c r="CM11" s="54"/>
      <c r="CN11" s="54"/>
      <c r="CO11" s="348"/>
      <c r="CP11" s="349"/>
      <c r="CQ11" s="57"/>
      <c r="CR11" s="57"/>
      <c r="CS11" s="57"/>
      <c r="CT11" s="181"/>
      <c r="CU11" s="57"/>
      <c r="CV11" s="57"/>
      <c r="CW11" s="57"/>
      <c r="CX11" s="57"/>
      <c r="CY11" s="288"/>
      <c r="CZ11" s="318"/>
      <c r="DA11" s="394">
        <v>40</v>
      </c>
      <c r="DB11" s="395"/>
      <c r="DC11" s="287"/>
      <c r="DD11" s="39" t="s">
        <v>29</v>
      </c>
      <c r="DE11" s="39" t="s">
        <v>30</v>
      </c>
      <c r="DF11" s="39" t="s">
        <v>31</v>
      </c>
      <c r="DG11" s="39" t="s">
        <v>32</v>
      </c>
      <c r="DH11" s="307"/>
      <c r="DI11" s="311"/>
      <c r="DJ11" s="314"/>
      <c r="DK11" s="317"/>
      <c r="DL11" s="283"/>
      <c r="DM11" s="25"/>
      <c r="DN11" s="1"/>
    </row>
    <row r="12" spans="1:127" ht="15" customHeight="1" thickBot="1">
      <c r="A12" s="352"/>
      <c r="B12" s="352"/>
      <c r="C12" s="355"/>
      <c r="D12" s="40" t="s">
        <v>33</v>
      </c>
      <c r="E12" s="30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>
        <f>SUM(E12:P12)</f>
        <v>0</v>
      </c>
      <c r="R12" s="289"/>
      <c r="S12" s="29">
        <v>10</v>
      </c>
      <c r="T12" s="29">
        <v>10</v>
      </c>
      <c r="U12" s="29">
        <v>10</v>
      </c>
      <c r="V12" s="29">
        <v>10</v>
      </c>
      <c r="W12" s="29">
        <v>10</v>
      </c>
      <c r="X12" s="29"/>
      <c r="Y12" s="29"/>
      <c r="Z12" s="29"/>
      <c r="AA12" s="29"/>
      <c r="AB12" s="29"/>
      <c r="AC12" s="29">
        <f>SUM(S12:AB12)</f>
        <v>50</v>
      </c>
      <c r="AD12" s="447"/>
      <c r="AE12" s="30">
        <v>15</v>
      </c>
      <c r="AF12" s="199">
        <v>15</v>
      </c>
      <c r="AG12" s="199">
        <v>15</v>
      </c>
      <c r="AH12" s="199">
        <v>22</v>
      </c>
      <c r="AI12" s="199">
        <v>15</v>
      </c>
      <c r="AJ12" s="199">
        <v>10</v>
      </c>
      <c r="AK12" s="199"/>
      <c r="AL12" s="199"/>
      <c r="AM12" s="199"/>
      <c r="AN12" s="199"/>
      <c r="AO12" s="199">
        <f>SUM(AE12:AN12)</f>
        <v>92</v>
      </c>
      <c r="AP12" s="289"/>
      <c r="AQ12" s="29">
        <v>5</v>
      </c>
      <c r="AR12" s="29">
        <v>10</v>
      </c>
      <c r="AS12" s="29">
        <v>30</v>
      </c>
      <c r="AT12" s="29"/>
      <c r="AU12" s="29"/>
      <c r="AV12" s="29"/>
      <c r="AW12" s="29"/>
      <c r="AX12" s="29">
        <f>SUM(AQ12:AW12)</f>
        <v>45</v>
      </c>
      <c r="AY12" s="447"/>
      <c r="AZ12" s="390">
        <v>40</v>
      </c>
      <c r="BA12" s="391"/>
      <c r="BB12" s="287"/>
      <c r="BC12" s="30">
        <v>100</v>
      </c>
      <c r="BD12" s="199"/>
      <c r="BE12" s="199"/>
      <c r="BF12" s="199"/>
      <c r="BG12" s="199"/>
      <c r="BH12" s="199">
        <f>SUM(BC12:BG12)</f>
        <v>100</v>
      </c>
      <c r="BI12" s="289"/>
      <c r="BJ12" s="29">
        <v>11</v>
      </c>
      <c r="BK12" s="29">
        <v>25</v>
      </c>
      <c r="BL12" s="29">
        <v>10</v>
      </c>
      <c r="BM12" s="29">
        <v>11</v>
      </c>
      <c r="BN12" s="29">
        <v>10</v>
      </c>
      <c r="BO12" s="29">
        <v>15</v>
      </c>
      <c r="BP12" s="29"/>
      <c r="BQ12" s="29"/>
      <c r="BR12" s="29"/>
      <c r="BS12" s="29"/>
      <c r="BT12" s="29">
        <f>SUM(BJ12:BS12)</f>
        <v>82</v>
      </c>
      <c r="BU12" s="447"/>
      <c r="BV12" s="212">
        <v>100</v>
      </c>
      <c r="BW12" s="212">
        <v>100</v>
      </c>
      <c r="BX12" s="212">
        <v>100</v>
      </c>
      <c r="BY12" s="31"/>
      <c r="BZ12" s="31"/>
      <c r="CA12" s="32">
        <f>SUM(BV12:BZ12)</f>
        <v>300</v>
      </c>
      <c r="CB12" s="287"/>
      <c r="CC12" s="202">
        <v>100</v>
      </c>
      <c r="CD12" s="202">
        <v>100</v>
      </c>
      <c r="CE12" s="202"/>
      <c r="CF12" s="202"/>
      <c r="CG12" s="202"/>
      <c r="CH12" s="202">
        <f>SUM(CC12:CG12)</f>
        <v>200</v>
      </c>
      <c r="CI12" s="347"/>
      <c r="CJ12" s="34"/>
      <c r="CK12" s="34"/>
      <c r="CL12" s="34"/>
      <c r="CM12" s="34"/>
      <c r="CN12" s="34"/>
      <c r="CO12" s="63">
        <f>SUM(CJ12:CN12)</f>
        <v>0</v>
      </c>
      <c r="CP12" s="349"/>
      <c r="CQ12" s="35">
        <v>15</v>
      </c>
      <c r="CR12" s="35">
        <v>10</v>
      </c>
      <c r="CS12" s="35">
        <v>15</v>
      </c>
      <c r="CT12" s="36">
        <v>15</v>
      </c>
      <c r="CU12" s="35"/>
      <c r="CV12" s="35"/>
      <c r="CW12" s="35"/>
      <c r="CX12" s="35"/>
      <c r="CY12" s="66">
        <f>SUM(CQ12:CX12)</f>
        <v>55</v>
      </c>
      <c r="CZ12" s="318"/>
      <c r="DA12" s="396"/>
      <c r="DB12" s="397"/>
      <c r="DC12" s="319"/>
      <c r="DD12" s="39"/>
      <c r="DE12" s="39"/>
      <c r="DF12" s="39"/>
      <c r="DG12" s="39"/>
      <c r="DH12" s="308"/>
      <c r="DI12" s="67" t="s">
        <v>34</v>
      </c>
      <c r="DJ12" s="68" t="s">
        <v>35</v>
      </c>
      <c r="DK12" s="69" t="s">
        <v>36</v>
      </c>
      <c r="DL12" s="283"/>
      <c r="DM12" s="25"/>
      <c r="DN12" s="1"/>
      <c r="DR12" s="279" t="s">
        <v>37</v>
      </c>
      <c r="DS12" s="279"/>
      <c r="DT12" s="279"/>
      <c r="DU12" s="279"/>
      <c r="DV12" s="279"/>
      <c r="DW12" s="279"/>
    </row>
    <row r="13" spans="1:127" ht="18" customHeight="1">
      <c r="A13" s="70">
        <v>406913150140</v>
      </c>
      <c r="B13" s="71" t="s">
        <v>144</v>
      </c>
      <c r="C13" s="207" t="s">
        <v>145</v>
      </c>
      <c r="D13" s="208"/>
      <c r="E13" s="182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 t="str">
        <f>IF(SUMIFS(E13:P13,E13:P13,"&gt;=0")=0,"",SUMIFS(E13:P13,E13:P13,"&gt;=0"))</f>
        <v/>
      </c>
      <c r="R13" s="76">
        <f>IFERROR(IF($R$9=0,0,((Q13/SUMIFS($E$12:$P$12,E13:P13,"&gt;=0")*100))),"")</f>
        <v>0</v>
      </c>
      <c r="S13" s="78">
        <v>5</v>
      </c>
      <c r="T13" s="78">
        <v>8</v>
      </c>
      <c r="U13" s="78">
        <v>10</v>
      </c>
      <c r="V13" s="78">
        <v>2</v>
      </c>
      <c r="W13" s="78">
        <v>5</v>
      </c>
      <c r="X13" s="78"/>
      <c r="Y13" s="78"/>
      <c r="Z13" s="78"/>
      <c r="AA13" s="78"/>
      <c r="AB13" s="78"/>
      <c r="AC13" s="78">
        <f>IF(SUMIFS(S13:AB13,S13:AB13,"&gt;=0")=0,"",SUMIFS(S13:AB13,S13:AB13,"&gt;=0"))</f>
        <v>30</v>
      </c>
      <c r="AD13" s="79">
        <f>IFERROR(IF($AD$9=0,0,((AC13/SUMIFS($S$12:$AB$12,S13:AB13,"&gt;=0")*100))),"")</f>
        <v>60</v>
      </c>
      <c r="AE13" s="182">
        <v>7</v>
      </c>
      <c r="AF13" s="76">
        <v>2</v>
      </c>
      <c r="AG13" s="76">
        <v>4</v>
      </c>
      <c r="AH13" s="76">
        <v>22</v>
      </c>
      <c r="AI13" s="76">
        <v>14</v>
      </c>
      <c r="AJ13" s="76">
        <v>10</v>
      </c>
      <c r="AK13" s="76"/>
      <c r="AL13" s="76"/>
      <c r="AM13" s="76"/>
      <c r="AN13" s="76"/>
      <c r="AO13" s="76">
        <f>IF(SUMIFS(AE13:AN13,AE13:AN13,"&gt;=0")=0,"",SUMIFS(AE13:AN13,AE13:AN13,"&gt;=0"))</f>
        <v>59</v>
      </c>
      <c r="AP13" s="76">
        <f>IFERROR(IF($AP$9=0,0,((AO13/SUMIFS($AE$12:$AN$12,AE13:AN13,"&gt;=0"))*100)),"")</f>
        <v>64.130434782608688</v>
      </c>
      <c r="AQ13" s="78">
        <v>3</v>
      </c>
      <c r="AR13" s="78">
        <v>8</v>
      </c>
      <c r="AS13" s="78">
        <v>20</v>
      </c>
      <c r="AT13" s="78"/>
      <c r="AU13" s="78"/>
      <c r="AV13" s="78"/>
      <c r="AW13" s="78"/>
      <c r="AX13" s="78">
        <f>IF(SUMIFS(AQ13:AW13,AQ13:AW13,"&gt;=0")=0,"",SUMIFS(AQ13:AW13,AQ13:AW13,"&gt;=0"))</f>
        <v>31</v>
      </c>
      <c r="AY13" s="78">
        <f t="shared" ref="AY13:AY52" si="0">IFERROR(IF($AY$9=0,0,((AX13/SUMIFS($AQ$12:$AW$12,AQ13:AW13,"&gt;=0"))*100)),"")</f>
        <v>68.888888888888886</v>
      </c>
      <c r="AZ13" s="384">
        <v>29</v>
      </c>
      <c r="BA13" s="385"/>
      <c r="BB13" s="80">
        <f>IFERROR(IF(OR($BB$9="",$BB$9=0),0,IF(AZ13/$AZ$12*100=0,"",AZ13/$AZ$12*100)),"")</f>
        <v>72.5</v>
      </c>
      <c r="BC13" s="182">
        <v>95</v>
      </c>
      <c r="BD13" s="76"/>
      <c r="BE13" s="76"/>
      <c r="BF13" s="76"/>
      <c r="BG13" s="76"/>
      <c r="BH13" s="76">
        <f>IF(SUMIFS(BC13:BG13,BC13:BG13,"&gt;=0")=0,"",SUMIFS(BC13:BG13,BC13:BG13,"&gt;=0"))</f>
        <v>95</v>
      </c>
      <c r="BI13" s="76">
        <f t="shared" ref="BI13:BI52" si="1">IFERROR(IF($BI$9=0,0,((BH13/SUMIFS($BC$12:$BG$12,BC13:BG13,"&gt;=0"))*100)),"")</f>
        <v>95</v>
      </c>
      <c r="BJ13" s="78">
        <v>11</v>
      </c>
      <c r="BK13" s="78">
        <v>23</v>
      </c>
      <c r="BL13" s="78">
        <v>3</v>
      </c>
      <c r="BM13" s="78">
        <v>10</v>
      </c>
      <c r="BN13" s="78">
        <v>5</v>
      </c>
      <c r="BO13" s="78">
        <v>11</v>
      </c>
      <c r="BP13" s="78"/>
      <c r="BQ13" s="78"/>
      <c r="BR13" s="78"/>
      <c r="BS13" s="78"/>
      <c r="BT13" s="78">
        <f>IF(SUMIFS(BJ13:BS13,BJ13:BS13,"&gt;=0")=0,"",SUMIFS(BJ13:BS13,BJ13:BS13,"&gt;=0"))</f>
        <v>63</v>
      </c>
      <c r="BU13" s="78">
        <f>IFERROR(IF($BU$9=0,0,((BT13/SUMIFS($BJ$12:$BS$12,BJ13:BS13,"&gt;=0"))*100)),"")</f>
        <v>76.829268292682926</v>
      </c>
      <c r="BV13" s="82">
        <v>86</v>
      </c>
      <c r="BW13" s="82">
        <v>82</v>
      </c>
      <c r="BX13" s="82">
        <v>85</v>
      </c>
      <c r="BY13" s="82"/>
      <c r="BZ13" s="82"/>
      <c r="CA13" s="82">
        <f>IF(SUMIFS(BV13:BZ13,BV13:BZ13,"&gt;=0")=0,"",SUMIFS(BV13:BZ13,BV13:BZ13,"&gt;=0"))</f>
        <v>253</v>
      </c>
      <c r="CB13" s="82">
        <f>IFERROR(IF($CB$9=0,0,((CA13/SUMIFS($BV$12:$BZ$12,BV13:BZ13,"&gt;=0"))*100)),"")</f>
        <v>84.333333333333343</v>
      </c>
      <c r="CC13" s="84">
        <v>83</v>
      </c>
      <c r="CD13" s="84">
        <v>84</v>
      </c>
      <c r="CE13" s="84"/>
      <c r="CF13" s="84"/>
      <c r="CG13" s="84"/>
      <c r="CH13" s="84">
        <f>IF(SUMIFS(CC13:CG13,CC13:CG13,"&gt;=0")=0,"",SUMIFS(CC13:CG13,CC13:CG13,"&gt;=0"))</f>
        <v>167</v>
      </c>
      <c r="CI13" s="84">
        <f>IFERROR(IF($CI$9=0,0,((CH13/SUMIFS($CC$12:$CG$12,CC13:CG13,"&gt;=0"))*100)),"")</f>
        <v>83.5</v>
      </c>
      <c r="CJ13" s="86"/>
      <c r="CK13" s="86"/>
      <c r="CL13" s="86"/>
      <c r="CM13" s="86"/>
      <c r="CN13" s="86"/>
      <c r="CO13" s="86" t="str">
        <f>IF(SUMIFS(CJ13:CN13,CJ13:CN13,"&gt;=0")=0,"",SUMIFS(CJ13:CN13,CJ13:CN13,"&gt;=0"))</f>
        <v/>
      </c>
      <c r="CP13" s="86">
        <f>IFERROR(IF($CP$9=0,0,((CO13/SUMIFS($CJ$12:$CN$12,CJ13:CN13,"&gt;=0"))*100)),"")</f>
        <v>0</v>
      </c>
      <c r="CQ13" s="182">
        <v>6</v>
      </c>
      <c r="CR13" s="76">
        <v>10</v>
      </c>
      <c r="CS13" s="76">
        <v>8</v>
      </c>
      <c r="CT13" s="88">
        <v>9</v>
      </c>
      <c r="CU13" s="88"/>
      <c r="CV13" s="88"/>
      <c r="CW13" s="88"/>
      <c r="CX13" s="88"/>
      <c r="CY13" s="88">
        <f>IF(SUMIFS(CQ13:CX13,CQ13:CX13,"&gt;=0")=0,"",SUMIFS(CQ13:CX13,CQ13:CX13,"&gt;=0"))</f>
        <v>33</v>
      </c>
      <c r="CZ13" s="89">
        <f t="shared" ref="CZ13:CZ52" si="2">IFERROR(IF($CZ$9=0,0,((CY13/SUMIFS($CQ$12:$CX$12,CQ13:CX13,"&gt;=0"))*100)),"")</f>
        <v>60</v>
      </c>
      <c r="DA13" s="392">
        <v>33</v>
      </c>
      <c r="DB13" s="393"/>
      <c r="DC13" s="80">
        <f>IFERROR(IF(OR($DC$9="",$DC$9=0),0,IF((DA13/$DA$11*100)*$DC$9/100=0,"",(DA13/$DA$11*100)*$DC$9/100)),"")</f>
        <v>16.5</v>
      </c>
      <c r="DD13" s="90">
        <f>IFERROR((R13*$R$9+AD13*$AD$9)/100*$AC$8/100,"")</f>
        <v>0</v>
      </c>
      <c r="DE13" s="91">
        <f>IFERROR(((AP13*$AP$9+AY13*$AY$9+BB13*$BB$9)/100)*$BA$8/100,"")</f>
        <v>20.420652173913041</v>
      </c>
      <c r="DF13" s="91">
        <f>IFERROR(((BI13*$BI$9+BU13*$BU$9+CB13*$CB$9+CI13*$CI$9+CP13*$CP$9+CZ13*$CZ$9)/100)*$CY$8/100,"")</f>
        <v>41.528658536585368</v>
      </c>
      <c r="DG13" s="92">
        <f>IFERROR(DC13,"")</f>
        <v>16.5</v>
      </c>
      <c r="DH13" s="93">
        <f>IFERROR(IF(AND($C$8="",$E$7="",$AE$7="",$BC$7="",$E$6=""),IF(SUM(DD13:DG13)=0,"",SUM(DD13:DG13)),""),"")</f>
        <v>78.449310710498409</v>
      </c>
      <c r="DI13" s="94">
        <f>IFERROR(75+(100-75)/(100-60)*(DH13-60),"")</f>
        <v>86.530819194061507</v>
      </c>
      <c r="DJ13" s="95">
        <f>IFERROR(75+(100-75)/(100-55)*(DH13-55),"")</f>
        <v>88.02739483916578</v>
      </c>
      <c r="DK13" s="96">
        <f>IFERROR(75+(100-75)/(100-50)*(DH13-50),"")</f>
        <v>89.224655355249212</v>
      </c>
      <c r="DL13" s="97">
        <f>IFERROR(IF(ROUND(IF($C$7="Green",DI13,IF($C$7="Orange",DJ13,IF($C$7="Yellow",DK13,"Error!"))),0)&lt;70,70,ROUND(IF($C$7="Green",DI13,IF($C$7="Orange",DJ13,IF($C$7="Yellow",DK13,"Error!"))),0)),"")</f>
        <v>88</v>
      </c>
      <c r="DM13" s="98"/>
      <c r="DN13" s="1"/>
      <c r="DR13" s="275" t="s">
        <v>40</v>
      </c>
      <c r="DS13" s="275"/>
      <c r="DT13" s="275"/>
      <c r="DU13" s="275"/>
      <c r="DV13" s="276">
        <f>COUNTIFS($DL$13:$DL$52,"&gt;=95",$DL$13:$DL$52,"&lt;=100")</f>
        <v>3</v>
      </c>
      <c r="DW13" s="276"/>
    </row>
    <row r="14" spans="1:127" ht="18" customHeight="1">
      <c r="A14" s="70">
        <v>406913150164</v>
      </c>
      <c r="B14" s="99" t="s">
        <v>146</v>
      </c>
      <c r="C14" s="207" t="s">
        <v>147</v>
      </c>
      <c r="D14" s="208"/>
      <c r="E14" s="182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 t="str">
        <f t="shared" ref="Q14:Q52" si="3">IF(SUMIFS(E14:P14,E14:P14,"&gt;=0")=0,"",SUMIFS(E14:P14,E14:P14,"&gt;=0"))</f>
        <v/>
      </c>
      <c r="R14" s="76">
        <f t="shared" ref="R14:R52" si="4">IFERROR(IF($R$9=0,0,((Q14/SUMIFS($E$12:$P$12,E14:P14,"&gt;=0")*100))),"")</f>
        <v>0</v>
      </c>
      <c r="S14" s="78">
        <v>7</v>
      </c>
      <c r="T14" s="78">
        <v>10</v>
      </c>
      <c r="U14" s="78">
        <v>10</v>
      </c>
      <c r="V14" s="78">
        <v>7</v>
      </c>
      <c r="W14" s="78">
        <v>7</v>
      </c>
      <c r="X14" s="78"/>
      <c r="Y14" s="78"/>
      <c r="Z14" s="78"/>
      <c r="AA14" s="78"/>
      <c r="AB14" s="78"/>
      <c r="AC14" s="78">
        <f t="shared" ref="AC14:AC52" si="5">IF(SUMIFS(S14:AB14,S14:AB14,"&gt;=0")=0,"",SUMIFS(S14:AB14,S14:AB14,"&gt;=0"))</f>
        <v>41</v>
      </c>
      <c r="AD14" s="79">
        <f t="shared" ref="AD14:AD52" si="6">IFERROR(IF($AD$9=0,0,((AC14/SUMIFS($S$12:$AB$12,S14:AB14,"&gt;=0")*100))),"")</f>
        <v>82</v>
      </c>
      <c r="AE14" s="182">
        <v>7</v>
      </c>
      <c r="AF14" s="76">
        <v>11</v>
      </c>
      <c r="AG14" s="76">
        <v>7</v>
      </c>
      <c r="AH14" s="76">
        <v>21</v>
      </c>
      <c r="AI14" s="76">
        <v>12</v>
      </c>
      <c r="AJ14" s="76">
        <v>10</v>
      </c>
      <c r="AK14" s="76"/>
      <c r="AL14" s="76"/>
      <c r="AM14" s="76"/>
      <c r="AN14" s="76"/>
      <c r="AO14" s="76">
        <f t="shared" ref="AO14:AO52" si="7">IF(SUMIFS(AE14:AN14,AE14:AN14,"&gt;=0")=0,"",SUMIFS(AE14:AN14,AE14:AN14,"&gt;=0"))</f>
        <v>68</v>
      </c>
      <c r="AP14" s="76">
        <f t="shared" ref="AP14:AP52" si="8">IFERROR(IF($AP$9=0,0,((AO14/SUMIFS($AE$12:$AN$12,AE14:AN14,"&gt;=0"))*100)),"")</f>
        <v>73.91304347826086</v>
      </c>
      <c r="AQ14" s="78">
        <v>3</v>
      </c>
      <c r="AR14" s="78">
        <v>5</v>
      </c>
      <c r="AS14" s="78">
        <v>23</v>
      </c>
      <c r="AT14" s="78"/>
      <c r="AU14" s="78"/>
      <c r="AV14" s="78"/>
      <c r="AW14" s="78"/>
      <c r="AX14" s="78">
        <f t="shared" ref="AX14:AX52" si="9">IF(SUMIFS(AQ14:AW14,AQ14:AW14,"&gt;=0")=0,"",SUMIFS(AQ14:AW14,AQ14:AW14,"&gt;=0"))</f>
        <v>31</v>
      </c>
      <c r="AY14" s="78">
        <f t="shared" si="0"/>
        <v>68.888888888888886</v>
      </c>
      <c r="AZ14" s="384">
        <v>40</v>
      </c>
      <c r="BA14" s="385"/>
      <c r="BB14" s="80">
        <f t="shared" ref="BB14:BB52" si="10">IFERROR(IF(OR($BB$9="",$BB$9=0),0,IF(AZ14/$AZ$12*100=0,"",AZ14/$AZ$12*100)),"")</f>
        <v>100</v>
      </c>
      <c r="BC14" s="182">
        <v>95</v>
      </c>
      <c r="BD14" s="76"/>
      <c r="BE14" s="76"/>
      <c r="BF14" s="76"/>
      <c r="BG14" s="76"/>
      <c r="BH14" s="76">
        <f t="shared" ref="BH14:BH52" si="11">IF(SUMIFS(BC14:BG14,BC14:BG14,"&gt;=0")=0,"",SUMIFS(BC14:BG14,BC14:BG14,"&gt;=0"))</f>
        <v>95</v>
      </c>
      <c r="BI14" s="76">
        <f t="shared" si="1"/>
        <v>95</v>
      </c>
      <c r="BJ14" s="78">
        <v>11</v>
      </c>
      <c r="BK14" s="78">
        <v>21</v>
      </c>
      <c r="BL14" s="78">
        <v>5</v>
      </c>
      <c r="BM14" s="78">
        <v>10</v>
      </c>
      <c r="BN14" s="78">
        <v>5</v>
      </c>
      <c r="BO14" s="78">
        <v>10</v>
      </c>
      <c r="BP14" s="78"/>
      <c r="BQ14" s="78"/>
      <c r="BR14" s="78"/>
      <c r="BS14" s="78"/>
      <c r="BT14" s="78">
        <f t="shared" ref="BT14:BT52" si="12">IF(SUMIFS(BJ14:BS14,BJ14:BS14,"&gt;=0")=0,"",SUMIFS(BJ14:BS14,BJ14:BS14,"&gt;=0"))</f>
        <v>62</v>
      </c>
      <c r="BU14" s="78">
        <f>IFERROR(IF($BU$9=0,0,((BT14/SUMIFS($BJ$12:$BS$12,BJ14:BS14,"&gt;=0"))*100)),"")</f>
        <v>75.609756097560975</v>
      </c>
      <c r="BV14" s="82">
        <v>83</v>
      </c>
      <c r="BW14" s="82">
        <v>87</v>
      </c>
      <c r="BX14" s="82">
        <v>82</v>
      </c>
      <c r="BY14" s="82"/>
      <c r="BZ14" s="82"/>
      <c r="CA14" s="82">
        <f t="shared" ref="CA14:CA52" si="13">IF(SUMIFS(BV14:BZ14,BV14:BZ14,"&gt;=0")=0,"",SUMIFS(BV14:BZ14,BV14:BZ14,"&gt;=0"))</f>
        <v>252</v>
      </c>
      <c r="CB14" s="82">
        <f t="shared" ref="CB14:CB52" si="14">IFERROR(IF($CB$9=0,0,((CA14/SUMIFS($BV$12:$BZ$12,BV14:BZ14,"&gt;=0"))*100)),"")</f>
        <v>84</v>
      </c>
      <c r="CC14" s="84">
        <v>82</v>
      </c>
      <c r="CD14" s="84">
        <v>81</v>
      </c>
      <c r="CE14" s="84"/>
      <c r="CF14" s="84"/>
      <c r="CG14" s="84"/>
      <c r="CH14" s="84">
        <f t="shared" ref="CH14:CH52" si="15">IF(SUMIFS(CC14:CG14,CC14:CG14,"&gt;=0")=0,"",SUMIFS(CC14:CG14,CC14:CG14,"&gt;=0"))</f>
        <v>163</v>
      </c>
      <c r="CI14" s="84">
        <f t="shared" ref="CI14:CI51" si="16">IFERROR(IF($CI$9=0,0,((CH14/SUMIFS($CC$12:$CG$12,CC14:CG14,"&gt;=0"))*100)),"")</f>
        <v>81.5</v>
      </c>
      <c r="CJ14" s="86"/>
      <c r="CK14" s="86"/>
      <c r="CL14" s="86"/>
      <c r="CM14" s="86"/>
      <c r="CN14" s="86"/>
      <c r="CO14" s="86" t="str">
        <f t="shared" ref="CO14:CO52" si="17">IF(SUMIFS(CJ14:CN14,CJ14:CN14,"&gt;=0")=0,"",SUMIFS(CJ14:CN14,CJ14:CN14,"&gt;=0"))</f>
        <v/>
      </c>
      <c r="CP14" s="86">
        <f t="shared" ref="CP14:CP52" si="18">IFERROR(IF($CP$9=0,0,((CO14/SUMIFS($CJ$12:$CN$12,CJ14:CN14,"&gt;=0"))*100)),"")</f>
        <v>0</v>
      </c>
      <c r="CQ14" s="182">
        <v>12</v>
      </c>
      <c r="CR14" s="76">
        <v>9</v>
      </c>
      <c r="CS14" s="76">
        <v>12</v>
      </c>
      <c r="CT14" s="88">
        <v>15</v>
      </c>
      <c r="CU14" s="88"/>
      <c r="CV14" s="88"/>
      <c r="CW14" s="88"/>
      <c r="CX14" s="88"/>
      <c r="CY14" s="88">
        <f t="shared" ref="CY14:CY52" si="19">IF(SUMIFS(CQ14:CX14,CQ14:CX14,"&gt;=0")=0,"",SUMIFS(CQ14:CX14,CQ14:CX14,"&gt;=0"))</f>
        <v>48</v>
      </c>
      <c r="CZ14" s="89">
        <f t="shared" si="2"/>
        <v>87.272727272727266</v>
      </c>
      <c r="DA14" s="386">
        <v>43</v>
      </c>
      <c r="DB14" s="385"/>
      <c r="DC14" s="80">
        <f t="shared" ref="DC14:DC52" si="20">IFERROR(IF(OR($DC$9="",$DC$9=0),0,IF((DA14/$DA$11*100)*$DC$9/100=0,"",(DA14/$DA$11*100)*$DC$9/100)),"")</f>
        <v>21.5</v>
      </c>
      <c r="DD14" s="100">
        <f t="shared" ref="DD14:DD52" si="21">IFERROR((R14*$R$9+AD14*$AD$9)/100*$AC$8/100,"")</f>
        <v>0</v>
      </c>
      <c r="DE14" s="101">
        <f t="shared" ref="DE14:DE52" si="22">IFERROR(((AP14*$AP$9+AY14*$AY$9+BB14*$BB$9)/100)*$BA$8/100,"")</f>
        <v>24.069565217391304</v>
      </c>
      <c r="DF14" s="101">
        <f t="shared" ref="DF14:DF52" si="23">IFERROR(((BI14*$BI$9+BU14*$BU$9+CB14*$CB$9+CI14*$CI$9+CP14*$CP$9+CZ14*$CZ$9)/100)*$CY$8/100,"")</f>
        <v>42.514855875831479</v>
      </c>
      <c r="DG14" s="102">
        <f>IFERROR(DC14,"")</f>
        <v>21.5</v>
      </c>
      <c r="DH14" s="93">
        <f>IFERROR(IF(AND($C$8="",$E$7="",$AE$7="",$BC$7="",$E$6=""),IF(SUM(DD14:DG14)=0,"",SUM(DD14:DG14)),""),"")</f>
        <v>88.084421093222787</v>
      </c>
      <c r="DI14" s="94">
        <f t="shared" ref="DI14:DI52" si="24">IFERROR(75+(100-75)/(100-60)*(DH14-60),"")</f>
        <v>92.552763183264233</v>
      </c>
      <c r="DJ14" s="95">
        <f t="shared" ref="DJ14:DJ52" si="25">IFERROR(75+(100-75)/(100-55)*(DH14-55),"")</f>
        <v>93.380233940679318</v>
      </c>
      <c r="DK14" s="96">
        <f t="shared" ref="DK14:DK52" si="26">IFERROR(75+(100-75)/(100-50)*(DH14-50),"")</f>
        <v>94.042210546611386</v>
      </c>
      <c r="DL14" s="97">
        <f t="shared" ref="DL14:DL50" si="27">IFERROR(IF(ROUND(IF($C$7="Green",DI14,IF($C$7="Orange",DJ14,IF($C$7="Yellow",DK14,"Error!"))),0)&lt;70,70,ROUND(IF($C$7="Green",DI14,IF($C$7="Orange",DJ14,IF($C$7="Yellow",DK14,"Error!"))),0)),"")</f>
        <v>93</v>
      </c>
      <c r="DM14" s="98"/>
      <c r="DN14" s="1"/>
      <c r="DR14" s="275" t="s">
        <v>43</v>
      </c>
      <c r="DS14" s="275"/>
      <c r="DT14" s="275"/>
      <c r="DU14" s="275"/>
      <c r="DV14" s="276">
        <f>COUNTIFS($DL$13:$DL$52,"&gt;=90",$DL$13:$DL$52,"&lt;95")</f>
        <v>4</v>
      </c>
      <c r="DW14" s="276"/>
    </row>
    <row r="15" spans="1:127" ht="18" customHeight="1">
      <c r="A15" s="70">
        <v>406913150143</v>
      </c>
      <c r="B15" s="71" t="s">
        <v>148</v>
      </c>
      <c r="C15" s="207" t="s">
        <v>149</v>
      </c>
      <c r="D15" s="208"/>
      <c r="E15" s="182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 t="str">
        <f t="shared" si="3"/>
        <v/>
      </c>
      <c r="R15" s="76">
        <f t="shared" si="4"/>
        <v>0</v>
      </c>
      <c r="S15" s="78">
        <v>10</v>
      </c>
      <c r="T15" s="78">
        <v>10</v>
      </c>
      <c r="U15" s="78">
        <v>10</v>
      </c>
      <c r="V15" s="78">
        <v>8</v>
      </c>
      <c r="W15" s="78">
        <v>8</v>
      </c>
      <c r="X15" s="78"/>
      <c r="Y15" s="78"/>
      <c r="Z15" s="78"/>
      <c r="AA15" s="78"/>
      <c r="AB15" s="78"/>
      <c r="AC15" s="78">
        <f t="shared" si="5"/>
        <v>46</v>
      </c>
      <c r="AD15" s="79">
        <f t="shared" si="6"/>
        <v>92</v>
      </c>
      <c r="AE15" s="182">
        <v>11</v>
      </c>
      <c r="AF15" s="76">
        <v>15</v>
      </c>
      <c r="AG15" s="76">
        <v>11</v>
      </c>
      <c r="AH15" s="76">
        <v>21</v>
      </c>
      <c r="AI15" s="76">
        <v>11</v>
      </c>
      <c r="AJ15" s="76">
        <v>7</v>
      </c>
      <c r="AK15" s="76"/>
      <c r="AL15" s="76"/>
      <c r="AM15" s="76"/>
      <c r="AN15" s="76"/>
      <c r="AO15" s="76">
        <f t="shared" si="7"/>
        <v>76</v>
      </c>
      <c r="AP15" s="76">
        <f t="shared" si="8"/>
        <v>82.608695652173907</v>
      </c>
      <c r="AQ15" s="78">
        <v>4</v>
      </c>
      <c r="AR15" s="78">
        <v>10</v>
      </c>
      <c r="AS15" s="78">
        <v>26</v>
      </c>
      <c r="AT15" s="78"/>
      <c r="AU15" s="78"/>
      <c r="AV15" s="78"/>
      <c r="AW15" s="78"/>
      <c r="AX15" s="78">
        <f t="shared" si="9"/>
        <v>40</v>
      </c>
      <c r="AY15" s="78">
        <f t="shared" si="0"/>
        <v>88.888888888888886</v>
      </c>
      <c r="AZ15" s="384">
        <v>24</v>
      </c>
      <c r="BA15" s="385"/>
      <c r="BB15" s="80">
        <f t="shared" si="10"/>
        <v>60</v>
      </c>
      <c r="BC15" s="182">
        <v>95</v>
      </c>
      <c r="BD15" s="76"/>
      <c r="BE15" s="76"/>
      <c r="BF15" s="76"/>
      <c r="BG15" s="76"/>
      <c r="BH15" s="76">
        <f t="shared" si="11"/>
        <v>95</v>
      </c>
      <c r="BI15" s="76">
        <f t="shared" si="1"/>
        <v>95</v>
      </c>
      <c r="BJ15" s="78">
        <v>10</v>
      </c>
      <c r="BK15" s="78">
        <v>24</v>
      </c>
      <c r="BL15" s="78">
        <v>10</v>
      </c>
      <c r="BM15" s="78">
        <v>10</v>
      </c>
      <c r="BN15" s="78">
        <v>10</v>
      </c>
      <c r="BO15" s="78">
        <v>13</v>
      </c>
      <c r="BP15" s="78"/>
      <c r="BQ15" s="78"/>
      <c r="BR15" s="78"/>
      <c r="BS15" s="78"/>
      <c r="BT15" s="78">
        <f t="shared" si="12"/>
        <v>77</v>
      </c>
      <c r="BU15" s="78">
        <f t="shared" ref="BU15:BU52" si="28">IFERROR(IF($BU$9=0,0,((BT15/SUMIFS($BJ$12:$BS$12,BJ15:BS15,"&gt;=0"))*100)),"")</f>
        <v>93.902439024390233</v>
      </c>
      <c r="BV15" s="82">
        <v>95</v>
      </c>
      <c r="BW15" s="82">
        <v>95</v>
      </c>
      <c r="BX15" s="82">
        <v>79</v>
      </c>
      <c r="BY15" s="82"/>
      <c r="BZ15" s="82"/>
      <c r="CA15" s="82">
        <f t="shared" si="13"/>
        <v>269</v>
      </c>
      <c r="CB15" s="82">
        <f t="shared" si="14"/>
        <v>89.666666666666657</v>
      </c>
      <c r="CC15" s="84">
        <v>95</v>
      </c>
      <c r="CD15" s="84">
        <v>95</v>
      </c>
      <c r="CE15" s="84"/>
      <c r="CF15" s="84"/>
      <c r="CG15" s="84"/>
      <c r="CH15" s="84">
        <f t="shared" si="15"/>
        <v>190</v>
      </c>
      <c r="CI15" s="84">
        <f t="shared" si="16"/>
        <v>95</v>
      </c>
      <c r="CJ15" s="86"/>
      <c r="CK15" s="86"/>
      <c r="CL15" s="86"/>
      <c r="CM15" s="86"/>
      <c r="CN15" s="86"/>
      <c r="CO15" s="86" t="str">
        <f t="shared" si="17"/>
        <v/>
      </c>
      <c r="CP15" s="86">
        <f t="shared" si="18"/>
        <v>0</v>
      </c>
      <c r="CQ15" s="182">
        <v>14</v>
      </c>
      <c r="CR15" s="76">
        <v>10</v>
      </c>
      <c r="CS15" s="76">
        <v>11</v>
      </c>
      <c r="CT15" s="88">
        <v>15</v>
      </c>
      <c r="CU15" s="88"/>
      <c r="CV15" s="88"/>
      <c r="CW15" s="88"/>
      <c r="CX15" s="88"/>
      <c r="CY15" s="88">
        <f t="shared" si="19"/>
        <v>50</v>
      </c>
      <c r="CZ15" s="89">
        <f t="shared" si="2"/>
        <v>90.909090909090907</v>
      </c>
      <c r="DA15" s="386">
        <v>11</v>
      </c>
      <c r="DB15" s="385"/>
      <c r="DC15" s="80">
        <f t="shared" si="20"/>
        <v>5.5000000000000009</v>
      </c>
      <c r="DD15" s="100">
        <f t="shared" si="21"/>
        <v>0</v>
      </c>
      <c r="DE15" s="101">
        <f t="shared" si="22"/>
        <v>23.313043478260866</v>
      </c>
      <c r="DF15" s="101">
        <f t="shared" si="23"/>
        <v>46.758259423503333</v>
      </c>
      <c r="DG15" s="102">
        <f t="shared" ref="DG15:DG52" si="29">IFERROR(DC15,"")</f>
        <v>5.5000000000000009</v>
      </c>
      <c r="DH15" s="93">
        <f t="shared" ref="DH15:DH52" si="30">IFERROR(IF(AND($C$8="",$E$7="",$AE$7="",$BC$7="",$E$6=""),IF(SUM(DD15:DG15)=0,"",SUM(DD15:DG15)),""),"")</f>
        <v>75.571302901764199</v>
      </c>
      <c r="DI15" s="94">
        <f t="shared" si="24"/>
        <v>84.732064313602621</v>
      </c>
      <c r="DJ15" s="95">
        <f t="shared" si="25"/>
        <v>86.428501612091225</v>
      </c>
      <c r="DK15" s="96">
        <f t="shared" si="26"/>
        <v>87.785651450882099</v>
      </c>
      <c r="DL15" s="97">
        <f t="shared" si="27"/>
        <v>86</v>
      </c>
      <c r="DM15" s="98"/>
      <c r="DN15" s="1"/>
      <c r="DR15" s="275" t="s">
        <v>46</v>
      </c>
      <c r="DS15" s="275"/>
      <c r="DT15" s="275"/>
      <c r="DU15" s="275"/>
      <c r="DV15" s="276">
        <f>COUNTIFS($DL$13:$DL$52,"&gt;=85",$DL$13:$DL$52,"&lt;90")</f>
        <v>11</v>
      </c>
      <c r="DW15" s="276"/>
    </row>
    <row r="16" spans="1:127" ht="18" customHeight="1">
      <c r="A16" s="70">
        <v>406913150166</v>
      </c>
      <c r="B16" s="103" t="s">
        <v>150</v>
      </c>
      <c r="C16" s="205" t="s">
        <v>151</v>
      </c>
      <c r="D16" s="208"/>
      <c r="E16" s="182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 t="str">
        <f t="shared" si="3"/>
        <v/>
      </c>
      <c r="R16" s="76">
        <f t="shared" si="4"/>
        <v>0</v>
      </c>
      <c r="S16" s="78">
        <v>9</v>
      </c>
      <c r="T16" s="78">
        <v>6</v>
      </c>
      <c r="U16" s="78">
        <v>10</v>
      </c>
      <c r="V16" s="78">
        <v>4</v>
      </c>
      <c r="W16" s="78">
        <v>7</v>
      </c>
      <c r="X16" s="78"/>
      <c r="Y16" s="78"/>
      <c r="Z16" s="78"/>
      <c r="AA16" s="78"/>
      <c r="AB16" s="78"/>
      <c r="AC16" s="78">
        <f t="shared" si="5"/>
        <v>36</v>
      </c>
      <c r="AD16" s="79">
        <f>IFERROR(IF($AD$9=0,0,((AC16/SUMIFS($S$12:$AB$12,S16:AB16,"&gt;=0")*100))),"")</f>
        <v>72</v>
      </c>
      <c r="AE16" s="182">
        <v>7</v>
      </c>
      <c r="AF16" s="76">
        <v>10</v>
      </c>
      <c r="AG16" s="76">
        <v>7</v>
      </c>
      <c r="AH16" s="76">
        <v>18</v>
      </c>
      <c r="AI16" s="76">
        <v>11</v>
      </c>
      <c r="AJ16" s="76">
        <v>10</v>
      </c>
      <c r="AK16" s="76"/>
      <c r="AL16" s="76"/>
      <c r="AM16" s="76"/>
      <c r="AN16" s="76"/>
      <c r="AO16" s="76">
        <f t="shared" si="7"/>
        <v>63</v>
      </c>
      <c r="AP16" s="76">
        <f t="shared" si="8"/>
        <v>68.478260869565219</v>
      </c>
      <c r="AQ16" s="78">
        <v>4</v>
      </c>
      <c r="AR16" s="78">
        <v>6</v>
      </c>
      <c r="AS16" s="78">
        <v>17</v>
      </c>
      <c r="AT16" s="78"/>
      <c r="AU16" s="78"/>
      <c r="AV16" s="78"/>
      <c r="AW16" s="78"/>
      <c r="AX16" s="78">
        <f t="shared" si="9"/>
        <v>27</v>
      </c>
      <c r="AY16" s="78">
        <f t="shared" si="0"/>
        <v>60</v>
      </c>
      <c r="AZ16" s="384">
        <v>35</v>
      </c>
      <c r="BA16" s="385"/>
      <c r="BB16" s="80">
        <f t="shared" si="10"/>
        <v>87.5</v>
      </c>
      <c r="BC16" s="182">
        <v>95</v>
      </c>
      <c r="BD16" s="76"/>
      <c r="BE16" s="76"/>
      <c r="BF16" s="76"/>
      <c r="BG16" s="76"/>
      <c r="BH16" s="76">
        <f t="shared" si="11"/>
        <v>95</v>
      </c>
      <c r="BI16" s="76">
        <f t="shared" si="1"/>
        <v>95</v>
      </c>
      <c r="BJ16" s="78">
        <v>10</v>
      </c>
      <c r="BK16" s="78">
        <v>25</v>
      </c>
      <c r="BL16" s="78">
        <v>7</v>
      </c>
      <c r="BM16" s="78">
        <v>6</v>
      </c>
      <c r="BN16" s="78">
        <v>10</v>
      </c>
      <c r="BO16" s="78">
        <v>12</v>
      </c>
      <c r="BP16" s="78"/>
      <c r="BQ16" s="78"/>
      <c r="BR16" s="78"/>
      <c r="BS16" s="78"/>
      <c r="BT16" s="78">
        <f t="shared" si="12"/>
        <v>70</v>
      </c>
      <c r="BU16" s="78">
        <f t="shared" si="28"/>
        <v>85.365853658536579</v>
      </c>
      <c r="BV16" s="82">
        <v>83</v>
      </c>
      <c r="BW16" s="82">
        <v>83</v>
      </c>
      <c r="BX16" s="82">
        <v>79</v>
      </c>
      <c r="BY16" s="82"/>
      <c r="BZ16" s="82"/>
      <c r="CA16" s="82">
        <f t="shared" si="13"/>
        <v>245</v>
      </c>
      <c r="CB16" s="82">
        <f>IFERROR(IF($CB$9=0,0,((CA16/SUMIFS($BV$12:$BZ$12,BV16:BZ16,"&gt;=0"))*100)),"")</f>
        <v>81.666666666666671</v>
      </c>
      <c r="CC16" s="84">
        <v>88</v>
      </c>
      <c r="CD16" s="84">
        <v>88</v>
      </c>
      <c r="CE16" s="84"/>
      <c r="CF16" s="84"/>
      <c r="CG16" s="84"/>
      <c r="CH16" s="84">
        <f t="shared" si="15"/>
        <v>176</v>
      </c>
      <c r="CI16" s="84">
        <f t="shared" si="16"/>
        <v>88</v>
      </c>
      <c r="CJ16" s="86"/>
      <c r="CK16" s="86"/>
      <c r="CL16" s="86"/>
      <c r="CM16" s="86"/>
      <c r="CN16" s="86"/>
      <c r="CO16" s="86" t="str">
        <f t="shared" si="17"/>
        <v/>
      </c>
      <c r="CP16" s="86">
        <f>IFERROR(IF($CP$9=0,0,((CO16/SUMIFS($CJ$12:$CN$12,CJ16:CN16,"&gt;=0"))*100)),"")</f>
        <v>0</v>
      </c>
      <c r="CQ16" s="182">
        <v>13</v>
      </c>
      <c r="CR16" s="76">
        <v>10</v>
      </c>
      <c r="CS16" s="76">
        <v>11</v>
      </c>
      <c r="CT16" s="88">
        <v>12</v>
      </c>
      <c r="CU16" s="88"/>
      <c r="CV16" s="88"/>
      <c r="CW16" s="88"/>
      <c r="CX16" s="88"/>
      <c r="CY16" s="88">
        <f t="shared" si="19"/>
        <v>46</v>
      </c>
      <c r="CZ16" s="89">
        <f t="shared" si="2"/>
        <v>83.636363636363626</v>
      </c>
      <c r="DA16" s="386">
        <v>32</v>
      </c>
      <c r="DB16" s="385"/>
      <c r="DC16" s="80">
        <f t="shared" si="20"/>
        <v>16</v>
      </c>
      <c r="DD16" s="100">
        <f t="shared" si="21"/>
        <v>0</v>
      </c>
      <c r="DE16" s="101">
        <f t="shared" si="22"/>
        <v>21.49239130434783</v>
      </c>
      <c r="DF16" s="101">
        <f t="shared" si="23"/>
        <v>44.027549889135251</v>
      </c>
      <c r="DG16" s="102">
        <f t="shared" si="29"/>
        <v>16</v>
      </c>
      <c r="DH16" s="93">
        <f t="shared" si="30"/>
        <v>81.519941193483078</v>
      </c>
      <c r="DI16" s="94">
        <f t="shared" si="24"/>
        <v>88.449963245926924</v>
      </c>
      <c r="DJ16" s="95">
        <f t="shared" si="25"/>
        <v>89.733300663046151</v>
      </c>
      <c r="DK16" s="96">
        <f t="shared" si="26"/>
        <v>90.759970596741539</v>
      </c>
      <c r="DL16" s="97">
        <f t="shared" si="27"/>
        <v>90</v>
      </c>
      <c r="DM16" s="98"/>
      <c r="DN16" s="1"/>
      <c r="DR16" s="275" t="s">
        <v>49</v>
      </c>
      <c r="DS16" s="275"/>
      <c r="DT16" s="275"/>
      <c r="DU16" s="275"/>
      <c r="DV16" s="276">
        <f>COUNTIFS($DL$13:$DL$52,"&gt;=80",$DL$13:$DL$52,"&lt;85")</f>
        <v>1</v>
      </c>
      <c r="DW16" s="276"/>
    </row>
    <row r="17" spans="1:127" ht="18" customHeight="1">
      <c r="A17" s="70">
        <v>406913150147</v>
      </c>
      <c r="B17" s="71" t="s">
        <v>152</v>
      </c>
      <c r="C17" s="207" t="s">
        <v>153</v>
      </c>
      <c r="D17" s="208"/>
      <c r="E17" s="182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 t="str">
        <f t="shared" si="3"/>
        <v/>
      </c>
      <c r="R17" s="76">
        <f t="shared" si="4"/>
        <v>0</v>
      </c>
      <c r="S17" s="78">
        <v>8</v>
      </c>
      <c r="T17" s="78">
        <v>5</v>
      </c>
      <c r="U17" s="78">
        <v>10</v>
      </c>
      <c r="V17" s="78">
        <v>10</v>
      </c>
      <c r="W17" s="78">
        <v>10</v>
      </c>
      <c r="X17" s="78"/>
      <c r="Y17" s="78"/>
      <c r="Z17" s="78"/>
      <c r="AA17" s="78"/>
      <c r="AB17" s="78"/>
      <c r="AC17" s="78">
        <f t="shared" si="5"/>
        <v>43</v>
      </c>
      <c r="AD17" s="79">
        <f t="shared" si="6"/>
        <v>86</v>
      </c>
      <c r="AE17" s="182">
        <v>8</v>
      </c>
      <c r="AF17" s="76">
        <v>15</v>
      </c>
      <c r="AG17" s="76">
        <v>9</v>
      </c>
      <c r="AH17" s="76">
        <v>22</v>
      </c>
      <c r="AI17" s="76">
        <v>14</v>
      </c>
      <c r="AJ17" s="76">
        <v>7</v>
      </c>
      <c r="AK17" s="76"/>
      <c r="AL17" s="76"/>
      <c r="AM17" s="76"/>
      <c r="AN17" s="76"/>
      <c r="AO17" s="76">
        <f t="shared" si="7"/>
        <v>75</v>
      </c>
      <c r="AP17" s="76">
        <f t="shared" si="8"/>
        <v>81.521739130434781</v>
      </c>
      <c r="AQ17" s="78">
        <v>4</v>
      </c>
      <c r="AR17" s="78">
        <v>10</v>
      </c>
      <c r="AS17" s="78">
        <v>26</v>
      </c>
      <c r="AT17" s="78"/>
      <c r="AU17" s="78"/>
      <c r="AV17" s="78"/>
      <c r="AW17" s="78"/>
      <c r="AX17" s="78">
        <f t="shared" si="9"/>
        <v>40</v>
      </c>
      <c r="AY17" s="78">
        <f t="shared" si="0"/>
        <v>88.888888888888886</v>
      </c>
      <c r="AZ17" s="384">
        <v>28</v>
      </c>
      <c r="BA17" s="385"/>
      <c r="BB17" s="80">
        <f t="shared" si="10"/>
        <v>70</v>
      </c>
      <c r="BC17" s="182">
        <v>95</v>
      </c>
      <c r="BD17" s="76"/>
      <c r="BE17" s="76"/>
      <c r="BF17" s="76"/>
      <c r="BG17" s="76"/>
      <c r="BH17" s="76">
        <f t="shared" si="11"/>
        <v>95</v>
      </c>
      <c r="BI17" s="76">
        <f t="shared" si="1"/>
        <v>95</v>
      </c>
      <c r="BJ17" s="78">
        <v>10</v>
      </c>
      <c r="BK17" s="78">
        <v>25</v>
      </c>
      <c r="BL17" s="78">
        <v>6</v>
      </c>
      <c r="BM17" s="78">
        <v>9</v>
      </c>
      <c r="BN17" s="78">
        <v>6</v>
      </c>
      <c r="BO17" s="78">
        <v>13</v>
      </c>
      <c r="BP17" s="78"/>
      <c r="BQ17" s="78"/>
      <c r="BR17" s="78"/>
      <c r="BS17" s="78"/>
      <c r="BT17" s="78">
        <f t="shared" si="12"/>
        <v>69</v>
      </c>
      <c r="BU17" s="78">
        <f>IFERROR(IF($BU$9=0,0,((BT17/SUMIFS($BJ$12:$BS$12,BJ17:BS17,"&gt;=0"))*100)),"")</f>
        <v>84.146341463414629</v>
      </c>
      <c r="BV17" s="82">
        <v>90</v>
      </c>
      <c r="BW17" s="82">
        <v>95</v>
      </c>
      <c r="BX17" s="82">
        <v>95</v>
      </c>
      <c r="BY17" s="82"/>
      <c r="BZ17" s="82"/>
      <c r="CA17" s="82">
        <f t="shared" si="13"/>
        <v>280</v>
      </c>
      <c r="CB17" s="82">
        <f t="shared" si="14"/>
        <v>93.333333333333329</v>
      </c>
      <c r="CC17" s="84">
        <v>95</v>
      </c>
      <c r="CD17" s="84">
        <v>95</v>
      </c>
      <c r="CE17" s="84"/>
      <c r="CF17" s="84"/>
      <c r="CG17" s="84"/>
      <c r="CH17" s="84">
        <f t="shared" si="15"/>
        <v>190</v>
      </c>
      <c r="CI17" s="84">
        <f t="shared" si="16"/>
        <v>95</v>
      </c>
      <c r="CJ17" s="86"/>
      <c r="CK17" s="86"/>
      <c r="CL17" s="86"/>
      <c r="CM17" s="86"/>
      <c r="CN17" s="86"/>
      <c r="CO17" s="86" t="str">
        <f t="shared" si="17"/>
        <v/>
      </c>
      <c r="CP17" s="86">
        <f t="shared" si="18"/>
        <v>0</v>
      </c>
      <c r="CQ17" s="182">
        <v>10</v>
      </c>
      <c r="CR17" s="76">
        <v>10</v>
      </c>
      <c r="CS17" s="76">
        <v>15</v>
      </c>
      <c r="CT17" s="88">
        <v>15</v>
      </c>
      <c r="CU17" s="88"/>
      <c r="CV17" s="88"/>
      <c r="CW17" s="88"/>
      <c r="CX17" s="88"/>
      <c r="CY17" s="88">
        <f t="shared" si="19"/>
        <v>50</v>
      </c>
      <c r="CZ17" s="89">
        <f t="shared" si="2"/>
        <v>90.909090909090907</v>
      </c>
      <c r="DA17" s="386">
        <v>14</v>
      </c>
      <c r="DB17" s="385"/>
      <c r="DC17" s="80">
        <f t="shared" si="20"/>
        <v>7</v>
      </c>
      <c r="DD17" s="100">
        <f t="shared" si="21"/>
        <v>0</v>
      </c>
      <c r="DE17" s="101">
        <f t="shared" si="22"/>
        <v>24.082608695652176</v>
      </c>
      <c r="DF17" s="101">
        <f t="shared" si="23"/>
        <v>45.813747228381381</v>
      </c>
      <c r="DG17" s="102">
        <f t="shared" si="29"/>
        <v>7</v>
      </c>
      <c r="DH17" s="93">
        <f t="shared" si="30"/>
        <v>76.896355924033557</v>
      </c>
      <c r="DI17" s="94">
        <f t="shared" si="24"/>
        <v>85.560222452520975</v>
      </c>
      <c r="DJ17" s="95">
        <f t="shared" si="25"/>
        <v>87.164642180018646</v>
      </c>
      <c r="DK17" s="96">
        <f t="shared" si="26"/>
        <v>88.448177962016786</v>
      </c>
      <c r="DL17" s="97">
        <f>IFERROR(IF(ROUND(IF($C$7="Green",DI17,IF($C$7="Orange",DJ17,IF($C$7="Yellow",DK17,"Error!"))),0)&lt;70,70,ROUND(IF($C$7="Green",DI17,IF($C$7="Orange",DJ17,IF($C$7="Yellow",DK17,"Error!"))),0)),"")</f>
        <v>87</v>
      </c>
      <c r="DM17" s="98"/>
      <c r="DN17" s="1"/>
      <c r="DR17" s="275" t="s">
        <v>52</v>
      </c>
      <c r="DS17" s="275"/>
      <c r="DT17" s="275"/>
      <c r="DU17" s="275"/>
      <c r="DV17" s="276">
        <f>COUNTIFS($DL$13:$DL$52,"&gt;=75",$DL$13:$DL$52,"&lt;80")</f>
        <v>0</v>
      </c>
      <c r="DW17" s="276"/>
    </row>
    <row r="18" spans="1:127" ht="18" customHeight="1">
      <c r="A18" s="70">
        <v>406913150171</v>
      </c>
      <c r="B18" s="71" t="s">
        <v>154</v>
      </c>
      <c r="C18" s="207" t="s">
        <v>155</v>
      </c>
      <c r="D18" s="208"/>
      <c r="E18" s="182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 t="str">
        <f t="shared" si="3"/>
        <v/>
      </c>
      <c r="R18" s="76">
        <f t="shared" si="4"/>
        <v>0</v>
      </c>
      <c r="S18" s="78">
        <v>7</v>
      </c>
      <c r="T18" s="78">
        <v>5</v>
      </c>
      <c r="U18" s="78">
        <v>10</v>
      </c>
      <c r="V18" s="78">
        <v>5</v>
      </c>
      <c r="W18" s="78">
        <v>3</v>
      </c>
      <c r="X18" s="78"/>
      <c r="Y18" s="78"/>
      <c r="Z18" s="78"/>
      <c r="AA18" s="78"/>
      <c r="AB18" s="78"/>
      <c r="AC18" s="78">
        <f t="shared" si="5"/>
        <v>30</v>
      </c>
      <c r="AD18" s="79">
        <f t="shared" si="6"/>
        <v>60</v>
      </c>
      <c r="AE18" s="182">
        <v>5</v>
      </c>
      <c r="AF18" s="76">
        <v>3</v>
      </c>
      <c r="AG18" s="76">
        <v>3</v>
      </c>
      <c r="AH18" s="76">
        <v>21</v>
      </c>
      <c r="AI18" s="76">
        <v>14</v>
      </c>
      <c r="AJ18" s="76">
        <v>10</v>
      </c>
      <c r="AK18" s="76"/>
      <c r="AL18" s="76"/>
      <c r="AM18" s="76"/>
      <c r="AN18" s="76"/>
      <c r="AO18" s="76">
        <f t="shared" si="7"/>
        <v>56</v>
      </c>
      <c r="AP18" s="76">
        <f>IFERROR(IF($AP$9=0,0,((AO18/SUMIFS($AE$12:$AN$12,AE18:AN18,"&gt;=0"))*100)),"")</f>
        <v>60.869565217391312</v>
      </c>
      <c r="AQ18" s="78">
        <v>4</v>
      </c>
      <c r="AR18" s="78">
        <v>10</v>
      </c>
      <c r="AS18" s="78">
        <v>12</v>
      </c>
      <c r="AT18" s="78"/>
      <c r="AU18" s="78"/>
      <c r="AV18" s="78"/>
      <c r="AW18" s="78"/>
      <c r="AX18" s="78">
        <f t="shared" si="9"/>
        <v>26</v>
      </c>
      <c r="AY18" s="78">
        <f t="shared" si="0"/>
        <v>57.777777777777771</v>
      </c>
      <c r="AZ18" s="384">
        <v>21</v>
      </c>
      <c r="BA18" s="385"/>
      <c r="BB18" s="80">
        <f t="shared" si="10"/>
        <v>52.5</v>
      </c>
      <c r="BC18" s="182">
        <v>95</v>
      </c>
      <c r="BD18" s="76"/>
      <c r="BE18" s="76"/>
      <c r="BF18" s="76"/>
      <c r="BG18" s="76"/>
      <c r="BH18" s="76">
        <f t="shared" si="11"/>
        <v>95</v>
      </c>
      <c r="BI18" s="76">
        <f t="shared" si="1"/>
        <v>95</v>
      </c>
      <c r="BJ18" s="78">
        <v>11</v>
      </c>
      <c r="BK18" s="78">
        <v>25</v>
      </c>
      <c r="BL18" s="78">
        <v>10</v>
      </c>
      <c r="BM18" s="78">
        <v>10</v>
      </c>
      <c r="BN18" s="78">
        <v>10</v>
      </c>
      <c r="BO18" s="78">
        <v>12</v>
      </c>
      <c r="BP18" s="78"/>
      <c r="BQ18" s="78"/>
      <c r="BR18" s="78"/>
      <c r="BS18" s="78"/>
      <c r="BT18" s="78">
        <f t="shared" si="12"/>
        <v>78</v>
      </c>
      <c r="BU18" s="78">
        <f t="shared" si="28"/>
        <v>95.121951219512198</v>
      </c>
      <c r="BV18" s="82">
        <v>90</v>
      </c>
      <c r="BW18" s="82">
        <v>90</v>
      </c>
      <c r="BX18" s="82">
        <v>95</v>
      </c>
      <c r="BY18" s="82"/>
      <c r="BZ18" s="82"/>
      <c r="CA18" s="82">
        <f t="shared" si="13"/>
        <v>275</v>
      </c>
      <c r="CB18" s="82">
        <f t="shared" si="14"/>
        <v>91.666666666666657</v>
      </c>
      <c r="CC18" s="84">
        <v>95</v>
      </c>
      <c r="CD18" s="84">
        <v>95</v>
      </c>
      <c r="CE18" s="84"/>
      <c r="CF18" s="84"/>
      <c r="CG18" s="84"/>
      <c r="CH18" s="84">
        <f t="shared" si="15"/>
        <v>190</v>
      </c>
      <c r="CI18" s="84">
        <f t="shared" si="16"/>
        <v>95</v>
      </c>
      <c r="CJ18" s="86"/>
      <c r="CK18" s="86"/>
      <c r="CL18" s="86"/>
      <c r="CM18" s="86"/>
      <c r="CN18" s="86"/>
      <c r="CO18" s="86" t="str">
        <f t="shared" si="17"/>
        <v/>
      </c>
      <c r="CP18" s="86">
        <f t="shared" si="18"/>
        <v>0</v>
      </c>
      <c r="CQ18" s="182">
        <v>10</v>
      </c>
      <c r="CR18" s="76">
        <v>10</v>
      </c>
      <c r="CS18" s="76">
        <v>15</v>
      </c>
      <c r="CT18" s="88">
        <v>15</v>
      </c>
      <c r="CU18" s="88"/>
      <c r="CV18" s="88"/>
      <c r="CW18" s="88"/>
      <c r="CX18" s="88"/>
      <c r="CY18" s="88">
        <f t="shared" si="19"/>
        <v>50</v>
      </c>
      <c r="CZ18" s="89">
        <f t="shared" si="2"/>
        <v>90.909090909090907</v>
      </c>
      <c r="DA18" s="386">
        <v>20</v>
      </c>
      <c r="DB18" s="385"/>
      <c r="DC18" s="80">
        <f t="shared" si="20"/>
        <v>10</v>
      </c>
      <c r="DD18" s="100">
        <f t="shared" si="21"/>
        <v>0</v>
      </c>
      <c r="DE18" s="101">
        <f t="shared" si="22"/>
        <v>17.229347826086958</v>
      </c>
      <c r="DF18" s="101">
        <f t="shared" si="23"/>
        <v>47.060698447893571</v>
      </c>
      <c r="DG18" s="102">
        <f t="shared" si="29"/>
        <v>10</v>
      </c>
      <c r="DH18" s="93">
        <f t="shared" si="30"/>
        <v>74.290046273980522</v>
      </c>
      <c r="DI18" s="94">
        <f t="shared" si="24"/>
        <v>83.931278921237833</v>
      </c>
      <c r="DJ18" s="95">
        <f t="shared" si="25"/>
        <v>85.71669237443362</v>
      </c>
      <c r="DK18" s="96">
        <f t="shared" si="26"/>
        <v>87.145023136990261</v>
      </c>
      <c r="DL18" s="97">
        <f>IFERROR(IF(ROUND(IF($C$7="Green",DI18,IF($C$7="Orange",DJ18,IF($C$7="Yellow",DK18,"Error!"))),0)&lt;70,70,ROUND(IF($C$7="Green",DI18,IF($C$7="Orange",DJ18,IF($C$7="Yellow",DK18,"Error!"))),0)),"")</f>
        <v>86</v>
      </c>
      <c r="DM18" s="98"/>
      <c r="DN18" s="1"/>
      <c r="DR18" s="275" t="s">
        <v>55</v>
      </c>
      <c r="DS18" s="275"/>
      <c r="DT18" s="275"/>
      <c r="DU18" s="275"/>
      <c r="DV18" s="276">
        <f>COUNTIFS($DL$13:$DL$52,"&lt;75")</f>
        <v>0</v>
      </c>
      <c r="DW18" s="276"/>
    </row>
    <row r="19" spans="1:127" ht="18" customHeight="1">
      <c r="A19" s="70">
        <v>406913150148</v>
      </c>
      <c r="B19" s="71" t="s">
        <v>156</v>
      </c>
      <c r="C19" s="207" t="s">
        <v>157</v>
      </c>
      <c r="D19" s="208"/>
      <c r="E19" s="182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 t="str">
        <f t="shared" si="3"/>
        <v/>
      </c>
      <c r="R19" s="76">
        <f t="shared" si="4"/>
        <v>0</v>
      </c>
      <c r="S19" s="78">
        <v>1</v>
      </c>
      <c r="T19" s="78">
        <v>1</v>
      </c>
      <c r="U19" s="78">
        <v>10</v>
      </c>
      <c r="V19" s="78">
        <v>2</v>
      </c>
      <c r="W19" s="78">
        <v>7</v>
      </c>
      <c r="X19" s="78"/>
      <c r="Y19" s="78"/>
      <c r="Z19" s="78"/>
      <c r="AA19" s="78"/>
      <c r="AB19" s="78"/>
      <c r="AC19" s="78">
        <f t="shared" si="5"/>
        <v>21</v>
      </c>
      <c r="AD19" s="79">
        <f>IFERROR(IF($AD$9=0,0,((AC19/SUMIFS($S$12:$AB$12,S19:AB19,"&gt;=0")*100))),"")</f>
        <v>42</v>
      </c>
      <c r="AE19" s="182">
        <v>15</v>
      </c>
      <c r="AF19" s="76">
        <v>15</v>
      </c>
      <c r="AG19" s="76">
        <v>15</v>
      </c>
      <c r="AH19" s="76">
        <v>20</v>
      </c>
      <c r="AI19" s="76">
        <v>13</v>
      </c>
      <c r="AJ19" s="76">
        <v>10</v>
      </c>
      <c r="AK19" s="76"/>
      <c r="AL19" s="76"/>
      <c r="AM19" s="76"/>
      <c r="AN19" s="76"/>
      <c r="AO19" s="76">
        <f t="shared" si="7"/>
        <v>88</v>
      </c>
      <c r="AP19" s="76">
        <f t="shared" si="8"/>
        <v>95.652173913043484</v>
      </c>
      <c r="AQ19" s="78">
        <v>4</v>
      </c>
      <c r="AR19" s="78">
        <v>5</v>
      </c>
      <c r="AS19" s="78">
        <v>19</v>
      </c>
      <c r="AT19" s="78"/>
      <c r="AU19" s="78"/>
      <c r="AV19" s="78"/>
      <c r="AW19" s="78"/>
      <c r="AX19" s="78">
        <f t="shared" si="9"/>
        <v>28</v>
      </c>
      <c r="AY19" s="78">
        <f t="shared" si="0"/>
        <v>62.222222222222221</v>
      </c>
      <c r="AZ19" s="384">
        <v>18</v>
      </c>
      <c r="BA19" s="385"/>
      <c r="BB19" s="80">
        <f t="shared" si="10"/>
        <v>45</v>
      </c>
      <c r="BC19" s="182">
        <v>95</v>
      </c>
      <c r="BD19" s="76"/>
      <c r="BE19" s="76"/>
      <c r="BF19" s="76"/>
      <c r="BG19" s="76"/>
      <c r="BH19" s="76">
        <f t="shared" si="11"/>
        <v>95</v>
      </c>
      <c r="BI19" s="76">
        <f t="shared" si="1"/>
        <v>95</v>
      </c>
      <c r="BJ19" s="78">
        <v>11</v>
      </c>
      <c r="BK19" s="78">
        <v>25</v>
      </c>
      <c r="BL19" s="78">
        <v>8</v>
      </c>
      <c r="BM19" s="78">
        <v>11</v>
      </c>
      <c r="BN19" s="78">
        <v>10</v>
      </c>
      <c r="BO19" s="78">
        <v>14</v>
      </c>
      <c r="BP19" s="78"/>
      <c r="BQ19" s="78"/>
      <c r="BR19" s="78"/>
      <c r="BS19" s="78"/>
      <c r="BT19" s="78">
        <f t="shared" si="12"/>
        <v>79</v>
      </c>
      <c r="BU19" s="78">
        <f>IFERROR(IF($BU$9=0,0,((BT19/SUMIFS($BJ$12:$BS$12,BJ19:BS19,"&gt;=0"))*100)),"")</f>
        <v>96.341463414634148</v>
      </c>
      <c r="BV19" s="82">
        <v>90</v>
      </c>
      <c r="BW19" s="82">
        <v>90</v>
      </c>
      <c r="BX19" s="82">
        <v>90</v>
      </c>
      <c r="BY19" s="82"/>
      <c r="BZ19" s="82"/>
      <c r="CA19" s="82">
        <f t="shared" si="13"/>
        <v>270</v>
      </c>
      <c r="CB19" s="82">
        <f t="shared" si="14"/>
        <v>90</v>
      </c>
      <c r="CC19" s="84">
        <v>78</v>
      </c>
      <c r="CD19" s="84">
        <v>78</v>
      </c>
      <c r="CE19" s="84"/>
      <c r="CF19" s="84"/>
      <c r="CG19" s="84"/>
      <c r="CH19" s="84">
        <f t="shared" si="15"/>
        <v>156</v>
      </c>
      <c r="CI19" s="84">
        <f t="shared" si="16"/>
        <v>78</v>
      </c>
      <c r="CJ19" s="86"/>
      <c r="CK19" s="86"/>
      <c r="CL19" s="86"/>
      <c r="CM19" s="86"/>
      <c r="CN19" s="86"/>
      <c r="CO19" s="86" t="str">
        <f t="shared" si="17"/>
        <v/>
      </c>
      <c r="CP19" s="86">
        <f t="shared" si="18"/>
        <v>0</v>
      </c>
      <c r="CQ19" s="182">
        <v>2</v>
      </c>
      <c r="CR19" s="76">
        <v>10</v>
      </c>
      <c r="CS19" s="76">
        <v>2</v>
      </c>
      <c r="CT19" s="88">
        <v>3</v>
      </c>
      <c r="CU19" s="88"/>
      <c r="CV19" s="88"/>
      <c r="CW19" s="88"/>
      <c r="CX19" s="88"/>
      <c r="CY19" s="88">
        <f t="shared" si="19"/>
        <v>17</v>
      </c>
      <c r="CZ19" s="89">
        <f t="shared" si="2"/>
        <v>30.909090909090907</v>
      </c>
      <c r="DA19" s="386">
        <v>22</v>
      </c>
      <c r="DB19" s="385"/>
      <c r="DC19" s="80">
        <f t="shared" si="20"/>
        <v>11.000000000000002</v>
      </c>
      <c r="DD19" s="100">
        <f>IFERROR((R19*$R$9+AD19*$AD$9)/100*$AC$8/100,"")</f>
        <v>0</v>
      </c>
      <c r="DE19" s="101">
        <f t="shared" si="22"/>
        <v>21.128260869565221</v>
      </c>
      <c r="DF19" s="101">
        <f t="shared" si="23"/>
        <v>42.388137472283816</v>
      </c>
      <c r="DG19" s="102">
        <f t="shared" si="29"/>
        <v>11.000000000000002</v>
      </c>
      <c r="DH19" s="93">
        <f>IFERROR(IF(AND($C$8="",$E$7="",$AE$7="",$BC$7="",$E$6=""),IF(SUM(DD19:DG19)=0,"",SUM(DD19:DG19)),""),"")</f>
        <v>74.51639834184904</v>
      </c>
      <c r="DI19" s="94">
        <f t="shared" si="24"/>
        <v>84.072748963655656</v>
      </c>
      <c r="DJ19" s="95">
        <f t="shared" si="25"/>
        <v>85.842443523249472</v>
      </c>
      <c r="DK19" s="96">
        <f t="shared" si="26"/>
        <v>87.258199170924513</v>
      </c>
      <c r="DL19" s="97">
        <f t="shared" si="27"/>
        <v>86</v>
      </c>
      <c r="DM19" s="98"/>
      <c r="DN19" s="1"/>
      <c r="DR19" s="272" t="s">
        <v>25</v>
      </c>
      <c r="DS19" s="272"/>
      <c r="DT19" s="272"/>
      <c r="DU19" s="272"/>
      <c r="DV19" s="464">
        <f>SUM(DV13:DW18)</f>
        <v>19</v>
      </c>
      <c r="DW19" s="464"/>
    </row>
    <row r="20" spans="1:127" ht="18" customHeight="1">
      <c r="A20" s="70">
        <v>406913150150</v>
      </c>
      <c r="B20" s="99" t="s">
        <v>158</v>
      </c>
      <c r="C20" s="209" t="s">
        <v>159</v>
      </c>
      <c r="D20" s="208"/>
      <c r="E20" s="182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 t="str">
        <f t="shared" si="3"/>
        <v/>
      </c>
      <c r="R20" s="76">
        <f t="shared" si="4"/>
        <v>0</v>
      </c>
      <c r="S20" s="78">
        <v>9</v>
      </c>
      <c r="T20" s="78">
        <v>7</v>
      </c>
      <c r="U20" s="78">
        <v>10</v>
      </c>
      <c r="V20" s="78">
        <v>9</v>
      </c>
      <c r="W20" s="78">
        <v>6</v>
      </c>
      <c r="X20" s="78"/>
      <c r="Y20" s="78"/>
      <c r="Z20" s="78"/>
      <c r="AA20" s="78"/>
      <c r="AB20" s="78"/>
      <c r="AC20" s="78">
        <f t="shared" si="5"/>
        <v>41</v>
      </c>
      <c r="AD20" s="79">
        <f t="shared" si="6"/>
        <v>82</v>
      </c>
      <c r="AE20" s="182">
        <v>8</v>
      </c>
      <c r="AF20" s="76">
        <v>14</v>
      </c>
      <c r="AG20" s="76">
        <v>11</v>
      </c>
      <c r="AH20" s="76">
        <v>22</v>
      </c>
      <c r="AI20" s="76">
        <v>13</v>
      </c>
      <c r="AJ20" s="76">
        <v>10</v>
      </c>
      <c r="AK20" s="76"/>
      <c r="AL20" s="76"/>
      <c r="AM20" s="76"/>
      <c r="AN20" s="76"/>
      <c r="AO20" s="76">
        <f t="shared" si="7"/>
        <v>78</v>
      </c>
      <c r="AP20" s="76">
        <f t="shared" si="8"/>
        <v>84.782608695652172</v>
      </c>
      <c r="AQ20" s="78">
        <v>5</v>
      </c>
      <c r="AR20" s="78">
        <v>10</v>
      </c>
      <c r="AS20" s="78">
        <v>24</v>
      </c>
      <c r="AT20" s="78"/>
      <c r="AU20" s="78"/>
      <c r="AV20" s="78"/>
      <c r="AW20" s="78"/>
      <c r="AX20" s="78">
        <f t="shared" si="9"/>
        <v>39</v>
      </c>
      <c r="AY20" s="78">
        <f t="shared" si="0"/>
        <v>86.666666666666671</v>
      </c>
      <c r="AZ20" s="384">
        <v>42</v>
      </c>
      <c r="BA20" s="385"/>
      <c r="BB20" s="80">
        <f t="shared" si="10"/>
        <v>105</v>
      </c>
      <c r="BC20" s="182">
        <v>95</v>
      </c>
      <c r="BD20" s="76"/>
      <c r="BE20" s="76"/>
      <c r="BF20" s="76"/>
      <c r="BG20" s="76"/>
      <c r="BH20" s="76">
        <f t="shared" si="11"/>
        <v>95</v>
      </c>
      <c r="BI20" s="76">
        <f t="shared" si="1"/>
        <v>95</v>
      </c>
      <c r="BJ20" s="78">
        <v>9</v>
      </c>
      <c r="BK20" s="78">
        <v>25</v>
      </c>
      <c r="BL20" s="78">
        <v>7</v>
      </c>
      <c r="BM20" s="78">
        <v>11</v>
      </c>
      <c r="BN20" s="78">
        <v>10</v>
      </c>
      <c r="BO20" s="78">
        <v>11</v>
      </c>
      <c r="BP20" s="78"/>
      <c r="BQ20" s="78"/>
      <c r="BR20" s="78"/>
      <c r="BS20" s="78"/>
      <c r="BT20" s="78">
        <f t="shared" si="12"/>
        <v>73</v>
      </c>
      <c r="BU20" s="78">
        <f t="shared" si="28"/>
        <v>89.024390243902445</v>
      </c>
      <c r="BV20" s="82">
        <v>82</v>
      </c>
      <c r="BW20" s="82">
        <v>84</v>
      </c>
      <c r="BX20" s="82">
        <v>85</v>
      </c>
      <c r="BY20" s="82"/>
      <c r="BZ20" s="82"/>
      <c r="CA20" s="82">
        <f t="shared" si="13"/>
        <v>251</v>
      </c>
      <c r="CB20" s="82">
        <f t="shared" si="14"/>
        <v>83.666666666666671</v>
      </c>
      <c r="CC20" s="84">
        <v>86</v>
      </c>
      <c r="CD20" s="84">
        <v>83</v>
      </c>
      <c r="CE20" s="84"/>
      <c r="CF20" s="84"/>
      <c r="CG20" s="84"/>
      <c r="CH20" s="84">
        <f t="shared" si="15"/>
        <v>169</v>
      </c>
      <c r="CI20" s="84">
        <f t="shared" si="16"/>
        <v>84.5</v>
      </c>
      <c r="CJ20" s="86"/>
      <c r="CK20" s="86"/>
      <c r="CL20" s="86"/>
      <c r="CM20" s="86"/>
      <c r="CN20" s="86"/>
      <c r="CO20" s="86" t="str">
        <f>IF(SUMIFS(CJ20:CN20,CJ20:CN20,"&gt;=0")=0,"",SUMIFS(CJ20:CN20,CJ20:CN20,"&gt;=0"))</f>
        <v/>
      </c>
      <c r="CP20" s="86">
        <f t="shared" si="18"/>
        <v>0</v>
      </c>
      <c r="CQ20" s="182">
        <v>9</v>
      </c>
      <c r="CR20" s="76">
        <v>10</v>
      </c>
      <c r="CS20" s="76">
        <v>12</v>
      </c>
      <c r="CT20" s="88">
        <v>15</v>
      </c>
      <c r="CU20" s="88"/>
      <c r="CV20" s="88"/>
      <c r="CW20" s="88"/>
      <c r="CX20" s="88"/>
      <c r="CY20" s="88">
        <f t="shared" si="19"/>
        <v>46</v>
      </c>
      <c r="CZ20" s="89">
        <f t="shared" si="2"/>
        <v>83.636363636363626</v>
      </c>
      <c r="DA20" s="386">
        <v>45</v>
      </c>
      <c r="DB20" s="385"/>
      <c r="DC20" s="80">
        <f t="shared" si="20"/>
        <v>22.5</v>
      </c>
      <c r="DD20" s="100">
        <f t="shared" si="21"/>
        <v>0</v>
      </c>
      <c r="DE20" s="101">
        <f t="shared" si="22"/>
        <v>27.423913043478262</v>
      </c>
      <c r="DF20" s="101">
        <f t="shared" si="23"/>
        <v>44.284866962305983</v>
      </c>
      <c r="DG20" s="102">
        <f t="shared" si="29"/>
        <v>22.5</v>
      </c>
      <c r="DH20" s="93">
        <f t="shared" si="30"/>
        <v>94.208780005784249</v>
      </c>
      <c r="DI20" s="94">
        <f t="shared" si="24"/>
        <v>96.380487503615157</v>
      </c>
      <c r="DJ20" s="95">
        <f t="shared" si="25"/>
        <v>96.782655558769022</v>
      </c>
      <c r="DK20" s="96">
        <f t="shared" si="26"/>
        <v>97.104390002892131</v>
      </c>
      <c r="DL20" s="97">
        <f t="shared" si="27"/>
        <v>97</v>
      </c>
      <c r="DM20" s="98"/>
      <c r="DN20" s="1"/>
    </row>
    <row r="21" spans="1:127" ht="18" customHeight="1">
      <c r="A21" s="70">
        <v>484545150055</v>
      </c>
      <c r="B21" s="71" t="s">
        <v>160</v>
      </c>
      <c r="C21" s="207" t="s">
        <v>161</v>
      </c>
      <c r="D21" s="208"/>
      <c r="E21" s="182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 t="str">
        <f t="shared" si="3"/>
        <v/>
      </c>
      <c r="R21" s="76">
        <f t="shared" si="4"/>
        <v>0</v>
      </c>
      <c r="S21" s="78">
        <v>9</v>
      </c>
      <c r="T21" s="78">
        <v>5</v>
      </c>
      <c r="U21" s="78">
        <v>10</v>
      </c>
      <c r="V21" s="78">
        <v>9</v>
      </c>
      <c r="W21" s="78">
        <v>4</v>
      </c>
      <c r="X21" s="78"/>
      <c r="Y21" s="78"/>
      <c r="Z21" s="78"/>
      <c r="AA21" s="78"/>
      <c r="AB21" s="78"/>
      <c r="AC21" s="78">
        <f t="shared" si="5"/>
        <v>37</v>
      </c>
      <c r="AD21" s="79">
        <f t="shared" si="6"/>
        <v>74</v>
      </c>
      <c r="AE21" s="182">
        <v>15</v>
      </c>
      <c r="AF21" s="76">
        <v>15</v>
      </c>
      <c r="AG21" s="76">
        <v>10</v>
      </c>
      <c r="AH21" s="76">
        <v>21</v>
      </c>
      <c r="AI21" s="76">
        <v>15</v>
      </c>
      <c r="AJ21" s="76">
        <v>8</v>
      </c>
      <c r="AK21" s="76"/>
      <c r="AL21" s="76"/>
      <c r="AM21" s="76"/>
      <c r="AN21" s="76"/>
      <c r="AO21" s="76">
        <f t="shared" si="7"/>
        <v>84</v>
      </c>
      <c r="AP21" s="76">
        <f t="shared" si="8"/>
        <v>91.304347826086953</v>
      </c>
      <c r="AQ21" s="78">
        <v>4</v>
      </c>
      <c r="AR21" s="78">
        <v>10</v>
      </c>
      <c r="AS21" s="78">
        <v>27</v>
      </c>
      <c r="AT21" s="78"/>
      <c r="AU21" s="78"/>
      <c r="AV21" s="78"/>
      <c r="AW21" s="78"/>
      <c r="AX21" s="78">
        <f t="shared" si="9"/>
        <v>41</v>
      </c>
      <c r="AY21" s="78">
        <f t="shared" si="0"/>
        <v>91.111111111111114</v>
      </c>
      <c r="AZ21" s="384">
        <v>21</v>
      </c>
      <c r="BA21" s="385"/>
      <c r="BB21" s="80">
        <f t="shared" si="10"/>
        <v>52.5</v>
      </c>
      <c r="BC21" s="182">
        <v>95</v>
      </c>
      <c r="BD21" s="76"/>
      <c r="BE21" s="76"/>
      <c r="BF21" s="76"/>
      <c r="BG21" s="76"/>
      <c r="BH21" s="76">
        <f t="shared" si="11"/>
        <v>95</v>
      </c>
      <c r="BI21" s="76">
        <f t="shared" si="1"/>
        <v>95</v>
      </c>
      <c r="BJ21" s="78">
        <v>9</v>
      </c>
      <c r="BK21" s="78">
        <v>24</v>
      </c>
      <c r="BL21" s="78">
        <v>3</v>
      </c>
      <c r="BM21" s="78">
        <v>10</v>
      </c>
      <c r="BN21" s="78">
        <v>10</v>
      </c>
      <c r="BO21" s="78">
        <v>14</v>
      </c>
      <c r="BP21" s="78"/>
      <c r="BQ21" s="78"/>
      <c r="BR21" s="78"/>
      <c r="BS21" s="78"/>
      <c r="BT21" s="78">
        <f t="shared" si="12"/>
        <v>70</v>
      </c>
      <c r="BU21" s="78">
        <f t="shared" si="28"/>
        <v>85.365853658536579</v>
      </c>
      <c r="BV21" s="82">
        <v>86</v>
      </c>
      <c r="BW21" s="82">
        <v>82</v>
      </c>
      <c r="BX21" s="82">
        <v>82</v>
      </c>
      <c r="BY21" s="82"/>
      <c r="BZ21" s="82"/>
      <c r="CA21" s="82">
        <f t="shared" si="13"/>
        <v>250</v>
      </c>
      <c r="CB21" s="82">
        <f t="shared" si="14"/>
        <v>83.333333333333343</v>
      </c>
      <c r="CC21" s="84">
        <v>80</v>
      </c>
      <c r="CD21" s="84">
        <v>84</v>
      </c>
      <c r="CE21" s="84"/>
      <c r="CF21" s="84"/>
      <c r="CG21" s="84"/>
      <c r="CH21" s="84">
        <f t="shared" si="15"/>
        <v>164</v>
      </c>
      <c r="CI21" s="84">
        <f t="shared" si="16"/>
        <v>82</v>
      </c>
      <c r="CJ21" s="86"/>
      <c r="CK21" s="86"/>
      <c r="CL21" s="86"/>
      <c r="CM21" s="86"/>
      <c r="CN21" s="86"/>
      <c r="CO21" s="86" t="str">
        <f t="shared" si="17"/>
        <v/>
      </c>
      <c r="CP21" s="86">
        <f t="shared" si="18"/>
        <v>0</v>
      </c>
      <c r="CQ21" s="182">
        <v>3</v>
      </c>
      <c r="CR21" s="76">
        <v>2</v>
      </c>
      <c r="CS21" s="76">
        <v>4</v>
      </c>
      <c r="CT21" s="88">
        <v>9</v>
      </c>
      <c r="CU21" s="88"/>
      <c r="CV21" s="88"/>
      <c r="CW21" s="88"/>
      <c r="CX21" s="88"/>
      <c r="CY21" s="88">
        <f t="shared" si="19"/>
        <v>18</v>
      </c>
      <c r="CZ21" s="89">
        <f t="shared" si="2"/>
        <v>32.727272727272727</v>
      </c>
      <c r="DA21" s="386">
        <v>15</v>
      </c>
      <c r="DB21" s="385"/>
      <c r="DC21" s="80">
        <f t="shared" si="20"/>
        <v>7.5</v>
      </c>
      <c r="DD21" s="100">
        <f t="shared" si="21"/>
        <v>0</v>
      </c>
      <c r="DE21" s="101">
        <f t="shared" si="22"/>
        <v>23.881521739130438</v>
      </c>
      <c r="DF21" s="101">
        <f t="shared" si="23"/>
        <v>41.00709534368071</v>
      </c>
      <c r="DG21" s="102">
        <f t="shared" si="29"/>
        <v>7.5</v>
      </c>
      <c r="DH21" s="93">
        <f t="shared" si="30"/>
        <v>72.388617082811152</v>
      </c>
      <c r="DI21" s="94">
        <f t="shared" si="24"/>
        <v>82.74288567675697</v>
      </c>
      <c r="DJ21" s="95">
        <f t="shared" si="25"/>
        <v>84.660342823783978</v>
      </c>
      <c r="DK21" s="96">
        <f t="shared" si="26"/>
        <v>86.194308541405576</v>
      </c>
      <c r="DL21" s="97">
        <f t="shared" si="27"/>
        <v>85</v>
      </c>
      <c r="DM21" s="98"/>
      <c r="DN21" s="1"/>
    </row>
    <row r="22" spans="1:127" ht="18" customHeight="1">
      <c r="A22" s="70">
        <v>403045150809</v>
      </c>
      <c r="B22" s="103" t="s">
        <v>162</v>
      </c>
      <c r="C22" s="205" t="s">
        <v>163</v>
      </c>
      <c r="D22" s="208"/>
      <c r="E22" s="182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 t="str">
        <f t="shared" si="3"/>
        <v/>
      </c>
      <c r="R22" s="76">
        <f t="shared" si="4"/>
        <v>0</v>
      </c>
      <c r="S22" s="78">
        <v>9</v>
      </c>
      <c r="T22" s="78">
        <v>5</v>
      </c>
      <c r="U22" s="78">
        <v>10</v>
      </c>
      <c r="V22" s="78">
        <v>6</v>
      </c>
      <c r="W22" s="78">
        <v>5</v>
      </c>
      <c r="X22" s="78"/>
      <c r="Y22" s="78"/>
      <c r="Z22" s="78"/>
      <c r="AA22" s="78"/>
      <c r="AB22" s="78"/>
      <c r="AC22" s="78">
        <f t="shared" si="5"/>
        <v>35</v>
      </c>
      <c r="AD22" s="79">
        <f t="shared" si="6"/>
        <v>70</v>
      </c>
      <c r="AE22" s="182">
        <v>8</v>
      </c>
      <c r="AF22" s="76">
        <v>9</v>
      </c>
      <c r="AG22" s="76">
        <v>9</v>
      </c>
      <c r="AH22" s="76">
        <v>21</v>
      </c>
      <c r="AI22" s="76">
        <v>12</v>
      </c>
      <c r="AJ22" s="76">
        <v>8</v>
      </c>
      <c r="AK22" s="76"/>
      <c r="AL22" s="76"/>
      <c r="AM22" s="76"/>
      <c r="AN22" s="76"/>
      <c r="AO22" s="76">
        <f t="shared" si="7"/>
        <v>67</v>
      </c>
      <c r="AP22" s="76">
        <f t="shared" si="8"/>
        <v>72.826086956521735</v>
      </c>
      <c r="AQ22" s="78">
        <v>4</v>
      </c>
      <c r="AR22" s="78">
        <v>10</v>
      </c>
      <c r="AS22" s="78">
        <v>20</v>
      </c>
      <c r="AT22" s="78"/>
      <c r="AU22" s="78"/>
      <c r="AV22" s="78"/>
      <c r="AW22" s="78"/>
      <c r="AX22" s="78">
        <f t="shared" si="9"/>
        <v>34</v>
      </c>
      <c r="AY22" s="78">
        <f t="shared" si="0"/>
        <v>75.555555555555557</v>
      </c>
      <c r="AZ22" s="384">
        <v>22</v>
      </c>
      <c r="BA22" s="385"/>
      <c r="BB22" s="80">
        <f t="shared" si="10"/>
        <v>55.000000000000007</v>
      </c>
      <c r="BC22" s="182">
        <v>95</v>
      </c>
      <c r="BD22" s="76"/>
      <c r="BE22" s="76"/>
      <c r="BF22" s="76"/>
      <c r="BG22" s="76"/>
      <c r="BH22" s="76">
        <f t="shared" si="11"/>
        <v>95</v>
      </c>
      <c r="BI22" s="76">
        <f t="shared" si="1"/>
        <v>95</v>
      </c>
      <c r="BJ22" s="78">
        <v>9</v>
      </c>
      <c r="BK22" s="78">
        <v>24</v>
      </c>
      <c r="BL22" s="78">
        <v>4</v>
      </c>
      <c r="BM22" s="78">
        <v>7</v>
      </c>
      <c r="BN22" s="78">
        <v>5</v>
      </c>
      <c r="BO22" s="78">
        <v>12</v>
      </c>
      <c r="BP22" s="78"/>
      <c r="BQ22" s="78"/>
      <c r="BR22" s="78"/>
      <c r="BS22" s="78"/>
      <c r="BT22" s="78">
        <f t="shared" si="12"/>
        <v>61</v>
      </c>
      <c r="BU22" s="78">
        <f t="shared" si="28"/>
        <v>74.390243902439025</v>
      </c>
      <c r="BV22" s="82">
        <v>83</v>
      </c>
      <c r="BW22" s="82">
        <v>83</v>
      </c>
      <c r="BX22" s="82">
        <v>85</v>
      </c>
      <c r="BY22" s="82"/>
      <c r="BZ22" s="82"/>
      <c r="CA22" s="82">
        <f t="shared" si="13"/>
        <v>251</v>
      </c>
      <c r="CB22" s="82">
        <f t="shared" si="14"/>
        <v>83.666666666666671</v>
      </c>
      <c r="CC22" s="84">
        <v>78</v>
      </c>
      <c r="CD22" s="84">
        <v>85</v>
      </c>
      <c r="CE22" s="84"/>
      <c r="CF22" s="84"/>
      <c r="CG22" s="84"/>
      <c r="CH22" s="84">
        <f t="shared" si="15"/>
        <v>163</v>
      </c>
      <c r="CI22" s="84">
        <f t="shared" si="16"/>
        <v>81.5</v>
      </c>
      <c r="CJ22" s="86"/>
      <c r="CK22" s="86"/>
      <c r="CL22" s="86"/>
      <c r="CM22" s="86"/>
      <c r="CN22" s="86"/>
      <c r="CO22" s="86" t="str">
        <f t="shared" si="17"/>
        <v/>
      </c>
      <c r="CP22" s="86">
        <f t="shared" si="18"/>
        <v>0</v>
      </c>
      <c r="CQ22" s="182">
        <v>8</v>
      </c>
      <c r="CR22" s="76">
        <v>10</v>
      </c>
      <c r="CS22" s="76">
        <v>7</v>
      </c>
      <c r="CT22" s="88">
        <v>7</v>
      </c>
      <c r="CU22" s="88"/>
      <c r="CV22" s="88"/>
      <c r="CW22" s="88"/>
      <c r="CX22" s="88"/>
      <c r="CY22" s="88">
        <f t="shared" si="19"/>
        <v>32</v>
      </c>
      <c r="CZ22" s="89">
        <f t="shared" si="2"/>
        <v>58.18181818181818</v>
      </c>
      <c r="DA22" s="386">
        <v>10</v>
      </c>
      <c r="DB22" s="385"/>
      <c r="DC22" s="80">
        <f t="shared" si="20"/>
        <v>5</v>
      </c>
      <c r="DD22" s="100">
        <f t="shared" si="21"/>
        <v>0</v>
      </c>
      <c r="DE22" s="101">
        <f t="shared" si="22"/>
        <v>20.489130434782609</v>
      </c>
      <c r="DF22" s="101">
        <f t="shared" si="23"/>
        <v>40.882871396895787</v>
      </c>
      <c r="DG22" s="102">
        <f t="shared" si="29"/>
        <v>5</v>
      </c>
      <c r="DH22" s="93">
        <f t="shared" si="30"/>
        <v>66.372001831678404</v>
      </c>
      <c r="DI22" s="94">
        <f t="shared" si="24"/>
        <v>78.982501144799002</v>
      </c>
      <c r="DJ22" s="95">
        <f t="shared" si="25"/>
        <v>81.317778795376896</v>
      </c>
      <c r="DK22" s="96">
        <f t="shared" si="26"/>
        <v>83.186000915839202</v>
      </c>
      <c r="DL22" s="97">
        <f>IFERROR(IF(ROUND(IF($C$7="Green",DI22,IF($C$7="Orange",DJ22,IF($C$7="Yellow",DK22,"Error!"))),0)&lt;70,70,ROUND(IF($C$7="Green",DI22,IF($C$7="Orange",DJ22,IF($C$7="Yellow",DK22,"Error!"))),0)),"")</f>
        <v>81</v>
      </c>
      <c r="DM22" s="98"/>
      <c r="DN22" s="1"/>
    </row>
    <row r="23" spans="1:127" ht="18" customHeight="1">
      <c r="A23" s="70"/>
      <c r="B23" s="71"/>
      <c r="C23" s="207"/>
      <c r="D23" s="208"/>
      <c r="E23" s="182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 t="str">
        <f t="shared" si="3"/>
        <v/>
      </c>
      <c r="R23" s="76">
        <f t="shared" si="4"/>
        <v>0</v>
      </c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 t="str">
        <f t="shared" si="5"/>
        <v/>
      </c>
      <c r="AD23" s="79" t="str">
        <f t="shared" si="6"/>
        <v/>
      </c>
      <c r="AE23" s="182"/>
      <c r="AF23" s="76"/>
      <c r="AG23" s="76"/>
      <c r="AH23" s="76"/>
      <c r="AI23" s="76"/>
      <c r="AJ23" s="76"/>
      <c r="AK23" s="76"/>
      <c r="AL23" s="76"/>
      <c r="AM23" s="76"/>
      <c r="AN23" s="76"/>
      <c r="AO23" s="76" t="str">
        <f t="shared" si="7"/>
        <v/>
      </c>
      <c r="AP23" s="76" t="str">
        <f t="shared" si="8"/>
        <v/>
      </c>
      <c r="AQ23" s="78"/>
      <c r="AR23" s="78"/>
      <c r="AS23" s="78"/>
      <c r="AT23" s="78"/>
      <c r="AU23" s="78"/>
      <c r="AV23" s="78"/>
      <c r="AW23" s="78"/>
      <c r="AX23" s="78" t="str">
        <f t="shared" si="9"/>
        <v/>
      </c>
      <c r="AY23" s="78" t="str">
        <f t="shared" si="0"/>
        <v/>
      </c>
      <c r="AZ23" s="384"/>
      <c r="BA23" s="385"/>
      <c r="BB23" s="80" t="str">
        <f t="shared" si="10"/>
        <v/>
      </c>
      <c r="BC23" s="182"/>
      <c r="BD23" s="76"/>
      <c r="BE23" s="76"/>
      <c r="BF23" s="76"/>
      <c r="BG23" s="76"/>
      <c r="BH23" s="76" t="str">
        <f t="shared" si="11"/>
        <v/>
      </c>
      <c r="BI23" s="76" t="str">
        <f t="shared" si="1"/>
        <v/>
      </c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 t="str">
        <f t="shared" si="12"/>
        <v/>
      </c>
      <c r="BU23" s="78" t="str">
        <f t="shared" si="28"/>
        <v/>
      </c>
      <c r="BV23" s="82"/>
      <c r="BW23" s="82"/>
      <c r="BX23" s="82"/>
      <c r="BY23" s="82"/>
      <c r="BZ23" s="82"/>
      <c r="CA23" s="82" t="str">
        <f t="shared" si="13"/>
        <v/>
      </c>
      <c r="CB23" s="82" t="str">
        <f t="shared" si="14"/>
        <v/>
      </c>
      <c r="CC23" s="84"/>
      <c r="CD23" s="84"/>
      <c r="CE23" s="84"/>
      <c r="CF23" s="84"/>
      <c r="CG23" s="84"/>
      <c r="CH23" s="84" t="str">
        <f t="shared" si="15"/>
        <v/>
      </c>
      <c r="CI23" s="84" t="str">
        <f t="shared" si="16"/>
        <v/>
      </c>
      <c r="CJ23" s="86"/>
      <c r="CK23" s="86"/>
      <c r="CL23" s="86"/>
      <c r="CM23" s="86"/>
      <c r="CN23" s="86"/>
      <c r="CO23" s="86" t="str">
        <f t="shared" si="17"/>
        <v/>
      </c>
      <c r="CP23" s="86">
        <f t="shared" si="18"/>
        <v>0</v>
      </c>
      <c r="CQ23" s="182"/>
      <c r="CR23" s="76"/>
      <c r="CS23" s="76"/>
      <c r="CT23" s="88"/>
      <c r="CU23" s="88"/>
      <c r="CV23" s="88"/>
      <c r="CW23" s="88"/>
      <c r="CX23" s="88"/>
      <c r="CY23" s="88" t="str">
        <f t="shared" si="19"/>
        <v/>
      </c>
      <c r="CZ23" s="89" t="str">
        <f t="shared" si="2"/>
        <v/>
      </c>
      <c r="DA23" s="386"/>
      <c r="DB23" s="385"/>
      <c r="DC23" s="80" t="str">
        <f t="shared" si="20"/>
        <v/>
      </c>
      <c r="DD23" s="100" t="str">
        <f t="shared" si="21"/>
        <v/>
      </c>
      <c r="DE23" s="101" t="str">
        <f t="shared" si="22"/>
        <v/>
      </c>
      <c r="DF23" s="101" t="str">
        <f t="shared" si="23"/>
        <v/>
      </c>
      <c r="DG23" s="102" t="str">
        <f t="shared" si="29"/>
        <v/>
      </c>
      <c r="DH23" s="93" t="str">
        <f t="shared" si="30"/>
        <v/>
      </c>
      <c r="DI23" s="94" t="str">
        <f t="shared" si="24"/>
        <v/>
      </c>
      <c r="DJ23" s="95" t="str">
        <f t="shared" si="25"/>
        <v/>
      </c>
      <c r="DK23" s="96" t="str">
        <f t="shared" si="26"/>
        <v/>
      </c>
      <c r="DL23" s="97" t="str">
        <f t="shared" si="27"/>
        <v/>
      </c>
      <c r="DM23" s="98"/>
      <c r="DN23" s="1"/>
    </row>
    <row r="24" spans="1:127" ht="18" customHeight="1">
      <c r="A24" s="70">
        <v>406936150113</v>
      </c>
      <c r="B24" s="71" t="s">
        <v>164</v>
      </c>
      <c r="C24" s="207" t="s">
        <v>165</v>
      </c>
      <c r="D24" s="208"/>
      <c r="E24" s="182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 t="str">
        <f t="shared" si="3"/>
        <v/>
      </c>
      <c r="R24" s="76">
        <f t="shared" si="4"/>
        <v>0</v>
      </c>
      <c r="S24" s="78">
        <v>9</v>
      </c>
      <c r="T24" s="78">
        <v>9</v>
      </c>
      <c r="U24" s="78">
        <v>10</v>
      </c>
      <c r="V24" s="78">
        <v>8</v>
      </c>
      <c r="W24" s="78">
        <v>7</v>
      </c>
      <c r="X24" s="78"/>
      <c r="Y24" s="78"/>
      <c r="Z24" s="78"/>
      <c r="AA24" s="78"/>
      <c r="AB24" s="78"/>
      <c r="AC24" s="78">
        <f t="shared" si="5"/>
        <v>43</v>
      </c>
      <c r="AD24" s="79">
        <f t="shared" si="6"/>
        <v>86</v>
      </c>
      <c r="AE24" s="182">
        <v>12</v>
      </c>
      <c r="AF24" s="76">
        <v>12</v>
      </c>
      <c r="AG24" s="76">
        <v>11</v>
      </c>
      <c r="AH24" s="76">
        <v>21</v>
      </c>
      <c r="AI24" s="76">
        <v>14</v>
      </c>
      <c r="AJ24" s="76">
        <v>10</v>
      </c>
      <c r="AK24" s="76"/>
      <c r="AL24" s="76"/>
      <c r="AM24" s="76"/>
      <c r="AN24" s="76"/>
      <c r="AO24" s="76">
        <f t="shared" si="7"/>
        <v>80</v>
      </c>
      <c r="AP24" s="76">
        <f t="shared" si="8"/>
        <v>86.956521739130437</v>
      </c>
      <c r="AQ24" s="78">
        <v>4</v>
      </c>
      <c r="AR24" s="78">
        <v>9</v>
      </c>
      <c r="AS24" s="78">
        <v>23</v>
      </c>
      <c r="AT24" s="78"/>
      <c r="AU24" s="78"/>
      <c r="AV24" s="78"/>
      <c r="AW24" s="78"/>
      <c r="AX24" s="78">
        <f t="shared" si="9"/>
        <v>36</v>
      </c>
      <c r="AY24" s="78">
        <f t="shared" si="0"/>
        <v>80</v>
      </c>
      <c r="AZ24" s="384">
        <v>44</v>
      </c>
      <c r="BA24" s="385"/>
      <c r="BB24" s="80">
        <f t="shared" si="10"/>
        <v>110.00000000000001</v>
      </c>
      <c r="BC24" s="182">
        <v>95</v>
      </c>
      <c r="BD24" s="76"/>
      <c r="BE24" s="76"/>
      <c r="BF24" s="76"/>
      <c r="BG24" s="76"/>
      <c r="BH24" s="76">
        <f t="shared" si="11"/>
        <v>95</v>
      </c>
      <c r="BI24" s="76">
        <f t="shared" si="1"/>
        <v>95</v>
      </c>
      <c r="BJ24" s="78">
        <v>9</v>
      </c>
      <c r="BK24" s="78">
        <v>25</v>
      </c>
      <c r="BL24" s="78">
        <v>10</v>
      </c>
      <c r="BM24" s="78">
        <v>10</v>
      </c>
      <c r="BN24" s="78">
        <v>5</v>
      </c>
      <c r="BO24" s="78">
        <v>10</v>
      </c>
      <c r="BP24" s="78"/>
      <c r="BQ24" s="78"/>
      <c r="BR24" s="78"/>
      <c r="BS24" s="78"/>
      <c r="BT24" s="78">
        <f t="shared" si="12"/>
        <v>69</v>
      </c>
      <c r="BU24" s="78">
        <f t="shared" si="28"/>
        <v>84.146341463414629</v>
      </c>
      <c r="BV24" s="82">
        <v>83</v>
      </c>
      <c r="BW24" s="82">
        <v>83</v>
      </c>
      <c r="BX24" s="82">
        <v>83</v>
      </c>
      <c r="BY24" s="82"/>
      <c r="BZ24" s="82"/>
      <c r="CA24" s="82">
        <f t="shared" si="13"/>
        <v>249</v>
      </c>
      <c r="CB24" s="82">
        <f t="shared" si="14"/>
        <v>83</v>
      </c>
      <c r="CC24" s="84">
        <v>85</v>
      </c>
      <c r="CD24" s="84">
        <v>86</v>
      </c>
      <c r="CE24" s="84"/>
      <c r="CF24" s="84"/>
      <c r="CG24" s="84"/>
      <c r="CH24" s="84">
        <f t="shared" si="15"/>
        <v>171</v>
      </c>
      <c r="CI24" s="84">
        <f t="shared" si="16"/>
        <v>85.5</v>
      </c>
      <c r="CJ24" s="86"/>
      <c r="CK24" s="86"/>
      <c r="CL24" s="86"/>
      <c r="CM24" s="86"/>
      <c r="CN24" s="86"/>
      <c r="CO24" s="86" t="str">
        <f t="shared" si="17"/>
        <v/>
      </c>
      <c r="CP24" s="86">
        <f t="shared" si="18"/>
        <v>0</v>
      </c>
      <c r="CQ24" s="182">
        <v>10</v>
      </c>
      <c r="CR24" s="76">
        <v>10</v>
      </c>
      <c r="CS24" s="76">
        <v>12</v>
      </c>
      <c r="CT24" s="88">
        <v>15</v>
      </c>
      <c r="CU24" s="88"/>
      <c r="CV24" s="88"/>
      <c r="CW24" s="88"/>
      <c r="CX24" s="88"/>
      <c r="CY24" s="88">
        <f t="shared" si="19"/>
        <v>47</v>
      </c>
      <c r="CZ24" s="89">
        <f t="shared" si="2"/>
        <v>85.454545454545453</v>
      </c>
      <c r="DA24" s="386">
        <v>50</v>
      </c>
      <c r="DB24" s="385"/>
      <c r="DC24" s="80">
        <f t="shared" si="20"/>
        <v>25</v>
      </c>
      <c r="DD24" s="100">
        <f t="shared" si="21"/>
        <v>0</v>
      </c>
      <c r="DE24" s="101">
        <f t="shared" si="22"/>
        <v>27.534782608695654</v>
      </c>
      <c r="DF24" s="101">
        <f t="shared" si="23"/>
        <v>43.816019955654099</v>
      </c>
      <c r="DG24" s="102">
        <f t="shared" si="29"/>
        <v>25</v>
      </c>
      <c r="DH24" s="93">
        <f t="shared" si="30"/>
        <v>96.350802564349749</v>
      </c>
      <c r="DI24" s="94">
        <f t="shared" si="24"/>
        <v>97.7192516027186</v>
      </c>
      <c r="DJ24" s="95">
        <f t="shared" si="25"/>
        <v>97.972668091305422</v>
      </c>
      <c r="DK24" s="96">
        <f t="shared" si="26"/>
        <v>98.175401282174874</v>
      </c>
      <c r="DL24" s="97">
        <f t="shared" si="27"/>
        <v>98</v>
      </c>
      <c r="DM24" s="98"/>
      <c r="DN24" s="1"/>
    </row>
    <row r="25" spans="1:127" ht="18" customHeight="1">
      <c r="A25" s="70">
        <v>406913150153</v>
      </c>
      <c r="B25" s="71" t="s">
        <v>166</v>
      </c>
      <c r="C25" s="207" t="s">
        <v>167</v>
      </c>
      <c r="D25" s="208"/>
      <c r="E25" s="182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 t="str">
        <f t="shared" si="3"/>
        <v/>
      </c>
      <c r="R25" s="76">
        <f t="shared" si="4"/>
        <v>0</v>
      </c>
      <c r="S25" s="78">
        <v>9</v>
      </c>
      <c r="T25" s="78">
        <v>8</v>
      </c>
      <c r="U25" s="78">
        <v>10</v>
      </c>
      <c r="V25" s="78">
        <v>7</v>
      </c>
      <c r="W25" s="78">
        <v>6</v>
      </c>
      <c r="X25" s="78"/>
      <c r="Y25" s="78"/>
      <c r="Z25" s="78"/>
      <c r="AA25" s="78"/>
      <c r="AB25" s="78"/>
      <c r="AC25" s="78">
        <f t="shared" si="5"/>
        <v>40</v>
      </c>
      <c r="AD25" s="79">
        <f t="shared" si="6"/>
        <v>80</v>
      </c>
      <c r="AE25" s="182">
        <v>9</v>
      </c>
      <c r="AF25" s="76">
        <v>2</v>
      </c>
      <c r="AG25" s="76">
        <v>9</v>
      </c>
      <c r="AH25" s="76">
        <v>21</v>
      </c>
      <c r="AI25" s="76">
        <v>13</v>
      </c>
      <c r="AJ25" s="76">
        <v>10</v>
      </c>
      <c r="AK25" s="76"/>
      <c r="AL25" s="76"/>
      <c r="AM25" s="76"/>
      <c r="AN25" s="76"/>
      <c r="AO25" s="76">
        <f t="shared" si="7"/>
        <v>64</v>
      </c>
      <c r="AP25" s="76">
        <f t="shared" si="8"/>
        <v>69.565217391304344</v>
      </c>
      <c r="AQ25" s="78">
        <v>3</v>
      </c>
      <c r="AR25" s="78">
        <v>7</v>
      </c>
      <c r="AS25" s="78">
        <v>22</v>
      </c>
      <c r="AT25" s="78"/>
      <c r="AU25" s="78"/>
      <c r="AV25" s="78"/>
      <c r="AW25" s="78"/>
      <c r="AX25" s="78">
        <f t="shared" si="9"/>
        <v>32</v>
      </c>
      <c r="AY25" s="78">
        <f t="shared" si="0"/>
        <v>71.111111111111114</v>
      </c>
      <c r="AZ25" s="384">
        <v>38</v>
      </c>
      <c r="BA25" s="385"/>
      <c r="BB25" s="80">
        <f t="shared" si="10"/>
        <v>95</v>
      </c>
      <c r="BC25" s="182">
        <v>95</v>
      </c>
      <c r="BD25" s="76"/>
      <c r="BE25" s="76"/>
      <c r="BF25" s="76"/>
      <c r="BG25" s="76"/>
      <c r="BH25" s="76">
        <f t="shared" si="11"/>
        <v>95</v>
      </c>
      <c r="BI25" s="76">
        <f t="shared" si="1"/>
        <v>95</v>
      </c>
      <c r="BJ25" s="78">
        <v>9</v>
      </c>
      <c r="BK25" s="78">
        <v>23</v>
      </c>
      <c r="BL25" s="78">
        <v>7</v>
      </c>
      <c r="BM25" s="78">
        <v>7</v>
      </c>
      <c r="BN25" s="78">
        <v>5</v>
      </c>
      <c r="BO25" s="78">
        <v>10</v>
      </c>
      <c r="BP25" s="78"/>
      <c r="BQ25" s="78"/>
      <c r="BR25" s="78"/>
      <c r="BS25" s="78"/>
      <c r="BT25" s="78">
        <f t="shared" si="12"/>
        <v>61</v>
      </c>
      <c r="BU25" s="78">
        <f t="shared" si="28"/>
        <v>74.390243902439025</v>
      </c>
      <c r="BV25" s="82">
        <v>83</v>
      </c>
      <c r="BW25" s="82">
        <v>83</v>
      </c>
      <c r="BX25" s="82">
        <v>82</v>
      </c>
      <c r="BY25" s="82"/>
      <c r="BZ25" s="82"/>
      <c r="CA25" s="82">
        <f t="shared" si="13"/>
        <v>248</v>
      </c>
      <c r="CB25" s="82">
        <f t="shared" si="14"/>
        <v>82.666666666666671</v>
      </c>
      <c r="CC25" s="84">
        <v>81</v>
      </c>
      <c r="CD25" s="84">
        <v>83</v>
      </c>
      <c r="CE25" s="84"/>
      <c r="CF25" s="84"/>
      <c r="CG25" s="84"/>
      <c r="CH25" s="84">
        <f t="shared" si="15"/>
        <v>164</v>
      </c>
      <c r="CI25" s="84">
        <f t="shared" si="16"/>
        <v>82</v>
      </c>
      <c r="CJ25" s="86"/>
      <c r="CK25" s="86"/>
      <c r="CL25" s="86"/>
      <c r="CM25" s="86"/>
      <c r="CN25" s="86"/>
      <c r="CO25" s="86" t="str">
        <f t="shared" si="17"/>
        <v/>
      </c>
      <c r="CP25" s="86">
        <f t="shared" si="18"/>
        <v>0</v>
      </c>
      <c r="CQ25" s="182">
        <v>13</v>
      </c>
      <c r="CR25" s="76">
        <v>10</v>
      </c>
      <c r="CS25" s="76">
        <v>13</v>
      </c>
      <c r="CT25" s="88">
        <v>15</v>
      </c>
      <c r="CU25" s="88"/>
      <c r="CV25" s="88"/>
      <c r="CW25" s="88"/>
      <c r="CX25" s="88"/>
      <c r="CY25" s="88">
        <f t="shared" si="19"/>
        <v>51</v>
      </c>
      <c r="CZ25" s="89">
        <f t="shared" si="2"/>
        <v>92.72727272727272</v>
      </c>
      <c r="DA25" s="386">
        <v>39</v>
      </c>
      <c r="DB25" s="385"/>
      <c r="DC25" s="80">
        <f t="shared" si="20"/>
        <v>19.5</v>
      </c>
      <c r="DD25" s="100">
        <f t="shared" si="21"/>
        <v>0</v>
      </c>
      <c r="DE25" s="101">
        <f t="shared" si="22"/>
        <v>23.297826086956526</v>
      </c>
      <c r="DF25" s="101">
        <f t="shared" si="23"/>
        <v>42.585144124168522</v>
      </c>
      <c r="DG25" s="102">
        <f t="shared" si="29"/>
        <v>19.5</v>
      </c>
      <c r="DH25" s="93">
        <f t="shared" si="30"/>
        <v>85.382970211125041</v>
      </c>
      <c r="DI25" s="94">
        <f t="shared" si="24"/>
        <v>90.864356381953144</v>
      </c>
      <c r="DJ25" s="95">
        <f t="shared" si="25"/>
        <v>91.879427895069469</v>
      </c>
      <c r="DK25" s="96">
        <f t="shared" si="26"/>
        <v>92.691485105562521</v>
      </c>
      <c r="DL25" s="97">
        <f t="shared" si="27"/>
        <v>92</v>
      </c>
      <c r="DM25" s="98"/>
      <c r="DN25" s="1"/>
    </row>
    <row r="26" spans="1:127" ht="18" customHeight="1">
      <c r="A26" s="70">
        <v>406913150155</v>
      </c>
      <c r="B26" s="71" t="s">
        <v>168</v>
      </c>
      <c r="C26" s="207" t="s">
        <v>169</v>
      </c>
      <c r="D26" s="208"/>
      <c r="E26" s="182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 t="str">
        <f t="shared" si="3"/>
        <v/>
      </c>
      <c r="R26" s="76">
        <f t="shared" si="4"/>
        <v>0</v>
      </c>
      <c r="S26" s="78">
        <v>10</v>
      </c>
      <c r="T26" s="78">
        <v>4</v>
      </c>
      <c r="U26" s="78">
        <v>10</v>
      </c>
      <c r="V26" s="78">
        <v>8</v>
      </c>
      <c r="W26" s="78">
        <v>8</v>
      </c>
      <c r="X26" s="78"/>
      <c r="Y26" s="78"/>
      <c r="Z26" s="78"/>
      <c r="AA26" s="78"/>
      <c r="AB26" s="78"/>
      <c r="AC26" s="78">
        <f t="shared" si="5"/>
        <v>40</v>
      </c>
      <c r="AD26" s="79">
        <f t="shared" si="6"/>
        <v>80</v>
      </c>
      <c r="AE26" s="182">
        <v>9</v>
      </c>
      <c r="AF26" s="76">
        <v>9</v>
      </c>
      <c r="AG26" s="76">
        <v>15</v>
      </c>
      <c r="AH26" s="76">
        <v>22</v>
      </c>
      <c r="AI26" s="76">
        <v>11</v>
      </c>
      <c r="AJ26" s="76">
        <v>8</v>
      </c>
      <c r="AK26" s="76"/>
      <c r="AL26" s="76"/>
      <c r="AM26" s="76"/>
      <c r="AN26" s="76"/>
      <c r="AO26" s="76">
        <f t="shared" si="7"/>
        <v>74</v>
      </c>
      <c r="AP26" s="76">
        <f t="shared" si="8"/>
        <v>80.434782608695656</v>
      </c>
      <c r="AQ26" s="78">
        <v>4</v>
      </c>
      <c r="AR26" s="78">
        <v>0</v>
      </c>
      <c r="AS26" s="78">
        <v>20</v>
      </c>
      <c r="AT26" s="78"/>
      <c r="AU26" s="78"/>
      <c r="AV26" s="78"/>
      <c r="AW26" s="78"/>
      <c r="AX26" s="78">
        <f t="shared" si="9"/>
        <v>24</v>
      </c>
      <c r="AY26" s="78">
        <f t="shared" si="0"/>
        <v>53.333333333333336</v>
      </c>
      <c r="AZ26" s="384">
        <v>25</v>
      </c>
      <c r="BA26" s="385"/>
      <c r="BB26" s="80">
        <f t="shared" si="10"/>
        <v>62.5</v>
      </c>
      <c r="BC26" s="182">
        <v>95</v>
      </c>
      <c r="BD26" s="76"/>
      <c r="BE26" s="76"/>
      <c r="BF26" s="76"/>
      <c r="BG26" s="76"/>
      <c r="BH26" s="76">
        <f t="shared" si="11"/>
        <v>95</v>
      </c>
      <c r="BI26" s="76">
        <f t="shared" si="1"/>
        <v>95</v>
      </c>
      <c r="BJ26" s="78">
        <v>9</v>
      </c>
      <c r="BK26" s="78">
        <v>25</v>
      </c>
      <c r="BL26" s="78">
        <v>8</v>
      </c>
      <c r="BM26" s="78">
        <v>11</v>
      </c>
      <c r="BN26" s="78">
        <v>10</v>
      </c>
      <c r="BO26" s="78">
        <v>11</v>
      </c>
      <c r="BP26" s="78"/>
      <c r="BQ26" s="78"/>
      <c r="BR26" s="78"/>
      <c r="BS26" s="78"/>
      <c r="BT26" s="78">
        <f t="shared" si="12"/>
        <v>74</v>
      </c>
      <c r="BU26" s="78">
        <f t="shared" si="28"/>
        <v>90.243902439024396</v>
      </c>
      <c r="BV26" s="82">
        <v>86</v>
      </c>
      <c r="BW26" s="82">
        <v>82</v>
      </c>
      <c r="BX26" s="82">
        <v>83</v>
      </c>
      <c r="BY26" s="82"/>
      <c r="BZ26" s="82"/>
      <c r="CA26" s="82">
        <f t="shared" si="13"/>
        <v>251</v>
      </c>
      <c r="CB26" s="82">
        <f t="shared" si="14"/>
        <v>83.666666666666671</v>
      </c>
      <c r="CC26" s="84">
        <v>83</v>
      </c>
      <c r="CD26" s="84">
        <v>82</v>
      </c>
      <c r="CE26" s="84"/>
      <c r="CF26" s="84"/>
      <c r="CG26" s="84"/>
      <c r="CH26" s="84">
        <f t="shared" si="15"/>
        <v>165</v>
      </c>
      <c r="CI26" s="84">
        <f t="shared" si="16"/>
        <v>82.5</v>
      </c>
      <c r="CJ26" s="86"/>
      <c r="CK26" s="86"/>
      <c r="CL26" s="86"/>
      <c r="CM26" s="86"/>
      <c r="CN26" s="86"/>
      <c r="CO26" s="86" t="str">
        <f t="shared" si="17"/>
        <v/>
      </c>
      <c r="CP26" s="86">
        <f t="shared" si="18"/>
        <v>0</v>
      </c>
      <c r="CQ26" s="182">
        <v>7</v>
      </c>
      <c r="CR26" s="76">
        <v>10</v>
      </c>
      <c r="CS26" s="76">
        <v>13</v>
      </c>
      <c r="CT26" s="88">
        <v>15</v>
      </c>
      <c r="CU26" s="88"/>
      <c r="CV26" s="88"/>
      <c r="CW26" s="88"/>
      <c r="CX26" s="88"/>
      <c r="CY26" s="88">
        <f t="shared" si="19"/>
        <v>45</v>
      </c>
      <c r="CZ26" s="89">
        <f t="shared" si="2"/>
        <v>81.818181818181827</v>
      </c>
      <c r="DA26" s="386">
        <v>21</v>
      </c>
      <c r="DB26" s="385"/>
      <c r="DC26" s="80">
        <f t="shared" si="20"/>
        <v>10.5</v>
      </c>
      <c r="DD26" s="100">
        <f t="shared" si="21"/>
        <v>0</v>
      </c>
      <c r="DE26" s="101">
        <f t="shared" si="22"/>
        <v>20.077173913043481</v>
      </c>
      <c r="DF26" s="101">
        <f t="shared" si="23"/>
        <v>44.146396895787142</v>
      </c>
      <c r="DG26" s="102">
        <f t="shared" si="29"/>
        <v>10.5</v>
      </c>
      <c r="DH26" s="93">
        <f t="shared" si="30"/>
        <v>74.72357080883063</v>
      </c>
      <c r="DI26" s="94">
        <f t="shared" si="24"/>
        <v>84.202231755519136</v>
      </c>
      <c r="DJ26" s="95">
        <f t="shared" si="25"/>
        <v>85.957539338239243</v>
      </c>
      <c r="DK26" s="96">
        <f t="shared" si="26"/>
        <v>87.361785404415315</v>
      </c>
      <c r="DL26" s="97">
        <f t="shared" si="27"/>
        <v>86</v>
      </c>
      <c r="DM26" s="98"/>
      <c r="DN26" s="1"/>
    </row>
    <row r="27" spans="1:127" ht="18" customHeight="1">
      <c r="A27" s="70">
        <v>406913150157</v>
      </c>
      <c r="B27" s="71" t="s">
        <v>170</v>
      </c>
      <c r="C27" s="207" t="s">
        <v>171</v>
      </c>
      <c r="D27" s="208"/>
      <c r="E27" s="182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 t="str">
        <f t="shared" si="3"/>
        <v/>
      </c>
      <c r="R27" s="76">
        <f t="shared" si="4"/>
        <v>0</v>
      </c>
      <c r="S27" s="78">
        <v>10</v>
      </c>
      <c r="T27" s="78">
        <v>7</v>
      </c>
      <c r="U27" s="78">
        <v>10</v>
      </c>
      <c r="V27" s="78">
        <v>8</v>
      </c>
      <c r="W27" s="78">
        <v>7</v>
      </c>
      <c r="X27" s="78"/>
      <c r="Y27" s="78"/>
      <c r="Z27" s="78"/>
      <c r="AA27" s="78"/>
      <c r="AB27" s="78"/>
      <c r="AC27" s="78">
        <f t="shared" si="5"/>
        <v>42</v>
      </c>
      <c r="AD27" s="79">
        <f t="shared" si="6"/>
        <v>84</v>
      </c>
      <c r="AE27" s="182">
        <v>11</v>
      </c>
      <c r="AF27" s="76">
        <v>15</v>
      </c>
      <c r="AG27" s="76">
        <v>11</v>
      </c>
      <c r="AH27" s="76">
        <v>21</v>
      </c>
      <c r="AI27" s="76">
        <v>13</v>
      </c>
      <c r="AJ27" s="76">
        <v>10</v>
      </c>
      <c r="AK27" s="76"/>
      <c r="AL27" s="76"/>
      <c r="AM27" s="76"/>
      <c r="AN27" s="76"/>
      <c r="AO27" s="76">
        <f t="shared" si="7"/>
        <v>81</v>
      </c>
      <c r="AP27" s="76">
        <f t="shared" si="8"/>
        <v>88.043478260869563</v>
      </c>
      <c r="AQ27" s="78">
        <v>4</v>
      </c>
      <c r="AR27" s="78">
        <v>9</v>
      </c>
      <c r="AS27" s="78">
        <v>27</v>
      </c>
      <c r="AT27" s="78"/>
      <c r="AU27" s="78"/>
      <c r="AV27" s="78"/>
      <c r="AW27" s="78"/>
      <c r="AX27" s="78">
        <f t="shared" si="9"/>
        <v>40</v>
      </c>
      <c r="AY27" s="78">
        <f t="shared" si="0"/>
        <v>88.888888888888886</v>
      </c>
      <c r="AZ27" s="384">
        <v>43</v>
      </c>
      <c r="BA27" s="385"/>
      <c r="BB27" s="80">
        <f t="shared" si="10"/>
        <v>107.5</v>
      </c>
      <c r="BC27" s="182">
        <v>95</v>
      </c>
      <c r="BD27" s="76"/>
      <c r="BE27" s="76"/>
      <c r="BF27" s="76"/>
      <c r="BG27" s="76"/>
      <c r="BH27" s="76">
        <f t="shared" si="11"/>
        <v>95</v>
      </c>
      <c r="BI27" s="76">
        <f t="shared" si="1"/>
        <v>95</v>
      </c>
      <c r="BJ27" s="78">
        <v>9</v>
      </c>
      <c r="BK27" s="78">
        <v>25</v>
      </c>
      <c r="BL27" s="78">
        <v>7</v>
      </c>
      <c r="BM27" s="78">
        <v>11</v>
      </c>
      <c r="BN27" s="78">
        <v>5</v>
      </c>
      <c r="BO27" s="78">
        <v>11</v>
      </c>
      <c r="BP27" s="78"/>
      <c r="BQ27" s="78"/>
      <c r="BR27" s="78"/>
      <c r="BS27" s="78"/>
      <c r="BT27" s="78">
        <f t="shared" si="12"/>
        <v>68</v>
      </c>
      <c r="BU27" s="78">
        <f t="shared" si="28"/>
        <v>82.926829268292678</v>
      </c>
      <c r="BV27" s="82">
        <v>82</v>
      </c>
      <c r="BW27" s="82">
        <v>84</v>
      </c>
      <c r="BX27" s="82">
        <v>82</v>
      </c>
      <c r="BY27" s="82"/>
      <c r="BZ27" s="82"/>
      <c r="CA27" s="82">
        <f t="shared" si="13"/>
        <v>248</v>
      </c>
      <c r="CB27" s="82">
        <f t="shared" si="14"/>
        <v>82.666666666666671</v>
      </c>
      <c r="CC27" s="84">
        <v>81</v>
      </c>
      <c r="CD27" s="84">
        <v>83</v>
      </c>
      <c r="CE27" s="84"/>
      <c r="CF27" s="84"/>
      <c r="CG27" s="84"/>
      <c r="CH27" s="84">
        <f t="shared" si="15"/>
        <v>164</v>
      </c>
      <c r="CI27" s="84">
        <f t="shared" si="16"/>
        <v>82</v>
      </c>
      <c r="CJ27" s="86"/>
      <c r="CK27" s="86"/>
      <c r="CL27" s="86"/>
      <c r="CM27" s="86"/>
      <c r="CN27" s="86"/>
      <c r="CO27" s="86" t="str">
        <f t="shared" si="17"/>
        <v/>
      </c>
      <c r="CP27" s="86">
        <f t="shared" si="18"/>
        <v>0</v>
      </c>
      <c r="CQ27" s="182">
        <v>10</v>
      </c>
      <c r="CR27" s="76">
        <v>10</v>
      </c>
      <c r="CS27" s="76">
        <v>12</v>
      </c>
      <c r="CT27" s="88">
        <v>15</v>
      </c>
      <c r="CU27" s="88"/>
      <c r="CV27" s="88"/>
      <c r="CW27" s="88"/>
      <c r="CX27" s="88"/>
      <c r="CY27" s="88">
        <f t="shared" si="19"/>
        <v>47</v>
      </c>
      <c r="CZ27" s="89">
        <f t="shared" si="2"/>
        <v>85.454545454545453</v>
      </c>
      <c r="DA27" s="386">
        <v>46</v>
      </c>
      <c r="DB27" s="385"/>
      <c r="DC27" s="80">
        <f t="shared" si="20"/>
        <v>22.999999999999996</v>
      </c>
      <c r="DD27" s="100">
        <f t="shared" si="21"/>
        <v>0</v>
      </c>
      <c r="DE27" s="101">
        <f t="shared" si="22"/>
        <v>28.240217391304345</v>
      </c>
      <c r="DF27" s="101">
        <f t="shared" si="23"/>
        <v>43.288580931263859</v>
      </c>
      <c r="DG27" s="102">
        <f t="shared" si="29"/>
        <v>22.999999999999996</v>
      </c>
      <c r="DH27" s="93">
        <f t="shared" si="30"/>
        <v>94.528798322568207</v>
      </c>
      <c r="DI27" s="94">
        <f t="shared" si="24"/>
        <v>96.580498951605136</v>
      </c>
      <c r="DJ27" s="95">
        <f t="shared" si="25"/>
        <v>96.960443512537893</v>
      </c>
      <c r="DK27" s="96">
        <f t="shared" si="26"/>
        <v>97.264399161284103</v>
      </c>
      <c r="DL27" s="97">
        <f t="shared" si="27"/>
        <v>97</v>
      </c>
      <c r="DM27" s="98"/>
      <c r="DN27" s="1"/>
    </row>
    <row r="28" spans="1:127" ht="18" customHeight="1">
      <c r="A28" s="70">
        <v>406910150370</v>
      </c>
      <c r="B28" s="71" t="s">
        <v>172</v>
      </c>
      <c r="C28" s="207" t="s">
        <v>173</v>
      </c>
      <c r="D28" s="208"/>
      <c r="E28" s="182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 t="str">
        <f t="shared" si="3"/>
        <v/>
      </c>
      <c r="R28" s="76">
        <f t="shared" si="4"/>
        <v>0</v>
      </c>
      <c r="S28" s="78">
        <v>10</v>
      </c>
      <c r="T28" s="78">
        <v>5</v>
      </c>
      <c r="U28" s="78">
        <v>10</v>
      </c>
      <c r="V28" s="78">
        <v>1</v>
      </c>
      <c r="W28" s="78">
        <v>7</v>
      </c>
      <c r="X28" s="78"/>
      <c r="Y28" s="78"/>
      <c r="Z28" s="78"/>
      <c r="AA28" s="78"/>
      <c r="AB28" s="78"/>
      <c r="AC28" s="78">
        <f t="shared" si="5"/>
        <v>33</v>
      </c>
      <c r="AD28" s="79">
        <f t="shared" si="6"/>
        <v>66</v>
      </c>
      <c r="AE28" s="182">
        <v>9</v>
      </c>
      <c r="AF28" s="76">
        <v>12</v>
      </c>
      <c r="AG28" s="76">
        <v>4</v>
      </c>
      <c r="AH28" s="76">
        <v>22</v>
      </c>
      <c r="AI28" s="76">
        <v>13</v>
      </c>
      <c r="AJ28" s="76">
        <v>10</v>
      </c>
      <c r="AK28" s="76"/>
      <c r="AL28" s="76"/>
      <c r="AM28" s="76"/>
      <c r="AN28" s="76"/>
      <c r="AO28" s="76">
        <f t="shared" si="7"/>
        <v>70</v>
      </c>
      <c r="AP28" s="76">
        <f t="shared" si="8"/>
        <v>76.08695652173914</v>
      </c>
      <c r="AQ28" s="78">
        <v>5</v>
      </c>
      <c r="AR28" s="78">
        <v>10</v>
      </c>
      <c r="AS28" s="78">
        <v>25</v>
      </c>
      <c r="AT28" s="78"/>
      <c r="AU28" s="78"/>
      <c r="AV28" s="78"/>
      <c r="AW28" s="78"/>
      <c r="AX28" s="78">
        <f t="shared" si="9"/>
        <v>40</v>
      </c>
      <c r="AY28" s="78">
        <f t="shared" si="0"/>
        <v>88.888888888888886</v>
      </c>
      <c r="AZ28" s="384">
        <v>29</v>
      </c>
      <c r="BA28" s="385"/>
      <c r="BB28" s="80">
        <f t="shared" si="10"/>
        <v>72.5</v>
      </c>
      <c r="BC28" s="182">
        <v>95</v>
      </c>
      <c r="BD28" s="76"/>
      <c r="BE28" s="76"/>
      <c r="BF28" s="76"/>
      <c r="BG28" s="76"/>
      <c r="BH28" s="76">
        <f t="shared" si="11"/>
        <v>95</v>
      </c>
      <c r="BI28" s="76">
        <f t="shared" si="1"/>
        <v>95</v>
      </c>
      <c r="BJ28" s="78">
        <v>10</v>
      </c>
      <c r="BK28" s="78">
        <v>21</v>
      </c>
      <c r="BL28" s="78">
        <v>10</v>
      </c>
      <c r="BM28" s="78">
        <v>5</v>
      </c>
      <c r="BN28" s="78">
        <v>10</v>
      </c>
      <c r="BO28" s="78">
        <v>14</v>
      </c>
      <c r="BP28" s="78"/>
      <c r="BQ28" s="78"/>
      <c r="BR28" s="78"/>
      <c r="BS28" s="78"/>
      <c r="BT28" s="78">
        <f t="shared" si="12"/>
        <v>70</v>
      </c>
      <c r="BU28" s="78">
        <f t="shared" si="28"/>
        <v>85.365853658536579</v>
      </c>
      <c r="BV28" s="82">
        <v>95</v>
      </c>
      <c r="BW28" s="82">
        <v>95</v>
      </c>
      <c r="BX28" s="82">
        <v>82</v>
      </c>
      <c r="BY28" s="82"/>
      <c r="BZ28" s="82"/>
      <c r="CA28" s="82">
        <f t="shared" si="13"/>
        <v>272</v>
      </c>
      <c r="CB28" s="82">
        <f t="shared" si="14"/>
        <v>90.666666666666657</v>
      </c>
      <c r="CC28" s="84">
        <v>78</v>
      </c>
      <c r="CD28" s="84">
        <v>78</v>
      </c>
      <c r="CE28" s="84"/>
      <c r="CF28" s="84"/>
      <c r="CG28" s="84"/>
      <c r="CH28" s="84">
        <f t="shared" si="15"/>
        <v>156</v>
      </c>
      <c r="CI28" s="84">
        <f t="shared" si="16"/>
        <v>78</v>
      </c>
      <c r="CJ28" s="86"/>
      <c r="CK28" s="86"/>
      <c r="CL28" s="86"/>
      <c r="CM28" s="86"/>
      <c r="CN28" s="86"/>
      <c r="CO28" s="86" t="str">
        <f t="shared" si="17"/>
        <v/>
      </c>
      <c r="CP28" s="86">
        <f t="shared" si="18"/>
        <v>0</v>
      </c>
      <c r="CQ28" s="182">
        <v>10</v>
      </c>
      <c r="CR28" s="76">
        <v>10</v>
      </c>
      <c r="CS28" s="76">
        <v>14</v>
      </c>
      <c r="CT28" s="88">
        <v>14</v>
      </c>
      <c r="CU28" s="88"/>
      <c r="CV28" s="88"/>
      <c r="CW28" s="88"/>
      <c r="CX28" s="88"/>
      <c r="CY28" s="88">
        <f t="shared" si="19"/>
        <v>48</v>
      </c>
      <c r="CZ28" s="89">
        <f t="shared" si="2"/>
        <v>87.272727272727266</v>
      </c>
      <c r="DA28" s="386">
        <v>14</v>
      </c>
      <c r="DB28" s="385"/>
      <c r="DC28" s="80">
        <f t="shared" si="20"/>
        <v>7</v>
      </c>
      <c r="DD28" s="100">
        <f t="shared" si="21"/>
        <v>0</v>
      </c>
      <c r="DE28" s="101">
        <f t="shared" si="22"/>
        <v>23.655434782608694</v>
      </c>
      <c r="DF28" s="101">
        <f t="shared" si="23"/>
        <v>43.884368070953435</v>
      </c>
      <c r="DG28" s="102">
        <f t="shared" si="29"/>
        <v>7</v>
      </c>
      <c r="DH28" s="93">
        <f t="shared" si="30"/>
        <v>74.539802853562122</v>
      </c>
      <c r="DI28" s="94">
        <f t="shared" si="24"/>
        <v>84.08737678347633</v>
      </c>
      <c r="DJ28" s="95">
        <f t="shared" si="25"/>
        <v>85.855446029756735</v>
      </c>
      <c r="DK28" s="96">
        <f t="shared" si="26"/>
        <v>87.269901426781061</v>
      </c>
      <c r="DL28" s="97">
        <f t="shared" si="27"/>
        <v>86</v>
      </c>
      <c r="DM28" s="98"/>
      <c r="DN28" s="1"/>
    </row>
    <row r="29" spans="1:127" ht="18" customHeight="1">
      <c r="A29" s="70">
        <v>406913150174</v>
      </c>
      <c r="B29" s="71" t="s">
        <v>174</v>
      </c>
      <c r="C29" s="207" t="s">
        <v>175</v>
      </c>
      <c r="D29" s="208"/>
      <c r="E29" s="182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 t="str">
        <f t="shared" si="3"/>
        <v/>
      </c>
      <c r="R29" s="76">
        <f t="shared" si="4"/>
        <v>0</v>
      </c>
      <c r="S29" s="78">
        <v>10</v>
      </c>
      <c r="T29" s="78">
        <v>5</v>
      </c>
      <c r="U29" s="78">
        <v>10</v>
      </c>
      <c r="V29" s="78">
        <v>10</v>
      </c>
      <c r="W29" s="78">
        <v>5</v>
      </c>
      <c r="X29" s="78"/>
      <c r="Y29" s="78"/>
      <c r="Z29" s="78"/>
      <c r="AA29" s="78"/>
      <c r="AB29" s="78"/>
      <c r="AC29" s="78">
        <f t="shared" si="5"/>
        <v>40</v>
      </c>
      <c r="AD29" s="79">
        <f t="shared" si="6"/>
        <v>80</v>
      </c>
      <c r="AE29" s="182">
        <v>11</v>
      </c>
      <c r="AF29" s="76">
        <v>12</v>
      </c>
      <c r="AG29" s="76">
        <v>9</v>
      </c>
      <c r="AH29" s="76">
        <v>18</v>
      </c>
      <c r="AI29" s="76">
        <v>13</v>
      </c>
      <c r="AJ29" s="76">
        <v>10</v>
      </c>
      <c r="AK29" s="76"/>
      <c r="AL29" s="76"/>
      <c r="AM29" s="76"/>
      <c r="AN29" s="76"/>
      <c r="AO29" s="76">
        <f t="shared" si="7"/>
        <v>73</v>
      </c>
      <c r="AP29" s="76">
        <f t="shared" si="8"/>
        <v>79.347826086956516</v>
      </c>
      <c r="AQ29" s="78">
        <v>4</v>
      </c>
      <c r="AR29" s="78">
        <v>10</v>
      </c>
      <c r="AS29" s="78">
        <v>23</v>
      </c>
      <c r="AT29" s="78"/>
      <c r="AU29" s="78"/>
      <c r="AV29" s="78"/>
      <c r="AW29" s="78"/>
      <c r="AX29" s="78">
        <f t="shared" si="9"/>
        <v>37</v>
      </c>
      <c r="AY29" s="78">
        <f t="shared" si="0"/>
        <v>82.222222222222214</v>
      </c>
      <c r="AZ29" s="384">
        <v>35</v>
      </c>
      <c r="BA29" s="385"/>
      <c r="BB29" s="80">
        <f t="shared" si="10"/>
        <v>87.5</v>
      </c>
      <c r="BC29" s="182">
        <v>95</v>
      </c>
      <c r="BD29" s="76"/>
      <c r="BE29" s="76"/>
      <c r="BF29" s="76"/>
      <c r="BG29" s="76"/>
      <c r="BH29" s="76">
        <f t="shared" si="11"/>
        <v>95</v>
      </c>
      <c r="BI29" s="76">
        <f t="shared" si="1"/>
        <v>95</v>
      </c>
      <c r="BJ29" s="78">
        <v>9</v>
      </c>
      <c r="BK29" s="78">
        <v>24</v>
      </c>
      <c r="BL29" s="78">
        <v>6</v>
      </c>
      <c r="BM29" s="78">
        <v>11</v>
      </c>
      <c r="BN29" s="78">
        <v>5</v>
      </c>
      <c r="BO29" s="78">
        <v>13</v>
      </c>
      <c r="BP29" s="78"/>
      <c r="BQ29" s="78"/>
      <c r="BR29" s="78"/>
      <c r="BS29" s="78"/>
      <c r="BT29" s="78">
        <f t="shared" si="12"/>
        <v>68</v>
      </c>
      <c r="BU29" s="78">
        <f t="shared" si="28"/>
        <v>82.926829268292678</v>
      </c>
      <c r="BV29" s="82">
        <v>83</v>
      </c>
      <c r="BW29" s="82">
        <v>87</v>
      </c>
      <c r="BX29" s="82">
        <v>83</v>
      </c>
      <c r="BY29" s="82"/>
      <c r="BZ29" s="82"/>
      <c r="CA29" s="82">
        <f t="shared" si="13"/>
        <v>253</v>
      </c>
      <c r="CB29" s="82">
        <f t="shared" si="14"/>
        <v>84.333333333333343</v>
      </c>
      <c r="CC29" s="84">
        <v>85</v>
      </c>
      <c r="CD29" s="84">
        <v>83</v>
      </c>
      <c r="CE29" s="84"/>
      <c r="CF29" s="84"/>
      <c r="CG29" s="84"/>
      <c r="CH29" s="84">
        <f t="shared" si="15"/>
        <v>168</v>
      </c>
      <c r="CI29" s="84">
        <f t="shared" si="16"/>
        <v>84</v>
      </c>
      <c r="CJ29" s="86"/>
      <c r="CK29" s="86"/>
      <c r="CL29" s="86"/>
      <c r="CM29" s="86"/>
      <c r="CN29" s="86"/>
      <c r="CO29" s="86" t="str">
        <f t="shared" si="17"/>
        <v/>
      </c>
      <c r="CP29" s="86">
        <f t="shared" si="18"/>
        <v>0</v>
      </c>
      <c r="CQ29" s="182">
        <v>13</v>
      </c>
      <c r="CR29" s="76">
        <v>10</v>
      </c>
      <c r="CS29" s="76">
        <v>13</v>
      </c>
      <c r="CT29" s="88">
        <v>15</v>
      </c>
      <c r="CU29" s="88"/>
      <c r="CV29" s="88"/>
      <c r="CW29" s="88"/>
      <c r="CX29" s="88"/>
      <c r="CY29" s="88">
        <f t="shared" si="19"/>
        <v>51</v>
      </c>
      <c r="CZ29" s="89">
        <f t="shared" si="2"/>
        <v>92.72727272727272</v>
      </c>
      <c r="DA29" s="386">
        <v>12</v>
      </c>
      <c r="DB29" s="385"/>
      <c r="DC29" s="80">
        <f t="shared" si="20"/>
        <v>6</v>
      </c>
      <c r="DD29" s="100">
        <f t="shared" si="21"/>
        <v>0</v>
      </c>
      <c r="DE29" s="101">
        <f t="shared" si="22"/>
        <v>24.796739130434784</v>
      </c>
      <c r="DF29" s="101">
        <f t="shared" si="23"/>
        <v>43.977217294900221</v>
      </c>
      <c r="DG29" s="102">
        <f t="shared" si="29"/>
        <v>6</v>
      </c>
      <c r="DH29" s="93">
        <f t="shared" si="30"/>
        <v>74.773956425335001</v>
      </c>
      <c r="DI29" s="94">
        <f t="shared" si="24"/>
        <v>84.233722765834372</v>
      </c>
      <c r="DJ29" s="95">
        <f>IFERROR(75+(100-75)/(100-55)*(DH29-55),"")</f>
        <v>85.98553134740834</v>
      </c>
      <c r="DK29" s="96">
        <f>IFERROR(75+(100-75)/(100-50)*(DH29-50),"")</f>
        <v>87.386978212667501</v>
      </c>
      <c r="DL29" s="97">
        <f t="shared" si="27"/>
        <v>86</v>
      </c>
      <c r="DM29" s="98"/>
      <c r="DN29" s="1"/>
    </row>
    <row r="30" spans="1:127" ht="18" customHeight="1">
      <c r="A30" s="70">
        <v>406913150158</v>
      </c>
      <c r="B30" s="71" t="s">
        <v>62</v>
      </c>
      <c r="C30" s="207" t="s">
        <v>176</v>
      </c>
      <c r="D30" s="208"/>
      <c r="E30" s="182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 t="str">
        <f t="shared" si="3"/>
        <v/>
      </c>
      <c r="R30" s="76">
        <f t="shared" si="4"/>
        <v>0</v>
      </c>
      <c r="S30" s="78">
        <v>10</v>
      </c>
      <c r="T30" s="78">
        <v>6</v>
      </c>
      <c r="U30" s="78">
        <v>10</v>
      </c>
      <c r="V30" s="78">
        <v>5</v>
      </c>
      <c r="W30" s="78">
        <v>8</v>
      </c>
      <c r="X30" s="78"/>
      <c r="Y30" s="78"/>
      <c r="Z30" s="78"/>
      <c r="AA30" s="78"/>
      <c r="AB30" s="78"/>
      <c r="AC30" s="78">
        <f t="shared" si="5"/>
        <v>39</v>
      </c>
      <c r="AD30" s="79">
        <f t="shared" si="6"/>
        <v>78</v>
      </c>
      <c r="AE30" s="182">
        <v>11</v>
      </c>
      <c r="AF30" s="76">
        <v>7</v>
      </c>
      <c r="AG30" s="76">
        <v>10</v>
      </c>
      <c r="AH30" s="76">
        <v>18</v>
      </c>
      <c r="AI30" s="76">
        <v>13</v>
      </c>
      <c r="AJ30" s="76">
        <v>10</v>
      </c>
      <c r="AK30" s="76"/>
      <c r="AL30" s="76"/>
      <c r="AM30" s="76"/>
      <c r="AN30" s="76"/>
      <c r="AO30" s="76">
        <f t="shared" si="7"/>
        <v>69</v>
      </c>
      <c r="AP30" s="76">
        <f t="shared" si="8"/>
        <v>75</v>
      </c>
      <c r="AQ30" s="78">
        <v>4</v>
      </c>
      <c r="AR30" s="78">
        <v>10</v>
      </c>
      <c r="AS30" s="78">
        <v>24</v>
      </c>
      <c r="AT30" s="78"/>
      <c r="AU30" s="78"/>
      <c r="AV30" s="78"/>
      <c r="AW30" s="78"/>
      <c r="AX30" s="78">
        <f t="shared" si="9"/>
        <v>38</v>
      </c>
      <c r="AY30" s="78">
        <f t="shared" si="0"/>
        <v>84.444444444444443</v>
      </c>
      <c r="AZ30" s="384">
        <v>33</v>
      </c>
      <c r="BA30" s="385"/>
      <c r="BB30" s="80">
        <f t="shared" si="10"/>
        <v>82.5</v>
      </c>
      <c r="BC30" s="182">
        <v>95</v>
      </c>
      <c r="BD30" s="76"/>
      <c r="BE30" s="76"/>
      <c r="BF30" s="76"/>
      <c r="BG30" s="76"/>
      <c r="BH30" s="76">
        <f t="shared" si="11"/>
        <v>95</v>
      </c>
      <c r="BI30" s="76">
        <f t="shared" si="1"/>
        <v>95</v>
      </c>
      <c r="BJ30" s="78">
        <v>9</v>
      </c>
      <c r="BK30" s="78">
        <v>22</v>
      </c>
      <c r="BL30" s="78">
        <v>6</v>
      </c>
      <c r="BM30" s="78">
        <v>11</v>
      </c>
      <c r="BN30" s="78">
        <v>10</v>
      </c>
      <c r="BO30" s="78">
        <v>10</v>
      </c>
      <c r="BP30" s="78"/>
      <c r="BQ30" s="78"/>
      <c r="BR30" s="78"/>
      <c r="BS30" s="78"/>
      <c r="BT30" s="78">
        <f t="shared" si="12"/>
        <v>68</v>
      </c>
      <c r="BU30" s="78">
        <f t="shared" si="28"/>
        <v>82.926829268292678</v>
      </c>
      <c r="BV30" s="82">
        <v>83</v>
      </c>
      <c r="BW30" s="82">
        <v>83</v>
      </c>
      <c r="BX30" s="82">
        <v>83</v>
      </c>
      <c r="BY30" s="82"/>
      <c r="BZ30" s="82"/>
      <c r="CA30" s="82">
        <f t="shared" si="13"/>
        <v>249</v>
      </c>
      <c r="CB30" s="82">
        <f t="shared" si="14"/>
        <v>83</v>
      </c>
      <c r="CC30" s="84">
        <v>82</v>
      </c>
      <c r="CD30" s="84">
        <v>88</v>
      </c>
      <c r="CE30" s="84"/>
      <c r="CF30" s="84"/>
      <c r="CG30" s="84"/>
      <c r="CH30" s="84">
        <f t="shared" si="15"/>
        <v>170</v>
      </c>
      <c r="CI30" s="84">
        <f t="shared" si="16"/>
        <v>85</v>
      </c>
      <c r="CJ30" s="86"/>
      <c r="CK30" s="86"/>
      <c r="CL30" s="86"/>
      <c r="CM30" s="86"/>
      <c r="CN30" s="86"/>
      <c r="CO30" s="86" t="str">
        <f t="shared" si="17"/>
        <v/>
      </c>
      <c r="CP30" s="86">
        <f t="shared" si="18"/>
        <v>0</v>
      </c>
      <c r="CQ30" s="182">
        <v>8</v>
      </c>
      <c r="CR30" s="76">
        <v>10</v>
      </c>
      <c r="CS30" s="76">
        <v>11</v>
      </c>
      <c r="CT30" s="88">
        <v>15</v>
      </c>
      <c r="CU30" s="88"/>
      <c r="CV30" s="88"/>
      <c r="CW30" s="88"/>
      <c r="CX30" s="88"/>
      <c r="CY30" s="88">
        <f t="shared" si="19"/>
        <v>44</v>
      </c>
      <c r="CZ30" s="89">
        <f t="shared" si="2"/>
        <v>80</v>
      </c>
      <c r="DA30" s="386">
        <v>24</v>
      </c>
      <c r="DB30" s="385"/>
      <c r="DC30" s="80">
        <f t="shared" si="20"/>
        <v>12</v>
      </c>
      <c r="DD30" s="100">
        <f t="shared" si="21"/>
        <v>0</v>
      </c>
      <c r="DE30" s="101">
        <f t="shared" si="22"/>
        <v>24.025000000000006</v>
      </c>
      <c r="DF30" s="101">
        <f t="shared" si="23"/>
        <v>43.340853658536581</v>
      </c>
      <c r="DG30" s="102">
        <f t="shared" si="29"/>
        <v>12</v>
      </c>
      <c r="DH30" s="93">
        <f t="shared" si="30"/>
        <v>79.365853658536594</v>
      </c>
      <c r="DI30" s="94">
        <f t="shared" si="24"/>
        <v>87.103658536585371</v>
      </c>
      <c r="DJ30" s="95">
        <f t="shared" si="25"/>
        <v>88.536585365853668</v>
      </c>
      <c r="DK30" s="96">
        <f t="shared" si="26"/>
        <v>89.682926829268297</v>
      </c>
      <c r="DL30" s="97">
        <f t="shared" si="27"/>
        <v>89</v>
      </c>
      <c r="DM30" s="98"/>
      <c r="DN30" s="1"/>
    </row>
    <row r="31" spans="1:127" ht="18" customHeight="1">
      <c r="A31" s="70">
        <v>406913150159</v>
      </c>
      <c r="B31" s="103" t="s">
        <v>177</v>
      </c>
      <c r="C31" s="207" t="s">
        <v>178</v>
      </c>
      <c r="D31" s="208"/>
      <c r="E31" s="182"/>
      <c r="F31" s="76"/>
      <c r="G31" s="76"/>
      <c r="H31" s="76"/>
      <c r="I31" s="76"/>
      <c r="J31" s="76"/>
      <c r="K31" s="76"/>
      <c r="L31" s="76"/>
      <c r="M31" s="76"/>
      <c r="N31" s="76"/>
      <c r="O31" s="106"/>
      <c r="P31" s="106"/>
      <c r="Q31" s="76" t="str">
        <f t="shared" si="3"/>
        <v/>
      </c>
      <c r="R31" s="76">
        <f t="shared" si="4"/>
        <v>0</v>
      </c>
      <c r="S31" s="108">
        <v>10</v>
      </c>
      <c r="T31" s="108">
        <v>7</v>
      </c>
      <c r="U31" s="108">
        <v>10</v>
      </c>
      <c r="V31" s="108">
        <v>8</v>
      </c>
      <c r="W31" s="108">
        <v>7</v>
      </c>
      <c r="X31" s="108"/>
      <c r="Y31" s="108"/>
      <c r="Z31" s="108"/>
      <c r="AA31" s="108"/>
      <c r="AB31" s="108"/>
      <c r="AC31" s="78">
        <f t="shared" si="5"/>
        <v>42</v>
      </c>
      <c r="AD31" s="79">
        <f t="shared" si="6"/>
        <v>84</v>
      </c>
      <c r="AE31" s="182">
        <v>9</v>
      </c>
      <c r="AF31" s="76">
        <v>13</v>
      </c>
      <c r="AG31" s="76">
        <v>10</v>
      </c>
      <c r="AH31" s="76">
        <v>18</v>
      </c>
      <c r="AI31" s="76">
        <v>14</v>
      </c>
      <c r="AJ31" s="76">
        <v>10</v>
      </c>
      <c r="AK31" s="76"/>
      <c r="AL31" s="76"/>
      <c r="AM31" s="76"/>
      <c r="AN31" s="76"/>
      <c r="AO31" s="76">
        <f t="shared" si="7"/>
        <v>74</v>
      </c>
      <c r="AP31" s="76">
        <f t="shared" si="8"/>
        <v>80.434782608695656</v>
      </c>
      <c r="AQ31" s="108">
        <v>4</v>
      </c>
      <c r="AR31" s="108">
        <v>10</v>
      </c>
      <c r="AS31" s="108">
        <v>26</v>
      </c>
      <c r="AT31" s="108"/>
      <c r="AU31" s="108"/>
      <c r="AV31" s="108"/>
      <c r="AW31" s="108"/>
      <c r="AX31" s="78">
        <f t="shared" si="9"/>
        <v>40</v>
      </c>
      <c r="AY31" s="78">
        <f t="shared" si="0"/>
        <v>88.888888888888886</v>
      </c>
      <c r="AZ31" s="384">
        <v>35</v>
      </c>
      <c r="BA31" s="385"/>
      <c r="BB31" s="80">
        <f t="shared" si="10"/>
        <v>87.5</v>
      </c>
      <c r="BC31" s="182">
        <v>95</v>
      </c>
      <c r="BD31" s="76"/>
      <c r="BE31" s="76"/>
      <c r="BF31" s="76"/>
      <c r="BG31" s="76"/>
      <c r="BH31" s="76">
        <f t="shared" si="11"/>
        <v>95</v>
      </c>
      <c r="BI31" s="76">
        <f t="shared" si="1"/>
        <v>95</v>
      </c>
      <c r="BJ31" s="108">
        <v>8</v>
      </c>
      <c r="BK31" s="108">
        <v>24</v>
      </c>
      <c r="BL31" s="108">
        <v>8</v>
      </c>
      <c r="BM31" s="78">
        <v>11</v>
      </c>
      <c r="BN31" s="78">
        <v>10</v>
      </c>
      <c r="BO31" s="78">
        <v>11</v>
      </c>
      <c r="BP31" s="78"/>
      <c r="BQ31" s="78"/>
      <c r="BR31" s="78"/>
      <c r="BS31" s="78"/>
      <c r="BT31" s="78">
        <f t="shared" si="12"/>
        <v>72</v>
      </c>
      <c r="BU31" s="78">
        <f t="shared" si="28"/>
        <v>87.804878048780495</v>
      </c>
      <c r="BV31" s="82">
        <v>83</v>
      </c>
      <c r="BW31" s="82">
        <v>87</v>
      </c>
      <c r="BX31" s="82">
        <v>83</v>
      </c>
      <c r="BY31" s="82"/>
      <c r="BZ31" s="82"/>
      <c r="CA31" s="82">
        <f t="shared" si="13"/>
        <v>253</v>
      </c>
      <c r="CB31" s="82">
        <f t="shared" si="14"/>
        <v>84.333333333333343</v>
      </c>
      <c r="CC31" s="84">
        <v>83</v>
      </c>
      <c r="CD31" s="84">
        <v>83</v>
      </c>
      <c r="CE31" s="84"/>
      <c r="CF31" s="84"/>
      <c r="CG31" s="84"/>
      <c r="CH31" s="84">
        <f t="shared" si="15"/>
        <v>166</v>
      </c>
      <c r="CI31" s="84">
        <f t="shared" si="16"/>
        <v>83</v>
      </c>
      <c r="CJ31" s="86"/>
      <c r="CK31" s="86"/>
      <c r="CL31" s="86"/>
      <c r="CM31" s="86"/>
      <c r="CN31" s="86"/>
      <c r="CO31" s="86" t="str">
        <f t="shared" si="17"/>
        <v/>
      </c>
      <c r="CP31" s="86">
        <f t="shared" si="18"/>
        <v>0</v>
      </c>
      <c r="CQ31" s="182">
        <v>8</v>
      </c>
      <c r="CR31" s="76">
        <v>9</v>
      </c>
      <c r="CS31" s="76">
        <v>11</v>
      </c>
      <c r="CT31" s="88">
        <v>15</v>
      </c>
      <c r="CU31" s="88"/>
      <c r="CV31" s="88"/>
      <c r="CW31" s="88"/>
      <c r="CX31" s="88"/>
      <c r="CY31" s="88">
        <f t="shared" si="19"/>
        <v>43</v>
      </c>
      <c r="CZ31" s="89">
        <f t="shared" si="2"/>
        <v>78.181818181818187</v>
      </c>
      <c r="DA31" s="386">
        <v>31</v>
      </c>
      <c r="DB31" s="385"/>
      <c r="DC31" s="80">
        <f t="shared" si="20"/>
        <v>15.5</v>
      </c>
      <c r="DD31" s="100">
        <f t="shared" si="21"/>
        <v>0</v>
      </c>
      <c r="DE31" s="101">
        <f t="shared" si="22"/>
        <v>25.527173913043477</v>
      </c>
      <c r="DF31" s="101">
        <f t="shared" si="23"/>
        <v>43.759700665188475</v>
      </c>
      <c r="DG31" s="102">
        <f t="shared" si="29"/>
        <v>15.5</v>
      </c>
      <c r="DH31" s="93">
        <f t="shared" si="30"/>
        <v>84.786874578231959</v>
      </c>
      <c r="DI31" s="109">
        <f t="shared" si="24"/>
        <v>90.491796611394975</v>
      </c>
      <c r="DJ31" s="110">
        <f t="shared" si="25"/>
        <v>91.548263654573304</v>
      </c>
      <c r="DK31" s="111">
        <f t="shared" si="26"/>
        <v>92.39343728911598</v>
      </c>
      <c r="DL31" s="97">
        <f t="shared" si="27"/>
        <v>92</v>
      </c>
      <c r="DM31" s="98"/>
      <c r="DN31" s="1"/>
    </row>
    <row r="32" spans="1:127" ht="18" customHeight="1">
      <c r="A32" s="70">
        <v>406913150160</v>
      </c>
      <c r="B32" s="71" t="s">
        <v>179</v>
      </c>
      <c r="C32" s="205" t="s">
        <v>180</v>
      </c>
      <c r="D32" s="208"/>
      <c r="E32" s="182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 t="str">
        <f t="shared" si="3"/>
        <v/>
      </c>
      <c r="R32" s="76">
        <f t="shared" si="4"/>
        <v>0</v>
      </c>
      <c r="S32" s="78">
        <v>9</v>
      </c>
      <c r="T32" s="78">
        <v>5</v>
      </c>
      <c r="U32" s="78">
        <v>10</v>
      </c>
      <c r="V32" s="78">
        <v>4</v>
      </c>
      <c r="W32" s="78">
        <v>8</v>
      </c>
      <c r="X32" s="78"/>
      <c r="Y32" s="78"/>
      <c r="Z32" s="78"/>
      <c r="AA32" s="78"/>
      <c r="AB32" s="78"/>
      <c r="AC32" s="78">
        <f t="shared" si="5"/>
        <v>36</v>
      </c>
      <c r="AD32" s="79">
        <f t="shared" si="6"/>
        <v>72</v>
      </c>
      <c r="AE32" s="182">
        <v>8</v>
      </c>
      <c r="AF32" s="76">
        <v>12</v>
      </c>
      <c r="AG32" s="76">
        <v>8</v>
      </c>
      <c r="AH32" s="76">
        <v>19</v>
      </c>
      <c r="AI32" s="76">
        <v>13</v>
      </c>
      <c r="AJ32" s="76">
        <v>8</v>
      </c>
      <c r="AK32" s="76"/>
      <c r="AL32" s="76"/>
      <c r="AM32" s="76"/>
      <c r="AN32" s="76"/>
      <c r="AO32" s="76">
        <f t="shared" si="7"/>
        <v>68</v>
      </c>
      <c r="AP32" s="76">
        <f t="shared" si="8"/>
        <v>73.91304347826086</v>
      </c>
      <c r="AQ32" s="78">
        <v>4</v>
      </c>
      <c r="AR32" s="78">
        <v>10</v>
      </c>
      <c r="AS32" s="78">
        <v>22</v>
      </c>
      <c r="AT32" s="78"/>
      <c r="AU32" s="78"/>
      <c r="AV32" s="78"/>
      <c r="AW32" s="78"/>
      <c r="AX32" s="78">
        <f t="shared" si="9"/>
        <v>36</v>
      </c>
      <c r="AY32" s="78">
        <f t="shared" si="0"/>
        <v>80</v>
      </c>
      <c r="AZ32" s="384">
        <v>23</v>
      </c>
      <c r="BA32" s="385"/>
      <c r="BB32" s="80">
        <f t="shared" si="10"/>
        <v>57.499999999999993</v>
      </c>
      <c r="BC32" s="182">
        <v>95</v>
      </c>
      <c r="BD32" s="76"/>
      <c r="BE32" s="76"/>
      <c r="BF32" s="76"/>
      <c r="BG32" s="76"/>
      <c r="BH32" s="76">
        <f t="shared" si="11"/>
        <v>95</v>
      </c>
      <c r="BI32" s="76">
        <f t="shared" si="1"/>
        <v>95</v>
      </c>
      <c r="BJ32" s="78">
        <v>9</v>
      </c>
      <c r="BK32" s="78">
        <v>23</v>
      </c>
      <c r="BL32" s="78">
        <v>5</v>
      </c>
      <c r="BM32" s="78">
        <v>3</v>
      </c>
      <c r="BN32" s="78">
        <v>10</v>
      </c>
      <c r="BO32" s="78">
        <v>7</v>
      </c>
      <c r="BP32" s="78"/>
      <c r="BQ32" s="78"/>
      <c r="BR32" s="78"/>
      <c r="BS32" s="78"/>
      <c r="BT32" s="78">
        <f t="shared" si="12"/>
        <v>57</v>
      </c>
      <c r="BU32" s="78">
        <f t="shared" si="28"/>
        <v>69.512195121951208</v>
      </c>
      <c r="BV32" s="82">
        <v>83</v>
      </c>
      <c r="BW32" s="82">
        <v>87</v>
      </c>
      <c r="BX32" s="82">
        <v>83</v>
      </c>
      <c r="BY32" s="82"/>
      <c r="BZ32" s="82"/>
      <c r="CA32" s="82">
        <f t="shared" si="13"/>
        <v>253</v>
      </c>
      <c r="CB32" s="82">
        <f t="shared" si="14"/>
        <v>84.333333333333343</v>
      </c>
      <c r="CC32" s="84">
        <v>78</v>
      </c>
      <c r="CD32" s="84">
        <v>85</v>
      </c>
      <c r="CE32" s="84"/>
      <c r="CF32" s="84"/>
      <c r="CG32" s="84"/>
      <c r="CH32" s="84">
        <f t="shared" si="15"/>
        <v>163</v>
      </c>
      <c r="CI32" s="84">
        <f t="shared" si="16"/>
        <v>81.5</v>
      </c>
      <c r="CJ32" s="86"/>
      <c r="CK32" s="86"/>
      <c r="CL32" s="86"/>
      <c r="CM32" s="86"/>
      <c r="CN32" s="86"/>
      <c r="CO32" s="86" t="str">
        <f t="shared" si="17"/>
        <v/>
      </c>
      <c r="CP32" s="86">
        <f t="shared" si="18"/>
        <v>0</v>
      </c>
      <c r="CQ32" s="182">
        <v>10</v>
      </c>
      <c r="CR32" s="76">
        <v>10</v>
      </c>
      <c r="CS32" s="76">
        <v>10</v>
      </c>
      <c r="CT32" s="88">
        <v>12</v>
      </c>
      <c r="CU32" s="88"/>
      <c r="CV32" s="88"/>
      <c r="CW32" s="88"/>
      <c r="CX32" s="88"/>
      <c r="CY32" s="88">
        <f>IF(SUMIFS(CQ32:CX32,CQ32:CX32,"&gt;=0")=0,"",SUMIFS(CQ32:CX32,CQ32:CX32,"&gt;=0"))</f>
        <v>42</v>
      </c>
      <c r="CZ32" s="89">
        <f t="shared" si="2"/>
        <v>76.363636363636374</v>
      </c>
      <c r="DA32" s="386">
        <v>24</v>
      </c>
      <c r="DB32" s="385"/>
      <c r="DC32" s="80">
        <f t="shared" si="20"/>
        <v>12</v>
      </c>
      <c r="DD32" s="100">
        <f t="shared" si="21"/>
        <v>0</v>
      </c>
      <c r="DE32" s="101">
        <f t="shared" si="22"/>
        <v>21.244565217391305</v>
      </c>
      <c r="DF32" s="101">
        <f t="shared" si="23"/>
        <v>41.232206208425723</v>
      </c>
      <c r="DG32" s="102">
        <f t="shared" si="29"/>
        <v>12</v>
      </c>
      <c r="DH32" s="93">
        <f>IFERROR(IF(AND($C$8="",$E$7="",$AE$7="",$BC$7="",$E$6=""),IF(SUM(DD32:DG32)=0,"",SUM(DD32:DG32)),""),"")</f>
        <v>74.47677142581702</v>
      </c>
      <c r="DI32" s="94">
        <f t="shared" si="24"/>
        <v>84.047982141135634</v>
      </c>
      <c r="DJ32" s="95">
        <f t="shared" si="25"/>
        <v>85.82042856989834</v>
      </c>
      <c r="DK32" s="96">
        <f t="shared" si="26"/>
        <v>87.23838571290851</v>
      </c>
      <c r="DL32" s="97">
        <f t="shared" si="27"/>
        <v>86</v>
      </c>
      <c r="DM32" s="98"/>
      <c r="DN32" s="1"/>
    </row>
    <row r="33" spans="1:118" ht="18" hidden="1" customHeight="1">
      <c r="A33" s="70"/>
      <c r="B33" s="99"/>
      <c r="C33" s="209"/>
      <c r="D33" s="208"/>
      <c r="E33" s="182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 t="str">
        <f t="shared" si="3"/>
        <v/>
      </c>
      <c r="R33" s="76">
        <f t="shared" si="4"/>
        <v>0</v>
      </c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 t="str">
        <f t="shared" si="5"/>
        <v/>
      </c>
      <c r="AD33" s="79" t="str">
        <f t="shared" si="6"/>
        <v/>
      </c>
      <c r="AE33" s="182"/>
      <c r="AF33" s="76"/>
      <c r="AG33" s="76"/>
      <c r="AH33" s="76"/>
      <c r="AI33" s="76"/>
      <c r="AJ33" s="76"/>
      <c r="AK33" s="76"/>
      <c r="AL33" s="76"/>
      <c r="AM33" s="76"/>
      <c r="AN33" s="76"/>
      <c r="AO33" s="76" t="str">
        <f t="shared" si="7"/>
        <v/>
      </c>
      <c r="AP33" s="76" t="str">
        <f t="shared" si="8"/>
        <v/>
      </c>
      <c r="AQ33" s="78"/>
      <c r="AR33" s="78"/>
      <c r="AS33" s="78"/>
      <c r="AT33" s="78"/>
      <c r="AU33" s="78"/>
      <c r="AV33" s="78"/>
      <c r="AW33" s="78"/>
      <c r="AX33" s="78" t="str">
        <f t="shared" si="9"/>
        <v/>
      </c>
      <c r="AY33" s="78" t="str">
        <f t="shared" si="0"/>
        <v/>
      </c>
      <c r="AZ33" s="384"/>
      <c r="BA33" s="385"/>
      <c r="BB33" s="80" t="str">
        <f t="shared" si="10"/>
        <v/>
      </c>
      <c r="BC33" s="182"/>
      <c r="BD33" s="76"/>
      <c r="BE33" s="76"/>
      <c r="BF33" s="76"/>
      <c r="BG33" s="76"/>
      <c r="BH33" s="76" t="str">
        <f t="shared" si="11"/>
        <v/>
      </c>
      <c r="BI33" s="76" t="str">
        <f t="shared" si="1"/>
        <v/>
      </c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 t="str">
        <f t="shared" si="12"/>
        <v/>
      </c>
      <c r="BU33" s="78" t="str">
        <f t="shared" si="28"/>
        <v/>
      </c>
      <c r="BV33" s="82"/>
      <c r="BW33" s="82"/>
      <c r="BX33" s="82"/>
      <c r="BY33" s="82"/>
      <c r="BZ33" s="82"/>
      <c r="CA33" s="82" t="str">
        <f t="shared" si="13"/>
        <v/>
      </c>
      <c r="CB33" s="82" t="str">
        <f t="shared" si="14"/>
        <v/>
      </c>
      <c r="CC33" s="84"/>
      <c r="CD33" s="84"/>
      <c r="CE33" s="84"/>
      <c r="CF33" s="84"/>
      <c r="CG33" s="84"/>
      <c r="CH33" s="84" t="str">
        <f t="shared" si="15"/>
        <v/>
      </c>
      <c r="CI33" s="84" t="str">
        <f t="shared" si="16"/>
        <v/>
      </c>
      <c r="CJ33" s="86"/>
      <c r="CK33" s="86"/>
      <c r="CL33" s="86"/>
      <c r="CM33" s="86"/>
      <c r="CN33" s="86"/>
      <c r="CO33" s="86" t="str">
        <f t="shared" si="17"/>
        <v/>
      </c>
      <c r="CP33" s="86">
        <f t="shared" si="18"/>
        <v>0</v>
      </c>
      <c r="CQ33" s="182"/>
      <c r="CR33" s="76"/>
      <c r="CS33" s="76"/>
      <c r="CT33" s="88"/>
      <c r="CU33" s="88"/>
      <c r="CV33" s="88"/>
      <c r="CW33" s="88"/>
      <c r="CX33" s="88"/>
      <c r="CY33" s="88" t="str">
        <f t="shared" si="19"/>
        <v/>
      </c>
      <c r="CZ33" s="89" t="str">
        <f t="shared" si="2"/>
        <v/>
      </c>
      <c r="DA33" s="386"/>
      <c r="DB33" s="385"/>
      <c r="DC33" s="80" t="str">
        <f t="shared" si="20"/>
        <v/>
      </c>
      <c r="DD33" s="100" t="str">
        <f t="shared" si="21"/>
        <v/>
      </c>
      <c r="DE33" s="101" t="str">
        <f t="shared" si="22"/>
        <v/>
      </c>
      <c r="DF33" s="101" t="str">
        <f t="shared" si="23"/>
        <v/>
      </c>
      <c r="DG33" s="102" t="str">
        <f t="shared" si="29"/>
        <v/>
      </c>
      <c r="DH33" s="93" t="str">
        <f t="shared" si="30"/>
        <v/>
      </c>
      <c r="DI33" s="94" t="str">
        <f t="shared" si="24"/>
        <v/>
      </c>
      <c r="DJ33" s="95" t="str">
        <f t="shared" si="25"/>
        <v/>
      </c>
      <c r="DK33" s="96" t="str">
        <f t="shared" si="26"/>
        <v/>
      </c>
      <c r="DL33" s="97" t="str">
        <f t="shared" si="27"/>
        <v/>
      </c>
      <c r="DM33" s="98"/>
      <c r="DN33" s="1"/>
    </row>
    <row r="34" spans="1:118" ht="18" hidden="1" customHeight="1">
      <c r="A34" s="70"/>
      <c r="B34" s="71"/>
      <c r="C34" s="207"/>
      <c r="D34" s="208"/>
      <c r="E34" s="182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 t="str">
        <f t="shared" si="3"/>
        <v/>
      </c>
      <c r="R34" s="76">
        <f t="shared" si="4"/>
        <v>0</v>
      </c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 t="str">
        <f t="shared" si="5"/>
        <v/>
      </c>
      <c r="AD34" s="79" t="str">
        <f t="shared" si="6"/>
        <v/>
      </c>
      <c r="AE34" s="182"/>
      <c r="AF34" s="76"/>
      <c r="AG34" s="76"/>
      <c r="AH34" s="76"/>
      <c r="AI34" s="76"/>
      <c r="AJ34" s="76"/>
      <c r="AK34" s="76"/>
      <c r="AL34" s="76"/>
      <c r="AM34" s="76"/>
      <c r="AN34" s="76"/>
      <c r="AO34" s="76" t="str">
        <f t="shared" si="7"/>
        <v/>
      </c>
      <c r="AP34" s="76" t="str">
        <f t="shared" si="8"/>
        <v/>
      </c>
      <c r="AQ34" s="78"/>
      <c r="AR34" s="78"/>
      <c r="AS34" s="78"/>
      <c r="AT34" s="78"/>
      <c r="AU34" s="78"/>
      <c r="AV34" s="78"/>
      <c r="AW34" s="78"/>
      <c r="AX34" s="78" t="str">
        <f t="shared" si="9"/>
        <v/>
      </c>
      <c r="AY34" s="78" t="str">
        <f t="shared" si="0"/>
        <v/>
      </c>
      <c r="AZ34" s="384"/>
      <c r="BA34" s="385"/>
      <c r="BB34" s="80" t="str">
        <f t="shared" si="10"/>
        <v/>
      </c>
      <c r="BC34" s="182"/>
      <c r="BD34" s="76"/>
      <c r="BE34" s="76"/>
      <c r="BF34" s="76"/>
      <c r="BG34" s="76"/>
      <c r="BH34" s="76" t="str">
        <f t="shared" si="11"/>
        <v/>
      </c>
      <c r="BI34" s="76" t="str">
        <f t="shared" si="1"/>
        <v/>
      </c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 t="str">
        <f t="shared" si="12"/>
        <v/>
      </c>
      <c r="BU34" s="78" t="str">
        <f t="shared" si="28"/>
        <v/>
      </c>
      <c r="BV34" s="82"/>
      <c r="BW34" s="82"/>
      <c r="BX34" s="82"/>
      <c r="BY34" s="82"/>
      <c r="BZ34" s="82"/>
      <c r="CA34" s="82" t="str">
        <f t="shared" si="13"/>
        <v/>
      </c>
      <c r="CB34" s="82" t="str">
        <f t="shared" si="14"/>
        <v/>
      </c>
      <c r="CC34" s="84"/>
      <c r="CD34" s="84"/>
      <c r="CE34" s="84"/>
      <c r="CF34" s="84"/>
      <c r="CG34" s="84"/>
      <c r="CH34" s="84" t="str">
        <f t="shared" si="15"/>
        <v/>
      </c>
      <c r="CI34" s="84" t="str">
        <f t="shared" si="16"/>
        <v/>
      </c>
      <c r="CJ34" s="86"/>
      <c r="CK34" s="86"/>
      <c r="CL34" s="86"/>
      <c r="CM34" s="86"/>
      <c r="CN34" s="86"/>
      <c r="CO34" s="86" t="str">
        <f t="shared" si="17"/>
        <v/>
      </c>
      <c r="CP34" s="86">
        <f t="shared" si="18"/>
        <v>0</v>
      </c>
      <c r="CQ34" s="182"/>
      <c r="CR34" s="76"/>
      <c r="CS34" s="76"/>
      <c r="CT34" s="88"/>
      <c r="CU34" s="88"/>
      <c r="CV34" s="88"/>
      <c r="CW34" s="88"/>
      <c r="CX34" s="88"/>
      <c r="CY34" s="88" t="str">
        <f t="shared" si="19"/>
        <v/>
      </c>
      <c r="CZ34" s="89" t="str">
        <f t="shared" si="2"/>
        <v/>
      </c>
      <c r="DA34" s="386"/>
      <c r="DB34" s="385"/>
      <c r="DC34" s="80" t="str">
        <f t="shared" si="20"/>
        <v/>
      </c>
      <c r="DD34" s="100" t="str">
        <f t="shared" si="21"/>
        <v/>
      </c>
      <c r="DE34" s="101" t="str">
        <f t="shared" si="22"/>
        <v/>
      </c>
      <c r="DF34" s="101" t="str">
        <f t="shared" si="23"/>
        <v/>
      </c>
      <c r="DG34" s="102" t="str">
        <f t="shared" si="29"/>
        <v/>
      </c>
      <c r="DH34" s="93" t="str">
        <f t="shared" si="30"/>
        <v/>
      </c>
      <c r="DI34" s="94" t="str">
        <f t="shared" si="24"/>
        <v/>
      </c>
      <c r="DJ34" s="95" t="str">
        <f t="shared" si="25"/>
        <v/>
      </c>
      <c r="DK34" s="96" t="str">
        <f t="shared" si="26"/>
        <v/>
      </c>
      <c r="DL34" s="97" t="str">
        <f t="shared" si="27"/>
        <v/>
      </c>
      <c r="DM34" s="98"/>
      <c r="DN34" s="1"/>
    </row>
    <row r="35" spans="1:118" ht="18" hidden="1" customHeight="1">
      <c r="A35" s="70"/>
      <c r="B35" s="103"/>
      <c r="C35" s="205"/>
      <c r="D35" s="208"/>
      <c r="E35" s="182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 t="str">
        <f t="shared" si="3"/>
        <v/>
      </c>
      <c r="R35" s="76">
        <f t="shared" si="4"/>
        <v>0</v>
      </c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 t="str">
        <f t="shared" si="5"/>
        <v/>
      </c>
      <c r="AD35" s="79" t="str">
        <f t="shared" si="6"/>
        <v/>
      </c>
      <c r="AE35" s="182"/>
      <c r="AF35" s="76"/>
      <c r="AG35" s="76"/>
      <c r="AH35" s="76"/>
      <c r="AI35" s="76"/>
      <c r="AJ35" s="76"/>
      <c r="AK35" s="76"/>
      <c r="AL35" s="76"/>
      <c r="AM35" s="76"/>
      <c r="AN35" s="76"/>
      <c r="AO35" s="76" t="str">
        <f t="shared" si="7"/>
        <v/>
      </c>
      <c r="AP35" s="76" t="str">
        <f t="shared" si="8"/>
        <v/>
      </c>
      <c r="AQ35" s="78"/>
      <c r="AR35" s="78"/>
      <c r="AS35" s="78"/>
      <c r="AT35" s="78"/>
      <c r="AU35" s="78"/>
      <c r="AV35" s="78"/>
      <c r="AW35" s="78"/>
      <c r="AX35" s="78" t="str">
        <f t="shared" si="9"/>
        <v/>
      </c>
      <c r="AY35" s="78" t="str">
        <f t="shared" si="0"/>
        <v/>
      </c>
      <c r="AZ35" s="384"/>
      <c r="BA35" s="385"/>
      <c r="BB35" s="80" t="str">
        <f t="shared" si="10"/>
        <v/>
      </c>
      <c r="BC35" s="182"/>
      <c r="BD35" s="76"/>
      <c r="BE35" s="76"/>
      <c r="BF35" s="76"/>
      <c r="BG35" s="76"/>
      <c r="BH35" s="76" t="str">
        <f t="shared" si="11"/>
        <v/>
      </c>
      <c r="BI35" s="76" t="str">
        <f t="shared" si="1"/>
        <v/>
      </c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 t="str">
        <f t="shared" si="12"/>
        <v/>
      </c>
      <c r="BU35" s="78" t="str">
        <f t="shared" si="28"/>
        <v/>
      </c>
      <c r="BV35" s="82"/>
      <c r="BW35" s="82"/>
      <c r="BX35" s="82"/>
      <c r="BY35" s="82"/>
      <c r="BZ35" s="82"/>
      <c r="CA35" s="82" t="str">
        <f t="shared" si="13"/>
        <v/>
      </c>
      <c r="CB35" s="82" t="str">
        <f t="shared" si="14"/>
        <v/>
      </c>
      <c r="CC35" s="84"/>
      <c r="CD35" s="84"/>
      <c r="CE35" s="84"/>
      <c r="CF35" s="84"/>
      <c r="CG35" s="84"/>
      <c r="CH35" s="84" t="str">
        <f t="shared" si="15"/>
        <v/>
      </c>
      <c r="CI35" s="84" t="str">
        <f t="shared" si="16"/>
        <v/>
      </c>
      <c r="CJ35" s="86"/>
      <c r="CK35" s="86"/>
      <c r="CL35" s="86"/>
      <c r="CM35" s="86"/>
      <c r="CN35" s="86"/>
      <c r="CO35" s="86" t="str">
        <f t="shared" si="17"/>
        <v/>
      </c>
      <c r="CP35" s="86">
        <f t="shared" si="18"/>
        <v>0</v>
      </c>
      <c r="CQ35" s="182"/>
      <c r="CR35" s="76"/>
      <c r="CS35" s="76"/>
      <c r="CT35" s="88"/>
      <c r="CU35" s="88"/>
      <c r="CV35" s="88"/>
      <c r="CW35" s="88"/>
      <c r="CX35" s="88"/>
      <c r="CY35" s="88" t="str">
        <f t="shared" si="19"/>
        <v/>
      </c>
      <c r="CZ35" s="89" t="str">
        <f t="shared" si="2"/>
        <v/>
      </c>
      <c r="DA35" s="386"/>
      <c r="DB35" s="385"/>
      <c r="DC35" s="80" t="str">
        <f t="shared" si="20"/>
        <v/>
      </c>
      <c r="DD35" s="100" t="str">
        <f t="shared" si="21"/>
        <v/>
      </c>
      <c r="DE35" s="101" t="str">
        <f t="shared" si="22"/>
        <v/>
      </c>
      <c r="DF35" s="101" t="str">
        <f t="shared" si="23"/>
        <v/>
      </c>
      <c r="DG35" s="102" t="str">
        <f t="shared" si="29"/>
        <v/>
      </c>
      <c r="DH35" s="93" t="str">
        <f t="shared" si="30"/>
        <v/>
      </c>
      <c r="DI35" s="94" t="str">
        <f t="shared" si="24"/>
        <v/>
      </c>
      <c r="DJ35" s="95" t="str">
        <f t="shared" si="25"/>
        <v/>
      </c>
      <c r="DK35" s="96" t="str">
        <f t="shared" si="26"/>
        <v/>
      </c>
      <c r="DL35" s="97" t="str">
        <f t="shared" si="27"/>
        <v/>
      </c>
      <c r="DM35" s="98"/>
      <c r="DN35" s="1"/>
    </row>
    <row r="36" spans="1:118" ht="18" hidden="1" customHeight="1">
      <c r="A36" s="70"/>
      <c r="B36" s="71"/>
      <c r="C36" s="207"/>
      <c r="D36" s="208"/>
      <c r="E36" s="182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 t="str">
        <f t="shared" si="3"/>
        <v/>
      </c>
      <c r="R36" s="76">
        <f t="shared" si="4"/>
        <v>0</v>
      </c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 t="str">
        <f t="shared" si="5"/>
        <v/>
      </c>
      <c r="AD36" s="79" t="str">
        <f t="shared" si="6"/>
        <v/>
      </c>
      <c r="AE36" s="182"/>
      <c r="AF36" s="76"/>
      <c r="AG36" s="76"/>
      <c r="AH36" s="76"/>
      <c r="AI36" s="76"/>
      <c r="AJ36" s="76"/>
      <c r="AK36" s="76"/>
      <c r="AL36" s="76"/>
      <c r="AM36" s="76"/>
      <c r="AN36" s="76"/>
      <c r="AO36" s="76" t="str">
        <f t="shared" si="7"/>
        <v/>
      </c>
      <c r="AP36" s="76" t="str">
        <f t="shared" si="8"/>
        <v/>
      </c>
      <c r="AQ36" s="78"/>
      <c r="AR36" s="78"/>
      <c r="AS36" s="78"/>
      <c r="AT36" s="78"/>
      <c r="AU36" s="78"/>
      <c r="AV36" s="78"/>
      <c r="AW36" s="78"/>
      <c r="AX36" s="78" t="str">
        <f t="shared" si="9"/>
        <v/>
      </c>
      <c r="AY36" s="78" t="str">
        <f t="shared" si="0"/>
        <v/>
      </c>
      <c r="AZ36" s="384"/>
      <c r="BA36" s="385"/>
      <c r="BB36" s="80" t="str">
        <f t="shared" si="10"/>
        <v/>
      </c>
      <c r="BC36" s="182"/>
      <c r="BD36" s="76"/>
      <c r="BE36" s="76"/>
      <c r="BF36" s="76"/>
      <c r="BG36" s="76"/>
      <c r="BH36" s="76" t="str">
        <f t="shared" si="11"/>
        <v/>
      </c>
      <c r="BI36" s="76" t="str">
        <f t="shared" si="1"/>
        <v/>
      </c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 t="str">
        <f t="shared" si="12"/>
        <v/>
      </c>
      <c r="BU36" s="78" t="str">
        <f t="shared" si="28"/>
        <v/>
      </c>
      <c r="BV36" s="82"/>
      <c r="BW36" s="82"/>
      <c r="BX36" s="82"/>
      <c r="BY36" s="82"/>
      <c r="BZ36" s="82"/>
      <c r="CA36" s="82" t="str">
        <f t="shared" si="13"/>
        <v/>
      </c>
      <c r="CB36" s="82" t="str">
        <f t="shared" si="14"/>
        <v/>
      </c>
      <c r="CC36" s="84"/>
      <c r="CD36" s="84"/>
      <c r="CE36" s="84"/>
      <c r="CF36" s="84"/>
      <c r="CG36" s="84"/>
      <c r="CH36" s="84" t="str">
        <f t="shared" si="15"/>
        <v/>
      </c>
      <c r="CI36" s="84" t="str">
        <f t="shared" si="16"/>
        <v/>
      </c>
      <c r="CJ36" s="86"/>
      <c r="CK36" s="86"/>
      <c r="CL36" s="86"/>
      <c r="CM36" s="86"/>
      <c r="CN36" s="86"/>
      <c r="CO36" s="86" t="str">
        <f t="shared" si="17"/>
        <v/>
      </c>
      <c r="CP36" s="86">
        <f t="shared" si="18"/>
        <v>0</v>
      </c>
      <c r="CQ36" s="182"/>
      <c r="CR36" s="76"/>
      <c r="CS36" s="76"/>
      <c r="CT36" s="88"/>
      <c r="CU36" s="88"/>
      <c r="CV36" s="88"/>
      <c r="CW36" s="88"/>
      <c r="CX36" s="88"/>
      <c r="CY36" s="88" t="str">
        <f t="shared" si="19"/>
        <v/>
      </c>
      <c r="CZ36" s="89" t="str">
        <f t="shared" si="2"/>
        <v/>
      </c>
      <c r="DA36" s="386"/>
      <c r="DB36" s="385"/>
      <c r="DC36" s="80" t="str">
        <f t="shared" si="20"/>
        <v/>
      </c>
      <c r="DD36" s="100" t="str">
        <f t="shared" si="21"/>
        <v/>
      </c>
      <c r="DE36" s="101" t="str">
        <f t="shared" si="22"/>
        <v/>
      </c>
      <c r="DF36" s="101" t="str">
        <f t="shared" si="23"/>
        <v/>
      </c>
      <c r="DG36" s="102" t="str">
        <f t="shared" si="29"/>
        <v/>
      </c>
      <c r="DH36" s="93" t="str">
        <f t="shared" si="30"/>
        <v/>
      </c>
      <c r="DI36" s="94" t="str">
        <f t="shared" si="24"/>
        <v/>
      </c>
      <c r="DJ36" s="95" t="str">
        <f t="shared" si="25"/>
        <v/>
      </c>
      <c r="DK36" s="96" t="str">
        <f t="shared" si="26"/>
        <v/>
      </c>
      <c r="DL36" s="97" t="str">
        <f t="shared" si="27"/>
        <v/>
      </c>
      <c r="DM36" s="98"/>
      <c r="DN36" s="1"/>
    </row>
    <row r="37" spans="1:118" ht="18" hidden="1" customHeight="1">
      <c r="A37" s="70"/>
      <c r="B37" s="71"/>
      <c r="C37" s="207"/>
      <c r="D37" s="208"/>
      <c r="E37" s="182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 t="str">
        <f t="shared" si="3"/>
        <v/>
      </c>
      <c r="R37" s="76">
        <f t="shared" si="4"/>
        <v>0</v>
      </c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 t="str">
        <f t="shared" si="5"/>
        <v/>
      </c>
      <c r="AD37" s="79" t="str">
        <f t="shared" si="6"/>
        <v/>
      </c>
      <c r="AE37" s="182"/>
      <c r="AF37" s="76"/>
      <c r="AG37" s="76"/>
      <c r="AH37" s="76"/>
      <c r="AI37" s="76"/>
      <c r="AJ37" s="76"/>
      <c r="AK37" s="76"/>
      <c r="AL37" s="76"/>
      <c r="AM37" s="76"/>
      <c r="AN37" s="76"/>
      <c r="AO37" s="76" t="str">
        <f t="shared" si="7"/>
        <v/>
      </c>
      <c r="AP37" s="76" t="str">
        <f t="shared" si="8"/>
        <v/>
      </c>
      <c r="AQ37" s="78"/>
      <c r="AR37" s="78"/>
      <c r="AS37" s="78"/>
      <c r="AT37" s="78"/>
      <c r="AU37" s="78"/>
      <c r="AV37" s="78"/>
      <c r="AW37" s="78"/>
      <c r="AX37" s="78" t="str">
        <f t="shared" si="9"/>
        <v/>
      </c>
      <c r="AY37" s="78" t="str">
        <f t="shared" si="0"/>
        <v/>
      </c>
      <c r="AZ37" s="384"/>
      <c r="BA37" s="385"/>
      <c r="BB37" s="80" t="str">
        <f t="shared" si="10"/>
        <v/>
      </c>
      <c r="BC37" s="182"/>
      <c r="BD37" s="76"/>
      <c r="BE37" s="76"/>
      <c r="BF37" s="76"/>
      <c r="BG37" s="76"/>
      <c r="BH37" s="76" t="str">
        <f t="shared" si="11"/>
        <v/>
      </c>
      <c r="BI37" s="76" t="str">
        <f t="shared" si="1"/>
        <v/>
      </c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 t="str">
        <f t="shared" si="12"/>
        <v/>
      </c>
      <c r="BU37" s="78" t="str">
        <f t="shared" si="28"/>
        <v/>
      </c>
      <c r="BV37" s="82"/>
      <c r="BW37" s="82"/>
      <c r="BX37" s="82"/>
      <c r="BY37" s="82"/>
      <c r="BZ37" s="82"/>
      <c r="CA37" s="82" t="str">
        <f t="shared" si="13"/>
        <v/>
      </c>
      <c r="CB37" s="82" t="str">
        <f t="shared" si="14"/>
        <v/>
      </c>
      <c r="CC37" s="84"/>
      <c r="CD37" s="84"/>
      <c r="CE37" s="84"/>
      <c r="CF37" s="84"/>
      <c r="CG37" s="84"/>
      <c r="CH37" s="84" t="str">
        <f t="shared" si="15"/>
        <v/>
      </c>
      <c r="CI37" s="84" t="str">
        <f t="shared" si="16"/>
        <v/>
      </c>
      <c r="CJ37" s="86"/>
      <c r="CK37" s="86"/>
      <c r="CL37" s="86"/>
      <c r="CM37" s="86"/>
      <c r="CN37" s="86"/>
      <c r="CO37" s="86" t="str">
        <f t="shared" si="17"/>
        <v/>
      </c>
      <c r="CP37" s="86">
        <f t="shared" si="18"/>
        <v>0</v>
      </c>
      <c r="CQ37" s="182"/>
      <c r="CR37" s="76"/>
      <c r="CS37" s="76"/>
      <c r="CT37" s="88"/>
      <c r="CU37" s="88"/>
      <c r="CV37" s="88"/>
      <c r="CW37" s="88"/>
      <c r="CX37" s="88"/>
      <c r="CY37" s="88" t="str">
        <f t="shared" si="19"/>
        <v/>
      </c>
      <c r="CZ37" s="89" t="str">
        <f t="shared" si="2"/>
        <v/>
      </c>
      <c r="DA37" s="386"/>
      <c r="DB37" s="385"/>
      <c r="DC37" s="80" t="str">
        <f t="shared" si="20"/>
        <v/>
      </c>
      <c r="DD37" s="100" t="str">
        <f t="shared" si="21"/>
        <v/>
      </c>
      <c r="DE37" s="101" t="str">
        <f t="shared" si="22"/>
        <v/>
      </c>
      <c r="DF37" s="101" t="str">
        <f t="shared" si="23"/>
        <v/>
      </c>
      <c r="DG37" s="102" t="str">
        <f t="shared" si="29"/>
        <v/>
      </c>
      <c r="DH37" s="93" t="str">
        <f t="shared" si="30"/>
        <v/>
      </c>
      <c r="DI37" s="94" t="str">
        <f t="shared" si="24"/>
        <v/>
      </c>
      <c r="DJ37" s="95" t="str">
        <f t="shared" si="25"/>
        <v/>
      </c>
      <c r="DK37" s="96" t="str">
        <f t="shared" si="26"/>
        <v/>
      </c>
      <c r="DL37" s="97" t="str">
        <f t="shared" si="27"/>
        <v/>
      </c>
      <c r="DM37" s="98"/>
      <c r="DN37" s="1"/>
    </row>
    <row r="38" spans="1:118" ht="18" hidden="1" customHeight="1">
      <c r="A38" s="70"/>
      <c r="B38" s="71"/>
      <c r="C38" s="207"/>
      <c r="D38" s="208"/>
      <c r="E38" s="182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 t="str">
        <f t="shared" si="3"/>
        <v/>
      </c>
      <c r="R38" s="76">
        <f t="shared" si="4"/>
        <v>0</v>
      </c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 t="str">
        <f t="shared" si="5"/>
        <v/>
      </c>
      <c r="AD38" s="79" t="str">
        <f t="shared" si="6"/>
        <v/>
      </c>
      <c r="AE38" s="182"/>
      <c r="AF38" s="76"/>
      <c r="AG38" s="76"/>
      <c r="AH38" s="76"/>
      <c r="AI38" s="76"/>
      <c r="AJ38" s="76"/>
      <c r="AK38" s="76"/>
      <c r="AL38" s="76"/>
      <c r="AM38" s="76"/>
      <c r="AN38" s="76"/>
      <c r="AO38" s="76" t="str">
        <f t="shared" si="7"/>
        <v/>
      </c>
      <c r="AP38" s="76" t="str">
        <f t="shared" si="8"/>
        <v/>
      </c>
      <c r="AQ38" s="78"/>
      <c r="AR38" s="78"/>
      <c r="AS38" s="78"/>
      <c r="AT38" s="78"/>
      <c r="AU38" s="78"/>
      <c r="AV38" s="78"/>
      <c r="AW38" s="78"/>
      <c r="AX38" s="78" t="str">
        <f t="shared" si="9"/>
        <v/>
      </c>
      <c r="AY38" s="78" t="str">
        <f t="shared" si="0"/>
        <v/>
      </c>
      <c r="AZ38" s="384"/>
      <c r="BA38" s="385"/>
      <c r="BB38" s="80" t="str">
        <f t="shared" si="10"/>
        <v/>
      </c>
      <c r="BC38" s="182"/>
      <c r="BD38" s="76"/>
      <c r="BE38" s="76"/>
      <c r="BF38" s="76"/>
      <c r="BG38" s="76"/>
      <c r="BH38" s="76" t="str">
        <f t="shared" si="11"/>
        <v/>
      </c>
      <c r="BI38" s="76" t="str">
        <f t="shared" si="1"/>
        <v/>
      </c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 t="str">
        <f t="shared" si="12"/>
        <v/>
      </c>
      <c r="BU38" s="78" t="str">
        <f t="shared" si="28"/>
        <v/>
      </c>
      <c r="BV38" s="82"/>
      <c r="BW38" s="82"/>
      <c r="BX38" s="82"/>
      <c r="BY38" s="82"/>
      <c r="BZ38" s="82"/>
      <c r="CA38" s="82" t="str">
        <f t="shared" si="13"/>
        <v/>
      </c>
      <c r="CB38" s="82" t="str">
        <f t="shared" si="14"/>
        <v/>
      </c>
      <c r="CC38" s="84"/>
      <c r="CD38" s="84"/>
      <c r="CE38" s="84"/>
      <c r="CF38" s="84"/>
      <c r="CG38" s="84"/>
      <c r="CH38" s="84" t="str">
        <f t="shared" si="15"/>
        <v/>
      </c>
      <c r="CI38" s="84" t="str">
        <f t="shared" si="16"/>
        <v/>
      </c>
      <c r="CJ38" s="86"/>
      <c r="CK38" s="86"/>
      <c r="CL38" s="86"/>
      <c r="CM38" s="86"/>
      <c r="CN38" s="86"/>
      <c r="CO38" s="86" t="str">
        <f t="shared" si="17"/>
        <v/>
      </c>
      <c r="CP38" s="86">
        <f t="shared" si="18"/>
        <v>0</v>
      </c>
      <c r="CQ38" s="182"/>
      <c r="CR38" s="76"/>
      <c r="CS38" s="76"/>
      <c r="CT38" s="88"/>
      <c r="CU38" s="88"/>
      <c r="CV38" s="88"/>
      <c r="CW38" s="88"/>
      <c r="CX38" s="88"/>
      <c r="CY38" s="88" t="str">
        <f t="shared" si="19"/>
        <v/>
      </c>
      <c r="CZ38" s="89" t="str">
        <f t="shared" si="2"/>
        <v/>
      </c>
      <c r="DA38" s="386"/>
      <c r="DB38" s="385"/>
      <c r="DC38" s="80" t="str">
        <f t="shared" si="20"/>
        <v/>
      </c>
      <c r="DD38" s="100" t="str">
        <f t="shared" si="21"/>
        <v/>
      </c>
      <c r="DE38" s="101" t="str">
        <f t="shared" si="22"/>
        <v/>
      </c>
      <c r="DF38" s="101" t="str">
        <f t="shared" si="23"/>
        <v/>
      </c>
      <c r="DG38" s="102" t="str">
        <f t="shared" si="29"/>
        <v/>
      </c>
      <c r="DH38" s="93" t="str">
        <f t="shared" si="30"/>
        <v/>
      </c>
      <c r="DI38" s="113" t="str">
        <f t="shared" si="24"/>
        <v/>
      </c>
      <c r="DJ38" s="95" t="str">
        <f t="shared" si="25"/>
        <v/>
      </c>
      <c r="DK38" s="96" t="str">
        <f t="shared" si="26"/>
        <v/>
      </c>
      <c r="DL38" s="97" t="str">
        <f t="shared" si="27"/>
        <v/>
      </c>
      <c r="DM38" s="98"/>
      <c r="DN38" s="1"/>
    </row>
    <row r="39" spans="1:118" ht="18" hidden="1" customHeight="1">
      <c r="A39" s="70"/>
      <c r="B39" s="71"/>
      <c r="C39" s="207"/>
      <c r="D39" s="208"/>
      <c r="E39" s="182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 t="str">
        <f t="shared" si="3"/>
        <v/>
      </c>
      <c r="R39" s="76">
        <f t="shared" si="4"/>
        <v>0</v>
      </c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 t="str">
        <f t="shared" si="5"/>
        <v/>
      </c>
      <c r="AD39" s="79" t="str">
        <f t="shared" si="6"/>
        <v/>
      </c>
      <c r="AE39" s="182"/>
      <c r="AF39" s="76"/>
      <c r="AG39" s="76"/>
      <c r="AH39" s="76"/>
      <c r="AI39" s="76"/>
      <c r="AJ39" s="76"/>
      <c r="AK39" s="76"/>
      <c r="AL39" s="76"/>
      <c r="AM39" s="76"/>
      <c r="AN39" s="76"/>
      <c r="AO39" s="76" t="str">
        <f t="shared" si="7"/>
        <v/>
      </c>
      <c r="AP39" s="76" t="str">
        <f t="shared" si="8"/>
        <v/>
      </c>
      <c r="AQ39" s="78"/>
      <c r="AR39" s="78"/>
      <c r="AS39" s="78"/>
      <c r="AT39" s="78"/>
      <c r="AU39" s="78"/>
      <c r="AV39" s="78"/>
      <c r="AW39" s="78"/>
      <c r="AX39" s="78" t="str">
        <f t="shared" si="9"/>
        <v/>
      </c>
      <c r="AY39" s="78" t="str">
        <f t="shared" si="0"/>
        <v/>
      </c>
      <c r="AZ39" s="384"/>
      <c r="BA39" s="385"/>
      <c r="BB39" s="80" t="str">
        <f t="shared" si="10"/>
        <v/>
      </c>
      <c r="BC39" s="182"/>
      <c r="BD39" s="76"/>
      <c r="BE39" s="76"/>
      <c r="BF39" s="76"/>
      <c r="BG39" s="76"/>
      <c r="BH39" s="76" t="str">
        <f t="shared" si="11"/>
        <v/>
      </c>
      <c r="BI39" s="76" t="str">
        <f t="shared" si="1"/>
        <v/>
      </c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 t="str">
        <f t="shared" si="12"/>
        <v/>
      </c>
      <c r="BU39" s="78" t="str">
        <f t="shared" si="28"/>
        <v/>
      </c>
      <c r="BV39" s="82"/>
      <c r="BW39" s="82"/>
      <c r="BX39" s="82"/>
      <c r="BY39" s="82"/>
      <c r="BZ39" s="82"/>
      <c r="CA39" s="82" t="str">
        <f t="shared" si="13"/>
        <v/>
      </c>
      <c r="CB39" s="82" t="str">
        <f t="shared" si="14"/>
        <v/>
      </c>
      <c r="CC39" s="84"/>
      <c r="CD39" s="84"/>
      <c r="CE39" s="84"/>
      <c r="CF39" s="84"/>
      <c r="CG39" s="84"/>
      <c r="CH39" s="84" t="str">
        <f t="shared" si="15"/>
        <v/>
      </c>
      <c r="CI39" s="84" t="str">
        <f t="shared" si="16"/>
        <v/>
      </c>
      <c r="CJ39" s="86"/>
      <c r="CK39" s="86"/>
      <c r="CL39" s="86"/>
      <c r="CM39" s="86"/>
      <c r="CN39" s="86"/>
      <c r="CO39" s="86" t="str">
        <f t="shared" si="17"/>
        <v/>
      </c>
      <c r="CP39" s="86">
        <f t="shared" si="18"/>
        <v>0</v>
      </c>
      <c r="CQ39" s="182"/>
      <c r="CR39" s="76"/>
      <c r="CS39" s="76"/>
      <c r="CT39" s="88"/>
      <c r="CU39" s="88"/>
      <c r="CV39" s="88"/>
      <c r="CW39" s="88"/>
      <c r="CX39" s="88"/>
      <c r="CY39" s="88" t="str">
        <f t="shared" si="19"/>
        <v/>
      </c>
      <c r="CZ39" s="89" t="str">
        <f t="shared" si="2"/>
        <v/>
      </c>
      <c r="DA39" s="386"/>
      <c r="DB39" s="385"/>
      <c r="DC39" s="80" t="str">
        <f t="shared" si="20"/>
        <v/>
      </c>
      <c r="DD39" s="100" t="str">
        <f t="shared" si="21"/>
        <v/>
      </c>
      <c r="DE39" s="101" t="str">
        <f t="shared" si="22"/>
        <v/>
      </c>
      <c r="DF39" s="101" t="str">
        <f t="shared" si="23"/>
        <v/>
      </c>
      <c r="DG39" s="102" t="str">
        <f t="shared" si="29"/>
        <v/>
      </c>
      <c r="DH39" s="93" t="str">
        <f t="shared" si="30"/>
        <v/>
      </c>
      <c r="DI39" s="113" t="str">
        <f t="shared" si="24"/>
        <v/>
      </c>
      <c r="DJ39" s="95" t="str">
        <f t="shared" si="25"/>
        <v/>
      </c>
      <c r="DK39" s="96" t="str">
        <f t="shared" si="26"/>
        <v/>
      </c>
      <c r="DL39" s="97" t="str">
        <f t="shared" si="27"/>
        <v/>
      </c>
      <c r="DM39" s="98"/>
      <c r="DN39" s="1"/>
    </row>
    <row r="40" spans="1:118" ht="18" hidden="1" customHeight="1">
      <c r="A40" s="70"/>
      <c r="B40" s="71"/>
      <c r="C40" s="207"/>
      <c r="D40" s="206"/>
      <c r="E40" s="182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 t="str">
        <f t="shared" si="3"/>
        <v/>
      </c>
      <c r="R40" s="76">
        <f t="shared" si="4"/>
        <v>0</v>
      </c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 t="str">
        <f t="shared" si="5"/>
        <v/>
      </c>
      <c r="AD40" s="79" t="str">
        <f t="shared" si="6"/>
        <v/>
      </c>
      <c r="AE40" s="182"/>
      <c r="AF40" s="76"/>
      <c r="AG40" s="76"/>
      <c r="AH40" s="76"/>
      <c r="AI40" s="76"/>
      <c r="AJ40" s="76"/>
      <c r="AK40" s="76"/>
      <c r="AL40" s="76"/>
      <c r="AM40" s="76"/>
      <c r="AN40" s="76"/>
      <c r="AO40" s="76" t="str">
        <f t="shared" si="7"/>
        <v/>
      </c>
      <c r="AP40" s="76" t="str">
        <f t="shared" si="8"/>
        <v/>
      </c>
      <c r="AQ40" s="78"/>
      <c r="AR40" s="78"/>
      <c r="AS40" s="78"/>
      <c r="AT40" s="78"/>
      <c r="AU40" s="78"/>
      <c r="AV40" s="78"/>
      <c r="AW40" s="78"/>
      <c r="AX40" s="78" t="str">
        <f t="shared" si="9"/>
        <v/>
      </c>
      <c r="AY40" s="78" t="str">
        <f t="shared" si="0"/>
        <v/>
      </c>
      <c r="AZ40" s="384"/>
      <c r="BA40" s="385"/>
      <c r="BB40" s="80" t="str">
        <f t="shared" si="10"/>
        <v/>
      </c>
      <c r="BC40" s="182"/>
      <c r="BD40" s="76"/>
      <c r="BE40" s="76"/>
      <c r="BF40" s="76"/>
      <c r="BG40" s="76"/>
      <c r="BH40" s="76" t="str">
        <f t="shared" si="11"/>
        <v/>
      </c>
      <c r="BI40" s="76" t="str">
        <f t="shared" si="1"/>
        <v/>
      </c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 t="str">
        <f t="shared" si="12"/>
        <v/>
      </c>
      <c r="BU40" s="78" t="str">
        <f t="shared" si="28"/>
        <v/>
      </c>
      <c r="BV40" s="82"/>
      <c r="BW40" s="82"/>
      <c r="BX40" s="82"/>
      <c r="BY40" s="82"/>
      <c r="BZ40" s="82"/>
      <c r="CA40" s="82" t="str">
        <f t="shared" si="13"/>
        <v/>
      </c>
      <c r="CB40" s="82" t="str">
        <f t="shared" si="14"/>
        <v/>
      </c>
      <c r="CC40" s="84"/>
      <c r="CD40" s="84"/>
      <c r="CE40" s="84"/>
      <c r="CF40" s="84"/>
      <c r="CG40" s="84"/>
      <c r="CH40" s="84" t="str">
        <f t="shared" si="15"/>
        <v/>
      </c>
      <c r="CI40" s="84" t="str">
        <f t="shared" si="16"/>
        <v/>
      </c>
      <c r="CJ40" s="86"/>
      <c r="CK40" s="86"/>
      <c r="CL40" s="86"/>
      <c r="CM40" s="86"/>
      <c r="CN40" s="86"/>
      <c r="CO40" s="86" t="str">
        <f t="shared" si="17"/>
        <v/>
      </c>
      <c r="CP40" s="86">
        <f t="shared" si="18"/>
        <v>0</v>
      </c>
      <c r="CQ40" s="182"/>
      <c r="CR40" s="76"/>
      <c r="CS40" s="76"/>
      <c r="CT40" s="88"/>
      <c r="CU40" s="88"/>
      <c r="CV40" s="88"/>
      <c r="CW40" s="88"/>
      <c r="CX40" s="88"/>
      <c r="CY40" s="88" t="str">
        <f t="shared" si="19"/>
        <v/>
      </c>
      <c r="CZ40" s="89" t="str">
        <f t="shared" si="2"/>
        <v/>
      </c>
      <c r="DA40" s="386"/>
      <c r="DB40" s="385"/>
      <c r="DC40" s="80" t="str">
        <f t="shared" si="20"/>
        <v/>
      </c>
      <c r="DD40" s="100" t="str">
        <f t="shared" si="21"/>
        <v/>
      </c>
      <c r="DE40" s="101" t="str">
        <f t="shared" si="22"/>
        <v/>
      </c>
      <c r="DF40" s="101" t="str">
        <f t="shared" si="23"/>
        <v/>
      </c>
      <c r="DG40" s="102" t="str">
        <f t="shared" si="29"/>
        <v/>
      </c>
      <c r="DH40" s="93" t="str">
        <f t="shared" si="30"/>
        <v/>
      </c>
      <c r="DI40" s="113" t="str">
        <f t="shared" si="24"/>
        <v/>
      </c>
      <c r="DJ40" s="95" t="str">
        <f t="shared" si="25"/>
        <v/>
      </c>
      <c r="DK40" s="96" t="str">
        <f t="shared" si="26"/>
        <v/>
      </c>
      <c r="DL40" s="97" t="str">
        <f t="shared" si="27"/>
        <v/>
      </c>
      <c r="DM40" s="98"/>
      <c r="DN40" s="1"/>
    </row>
    <row r="41" spans="1:118" ht="18" hidden="1" customHeight="1">
      <c r="A41" s="70"/>
      <c r="B41" s="103"/>
      <c r="C41" s="205"/>
      <c r="D41" s="206"/>
      <c r="E41" s="182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 t="str">
        <f t="shared" si="3"/>
        <v/>
      </c>
      <c r="R41" s="76">
        <f t="shared" si="4"/>
        <v>0</v>
      </c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 t="str">
        <f t="shared" si="5"/>
        <v/>
      </c>
      <c r="AD41" s="79" t="str">
        <f t="shared" si="6"/>
        <v/>
      </c>
      <c r="AE41" s="182"/>
      <c r="AF41" s="76"/>
      <c r="AG41" s="76"/>
      <c r="AH41" s="76"/>
      <c r="AI41" s="76"/>
      <c r="AJ41" s="76"/>
      <c r="AK41" s="76"/>
      <c r="AL41" s="76"/>
      <c r="AM41" s="76"/>
      <c r="AN41" s="76"/>
      <c r="AO41" s="76" t="str">
        <f t="shared" si="7"/>
        <v/>
      </c>
      <c r="AP41" s="76" t="str">
        <f t="shared" si="8"/>
        <v/>
      </c>
      <c r="AQ41" s="78"/>
      <c r="AR41" s="78"/>
      <c r="AS41" s="78"/>
      <c r="AT41" s="78"/>
      <c r="AU41" s="78"/>
      <c r="AV41" s="78"/>
      <c r="AW41" s="78"/>
      <c r="AX41" s="78" t="str">
        <f t="shared" si="9"/>
        <v/>
      </c>
      <c r="AY41" s="78" t="str">
        <f t="shared" si="0"/>
        <v/>
      </c>
      <c r="AZ41" s="384"/>
      <c r="BA41" s="385"/>
      <c r="BB41" s="80" t="str">
        <f t="shared" si="10"/>
        <v/>
      </c>
      <c r="BC41" s="182"/>
      <c r="BD41" s="76"/>
      <c r="BE41" s="76"/>
      <c r="BF41" s="76"/>
      <c r="BG41" s="76"/>
      <c r="BH41" s="76" t="str">
        <f t="shared" si="11"/>
        <v/>
      </c>
      <c r="BI41" s="76" t="str">
        <f t="shared" si="1"/>
        <v/>
      </c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 t="str">
        <f t="shared" si="12"/>
        <v/>
      </c>
      <c r="BU41" s="78" t="str">
        <f t="shared" si="28"/>
        <v/>
      </c>
      <c r="BV41" s="82"/>
      <c r="BW41" s="82"/>
      <c r="BX41" s="82"/>
      <c r="BY41" s="82"/>
      <c r="BZ41" s="82"/>
      <c r="CA41" s="82" t="str">
        <f t="shared" si="13"/>
        <v/>
      </c>
      <c r="CB41" s="82" t="str">
        <f t="shared" si="14"/>
        <v/>
      </c>
      <c r="CC41" s="84"/>
      <c r="CD41" s="84"/>
      <c r="CE41" s="84"/>
      <c r="CF41" s="84"/>
      <c r="CG41" s="84"/>
      <c r="CH41" s="84" t="str">
        <f t="shared" si="15"/>
        <v/>
      </c>
      <c r="CI41" s="84" t="str">
        <f t="shared" si="16"/>
        <v/>
      </c>
      <c r="CJ41" s="86"/>
      <c r="CK41" s="86"/>
      <c r="CL41" s="86"/>
      <c r="CM41" s="86"/>
      <c r="CN41" s="86"/>
      <c r="CO41" s="86" t="str">
        <f t="shared" si="17"/>
        <v/>
      </c>
      <c r="CP41" s="86">
        <f t="shared" si="18"/>
        <v>0</v>
      </c>
      <c r="CQ41" s="182"/>
      <c r="CR41" s="76"/>
      <c r="CS41" s="76"/>
      <c r="CT41" s="88"/>
      <c r="CU41" s="88"/>
      <c r="CV41" s="88"/>
      <c r="CW41" s="88"/>
      <c r="CX41" s="88"/>
      <c r="CY41" s="88" t="str">
        <f t="shared" si="19"/>
        <v/>
      </c>
      <c r="CZ41" s="89" t="str">
        <f t="shared" si="2"/>
        <v/>
      </c>
      <c r="DA41" s="386"/>
      <c r="DB41" s="385"/>
      <c r="DC41" s="80" t="str">
        <f t="shared" si="20"/>
        <v/>
      </c>
      <c r="DD41" s="100" t="str">
        <f t="shared" si="21"/>
        <v/>
      </c>
      <c r="DE41" s="101" t="str">
        <f t="shared" si="22"/>
        <v/>
      </c>
      <c r="DF41" s="101" t="str">
        <f t="shared" si="23"/>
        <v/>
      </c>
      <c r="DG41" s="102" t="str">
        <f t="shared" si="29"/>
        <v/>
      </c>
      <c r="DH41" s="93" t="str">
        <f t="shared" si="30"/>
        <v/>
      </c>
      <c r="DI41" s="113" t="str">
        <f t="shared" si="24"/>
        <v/>
      </c>
      <c r="DJ41" s="95" t="str">
        <f t="shared" si="25"/>
        <v/>
      </c>
      <c r="DK41" s="96" t="str">
        <f t="shared" si="26"/>
        <v/>
      </c>
      <c r="DL41" s="97" t="str">
        <f t="shared" si="27"/>
        <v/>
      </c>
      <c r="DM41" s="98"/>
      <c r="DN41" s="1"/>
    </row>
    <row r="42" spans="1:118" ht="18" hidden="1" customHeight="1">
      <c r="A42" s="70"/>
      <c r="B42" s="116"/>
      <c r="C42" s="117"/>
      <c r="D42" s="115"/>
      <c r="E42" s="182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 t="str">
        <f t="shared" si="3"/>
        <v/>
      </c>
      <c r="R42" s="76">
        <f t="shared" si="4"/>
        <v>0</v>
      </c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 t="str">
        <f t="shared" si="5"/>
        <v/>
      </c>
      <c r="AD42" s="79" t="str">
        <f t="shared" si="6"/>
        <v/>
      </c>
      <c r="AE42" s="182"/>
      <c r="AF42" s="76"/>
      <c r="AG42" s="76"/>
      <c r="AH42" s="76"/>
      <c r="AI42" s="76"/>
      <c r="AJ42" s="76"/>
      <c r="AK42" s="76"/>
      <c r="AL42" s="76"/>
      <c r="AM42" s="76"/>
      <c r="AN42" s="76"/>
      <c r="AO42" s="76" t="str">
        <f t="shared" si="7"/>
        <v/>
      </c>
      <c r="AP42" s="76" t="str">
        <f t="shared" si="8"/>
        <v/>
      </c>
      <c r="AQ42" s="78"/>
      <c r="AR42" s="78"/>
      <c r="AS42" s="78"/>
      <c r="AT42" s="78"/>
      <c r="AU42" s="78"/>
      <c r="AV42" s="78"/>
      <c r="AW42" s="78"/>
      <c r="AX42" s="78" t="str">
        <f t="shared" si="9"/>
        <v/>
      </c>
      <c r="AY42" s="78" t="str">
        <f t="shared" si="0"/>
        <v/>
      </c>
      <c r="AZ42" s="384"/>
      <c r="BA42" s="385"/>
      <c r="BB42" s="80" t="str">
        <f t="shared" si="10"/>
        <v/>
      </c>
      <c r="BC42" s="182"/>
      <c r="BD42" s="76"/>
      <c r="BE42" s="76"/>
      <c r="BF42" s="76"/>
      <c r="BG42" s="76"/>
      <c r="BH42" s="76" t="str">
        <f t="shared" si="11"/>
        <v/>
      </c>
      <c r="BI42" s="76" t="str">
        <f t="shared" si="1"/>
        <v/>
      </c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 t="str">
        <f t="shared" si="12"/>
        <v/>
      </c>
      <c r="BU42" s="78" t="str">
        <f t="shared" si="28"/>
        <v/>
      </c>
      <c r="BV42" s="82"/>
      <c r="BW42" s="82"/>
      <c r="BX42" s="82"/>
      <c r="BY42" s="82"/>
      <c r="BZ42" s="82"/>
      <c r="CA42" s="82" t="str">
        <f t="shared" si="13"/>
        <v/>
      </c>
      <c r="CB42" s="82" t="str">
        <f t="shared" si="14"/>
        <v/>
      </c>
      <c r="CC42" s="84"/>
      <c r="CD42" s="84"/>
      <c r="CE42" s="84"/>
      <c r="CF42" s="84"/>
      <c r="CG42" s="84"/>
      <c r="CH42" s="84" t="str">
        <f t="shared" si="15"/>
        <v/>
      </c>
      <c r="CI42" s="84" t="str">
        <f t="shared" si="16"/>
        <v/>
      </c>
      <c r="CJ42" s="86"/>
      <c r="CK42" s="86"/>
      <c r="CL42" s="86"/>
      <c r="CM42" s="86"/>
      <c r="CN42" s="86"/>
      <c r="CO42" s="86" t="str">
        <f t="shared" si="17"/>
        <v/>
      </c>
      <c r="CP42" s="86">
        <f t="shared" si="18"/>
        <v>0</v>
      </c>
      <c r="CQ42" s="88"/>
      <c r="CR42" s="88"/>
      <c r="CS42" s="88"/>
      <c r="CT42" s="88"/>
      <c r="CU42" s="88"/>
      <c r="CV42" s="88"/>
      <c r="CW42" s="88"/>
      <c r="CX42" s="88"/>
      <c r="CY42" s="88" t="str">
        <f t="shared" si="19"/>
        <v/>
      </c>
      <c r="CZ42" s="89" t="str">
        <f t="shared" si="2"/>
        <v/>
      </c>
      <c r="DA42" s="386"/>
      <c r="DB42" s="385"/>
      <c r="DC42" s="80" t="str">
        <f t="shared" si="20"/>
        <v/>
      </c>
      <c r="DD42" s="100" t="str">
        <f t="shared" si="21"/>
        <v/>
      </c>
      <c r="DE42" s="101" t="str">
        <f t="shared" si="22"/>
        <v/>
      </c>
      <c r="DF42" s="101" t="str">
        <f t="shared" si="23"/>
        <v/>
      </c>
      <c r="DG42" s="102" t="str">
        <f t="shared" si="29"/>
        <v/>
      </c>
      <c r="DH42" s="93" t="str">
        <f t="shared" si="30"/>
        <v/>
      </c>
      <c r="DI42" s="113" t="str">
        <f t="shared" si="24"/>
        <v/>
      </c>
      <c r="DJ42" s="95" t="str">
        <f t="shared" si="25"/>
        <v/>
      </c>
      <c r="DK42" s="96" t="str">
        <f t="shared" si="26"/>
        <v/>
      </c>
      <c r="DL42" s="97" t="str">
        <f t="shared" si="27"/>
        <v/>
      </c>
      <c r="DM42" s="98"/>
      <c r="DN42" s="1"/>
    </row>
    <row r="43" spans="1:118" ht="18" hidden="1" customHeight="1">
      <c r="A43" s="70"/>
      <c r="B43" s="116"/>
      <c r="C43" s="117"/>
      <c r="D43" s="115"/>
      <c r="E43" s="182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 t="str">
        <f t="shared" si="3"/>
        <v/>
      </c>
      <c r="R43" s="76">
        <f t="shared" si="4"/>
        <v>0</v>
      </c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 t="str">
        <f t="shared" si="5"/>
        <v/>
      </c>
      <c r="AD43" s="79" t="str">
        <f t="shared" si="6"/>
        <v/>
      </c>
      <c r="AE43" s="182"/>
      <c r="AF43" s="76"/>
      <c r="AG43" s="76"/>
      <c r="AH43" s="76"/>
      <c r="AI43" s="76"/>
      <c r="AJ43" s="76"/>
      <c r="AK43" s="76"/>
      <c r="AL43" s="76"/>
      <c r="AM43" s="76"/>
      <c r="AN43" s="76"/>
      <c r="AO43" s="76" t="str">
        <f t="shared" si="7"/>
        <v/>
      </c>
      <c r="AP43" s="76" t="str">
        <f t="shared" si="8"/>
        <v/>
      </c>
      <c r="AQ43" s="78"/>
      <c r="AR43" s="78"/>
      <c r="AS43" s="78"/>
      <c r="AT43" s="78"/>
      <c r="AU43" s="78"/>
      <c r="AV43" s="78"/>
      <c r="AW43" s="78"/>
      <c r="AX43" s="78" t="str">
        <f t="shared" si="9"/>
        <v/>
      </c>
      <c r="AY43" s="78" t="str">
        <f t="shared" si="0"/>
        <v/>
      </c>
      <c r="AZ43" s="384"/>
      <c r="BA43" s="385"/>
      <c r="BB43" s="80" t="str">
        <f t="shared" si="10"/>
        <v/>
      </c>
      <c r="BC43" s="182"/>
      <c r="BD43" s="76"/>
      <c r="BE43" s="76"/>
      <c r="BF43" s="76"/>
      <c r="BG43" s="76"/>
      <c r="BH43" s="76" t="str">
        <f t="shared" si="11"/>
        <v/>
      </c>
      <c r="BI43" s="76" t="str">
        <f t="shared" si="1"/>
        <v/>
      </c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 t="str">
        <f t="shared" si="12"/>
        <v/>
      </c>
      <c r="BU43" s="78" t="str">
        <f t="shared" si="28"/>
        <v/>
      </c>
      <c r="BV43" s="82"/>
      <c r="BW43" s="82"/>
      <c r="BX43" s="82"/>
      <c r="BY43" s="82"/>
      <c r="BZ43" s="82"/>
      <c r="CA43" s="82" t="str">
        <f t="shared" si="13"/>
        <v/>
      </c>
      <c r="CB43" s="82" t="str">
        <f t="shared" si="14"/>
        <v/>
      </c>
      <c r="CC43" s="84"/>
      <c r="CD43" s="84"/>
      <c r="CE43" s="84"/>
      <c r="CF43" s="84"/>
      <c r="CG43" s="84"/>
      <c r="CH43" s="84" t="str">
        <f t="shared" si="15"/>
        <v/>
      </c>
      <c r="CI43" s="84" t="str">
        <f t="shared" si="16"/>
        <v/>
      </c>
      <c r="CJ43" s="86"/>
      <c r="CK43" s="86"/>
      <c r="CL43" s="86"/>
      <c r="CM43" s="86"/>
      <c r="CN43" s="86"/>
      <c r="CO43" s="86" t="str">
        <f t="shared" si="17"/>
        <v/>
      </c>
      <c r="CP43" s="86">
        <f t="shared" si="18"/>
        <v>0</v>
      </c>
      <c r="CQ43" s="88"/>
      <c r="CR43" s="88"/>
      <c r="CS43" s="88"/>
      <c r="CT43" s="88"/>
      <c r="CU43" s="88"/>
      <c r="CV43" s="88"/>
      <c r="CW43" s="88"/>
      <c r="CX43" s="88"/>
      <c r="CY43" s="88" t="str">
        <f t="shared" si="19"/>
        <v/>
      </c>
      <c r="CZ43" s="89" t="str">
        <f t="shared" si="2"/>
        <v/>
      </c>
      <c r="DA43" s="386"/>
      <c r="DB43" s="385"/>
      <c r="DC43" s="80" t="str">
        <f t="shared" si="20"/>
        <v/>
      </c>
      <c r="DD43" s="100" t="str">
        <f t="shared" si="21"/>
        <v/>
      </c>
      <c r="DE43" s="101" t="str">
        <f t="shared" si="22"/>
        <v/>
      </c>
      <c r="DF43" s="101" t="str">
        <f t="shared" si="23"/>
        <v/>
      </c>
      <c r="DG43" s="102" t="str">
        <f>IFERROR(DC43,"")</f>
        <v/>
      </c>
      <c r="DH43" s="93" t="str">
        <f t="shared" si="30"/>
        <v/>
      </c>
      <c r="DI43" s="113" t="str">
        <f t="shared" si="24"/>
        <v/>
      </c>
      <c r="DJ43" s="95" t="str">
        <f t="shared" si="25"/>
        <v/>
      </c>
      <c r="DK43" s="96" t="str">
        <f t="shared" si="26"/>
        <v/>
      </c>
      <c r="DL43" s="97" t="str">
        <f t="shared" si="27"/>
        <v/>
      </c>
      <c r="DM43" s="98"/>
      <c r="DN43" s="1"/>
    </row>
    <row r="44" spans="1:118" ht="18" hidden="1" customHeight="1">
      <c r="A44" s="70"/>
      <c r="B44" s="116"/>
      <c r="C44" s="117"/>
      <c r="D44" s="115"/>
      <c r="E44" s="182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 t="str">
        <f t="shared" si="3"/>
        <v/>
      </c>
      <c r="R44" s="76">
        <f t="shared" si="4"/>
        <v>0</v>
      </c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 t="str">
        <f t="shared" si="5"/>
        <v/>
      </c>
      <c r="AD44" s="79" t="str">
        <f t="shared" si="6"/>
        <v/>
      </c>
      <c r="AE44" s="182"/>
      <c r="AF44" s="76"/>
      <c r="AG44" s="76"/>
      <c r="AH44" s="76"/>
      <c r="AI44" s="76"/>
      <c r="AJ44" s="76"/>
      <c r="AK44" s="76"/>
      <c r="AL44" s="76"/>
      <c r="AM44" s="76"/>
      <c r="AN44" s="76"/>
      <c r="AO44" s="76" t="str">
        <f t="shared" si="7"/>
        <v/>
      </c>
      <c r="AP44" s="76" t="str">
        <f t="shared" si="8"/>
        <v/>
      </c>
      <c r="AQ44" s="78"/>
      <c r="AR44" s="78"/>
      <c r="AS44" s="78"/>
      <c r="AT44" s="78"/>
      <c r="AU44" s="78"/>
      <c r="AV44" s="78"/>
      <c r="AW44" s="78"/>
      <c r="AX44" s="78" t="str">
        <f t="shared" si="9"/>
        <v/>
      </c>
      <c r="AY44" s="78" t="str">
        <f t="shared" si="0"/>
        <v/>
      </c>
      <c r="AZ44" s="384"/>
      <c r="BA44" s="385"/>
      <c r="BB44" s="80" t="str">
        <f t="shared" si="10"/>
        <v/>
      </c>
      <c r="BC44" s="182"/>
      <c r="BD44" s="76"/>
      <c r="BE44" s="76"/>
      <c r="BF44" s="76"/>
      <c r="BG44" s="76"/>
      <c r="BH44" s="76" t="str">
        <f t="shared" si="11"/>
        <v/>
      </c>
      <c r="BI44" s="76" t="str">
        <f t="shared" si="1"/>
        <v/>
      </c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 t="str">
        <f t="shared" si="12"/>
        <v/>
      </c>
      <c r="BU44" s="78" t="str">
        <f t="shared" si="28"/>
        <v/>
      </c>
      <c r="BV44" s="82"/>
      <c r="BW44" s="82"/>
      <c r="BX44" s="82"/>
      <c r="BY44" s="82"/>
      <c r="BZ44" s="82"/>
      <c r="CA44" s="82" t="str">
        <f t="shared" si="13"/>
        <v/>
      </c>
      <c r="CB44" s="82" t="str">
        <f t="shared" si="14"/>
        <v/>
      </c>
      <c r="CC44" s="84"/>
      <c r="CD44" s="84"/>
      <c r="CE44" s="84"/>
      <c r="CF44" s="84"/>
      <c r="CG44" s="84"/>
      <c r="CH44" s="84" t="str">
        <f t="shared" si="15"/>
        <v/>
      </c>
      <c r="CI44" s="84" t="str">
        <f t="shared" si="16"/>
        <v/>
      </c>
      <c r="CJ44" s="86"/>
      <c r="CK44" s="86"/>
      <c r="CL44" s="86"/>
      <c r="CM44" s="86"/>
      <c r="CN44" s="86"/>
      <c r="CO44" s="86" t="str">
        <f t="shared" si="17"/>
        <v/>
      </c>
      <c r="CP44" s="86">
        <f t="shared" si="18"/>
        <v>0</v>
      </c>
      <c r="CQ44" s="88"/>
      <c r="CR44" s="88"/>
      <c r="CS44" s="88"/>
      <c r="CT44" s="88"/>
      <c r="CU44" s="88"/>
      <c r="CV44" s="88"/>
      <c r="CW44" s="88"/>
      <c r="CX44" s="88"/>
      <c r="CY44" s="88" t="str">
        <f t="shared" si="19"/>
        <v/>
      </c>
      <c r="CZ44" s="89" t="str">
        <f t="shared" si="2"/>
        <v/>
      </c>
      <c r="DA44" s="386"/>
      <c r="DB44" s="385"/>
      <c r="DC44" s="80" t="str">
        <f t="shared" si="20"/>
        <v/>
      </c>
      <c r="DD44" s="100" t="str">
        <f t="shared" si="21"/>
        <v/>
      </c>
      <c r="DE44" s="101" t="str">
        <f t="shared" si="22"/>
        <v/>
      </c>
      <c r="DF44" s="101" t="str">
        <f t="shared" si="23"/>
        <v/>
      </c>
      <c r="DG44" s="102" t="str">
        <f t="shared" si="29"/>
        <v/>
      </c>
      <c r="DH44" s="93" t="str">
        <f t="shared" si="30"/>
        <v/>
      </c>
      <c r="DI44" s="113" t="str">
        <f t="shared" si="24"/>
        <v/>
      </c>
      <c r="DJ44" s="95" t="str">
        <f t="shared" si="25"/>
        <v/>
      </c>
      <c r="DK44" s="96" t="str">
        <f t="shared" si="26"/>
        <v/>
      </c>
      <c r="DL44" s="97" t="str">
        <f t="shared" si="27"/>
        <v/>
      </c>
      <c r="DM44" s="98"/>
      <c r="DN44" s="1"/>
    </row>
    <row r="45" spans="1:118" ht="18" hidden="1" customHeight="1">
      <c r="A45" s="70"/>
      <c r="B45" s="116"/>
      <c r="C45" s="117"/>
      <c r="D45" s="115"/>
      <c r="E45" s="182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 t="str">
        <f t="shared" si="3"/>
        <v/>
      </c>
      <c r="R45" s="76">
        <f t="shared" si="4"/>
        <v>0</v>
      </c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 t="str">
        <f t="shared" si="5"/>
        <v/>
      </c>
      <c r="AD45" s="79" t="str">
        <f t="shared" si="6"/>
        <v/>
      </c>
      <c r="AE45" s="182"/>
      <c r="AF45" s="76"/>
      <c r="AG45" s="76"/>
      <c r="AH45" s="76"/>
      <c r="AI45" s="76"/>
      <c r="AJ45" s="76"/>
      <c r="AK45" s="76"/>
      <c r="AL45" s="76"/>
      <c r="AM45" s="76"/>
      <c r="AN45" s="76"/>
      <c r="AO45" s="76" t="str">
        <f t="shared" si="7"/>
        <v/>
      </c>
      <c r="AP45" s="76" t="str">
        <f t="shared" si="8"/>
        <v/>
      </c>
      <c r="AQ45" s="78"/>
      <c r="AR45" s="78"/>
      <c r="AS45" s="78"/>
      <c r="AT45" s="78"/>
      <c r="AU45" s="78"/>
      <c r="AV45" s="78"/>
      <c r="AW45" s="78"/>
      <c r="AX45" s="78" t="str">
        <f t="shared" si="9"/>
        <v/>
      </c>
      <c r="AY45" s="78" t="str">
        <f t="shared" si="0"/>
        <v/>
      </c>
      <c r="AZ45" s="384"/>
      <c r="BA45" s="385"/>
      <c r="BB45" s="80" t="str">
        <f t="shared" si="10"/>
        <v/>
      </c>
      <c r="BC45" s="182"/>
      <c r="BD45" s="76"/>
      <c r="BE45" s="76"/>
      <c r="BF45" s="76"/>
      <c r="BG45" s="76"/>
      <c r="BH45" s="76" t="str">
        <f t="shared" si="11"/>
        <v/>
      </c>
      <c r="BI45" s="76" t="str">
        <f t="shared" si="1"/>
        <v/>
      </c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 t="str">
        <f t="shared" si="12"/>
        <v/>
      </c>
      <c r="BU45" s="78" t="str">
        <f t="shared" si="28"/>
        <v/>
      </c>
      <c r="BV45" s="82"/>
      <c r="BW45" s="82"/>
      <c r="BX45" s="82"/>
      <c r="BY45" s="82"/>
      <c r="BZ45" s="82"/>
      <c r="CA45" s="82" t="str">
        <f t="shared" si="13"/>
        <v/>
      </c>
      <c r="CB45" s="82" t="str">
        <f t="shared" si="14"/>
        <v/>
      </c>
      <c r="CC45" s="84"/>
      <c r="CD45" s="84"/>
      <c r="CE45" s="84"/>
      <c r="CF45" s="84"/>
      <c r="CG45" s="84"/>
      <c r="CH45" s="84" t="str">
        <f t="shared" si="15"/>
        <v/>
      </c>
      <c r="CI45" s="84" t="str">
        <f t="shared" si="16"/>
        <v/>
      </c>
      <c r="CJ45" s="86"/>
      <c r="CK45" s="86"/>
      <c r="CL45" s="86"/>
      <c r="CM45" s="86"/>
      <c r="CN45" s="86"/>
      <c r="CO45" s="86" t="str">
        <f t="shared" si="17"/>
        <v/>
      </c>
      <c r="CP45" s="86">
        <f t="shared" si="18"/>
        <v>0</v>
      </c>
      <c r="CQ45" s="88"/>
      <c r="CR45" s="88"/>
      <c r="CS45" s="88"/>
      <c r="CT45" s="88"/>
      <c r="CU45" s="88"/>
      <c r="CV45" s="88"/>
      <c r="CW45" s="88"/>
      <c r="CX45" s="88"/>
      <c r="CY45" s="88" t="str">
        <f t="shared" si="19"/>
        <v/>
      </c>
      <c r="CZ45" s="89" t="str">
        <f t="shared" si="2"/>
        <v/>
      </c>
      <c r="DA45" s="386"/>
      <c r="DB45" s="385"/>
      <c r="DC45" s="80" t="str">
        <f t="shared" si="20"/>
        <v/>
      </c>
      <c r="DD45" s="100" t="str">
        <f t="shared" si="21"/>
        <v/>
      </c>
      <c r="DE45" s="101" t="str">
        <f t="shared" si="22"/>
        <v/>
      </c>
      <c r="DF45" s="101" t="str">
        <f t="shared" si="23"/>
        <v/>
      </c>
      <c r="DG45" s="102" t="str">
        <f t="shared" si="29"/>
        <v/>
      </c>
      <c r="DH45" s="93" t="str">
        <f t="shared" si="30"/>
        <v/>
      </c>
      <c r="DI45" s="113" t="str">
        <f t="shared" si="24"/>
        <v/>
      </c>
      <c r="DJ45" s="95" t="str">
        <f t="shared" si="25"/>
        <v/>
      </c>
      <c r="DK45" s="96" t="str">
        <f t="shared" si="26"/>
        <v/>
      </c>
      <c r="DL45" s="97" t="str">
        <f t="shared" si="27"/>
        <v/>
      </c>
      <c r="DM45" s="98"/>
      <c r="DN45" s="1"/>
    </row>
    <row r="46" spans="1:118" ht="18" hidden="1" customHeight="1">
      <c r="A46" s="70"/>
      <c r="B46" s="118"/>
      <c r="C46" s="117"/>
      <c r="D46" s="115"/>
      <c r="E46" s="182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 t="str">
        <f t="shared" si="3"/>
        <v/>
      </c>
      <c r="R46" s="76">
        <f>IFERROR(IF($R$9=0,0,((Q46/SUMIFS($E$12:$P$12,E46:P46,"&gt;=0")*100))),"")</f>
        <v>0</v>
      </c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 t="str">
        <f t="shared" si="5"/>
        <v/>
      </c>
      <c r="AD46" s="79" t="str">
        <f t="shared" si="6"/>
        <v/>
      </c>
      <c r="AE46" s="182"/>
      <c r="AF46" s="76"/>
      <c r="AG46" s="76"/>
      <c r="AH46" s="76"/>
      <c r="AI46" s="76"/>
      <c r="AJ46" s="76"/>
      <c r="AK46" s="76"/>
      <c r="AL46" s="76"/>
      <c r="AM46" s="76"/>
      <c r="AN46" s="76"/>
      <c r="AO46" s="76" t="str">
        <f t="shared" si="7"/>
        <v/>
      </c>
      <c r="AP46" s="76" t="str">
        <f t="shared" si="8"/>
        <v/>
      </c>
      <c r="AQ46" s="78"/>
      <c r="AR46" s="78"/>
      <c r="AS46" s="78"/>
      <c r="AT46" s="78"/>
      <c r="AU46" s="78"/>
      <c r="AV46" s="78"/>
      <c r="AW46" s="78"/>
      <c r="AX46" s="78" t="str">
        <f t="shared" si="9"/>
        <v/>
      </c>
      <c r="AY46" s="78" t="str">
        <f t="shared" si="0"/>
        <v/>
      </c>
      <c r="AZ46" s="384"/>
      <c r="BA46" s="385"/>
      <c r="BB46" s="80" t="str">
        <f t="shared" si="10"/>
        <v/>
      </c>
      <c r="BC46" s="182"/>
      <c r="BD46" s="76"/>
      <c r="BE46" s="76"/>
      <c r="BF46" s="76"/>
      <c r="BG46" s="76"/>
      <c r="BH46" s="76" t="str">
        <f t="shared" si="11"/>
        <v/>
      </c>
      <c r="BI46" s="76" t="str">
        <f t="shared" si="1"/>
        <v/>
      </c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 t="str">
        <f t="shared" si="12"/>
        <v/>
      </c>
      <c r="BU46" s="78" t="str">
        <f t="shared" si="28"/>
        <v/>
      </c>
      <c r="BV46" s="82"/>
      <c r="BW46" s="82"/>
      <c r="BX46" s="82"/>
      <c r="BY46" s="82"/>
      <c r="BZ46" s="82"/>
      <c r="CA46" s="82" t="str">
        <f t="shared" si="13"/>
        <v/>
      </c>
      <c r="CB46" s="82" t="str">
        <f t="shared" si="14"/>
        <v/>
      </c>
      <c r="CC46" s="84"/>
      <c r="CD46" s="84"/>
      <c r="CE46" s="84"/>
      <c r="CF46" s="84"/>
      <c r="CG46" s="84"/>
      <c r="CH46" s="84" t="str">
        <f t="shared" si="15"/>
        <v/>
      </c>
      <c r="CI46" s="84" t="str">
        <f t="shared" si="16"/>
        <v/>
      </c>
      <c r="CJ46" s="86"/>
      <c r="CK46" s="86"/>
      <c r="CL46" s="86"/>
      <c r="CM46" s="86"/>
      <c r="CN46" s="86"/>
      <c r="CO46" s="86" t="str">
        <f t="shared" si="17"/>
        <v/>
      </c>
      <c r="CP46" s="86">
        <f t="shared" si="18"/>
        <v>0</v>
      </c>
      <c r="CQ46" s="88"/>
      <c r="CR46" s="88"/>
      <c r="CS46" s="88"/>
      <c r="CT46" s="88"/>
      <c r="CU46" s="88"/>
      <c r="CV46" s="88"/>
      <c r="CW46" s="88"/>
      <c r="CX46" s="88"/>
      <c r="CY46" s="88" t="str">
        <f t="shared" si="19"/>
        <v/>
      </c>
      <c r="CZ46" s="89" t="str">
        <f t="shared" si="2"/>
        <v/>
      </c>
      <c r="DA46" s="386"/>
      <c r="DB46" s="385"/>
      <c r="DC46" s="80" t="str">
        <f t="shared" si="20"/>
        <v/>
      </c>
      <c r="DD46" s="100" t="str">
        <f t="shared" si="21"/>
        <v/>
      </c>
      <c r="DE46" s="101" t="str">
        <f t="shared" si="22"/>
        <v/>
      </c>
      <c r="DF46" s="101" t="str">
        <f t="shared" si="23"/>
        <v/>
      </c>
      <c r="DG46" s="102" t="str">
        <f t="shared" si="29"/>
        <v/>
      </c>
      <c r="DH46" s="93" t="str">
        <f t="shared" si="30"/>
        <v/>
      </c>
      <c r="DI46" s="113" t="str">
        <f t="shared" si="24"/>
        <v/>
      </c>
      <c r="DJ46" s="95" t="str">
        <f t="shared" si="25"/>
        <v/>
      </c>
      <c r="DK46" s="96" t="str">
        <f t="shared" si="26"/>
        <v/>
      </c>
      <c r="DL46" s="97" t="str">
        <f t="shared" si="27"/>
        <v/>
      </c>
      <c r="DM46" s="98"/>
      <c r="DN46" s="1"/>
    </row>
    <row r="47" spans="1:118" ht="18" hidden="1" customHeight="1">
      <c r="A47" s="70"/>
      <c r="B47" s="118"/>
      <c r="C47" s="117"/>
      <c r="D47" s="115"/>
      <c r="E47" s="182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 t="str">
        <f t="shared" si="3"/>
        <v/>
      </c>
      <c r="R47" s="76">
        <f t="shared" si="4"/>
        <v>0</v>
      </c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 t="str">
        <f t="shared" si="5"/>
        <v/>
      </c>
      <c r="AD47" s="79" t="str">
        <f t="shared" si="6"/>
        <v/>
      </c>
      <c r="AE47" s="182"/>
      <c r="AF47" s="76"/>
      <c r="AG47" s="76"/>
      <c r="AH47" s="76"/>
      <c r="AI47" s="76"/>
      <c r="AJ47" s="76"/>
      <c r="AK47" s="76"/>
      <c r="AL47" s="76"/>
      <c r="AM47" s="76"/>
      <c r="AN47" s="76"/>
      <c r="AO47" s="76" t="str">
        <f t="shared" si="7"/>
        <v/>
      </c>
      <c r="AP47" s="76" t="str">
        <f t="shared" si="8"/>
        <v/>
      </c>
      <c r="AQ47" s="78"/>
      <c r="AR47" s="78"/>
      <c r="AS47" s="78"/>
      <c r="AT47" s="78"/>
      <c r="AU47" s="78"/>
      <c r="AV47" s="78"/>
      <c r="AW47" s="78"/>
      <c r="AX47" s="78" t="str">
        <f t="shared" si="9"/>
        <v/>
      </c>
      <c r="AY47" s="78" t="str">
        <f t="shared" si="0"/>
        <v/>
      </c>
      <c r="AZ47" s="384"/>
      <c r="BA47" s="385"/>
      <c r="BB47" s="80" t="str">
        <f t="shared" si="10"/>
        <v/>
      </c>
      <c r="BC47" s="182"/>
      <c r="BD47" s="76"/>
      <c r="BE47" s="76"/>
      <c r="BF47" s="76"/>
      <c r="BG47" s="76"/>
      <c r="BH47" s="76" t="str">
        <f t="shared" si="11"/>
        <v/>
      </c>
      <c r="BI47" s="76" t="str">
        <f t="shared" si="1"/>
        <v/>
      </c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 t="str">
        <f t="shared" si="12"/>
        <v/>
      </c>
      <c r="BU47" s="78" t="str">
        <f t="shared" si="28"/>
        <v/>
      </c>
      <c r="BV47" s="82"/>
      <c r="BW47" s="82"/>
      <c r="BX47" s="82"/>
      <c r="BY47" s="82"/>
      <c r="BZ47" s="82"/>
      <c r="CA47" s="82" t="str">
        <f t="shared" si="13"/>
        <v/>
      </c>
      <c r="CB47" s="82" t="str">
        <f t="shared" si="14"/>
        <v/>
      </c>
      <c r="CC47" s="84"/>
      <c r="CD47" s="84"/>
      <c r="CE47" s="84"/>
      <c r="CF47" s="84"/>
      <c r="CG47" s="84"/>
      <c r="CH47" s="84" t="str">
        <f t="shared" si="15"/>
        <v/>
      </c>
      <c r="CI47" s="84" t="str">
        <f t="shared" si="16"/>
        <v/>
      </c>
      <c r="CJ47" s="86"/>
      <c r="CK47" s="86"/>
      <c r="CL47" s="86"/>
      <c r="CM47" s="86"/>
      <c r="CN47" s="86"/>
      <c r="CO47" s="86" t="str">
        <f t="shared" si="17"/>
        <v/>
      </c>
      <c r="CP47" s="86">
        <f t="shared" si="18"/>
        <v>0</v>
      </c>
      <c r="CQ47" s="88"/>
      <c r="CR47" s="88"/>
      <c r="CS47" s="88"/>
      <c r="CT47" s="88"/>
      <c r="CU47" s="88"/>
      <c r="CV47" s="88"/>
      <c r="CW47" s="88"/>
      <c r="CX47" s="88"/>
      <c r="CY47" s="88" t="str">
        <f t="shared" si="19"/>
        <v/>
      </c>
      <c r="CZ47" s="89" t="str">
        <f t="shared" si="2"/>
        <v/>
      </c>
      <c r="DA47" s="386"/>
      <c r="DB47" s="385"/>
      <c r="DC47" s="80" t="str">
        <f t="shared" si="20"/>
        <v/>
      </c>
      <c r="DD47" s="100" t="str">
        <f t="shared" si="21"/>
        <v/>
      </c>
      <c r="DE47" s="101" t="str">
        <f t="shared" si="22"/>
        <v/>
      </c>
      <c r="DF47" s="101" t="str">
        <f t="shared" si="23"/>
        <v/>
      </c>
      <c r="DG47" s="102" t="str">
        <f t="shared" si="29"/>
        <v/>
      </c>
      <c r="DH47" s="93" t="str">
        <f t="shared" si="30"/>
        <v/>
      </c>
      <c r="DI47" s="113" t="str">
        <f t="shared" si="24"/>
        <v/>
      </c>
      <c r="DJ47" s="95" t="str">
        <f t="shared" si="25"/>
        <v/>
      </c>
      <c r="DK47" s="96" t="str">
        <f t="shared" si="26"/>
        <v/>
      </c>
      <c r="DL47" s="97" t="str">
        <f t="shared" si="27"/>
        <v/>
      </c>
      <c r="DM47" s="98"/>
      <c r="DN47" s="1"/>
    </row>
    <row r="48" spans="1:118" ht="18" hidden="1" customHeight="1">
      <c r="A48" s="70"/>
      <c r="B48" s="118"/>
      <c r="C48" s="117"/>
      <c r="D48" s="115"/>
      <c r="E48" s="182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 t="str">
        <f t="shared" si="3"/>
        <v/>
      </c>
      <c r="R48" s="76">
        <f t="shared" si="4"/>
        <v>0</v>
      </c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 t="str">
        <f t="shared" si="5"/>
        <v/>
      </c>
      <c r="AD48" s="79" t="str">
        <f t="shared" si="6"/>
        <v/>
      </c>
      <c r="AE48" s="182"/>
      <c r="AF48" s="76"/>
      <c r="AG48" s="76"/>
      <c r="AH48" s="76"/>
      <c r="AI48" s="76"/>
      <c r="AJ48" s="76"/>
      <c r="AK48" s="76"/>
      <c r="AL48" s="76"/>
      <c r="AM48" s="76"/>
      <c r="AN48" s="76"/>
      <c r="AO48" s="76" t="str">
        <f t="shared" si="7"/>
        <v/>
      </c>
      <c r="AP48" s="76" t="str">
        <f t="shared" si="8"/>
        <v/>
      </c>
      <c r="AQ48" s="78"/>
      <c r="AR48" s="78"/>
      <c r="AS48" s="78"/>
      <c r="AT48" s="78"/>
      <c r="AU48" s="78"/>
      <c r="AV48" s="78"/>
      <c r="AW48" s="78"/>
      <c r="AX48" s="78" t="str">
        <f t="shared" si="9"/>
        <v/>
      </c>
      <c r="AY48" s="78" t="str">
        <f t="shared" si="0"/>
        <v/>
      </c>
      <c r="AZ48" s="384"/>
      <c r="BA48" s="385"/>
      <c r="BB48" s="80" t="str">
        <f t="shared" si="10"/>
        <v/>
      </c>
      <c r="BC48" s="182"/>
      <c r="BD48" s="76"/>
      <c r="BE48" s="76"/>
      <c r="BF48" s="76"/>
      <c r="BG48" s="76"/>
      <c r="BH48" s="76" t="str">
        <f t="shared" si="11"/>
        <v/>
      </c>
      <c r="BI48" s="76" t="str">
        <f t="shared" si="1"/>
        <v/>
      </c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 t="str">
        <f t="shared" si="12"/>
        <v/>
      </c>
      <c r="BU48" s="78" t="str">
        <f t="shared" si="28"/>
        <v/>
      </c>
      <c r="BV48" s="82"/>
      <c r="BW48" s="82"/>
      <c r="BX48" s="82"/>
      <c r="BY48" s="82"/>
      <c r="BZ48" s="82"/>
      <c r="CA48" s="82" t="str">
        <f t="shared" si="13"/>
        <v/>
      </c>
      <c r="CB48" s="82" t="str">
        <f t="shared" si="14"/>
        <v/>
      </c>
      <c r="CC48" s="84"/>
      <c r="CD48" s="84"/>
      <c r="CE48" s="84"/>
      <c r="CF48" s="84"/>
      <c r="CG48" s="84"/>
      <c r="CH48" s="84" t="str">
        <f t="shared" si="15"/>
        <v/>
      </c>
      <c r="CI48" s="84" t="str">
        <f t="shared" si="16"/>
        <v/>
      </c>
      <c r="CJ48" s="86"/>
      <c r="CK48" s="86"/>
      <c r="CL48" s="86"/>
      <c r="CM48" s="86"/>
      <c r="CN48" s="86"/>
      <c r="CO48" s="86" t="str">
        <f t="shared" si="17"/>
        <v/>
      </c>
      <c r="CP48" s="86">
        <f t="shared" si="18"/>
        <v>0</v>
      </c>
      <c r="CQ48" s="88"/>
      <c r="CR48" s="88"/>
      <c r="CS48" s="88"/>
      <c r="CT48" s="88"/>
      <c r="CU48" s="88"/>
      <c r="CV48" s="88"/>
      <c r="CW48" s="88"/>
      <c r="CX48" s="88"/>
      <c r="CY48" s="88" t="str">
        <f t="shared" si="19"/>
        <v/>
      </c>
      <c r="CZ48" s="89" t="str">
        <f t="shared" si="2"/>
        <v/>
      </c>
      <c r="DA48" s="386"/>
      <c r="DB48" s="385"/>
      <c r="DC48" s="80" t="str">
        <f t="shared" si="20"/>
        <v/>
      </c>
      <c r="DD48" s="100" t="str">
        <f t="shared" si="21"/>
        <v/>
      </c>
      <c r="DE48" s="101" t="str">
        <f t="shared" si="22"/>
        <v/>
      </c>
      <c r="DF48" s="101" t="str">
        <f t="shared" si="23"/>
        <v/>
      </c>
      <c r="DG48" s="102" t="str">
        <f t="shared" si="29"/>
        <v/>
      </c>
      <c r="DH48" s="93" t="str">
        <f t="shared" si="30"/>
        <v/>
      </c>
      <c r="DI48" s="113" t="str">
        <f t="shared" si="24"/>
        <v/>
      </c>
      <c r="DJ48" s="95" t="str">
        <f t="shared" si="25"/>
        <v/>
      </c>
      <c r="DK48" s="96" t="str">
        <f t="shared" si="26"/>
        <v/>
      </c>
      <c r="DL48" s="97" t="str">
        <f t="shared" si="27"/>
        <v/>
      </c>
      <c r="DM48" s="98"/>
      <c r="DN48" s="1"/>
    </row>
    <row r="49" spans="1:118" ht="18" hidden="1" customHeight="1">
      <c r="A49" s="70"/>
      <c r="B49" s="118"/>
      <c r="C49" s="117"/>
      <c r="D49" s="115"/>
      <c r="E49" s="182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 t="str">
        <f t="shared" si="3"/>
        <v/>
      </c>
      <c r="R49" s="76">
        <f t="shared" si="4"/>
        <v>0</v>
      </c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 t="str">
        <f t="shared" si="5"/>
        <v/>
      </c>
      <c r="AD49" s="79" t="str">
        <f t="shared" si="6"/>
        <v/>
      </c>
      <c r="AE49" s="182"/>
      <c r="AF49" s="76"/>
      <c r="AG49" s="76"/>
      <c r="AH49" s="76"/>
      <c r="AI49" s="76"/>
      <c r="AJ49" s="76"/>
      <c r="AK49" s="76"/>
      <c r="AL49" s="76"/>
      <c r="AM49" s="76"/>
      <c r="AN49" s="76"/>
      <c r="AO49" s="76" t="str">
        <f t="shared" si="7"/>
        <v/>
      </c>
      <c r="AP49" s="76" t="str">
        <f t="shared" si="8"/>
        <v/>
      </c>
      <c r="AQ49" s="78"/>
      <c r="AR49" s="78"/>
      <c r="AS49" s="78"/>
      <c r="AT49" s="78"/>
      <c r="AU49" s="78"/>
      <c r="AV49" s="78"/>
      <c r="AW49" s="78"/>
      <c r="AX49" s="78" t="str">
        <f t="shared" si="9"/>
        <v/>
      </c>
      <c r="AY49" s="78" t="str">
        <f t="shared" si="0"/>
        <v/>
      </c>
      <c r="AZ49" s="384"/>
      <c r="BA49" s="385"/>
      <c r="BB49" s="80" t="str">
        <f t="shared" si="10"/>
        <v/>
      </c>
      <c r="BC49" s="182"/>
      <c r="BD49" s="76"/>
      <c r="BE49" s="76"/>
      <c r="BF49" s="76"/>
      <c r="BG49" s="76"/>
      <c r="BH49" s="76" t="str">
        <f t="shared" si="11"/>
        <v/>
      </c>
      <c r="BI49" s="76" t="str">
        <f t="shared" si="1"/>
        <v/>
      </c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 t="str">
        <f t="shared" si="12"/>
        <v/>
      </c>
      <c r="BU49" s="78" t="str">
        <f t="shared" si="28"/>
        <v/>
      </c>
      <c r="BV49" s="82"/>
      <c r="BW49" s="82"/>
      <c r="BX49" s="82"/>
      <c r="BY49" s="82"/>
      <c r="BZ49" s="82"/>
      <c r="CA49" s="82" t="str">
        <f t="shared" si="13"/>
        <v/>
      </c>
      <c r="CB49" s="82" t="str">
        <f t="shared" si="14"/>
        <v/>
      </c>
      <c r="CC49" s="84"/>
      <c r="CD49" s="84"/>
      <c r="CE49" s="84"/>
      <c r="CF49" s="84"/>
      <c r="CG49" s="84"/>
      <c r="CH49" s="84" t="str">
        <f t="shared" si="15"/>
        <v/>
      </c>
      <c r="CI49" s="84" t="str">
        <f t="shared" si="16"/>
        <v/>
      </c>
      <c r="CJ49" s="86"/>
      <c r="CK49" s="86"/>
      <c r="CL49" s="86"/>
      <c r="CM49" s="86"/>
      <c r="CN49" s="86"/>
      <c r="CO49" s="86" t="str">
        <f t="shared" si="17"/>
        <v/>
      </c>
      <c r="CP49" s="86">
        <f t="shared" si="18"/>
        <v>0</v>
      </c>
      <c r="CQ49" s="88"/>
      <c r="CR49" s="88"/>
      <c r="CS49" s="88"/>
      <c r="CT49" s="88"/>
      <c r="CU49" s="88"/>
      <c r="CV49" s="88"/>
      <c r="CW49" s="88"/>
      <c r="CX49" s="88"/>
      <c r="CY49" s="88" t="str">
        <f t="shared" si="19"/>
        <v/>
      </c>
      <c r="CZ49" s="89" t="str">
        <f t="shared" si="2"/>
        <v/>
      </c>
      <c r="DA49" s="386"/>
      <c r="DB49" s="385"/>
      <c r="DC49" s="80" t="str">
        <f t="shared" si="20"/>
        <v/>
      </c>
      <c r="DD49" s="100" t="str">
        <f t="shared" si="21"/>
        <v/>
      </c>
      <c r="DE49" s="101" t="str">
        <f t="shared" si="22"/>
        <v/>
      </c>
      <c r="DF49" s="101" t="str">
        <f t="shared" si="23"/>
        <v/>
      </c>
      <c r="DG49" s="102" t="str">
        <f t="shared" si="29"/>
        <v/>
      </c>
      <c r="DH49" s="93" t="str">
        <f t="shared" si="30"/>
        <v/>
      </c>
      <c r="DI49" s="113" t="str">
        <f t="shared" si="24"/>
        <v/>
      </c>
      <c r="DJ49" s="95" t="str">
        <f t="shared" si="25"/>
        <v/>
      </c>
      <c r="DK49" s="96" t="str">
        <f t="shared" si="26"/>
        <v/>
      </c>
      <c r="DL49" s="97" t="str">
        <f t="shared" si="27"/>
        <v/>
      </c>
      <c r="DM49" s="98"/>
      <c r="DN49" s="1"/>
    </row>
    <row r="50" spans="1:118" ht="18" hidden="1" customHeight="1">
      <c r="A50" s="70"/>
      <c r="B50" s="118"/>
      <c r="C50" s="117"/>
      <c r="D50" s="115"/>
      <c r="E50" s="182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 t="str">
        <f t="shared" si="3"/>
        <v/>
      </c>
      <c r="R50" s="76">
        <f t="shared" si="4"/>
        <v>0</v>
      </c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 t="str">
        <f t="shared" si="5"/>
        <v/>
      </c>
      <c r="AD50" s="79" t="str">
        <f t="shared" si="6"/>
        <v/>
      </c>
      <c r="AE50" s="182"/>
      <c r="AF50" s="76"/>
      <c r="AG50" s="76"/>
      <c r="AH50" s="76"/>
      <c r="AI50" s="76"/>
      <c r="AJ50" s="76"/>
      <c r="AK50" s="76"/>
      <c r="AL50" s="76"/>
      <c r="AM50" s="76"/>
      <c r="AN50" s="76"/>
      <c r="AO50" s="76" t="str">
        <f t="shared" si="7"/>
        <v/>
      </c>
      <c r="AP50" s="76" t="str">
        <f t="shared" si="8"/>
        <v/>
      </c>
      <c r="AQ50" s="78"/>
      <c r="AR50" s="78"/>
      <c r="AS50" s="78"/>
      <c r="AT50" s="78"/>
      <c r="AU50" s="78"/>
      <c r="AV50" s="78"/>
      <c r="AW50" s="78"/>
      <c r="AX50" s="78" t="str">
        <f t="shared" si="9"/>
        <v/>
      </c>
      <c r="AY50" s="78" t="str">
        <f t="shared" si="0"/>
        <v/>
      </c>
      <c r="AZ50" s="384"/>
      <c r="BA50" s="385"/>
      <c r="BB50" s="80" t="str">
        <f t="shared" si="10"/>
        <v/>
      </c>
      <c r="BC50" s="182"/>
      <c r="BD50" s="76"/>
      <c r="BE50" s="76"/>
      <c r="BF50" s="76"/>
      <c r="BG50" s="76"/>
      <c r="BH50" s="76" t="str">
        <f t="shared" si="11"/>
        <v/>
      </c>
      <c r="BI50" s="76" t="str">
        <f t="shared" si="1"/>
        <v/>
      </c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 t="str">
        <f t="shared" si="12"/>
        <v/>
      </c>
      <c r="BU50" s="78" t="str">
        <f t="shared" si="28"/>
        <v/>
      </c>
      <c r="BV50" s="82"/>
      <c r="BW50" s="82"/>
      <c r="BX50" s="82"/>
      <c r="BY50" s="82"/>
      <c r="BZ50" s="82"/>
      <c r="CA50" s="82" t="str">
        <f t="shared" si="13"/>
        <v/>
      </c>
      <c r="CB50" s="82" t="str">
        <f t="shared" si="14"/>
        <v/>
      </c>
      <c r="CC50" s="84"/>
      <c r="CD50" s="84"/>
      <c r="CE50" s="84"/>
      <c r="CF50" s="84"/>
      <c r="CG50" s="84"/>
      <c r="CH50" s="84" t="str">
        <f t="shared" si="15"/>
        <v/>
      </c>
      <c r="CI50" s="84" t="str">
        <f t="shared" si="16"/>
        <v/>
      </c>
      <c r="CJ50" s="86"/>
      <c r="CK50" s="86"/>
      <c r="CL50" s="86"/>
      <c r="CM50" s="86"/>
      <c r="CN50" s="86"/>
      <c r="CO50" s="86" t="str">
        <f t="shared" si="17"/>
        <v/>
      </c>
      <c r="CP50" s="86">
        <f t="shared" si="18"/>
        <v>0</v>
      </c>
      <c r="CQ50" s="88"/>
      <c r="CR50" s="88"/>
      <c r="CS50" s="88"/>
      <c r="CT50" s="88"/>
      <c r="CU50" s="88"/>
      <c r="CV50" s="88"/>
      <c r="CW50" s="88"/>
      <c r="CX50" s="88"/>
      <c r="CY50" s="88" t="str">
        <f t="shared" si="19"/>
        <v/>
      </c>
      <c r="CZ50" s="89" t="str">
        <f t="shared" si="2"/>
        <v/>
      </c>
      <c r="DA50" s="386"/>
      <c r="DB50" s="385"/>
      <c r="DC50" s="80" t="str">
        <f t="shared" si="20"/>
        <v/>
      </c>
      <c r="DD50" s="100" t="str">
        <f t="shared" si="21"/>
        <v/>
      </c>
      <c r="DE50" s="101" t="str">
        <f t="shared" si="22"/>
        <v/>
      </c>
      <c r="DF50" s="101" t="str">
        <f t="shared" si="23"/>
        <v/>
      </c>
      <c r="DG50" s="102" t="str">
        <f t="shared" si="29"/>
        <v/>
      </c>
      <c r="DH50" s="93" t="str">
        <f t="shared" si="30"/>
        <v/>
      </c>
      <c r="DI50" s="113" t="str">
        <f t="shared" si="24"/>
        <v/>
      </c>
      <c r="DJ50" s="95" t="str">
        <f t="shared" si="25"/>
        <v/>
      </c>
      <c r="DK50" s="96" t="str">
        <f t="shared" si="26"/>
        <v/>
      </c>
      <c r="DL50" s="97" t="str">
        <f t="shared" si="27"/>
        <v/>
      </c>
      <c r="DM50" s="98"/>
    </row>
    <row r="51" spans="1:118" ht="18" hidden="1" customHeight="1">
      <c r="A51" s="70"/>
      <c r="B51" s="118"/>
      <c r="C51" s="117"/>
      <c r="D51" s="115"/>
      <c r="E51" s="182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 t="str">
        <f t="shared" si="3"/>
        <v/>
      </c>
      <c r="R51" s="76">
        <f t="shared" si="4"/>
        <v>0</v>
      </c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 t="str">
        <f t="shared" si="5"/>
        <v/>
      </c>
      <c r="AD51" s="79" t="str">
        <f t="shared" si="6"/>
        <v/>
      </c>
      <c r="AE51" s="182"/>
      <c r="AF51" s="76"/>
      <c r="AG51" s="76"/>
      <c r="AH51" s="76"/>
      <c r="AI51" s="76"/>
      <c r="AJ51" s="76"/>
      <c r="AK51" s="76"/>
      <c r="AL51" s="76"/>
      <c r="AM51" s="76"/>
      <c r="AN51" s="76"/>
      <c r="AO51" s="76" t="str">
        <f t="shared" si="7"/>
        <v/>
      </c>
      <c r="AP51" s="76" t="str">
        <f t="shared" si="8"/>
        <v/>
      </c>
      <c r="AQ51" s="78"/>
      <c r="AR51" s="78"/>
      <c r="AS51" s="78"/>
      <c r="AT51" s="78"/>
      <c r="AU51" s="78"/>
      <c r="AV51" s="78"/>
      <c r="AW51" s="78"/>
      <c r="AX51" s="78" t="str">
        <f t="shared" si="9"/>
        <v/>
      </c>
      <c r="AY51" s="78" t="str">
        <f t="shared" si="0"/>
        <v/>
      </c>
      <c r="AZ51" s="384"/>
      <c r="BA51" s="385"/>
      <c r="BB51" s="80" t="str">
        <f t="shared" si="10"/>
        <v/>
      </c>
      <c r="BC51" s="182"/>
      <c r="BD51" s="76"/>
      <c r="BE51" s="76"/>
      <c r="BF51" s="76"/>
      <c r="BG51" s="76"/>
      <c r="BH51" s="76" t="str">
        <f t="shared" si="11"/>
        <v/>
      </c>
      <c r="BI51" s="76" t="str">
        <f t="shared" si="1"/>
        <v/>
      </c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 t="str">
        <f t="shared" si="12"/>
        <v/>
      </c>
      <c r="BU51" s="78" t="str">
        <f t="shared" si="28"/>
        <v/>
      </c>
      <c r="BV51" s="82"/>
      <c r="BW51" s="82"/>
      <c r="BX51" s="82"/>
      <c r="BY51" s="82"/>
      <c r="BZ51" s="82"/>
      <c r="CA51" s="82" t="str">
        <f t="shared" si="13"/>
        <v/>
      </c>
      <c r="CB51" s="82" t="str">
        <f t="shared" si="14"/>
        <v/>
      </c>
      <c r="CC51" s="84"/>
      <c r="CD51" s="84"/>
      <c r="CE51" s="84"/>
      <c r="CF51" s="84"/>
      <c r="CG51" s="84"/>
      <c r="CH51" s="84" t="str">
        <f t="shared" si="15"/>
        <v/>
      </c>
      <c r="CI51" s="84" t="str">
        <f t="shared" si="16"/>
        <v/>
      </c>
      <c r="CJ51" s="86"/>
      <c r="CK51" s="86"/>
      <c r="CL51" s="86"/>
      <c r="CM51" s="86"/>
      <c r="CN51" s="86"/>
      <c r="CO51" s="86" t="str">
        <f t="shared" si="17"/>
        <v/>
      </c>
      <c r="CP51" s="86">
        <f t="shared" si="18"/>
        <v>0</v>
      </c>
      <c r="CQ51" s="88"/>
      <c r="CR51" s="88"/>
      <c r="CS51" s="88"/>
      <c r="CT51" s="88"/>
      <c r="CU51" s="88"/>
      <c r="CV51" s="88"/>
      <c r="CW51" s="88"/>
      <c r="CX51" s="88"/>
      <c r="CY51" s="88" t="str">
        <f t="shared" si="19"/>
        <v/>
      </c>
      <c r="CZ51" s="89" t="str">
        <f t="shared" si="2"/>
        <v/>
      </c>
      <c r="DA51" s="386"/>
      <c r="DB51" s="385"/>
      <c r="DC51" s="80" t="str">
        <f t="shared" si="20"/>
        <v/>
      </c>
      <c r="DD51" s="100" t="str">
        <f t="shared" si="21"/>
        <v/>
      </c>
      <c r="DE51" s="101" t="str">
        <f t="shared" si="22"/>
        <v/>
      </c>
      <c r="DF51" s="101" t="str">
        <f t="shared" si="23"/>
        <v/>
      </c>
      <c r="DG51" s="102" t="str">
        <f t="shared" si="29"/>
        <v/>
      </c>
      <c r="DH51" s="93" t="str">
        <f t="shared" si="30"/>
        <v/>
      </c>
      <c r="DI51" s="113" t="str">
        <f t="shared" si="24"/>
        <v/>
      </c>
      <c r="DJ51" s="95" t="str">
        <f t="shared" si="25"/>
        <v/>
      </c>
      <c r="DK51" s="96" t="str">
        <f t="shared" si="26"/>
        <v/>
      </c>
      <c r="DL51" s="97" t="str">
        <f>IFERROR(IF(ROUND(IF($C$7="Green",DI51,IF($C$7="Orange",DJ51,IF($C$7="Yellow",DK51,"Error!"))),0)&lt;70,70,ROUND(IF($C$7="Green",DI51,IF($C$7="Orange",DJ51,IF($C$7="Yellow",DK51,"Error!"))),0)),"")</f>
        <v/>
      </c>
      <c r="DM51" s="98"/>
    </row>
    <row r="52" spans="1:118" ht="18" hidden="1" customHeight="1" thickBot="1">
      <c r="A52" s="70"/>
      <c r="B52" s="118"/>
      <c r="C52" s="117"/>
      <c r="D52" s="115"/>
      <c r="E52" s="183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 t="str">
        <f t="shared" si="3"/>
        <v/>
      </c>
      <c r="R52" s="121">
        <f t="shared" si="4"/>
        <v>0</v>
      </c>
      <c r="S52" s="123"/>
      <c r="T52" s="123"/>
      <c r="U52" s="123"/>
      <c r="V52" s="123"/>
      <c r="W52" s="123"/>
      <c r="X52" s="123"/>
      <c r="Y52" s="123"/>
      <c r="Z52" s="123"/>
      <c r="AA52" s="123"/>
      <c r="AB52" s="123"/>
      <c r="AC52" s="123" t="str">
        <f t="shared" si="5"/>
        <v/>
      </c>
      <c r="AD52" s="124" t="str">
        <f t="shared" si="6"/>
        <v/>
      </c>
      <c r="AE52" s="183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 t="str">
        <f t="shared" si="7"/>
        <v/>
      </c>
      <c r="AP52" s="121" t="str">
        <f t="shared" si="8"/>
        <v/>
      </c>
      <c r="AQ52" s="123"/>
      <c r="AR52" s="123"/>
      <c r="AS52" s="123"/>
      <c r="AT52" s="123"/>
      <c r="AU52" s="123"/>
      <c r="AV52" s="123"/>
      <c r="AW52" s="123"/>
      <c r="AX52" s="123" t="str">
        <f t="shared" si="9"/>
        <v/>
      </c>
      <c r="AY52" s="123" t="str">
        <f t="shared" si="0"/>
        <v/>
      </c>
      <c r="AZ52" s="387"/>
      <c r="BA52" s="388"/>
      <c r="BB52" s="125" t="str">
        <f t="shared" si="10"/>
        <v/>
      </c>
      <c r="BC52" s="183"/>
      <c r="BD52" s="121"/>
      <c r="BE52" s="121"/>
      <c r="BF52" s="121"/>
      <c r="BG52" s="121"/>
      <c r="BH52" s="121" t="str">
        <f t="shared" si="11"/>
        <v/>
      </c>
      <c r="BI52" s="121" t="str">
        <f t="shared" si="1"/>
        <v/>
      </c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 t="str">
        <f t="shared" si="12"/>
        <v/>
      </c>
      <c r="BU52" s="123" t="str">
        <f t="shared" si="28"/>
        <v/>
      </c>
      <c r="BV52" s="127"/>
      <c r="BW52" s="127"/>
      <c r="BX52" s="127"/>
      <c r="BY52" s="127"/>
      <c r="BZ52" s="127"/>
      <c r="CA52" s="127" t="str">
        <f t="shared" si="13"/>
        <v/>
      </c>
      <c r="CB52" s="127" t="str">
        <f t="shared" si="14"/>
        <v/>
      </c>
      <c r="CC52" s="129"/>
      <c r="CD52" s="129"/>
      <c r="CE52" s="129"/>
      <c r="CF52" s="129"/>
      <c r="CG52" s="129"/>
      <c r="CH52" s="129" t="str">
        <f t="shared" si="15"/>
        <v/>
      </c>
      <c r="CI52" s="129" t="str">
        <f>IFERROR(IF($CI$9=0,0,((CH52/SUMIFS($CC$12:$CG$12,CC52:CG52,"&gt;=0"))*100)),"")</f>
        <v/>
      </c>
      <c r="CJ52" s="131"/>
      <c r="CK52" s="131"/>
      <c r="CL52" s="131"/>
      <c r="CM52" s="131"/>
      <c r="CN52" s="131"/>
      <c r="CO52" s="131" t="str">
        <f t="shared" si="17"/>
        <v/>
      </c>
      <c r="CP52" s="131">
        <f t="shared" si="18"/>
        <v>0</v>
      </c>
      <c r="CQ52" s="133"/>
      <c r="CR52" s="133"/>
      <c r="CS52" s="133"/>
      <c r="CT52" s="133"/>
      <c r="CU52" s="133"/>
      <c r="CV52" s="133"/>
      <c r="CW52" s="133"/>
      <c r="CX52" s="133"/>
      <c r="CY52" s="133" t="str">
        <f t="shared" si="19"/>
        <v/>
      </c>
      <c r="CZ52" s="134" t="str">
        <f t="shared" si="2"/>
        <v/>
      </c>
      <c r="DA52" s="389"/>
      <c r="DB52" s="388"/>
      <c r="DC52" s="125" t="str">
        <f t="shared" si="20"/>
        <v/>
      </c>
      <c r="DD52" s="135" t="str">
        <f t="shared" si="21"/>
        <v/>
      </c>
      <c r="DE52" s="136" t="str">
        <f t="shared" si="22"/>
        <v/>
      </c>
      <c r="DF52" s="136" t="str">
        <f t="shared" si="23"/>
        <v/>
      </c>
      <c r="DG52" s="137" t="str">
        <f t="shared" si="29"/>
        <v/>
      </c>
      <c r="DH52" s="138" t="str">
        <f t="shared" si="30"/>
        <v/>
      </c>
      <c r="DI52" s="139" t="str">
        <f t="shared" si="24"/>
        <v/>
      </c>
      <c r="DJ52" s="140" t="str">
        <f t="shared" si="25"/>
        <v/>
      </c>
      <c r="DK52" s="141" t="str">
        <f t="shared" si="26"/>
        <v/>
      </c>
      <c r="DL52" s="142" t="str">
        <f>IFERROR(IF(ROUND(IF($C$7="Green",DI52,IF($C$7="Orange",DJ52,IF($C$7="Yellow",DK52,"Error!"))),0)&lt;70,70,ROUND(IF($C$7="Green",DI52,IF($C$7="Orange",DJ52,IF($C$7="Yellow",DK52,"Error!"))),0)),"")</f>
        <v/>
      </c>
      <c r="DM52" s="98"/>
    </row>
    <row r="53" spans="1:118" ht="15"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144"/>
      <c r="AK53" s="144"/>
      <c r="AL53" s="144"/>
      <c r="AM53" s="144"/>
      <c r="AN53" s="144"/>
      <c r="AO53" s="144"/>
      <c r="AP53" s="144"/>
      <c r="AQ53" s="144"/>
      <c r="AR53" s="144"/>
      <c r="AS53" s="144"/>
      <c r="AT53" s="144"/>
      <c r="AU53" s="144"/>
      <c r="AV53" s="144"/>
      <c r="AW53" s="144"/>
      <c r="AX53" s="144"/>
      <c r="AY53" s="144"/>
      <c r="AZ53" s="144"/>
      <c r="BA53" s="144"/>
      <c r="BB53" s="144"/>
      <c r="BC53" s="144"/>
      <c r="BD53" s="144"/>
      <c r="BE53" s="144"/>
      <c r="BF53" s="144"/>
      <c r="BG53" s="144"/>
      <c r="BH53" s="144"/>
      <c r="BI53" s="144"/>
      <c r="BJ53" s="144"/>
      <c r="BK53" s="144"/>
      <c r="BL53" s="144"/>
      <c r="BM53" s="144"/>
      <c r="BN53" s="144"/>
      <c r="BO53" s="144"/>
      <c r="BP53" s="144"/>
      <c r="BQ53" s="144"/>
      <c r="BR53" s="144"/>
      <c r="BS53" s="144"/>
      <c r="BT53" s="144"/>
      <c r="BU53" s="144"/>
      <c r="BV53" s="144"/>
      <c r="BW53" s="144"/>
      <c r="BX53" s="144"/>
      <c r="BY53" s="144"/>
      <c r="BZ53" s="144"/>
      <c r="CA53" s="144"/>
      <c r="CB53" s="144"/>
      <c r="CC53" s="144"/>
      <c r="CD53" s="144"/>
      <c r="CE53" s="144"/>
      <c r="CF53" s="144"/>
      <c r="CG53" s="144"/>
      <c r="CH53" s="144"/>
      <c r="CI53" s="144"/>
      <c r="CJ53" s="144"/>
      <c r="CK53" s="144"/>
      <c r="CL53" s="144"/>
      <c r="CM53" s="144"/>
      <c r="CN53" s="144"/>
      <c r="CO53" s="144"/>
      <c r="CP53" s="144"/>
      <c r="CQ53" s="144"/>
      <c r="CR53" s="144"/>
      <c r="CS53" s="144"/>
      <c r="CT53" s="144"/>
      <c r="CU53" s="144"/>
      <c r="CV53" s="144"/>
      <c r="CW53" s="144"/>
      <c r="CX53" s="144"/>
      <c r="CY53" s="144"/>
      <c r="CZ53" s="268" t="s">
        <v>102</v>
      </c>
      <c r="DA53" s="268"/>
      <c r="DB53" s="268"/>
      <c r="DC53" s="268"/>
      <c r="DH53" s="145">
        <f>IFERROR(AVERAGE(DH13:DH52),"")</f>
        <v>80.06455664249799</v>
      </c>
      <c r="DI53" s="145">
        <f>IFERROR(AVERAGE(DI13:DI52),"")</f>
        <v>87.540347901561233</v>
      </c>
      <c r="DJ53" s="145">
        <f>IFERROR(AVERAGE(DJ13:DJ52),"")</f>
        <v>88.924753690276646</v>
      </c>
      <c r="DK53" s="145">
        <f>IFERROR(AVERAGE(DK13:DK52),"")</f>
        <v>90.032278321248995</v>
      </c>
      <c r="DL53" s="146"/>
      <c r="DM53" s="147"/>
    </row>
    <row r="54" spans="1:118" ht="15"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  <c r="AJ54" s="144"/>
      <c r="AK54" s="144"/>
      <c r="AL54" s="144"/>
      <c r="AM54" s="144"/>
      <c r="AN54" s="144"/>
      <c r="AO54" s="144"/>
      <c r="AP54" s="144">
        <f>AVERAGE(AP13:AP32)</f>
        <v>78.203661327231117</v>
      </c>
      <c r="AQ54" s="144"/>
      <c r="AR54" s="144"/>
      <c r="AS54" s="144"/>
      <c r="AT54" s="144"/>
      <c r="AU54" s="144"/>
      <c r="AV54" s="144"/>
      <c r="AW54" s="144"/>
      <c r="AX54" s="144"/>
      <c r="AY54" s="144">
        <f>AVERAGE(AY13:AY32)</f>
        <v>77.192982456140342</v>
      </c>
      <c r="AZ54" s="144">
        <f>AVERAGE(AZ13:BA32)/0.4</f>
        <v>76.973684210526315</v>
      </c>
      <c r="BA54" s="144"/>
      <c r="BB54" s="144"/>
      <c r="BC54" s="144"/>
      <c r="BD54" s="144"/>
      <c r="BE54" s="144"/>
      <c r="BF54" s="144"/>
      <c r="BG54" s="144"/>
      <c r="BH54" s="144"/>
      <c r="BI54" s="144">
        <f>AVERAGE(BI13:BI32)</f>
        <v>95</v>
      </c>
      <c r="BJ54" s="144"/>
      <c r="BK54" s="144"/>
      <c r="BL54" s="144"/>
      <c r="BM54" s="144"/>
      <c r="BN54" s="144"/>
      <c r="BO54" s="144"/>
      <c r="BP54" s="144"/>
      <c r="BQ54" s="144"/>
      <c r="BR54" s="144"/>
      <c r="BS54" s="144"/>
      <c r="BT54" s="144"/>
      <c r="BU54" s="144">
        <f>AVERAGE(BU13:BU32)</f>
        <v>84.017971758664956</v>
      </c>
      <c r="BV54" s="144"/>
      <c r="BW54" s="144"/>
      <c r="BX54" s="144"/>
      <c r="BY54" s="144"/>
      <c r="BZ54" s="144"/>
      <c r="CA54" s="144"/>
      <c r="CB54" s="144">
        <f>AVERAGE(CB13:CB32)</f>
        <v>85.473684210526315</v>
      </c>
      <c r="CC54" s="144"/>
      <c r="CD54" s="144"/>
      <c r="CE54" s="144"/>
      <c r="CF54" s="144"/>
      <c r="CG54" s="144"/>
      <c r="CH54" s="144"/>
      <c r="CI54" s="144">
        <f>AVERAGE(CI13:CI32)</f>
        <v>84.60526315789474</v>
      </c>
      <c r="CJ54" s="144"/>
      <c r="CK54" s="144"/>
      <c r="CL54" s="144"/>
      <c r="CM54" s="144"/>
      <c r="CN54" s="144"/>
      <c r="CO54" s="144"/>
      <c r="CP54" s="144"/>
      <c r="CQ54" s="144"/>
      <c r="CR54" s="144"/>
      <c r="CS54" s="144"/>
      <c r="CT54" s="144"/>
      <c r="CU54" s="144"/>
      <c r="CV54" s="144"/>
      <c r="CW54" s="144"/>
      <c r="CX54" s="144"/>
      <c r="CY54" s="144"/>
      <c r="CZ54" s="270" t="s">
        <v>103</v>
      </c>
      <c r="DA54" s="270"/>
      <c r="DB54" s="270"/>
      <c r="DC54" s="270"/>
      <c r="DH54" s="145">
        <f>IFERROR(ROUND(STDEV(DH13:DH52),2),"")</f>
        <v>8.35</v>
      </c>
      <c r="DI54" s="145">
        <f>IFERROR(ROUND(STDEV(DI13:DI52),2),"")</f>
        <v>5.22</v>
      </c>
      <c r="DJ54" s="145">
        <f>IFERROR(ROUND(STDEV(DJ13:DJ52),2),"")</f>
        <v>4.6399999999999997</v>
      </c>
      <c r="DK54" s="145">
        <f>IFERROR(ROUND(STDEV(DK13:DK52),2),"")</f>
        <v>4.17</v>
      </c>
      <c r="DL54" s="146"/>
      <c r="DM54" s="147"/>
    </row>
    <row r="55" spans="1:118" ht="15">
      <c r="CZ55" s="144">
        <f>AVERAGE(CZ14:CZ33)</f>
        <v>78.282828282828305</v>
      </c>
      <c r="DA55" s="1">
        <f>AVERAGE(DA13:DB32)/0.4</f>
        <v>66.578947368421055</v>
      </c>
    </row>
    <row r="57" spans="1:118" s="148" customFormat="1" ht="15">
      <c r="B57" s="144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4"/>
      <c r="AP57" s="144"/>
      <c r="AQ57" s="144"/>
      <c r="AR57" s="144"/>
      <c r="AS57" s="144"/>
      <c r="AT57" s="144"/>
      <c r="AU57" s="144"/>
      <c r="AV57" s="144"/>
      <c r="AW57" s="144"/>
      <c r="AX57" s="144"/>
      <c r="AY57" s="144"/>
      <c r="AZ57" s="144"/>
      <c r="BA57" s="144"/>
      <c r="BB57" s="144"/>
      <c r="BC57" s="144"/>
      <c r="BD57" s="144"/>
      <c r="BE57" s="144"/>
      <c r="BF57" s="144"/>
      <c r="BG57" s="144"/>
      <c r="BH57" s="144"/>
      <c r="BI57" s="144"/>
      <c r="BJ57" s="144"/>
      <c r="BK57" s="144"/>
      <c r="BL57" s="144"/>
      <c r="BM57" s="144"/>
      <c r="BN57" s="144"/>
      <c r="BO57" s="144"/>
      <c r="BP57" s="144"/>
      <c r="BQ57" s="144"/>
      <c r="BR57" s="144"/>
      <c r="BS57" s="144"/>
      <c r="BT57" s="144"/>
      <c r="BU57" s="144"/>
      <c r="BV57" s="144"/>
      <c r="BW57" s="144"/>
      <c r="BX57" s="144"/>
      <c r="BY57" s="144"/>
      <c r="BZ57" s="144"/>
      <c r="CA57" s="144"/>
      <c r="CB57" s="144"/>
      <c r="CC57" s="144"/>
      <c r="CD57" s="144"/>
      <c r="CE57" s="144"/>
      <c r="CF57" s="144"/>
      <c r="CG57" s="144"/>
      <c r="CH57" s="144"/>
      <c r="CI57" s="144"/>
      <c r="CJ57" s="144"/>
      <c r="CK57" s="144"/>
      <c r="CL57" s="144"/>
      <c r="CM57" s="144"/>
      <c r="CN57" s="144"/>
      <c r="CO57" s="144"/>
      <c r="CP57" s="144"/>
      <c r="CQ57" s="144"/>
      <c r="CR57" s="144"/>
      <c r="CS57" s="144"/>
      <c r="CT57" s="144"/>
      <c r="CU57" s="144"/>
      <c r="CV57" s="144"/>
      <c r="CW57" s="144"/>
      <c r="CX57" s="144"/>
      <c r="CY57" s="144"/>
      <c r="CZ57" s="144"/>
      <c r="DA57" s="144"/>
      <c r="DB57" s="144"/>
      <c r="DC57" s="144"/>
      <c r="DD57" s="149"/>
      <c r="DE57" s="149"/>
      <c r="DF57" s="149"/>
      <c r="DG57" s="149"/>
      <c r="DH57" s="150"/>
      <c r="DL57" s="151"/>
      <c r="DM57" s="147"/>
      <c r="DN57" s="151"/>
    </row>
    <row r="58" spans="1:118" ht="24" thickBot="1">
      <c r="B58" s="1"/>
      <c r="C58" s="363" t="s">
        <v>104</v>
      </c>
      <c r="D58" s="363"/>
      <c r="DM58" s="1"/>
      <c r="DN58" s="1"/>
    </row>
    <row r="59" spans="1:118" ht="21" thickBot="1">
      <c r="B59" s="1"/>
      <c r="C59" s="364" t="s">
        <v>1</v>
      </c>
      <c r="D59" s="364"/>
      <c r="E59" s="365" t="str">
        <f>IF($AC$61+$BA$61+$CY$61+$DC$62=100,"","Total weight should be equal to 100")</f>
        <v/>
      </c>
      <c r="F59" s="366"/>
      <c r="G59" s="366"/>
      <c r="H59" s="366"/>
      <c r="I59" s="366"/>
      <c r="J59" s="366"/>
      <c r="K59" s="366"/>
      <c r="L59" s="366"/>
      <c r="M59" s="366"/>
      <c r="N59" s="366"/>
      <c r="O59" s="366"/>
      <c r="P59" s="366"/>
      <c r="Q59" s="366"/>
      <c r="R59" s="366"/>
      <c r="S59" s="366"/>
      <c r="T59" s="366"/>
      <c r="U59" s="366"/>
      <c r="V59" s="366"/>
      <c r="W59" s="366"/>
      <c r="X59" s="366"/>
      <c r="Y59" s="366"/>
      <c r="Z59" s="366"/>
      <c r="AA59" s="366"/>
      <c r="AB59" s="366"/>
      <c r="AC59" s="366"/>
      <c r="AD59" s="366"/>
      <c r="AE59" s="366"/>
      <c r="AF59" s="366"/>
      <c r="AG59" s="366"/>
      <c r="AH59" s="366"/>
      <c r="AI59" s="366"/>
      <c r="AJ59" s="366"/>
      <c r="AK59" s="366"/>
      <c r="AL59" s="366"/>
      <c r="AM59" s="366"/>
      <c r="AN59" s="366"/>
      <c r="AO59" s="366"/>
      <c r="AP59" s="366"/>
      <c r="AQ59" s="366"/>
      <c r="AR59" s="366"/>
      <c r="AS59" s="366"/>
      <c r="AT59" s="366"/>
      <c r="AU59" s="366"/>
      <c r="AV59" s="366"/>
      <c r="AW59" s="366"/>
      <c r="AX59" s="366"/>
      <c r="AY59" s="366"/>
      <c r="AZ59" s="366"/>
      <c r="BA59" s="366"/>
      <c r="BB59" s="366"/>
      <c r="BC59" s="366"/>
      <c r="BD59" s="366"/>
      <c r="BE59" s="366"/>
      <c r="BF59" s="366"/>
      <c r="BG59" s="366"/>
      <c r="BH59" s="366"/>
      <c r="BI59" s="366"/>
      <c r="BJ59" s="366"/>
      <c r="BK59" s="366"/>
      <c r="BL59" s="366"/>
      <c r="BM59" s="366"/>
      <c r="BN59" s="366"/>
      <c r="BO59" s="366"/>
      <c r="BP59" s="366"/>
      <c r="BQ59" s="366"/>
      <c r="BR59" s="366"/>
      <c r="BS59" s="366"/>
      <c r="BT59" s="366"/>
      <c r="BU59" s="366"/>
      <c r="BV59" s="366"/>
      <c r="BW59" s="366"/>
      <c r="BX59" s="366"/>
      <c r="BY59" s="366"/>
      <c r="BZ59" s="366"/>
      <c r="CA59" s="366"/>
      <c r="CB59" s="366"/>
      <c r="CC59" s="366"/>
      <c r="CD59" s="366"/>
      <c r="CE59" s="366"/>
      <c r="CF59" s="366"/>
      <c r="CG59" s="366"/>
      <c r="CH59" s="366"/>
      <c r="CI59" s="366"/>
      <c r="CJ59" s="366"/>
      <c r="CK59" s="366"/>
      <c r="CL59" s="366"/>
      <c r="CM59" s="366"/>
      <c r="CN59" s="366"/>
      <c r="CO59" s="366"/>
      <c r="CP59" s="366"/>
      <c r="CQ59" s="366"/>
      <c r="CR59" s="366"/>
      <c r="CS59" s="366"/>
      <c r="CT59" s="366"/>
      <c r="CU59" s="366"/>
      <c r="CV59" s="366"/>
      <c r="CW59" s="366"/>
      <c r="CX59" s="366"/>
      <c r="CY59" s="366"/>
      <c r="CZ59" s="367"/>
      <c r="DM59" s="1"/>
      <c r="DN59" s="1"/>
    </row>
    <row r="60" spans="1:118" ht="17.25" thickBot="1">
      <c r="B60" s="1"/>
      <c r="C60" s="426" t="s">
        <v>2</v>
      </c>
      <c r="D60" s="427"/>
      <c r="E60" s="370" t="str">
        <f>IF(R62+AD62=100,"","Total formative assessment weight should be 100")</f>
        <v/>
      </c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/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/>
      <c r="AC60" s="371"/>
      <c r="AD60" s="371"/>
      <c r="AE60" s="371" t="str">
        <f>IF(AP62+AY62+BB62=100,"","Total written work weight should be 100")</f>
        <v/>
      </c>
      <c r="AF60" s="371"/>
      <c r="AG60" s="371"/>
      <c r="AH60" s="371"/>
      <c r="AI60" s="371"/>
      <c r="AJ60" s="371"/>
      <c r="AK60" s="371"/>
      <c r="AL60" s="371"/>
      <c r="AM60" s="371"/>
      <c r="AN60" s="371"/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/>
      <c r="BA60" s="371"/>
      <c r="BB60" s="371"/>
      <c r="BC60" s="371" t="str">
        <f>IF(BI62+BU62+CB62+CI62+CP62+CZ62=100,"","Total written work weight should be 100")</f>
        <v/>
      </c>
      <c r="BD60" s="371"/>
      <c r="BE60" s="371"/>
      <c r="BF60" s="371"/>
      <c r="BG60" s="371"/>
      <c r="BH60" s="371"/>
      <c r="BI60" s="371"/>
      <c r="BJ60" s="371"/>
      <c r="BK60" s="371"/>
      <c r="BL60" s="371"/>
      <c r="BM60" s="371"/>
      <c r="BN60" s="371"/>
      <c r="BO60" s="371"/>
      <c r="BP60" s="371"/>
      <c r="BQ60" s="371"/>
      <c r="BR60" s="371"/>
      <c r="BS60" s="371"/>
      <c r="BT60" s="371"/>
      <c r="BU60" s="371"/>
      <c r="BV60" s="371"/>
      <c r="BW60" s="371"/>
      <c r="BX60" s="371"/>
      <c r="BY60" s="371"/>
      <c r="BZ60" s="371"/>
      <c r="CA60" s="371"/>
      <c r="CB60" s="371"/>
      <c r="CC60" s="371"/>
      <c r="CD60" s="371"/>
      <c r="CE60" s="371"/>
      <c r="CF60" s="371"/>
      <c r="CG60" s="371"/>
      <c r="CH60" s="371"/>
      <c r="CI60" s="371"/>
      <c r="CJ60" s="371"/>
      <c r="CK60" s="371"/>
      <c r="CL60" s="371"/>
      <c r="CM60" s="371"/>
      <c r="CN60" s="371"/>
      <c r="CO60" s="371"/>
      <c r="CP60" s="371"/>
      <c r="CQ60" s="371"/>
      <c r="CR60" s="371"/>
      <c r="CS60" s="371"/>
      <c r="CT60" s="371"/>
      <c r="CU60" s="371"/>
      <c r="CV60" s="371"/>
      <c r="CW60" s="371"/>
      <c r="CX60" s="371"/>
      <c r="CY60" s="371"/>
      <c r="CZ60" s="372"/>
      <c r="DA60" s="373" t="s">
        <v>3</v>
      </c>
      <c r="DB60" s="374"/>
      <c r="DC60" s="375"/>
      <c r="DD60" s="9"/>
      <c r="DE60" s="9"/>
      <c r="DF60" s="9"/>
      <c r="DG60" s="9"/>
      <c r="DH60" s="7"/>
      <c r="DI60" s="5"/>
      <c r="DJ60" s="5"/>
      <c r="DK60" s="5"/>
      <c r="DL60" s="10"/>
      <c r="DN60" s="1"/>
    </row>
    <row r="61" spans="1:118" ht="18.75" thickBot="1">
      <c r="B61" s="1"/>
      <c r="C61" s="359" t="str">
        <f>IF(C60='AP 5O'!C60:D60,"","Scale should be the same with the other section.")</f>
        <v/>
      </c>
      <c r="D61" s="359"/>
      <c r="E61" s="431" t="s">
        <v>4</v>
      </c>
      <c r="F61" s="432"/>
      <c r="G61" s="432"/>
      <c r="H61" s="432"/>
      <c r="I61" s="432"/>
      <c r="J61" s="432"/>
      <c r="K61" s="432"/>
      <c r="L61" s="432"/>
      <c r="M61" s="432"/>
      <c r="N61" s="432"/>
      <c r="O61" s="432"/>
      <c r="P61" s="432"/>
      <c r="Q61" s="432"/>
      <c r="R61" s="432"/>
      <c r="S61" s="432"/>
      <c r="T61" s="432"/>
      <c r="U61" s="432"/>
      <c r="V61" s="432"/>
      <c r="W61" s="432"/>
      <c r="X61" s="432" t="s">
        <v>5</v>
      </c>
      <c r="Y61" s="432"/>
      <c r="Z61" s="432"/>
      <c r="AA61" s="432"/>
      <c r="AB61" s="432"/>
      <c r="AC61" s="432">
        <v>0</v>
      </c>
      <c r="AD61" s="433"/>
      <c r="AE61" s="434" t="s">
        <v>6</v>
      </c>
      <c r="AF61" s="435"/>
      <c r="AG61" s="435"/>
      <c r="AH61" s="435"/>
      <c r="AI61" s="435"/>
      <c r="AJ61" s="435"/>
      <c r="AK61" s="435"/>
      <c r="AL61" s="435"/>
      <c r="AM61" s="435"/>
      <c r="AN61" s="435"/>
      <c r="AO61" s="435"/>
      <c r="AP61" s="435"/>
      <c r="AQ61" s="435"/>
      <c r="AR61" s="435"/>
      <c r="AS61" s="435"/>
      <c r="AT61" s="435"/>
      <c r="AU61" s="435"/>
      <c r="AV61" s="435"/>
      <c r="AW61" s="435" t="s">
        <v>5</v>
      </c>
      <c r="AX61" s="435"/>
      <c r="AY61" s="435"/>
      <c r="AZ61" s="435"/>
      <c r="BA61" s="329">
        <v>30</v>
      </c>
      <c r="BB61" s="330"/>
      <c r="BC61" s="331" t="s">
        <v>7</v>
      </c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2"/>
      <c r="BS61" s="332"/>
      <c r="BT61" s="332"/>
      <c r="BU61" s="332"/>
      <c r="BV61" s="332"/>
      <c r="BW61" s="332"/>
      <c r="BX61" s="332"/>
      <c r="BY61" s="332"/>
      <c r="BZ61" s="332"/>
      <c r="CA61" s="332"/>
      <c r="CB61" s="332"/>
      <c r="CC61" s="332"/>
      <c r="CD61" s="332"/>
      <c r="CE61" s="332"/>
      <c r="CF61" s="332"/>
      <c r="CG61" s="332"/>
      <c r="CH61" s="332"/>
      <c r="CI61" s="332"/>
      <c r="CJ61" s="332"/>
      <c r="CK61" s="332"/>
      <c r="CL61" s="332"/>
      <c r="CM61" s="332"/>
      <c r="CN61" s="332"/>
      <c r="CO61" s="332"/>
      <c r="CP61" s="332"/>
      <c r="CQ61" s="332"/>
      <c r="CR61" s="333" t="s">
        <v>5</v>
      </c>
      <c r="CS61" s="334"/>
      <c r="CT61" s="334"/>
      <c r="CU61" s="334"/>
      <c r="CV61" s="334"/>
      <c r="CW61" s="334"/>
      <c r="CX61" s="335"/>
      <c r="CY61" s="379">
        <v>50</v>
      </c>
      <c r="CZ61" s="380"/>
      <c r="DA61" s="428"/>
      <c r="DB61" s="429"/>
      <c r="DC61" s="430"/>
      <c r="DD61" s="12"/>
      <c r="DE61" s="12"/>
      <c r="DF61" s="12"/>
      <c r="DG61" s="12"/>
      <c r="DH61" s="13"/>
      <c r="DI61" s="14"/>
      <c r="DJ61" s="14"/>
      <c r="DK61" s="14"/>
      <c r="DL61" s="15"/>
      <c r="DN61" s="1"/>
    </row>
    <row r="62" spans="1:118" ht="24.75" customHeight="1">
      <c r="A62" s="350" t="s">
        <v>8</v>
      </c>
      <c r="B62" s="350"/>
      <c r="C62" s="353" t="s">
        <v>9</v>
      </c>
      <c r="D62" s="356" t="s">
        <v>10</v>
      </c>
      <c r="E62" s="419" t="s">
        <v>11</v>
      </c>
      <c r="F62" s="420"/>
      <c r="G62" s="420"/>
      <c r="H62" s="420"/>
      <c r="I62" s="420"/>
      <c r="J62" s="420"/>
      <c r="K62" s="420"/>
      <c r="L62" s="420"/>
      <c r="M62" s="421"/>
      <c r="N62" s="422" t="s">
        <v>5</v>
      </c>
      <c r="O62" s="423"/>
      <c r="P62" s="423"/>
      <c r="Q62" s="424"/>
      <c r="R62" s="218">
        <v>0</v>
      </c>
      <c r="S62" s="404" t="s">
        <v>12</v>
      </c>
      <c r="T62" s="404"/>
      <c r="U62" s="404"/>
      <c r="V62" s="404"/>
      <c r="W62" s="404"/>
      <c r="X62" s="404"/>
      <c r="Y62" s="404"/>
      <c r="Z62" s="405" t="s">
        <v>5</v>
      </c>
      <c r="AA62" s="425"/>
      <c r="AB62" s="425"/>
      <c r="AC62" s="406"/>
      <c r="AD62" s="176">
        <v>100</v>
      </c>
      <c r="AE62" s="419" t="s">
        <v>13</v>
      </c>
      <c r="AF62" s="420"/>
      <c r="AG62" s="420"/>
      <c r="AH62" s="420"/>
      <c r="AI62" s="420"/>
      <c r="AJ62" s="420"/>
      <c r="AK62" s="420"/>
      <c r="AL62" s="420"/>
      <c r="AM62" s="421"/>
      <c r="AN62" s="422" t="s">
        <v>5</v>
      </c>
      <c r="AO62" s="424"/>
      <c r="AP62" s="218">
        <v>40</v>
      </c>
      <c r="AQ62" s="404" t="s">
        <v>14</v>
      </c>
      <c r="AR62" s="404"/>
      <c r="AS62" s="404"/>
      <c r="AT62" s="404"/>
      <c r="AU62" s="404"/>
      <c r="AV62" s="404"/>
      <c r="AW62" s="405" t="s">
        <v>5</v>
      </c>
      <c r="AX62" s="406"/>
      <c r="AY62" s="216">
        <v>30</v>
      </c>
      <c r="AZ62" s="413" t="s">
        <v>15</v>
      </c>
      <c r="BA62" s="414"/>
      <c r="BB62" s="160">
        <v>30</v>
      </c>
      <c r="BC62" s="415" t="s">
        <v>16</v>
      </c>
      <c r="BD62" s="416"/>
      <c r="BE62" s="416"/>
      <c r="BF62" s="416"/>
      <c r="BG62" s="436" t="s">
        <v>5</v>
      </c>
      <c r="BH62" s="436"/>
      <c r="BI62" s="218">
        <v>20</v>
      </c>
      <c r="BJ62" s="404" t="s">
        <v>17</v>
      </c>
      <c r="BK62" s="404"/>
      <c r="BL62" s="404"/>
      <c r="BM62" s="404"/>
      <c r="BN62" s="404"/>
      <c r="BO62" s="404"/>
      <c r="BP62" s="404"/>
      <c r="BQ62" s="404"/>
      <c r="BR62" s="404"/>
      <c r="BS62" s="405" t="s">
        <v>5</v>
      </c>
      <c r="BT62" s="406"/>
      <c r="BU62" s="216">
        <v>25</v>
      </c>
      <c r="BV62" s="407" t="s">
        <v>18</v>
      </c>
      <c r="BW62" s="407"/>
      <c r="BX62" s="407"/>
      <c r="BY62" s="407"/>
      <c r="BZ62" s="408" t="s">
        <v>5</v>
      </c>
      <c r="CA62" s="408"/>
      <c r="CB62" s="177">
        <v>15</v>
      </c>
      <c r="CC62" s="409" t="s">
        <v>19</v>
      </c>
      <c r="CD62" s="409"/>
      <c r="CE62" s="409"/>
      <c r="CF62" s="409"/>
      <c r="CG62" s="410" t="s">
        <v>5</v>
      </c>
      <c r="CH62" s="410"/>
      <c r="CI62" s="178">
        <v>15</v>
      </c>
      <c r="CJ62" s="398" t="s">
        <v>20</v>
      </c>
      <c r="CK62" s="398"/>
      <c r="CL62" s="398"/>
      <c r="CM62" s="398"/>
      <c r="CN62" s="399" t="s">
        <v>5</v>
      </c>
      <c r="CO62" s="399"/>
      <c r="CP62" s="217">
        <v>15</v>
      </c>
      <c r="CQ62" s="400" t="s">
        <v>21</v>
      </c>
      <c r="CR62" s="400"/>
      <c r="CS62" s="400"/>
      <c r="CT62" s="400"/>
      <c r="CU62" s="400"/>
      <c r="CV62" s="400"/>
      <c r="CW62" s="400"/>
      <c r="CX62" s="401" t="s">
        <v>5</v>
      </c>
      <c r="CY62" s="401"/>
      <c r="CZ62" s="179">
        <v>10</v>
      </c>
      <c r="DA62" s="402" t="s">
        <v>5</v>
      </c>
      <c r="DB62" s="403"/>
      <c r="DC62" s="160">
        <v>20</v>
      </c>
      <c r="DD62" s="161"/>
      <c r="DE62" s="161"/>
      <c r="DF62" s="161"/>
      <c r="DG62" s="161"/>
      <c r="DH62" s="306" t="s">
        <v>22</v>
      </c>
      <c r="DI62" s="309" t="s">
        <v>23</v>
      </c>
      <c r="DJ62" s="312" t="s">
        <v>23</v>
      </c>
      <c r="DK62" s="315" t="s">
        <v>23</v>
      </c>
      <c r="DL62" s="282" t="s">
        <v>24</v>
      </c>
      <c r="DM62" s="282" t="s">
        <v>105</v>
      </c>
      <c r="DN62" s="282" t="s">
        <v>106</v>
      </c>
    </row>
    <row r="63" spans="1:118" ht="15" customHeight="1">
      <c r="A63" s="351"/>
      <c r="B63" s="351"/>
      <c r="C63" s="354"/>
      <c r="D63" s="357"/>
      <c r="E63" s="30">
        <v>1</v>
      </c>
      <c r="F63" s="214">
        <v>2</v>
      </c>
      <c r="G63" s="214">
        <v>3</v>
      </c>
      <c r="H63" s="214">
        <v>4</v>
      </c>
      <c r="I63" s="214">
        <v>5</v>
      </c>
      <c r="J63" s="214">
        <v>6</v>
      </c>
      <c r="K63" s="214">
        <v>7</v>
      </c>
      <c r="L63" s="214">
        <v>8</v>
      </c>
      <c r="M63" s="214">
        <v>9</v>
      </c>
      <c r="N63" s="214">
        <v>10</v>
      </c>
      <c r="O63" s="214">
        <v>11</v>
      </c>
      <c r="P63" s="214">
        <v>12</v>
      </c>
      <c r="Q63" s="336" t="s">
        <v>25</v>
      </c>
      <c r="R63" s="289" t="s">
        <v>26</v>
      </c>
      <c r="S63" s="29">
        <v>1</v>
      </c>
      <c r="T63" s="29">
        <v>2</v>
      </c>
      <c r="U63" s="29">
        <v>3</v>
      </c>
      <c r="V63" s="29">
        <v>4</v>
      </c>
      <c r="W63" s="29">
        <v>5</v>
      </c>
      <c r="X63" s="29">
        <v>6</v>
      </c>
      <c r="Y63" s="29">
        <v>7</v>
      </c>
      <c r="Z63" s="29">
        <v>8</v>
      </c>
      <c r="AA63" s="29">
        <v>9</v>
      </c>
      <c r="AB63" s="29">
        <v>10</v>
      </c>
      <c r="AC63" s="285" t="s">
        <v>25</v>
      </c>
      <c r="AD63" s="338" t="s">
        <v>26</v>
      </c>
      <c r="AE63" s="30">
        <v>1</v>
      </c>
      <c r="AF63" s="214">
        <v>2</v>
      </c>
      <c r="AG63" s="214">
        <v>3</v>
      </c>
      <c r="AH63" s="214">
        <v>4</v>
      </c>
      <c r="AI63" s="214">
        <v>5</v>
      </c>
      <c r="AJ63" s="214">
        <v>6</v>
      </c>
      <c r="AK63" s="214">
        <v>7</v>
      </c>
      <c r="AL63" s="214">
        <v>8</v>
      </c>
      <c r="AM63" s="214">
        <v>9</v>
      </c>
      <c r="AN63" s="214">
        <v>10</v>
      </c>
      <c r="AO63" s="336" t="s">
        <v>25</v>
      </c>
      <c r="AP63" s="289" t="s">
        <v>26</v>
      </c>
      <c r="AQ63" s="29">
        <v>1</v>
      </c>
      <c r="AR63" s="29">
        <v>2</v>
      </c>
      <c r="AS63" s="29">
        <v>3</v>
      </c>
      <c r="AT63" s="29">
        <v>4</v>
      </c>
      <c r="AU63" s="29">
        <v>5</v>
      </c>
      <c r="AV63" s="29">
        <v>6</v>
      </c>
      <c r="AW63" s="29">
        <v>7</v>
      </c>
      <c r="AX63" s="285" t="s">
        <v>25</v>
      </c>
      <c r="AY63" s="278" t="s">
        <v>26</v>
      </c>
      <c r="AZ63" s="297"/>
      <c r="BA63" s="298"/>
      <c r="BB63" s="287" t="s">
        <v>26</v>
      </c>
      <c r="BC63" s="30">
        <v>1</v>
      </c>
      <c r="BD63" s="214">
        <v>2</v>
      </c>
      <c r="BE63" s="214">
        <v>3</v>
      </c>
      <c r="BF63" s="214">
        <v>4</v>
      </c>
      <c r="BG63" s="214">
        <v>5</v>
      </c>
      <c r="BH63" s="288" t="s">
        <v>25</v>
      </c>
      <c r="BI63" s="289" t="s">
        <v>26</v>
      </c>
      <c r="BJ63" s="29">
        <v>1</v>
      </c>
      <c r="BK63" s="29">
        <v>2</v>
      </c>
      <c r="BL63" s="29">
        <v>3</v>
      </c>
      <c r="BM63" s="29">
        <v>4</v>
      </c>
      <c r="BN63" s="29">
        <v>5</v>
      </c>
      <c r="BO63" s="29">
        <v>6</v>
      </c>
      <c r="BP63" s="29">
        <v>7</v>
      </c>
      <c r="BQ63" s="29">
        <v>8</v>
      </c>
      <c r="BR63" s="29">
        <v>9</v>
      </c>
      <c r="BS63" s="29">
        <v>10</v>
      </c>
      <c r="BT63" s="290" t="s">
        <v>25</v>
      </c>
      <c r="BU63" s="278" t="s">
        <v>26</v>
      </c>
      <c r="BV63" s="31">
        <v>1</v>
      </c>
      <c r="BW63" s="31">
        <v>2</v>
      </c>
      <c r="BX63" s="31">
        <v>3</v>
      </c>
      <c r="BY63" s="31">
        <v>4</v>
      </c>
      <c r="BZ63" s="32">
        <v>5</v>
      </c>
      <c r="CA63" s="344" t="s">
        <v>25</v>
      </c>
      <c r="CB63" s="345" t="s">
        <v>26</v>
      </c>
      <c r="CC63" s="215">
        <v>1</v>
      </c>
      <c r="CD63" s="215">
        <v>2</v>
      </c>
      <c r="CE63" s="215">
        <v>3</v>
      </c>
      <c r="CF63" s="215">
        <v>4</v>
      </c>
      <c r="CG63" s="215">
        <v>5</v>
      </c>
      <c r="CH63" s="346" t="s">
        <v>25</v>
      </c>
      <c r="CI63" s="347" t="s">
        <v>26</v>
      </c>
      <c r="CJ63" s="34">
        <v>1</v>
      </c>
      <c r="CK63" s="34">
        <v>2</v>
      </c>
      <c r="CL63" s="34">
        <v>3</v>
      </c>
      <c r="CM63" s="34">
        <v>4</v>
      </c>
      <c r="CN63" s="34">
        <v>5</v>
      </c>
      <c r="CO63" s="348" t="s">
        <v>25</v>
      </c>
      <c r="CP63" s="349" t="s">
        <v>26</v>
      </c>
      <c r="CQ63" s="35">
        <v>1</v>
      </c>
      <c r="CR63" s="35">
        <v>2</v>
      </c>
      <c r="CS63" s="35">
        <v>3</v>
      </c>
      <c r="CT63" s="36">
        <v>4</v>
      </c>
      <c r="CU63" s="35">
        <v>5</v>
      </c>
      <c r="CV63" s="35">
        <v>6</v>
      </c>
      <c r="CW63" s="35">
        <v>7</v>
      </c>
      <c r="CX63" s="35">
        <v>8</v>
      </c>
      <c r="CY63" s="288" t="s">
        <v>25</v>
      </c>
      <c r="CZ63" s="318" t="s">
        <v>26</v>
      </c>
      <c r="DA63" s="37"/>
      <c r="DB63" s="38"/>
      <c r="DC63" s="287" t="s">
        <v>27</v>
      </c>
      <c r="DD63" s="39"/>
      <c r="DE63" s="39"/>
      <c r="DF63" s="39"/>
      <c r="DG63" s="39"/>
      <c r="DH63" s="307"/>
      <c r="DI63" s="310"/>
      <c r="DJ63" s="313"/>
      <c r="DK63" s="316"/>
      <c r="DL63" s="283"/>
      <c r="DM63" s="283"/>
      <c r="DN63" s="283"/>
    </row>
    <row r="64" spans="1:118" ht="17.25" customHeight="1">
      <c r="A64" s="351"/>
      <c r="B64" s="351"/>
      <c r="C64" s="354"/>
      <c r="D64" s="40" t="s">
        <v>28</v>
      </c>
      <c r="E64" s="180"/>
      <c r="F64" s="43"/>
      <c r="G64" s="43"/>
      <c r="H64" s="43"/>
      <c r="I64" s="43"/>
      <c r="J64" s="43"/>
      <c r="K64" s="43"/>
      <c r="L64" s="43"/>
      <c r="M64" s="43"/>
      <c r="N64" s="44"/>
      <c r="O64" s="44"/>
      <c r="P64" s="44"/>
      <c r="Q64" s="337"/>
      <c r="R64" s="289"/>
      <c r="S64" s="46"/>
      <c r="T64" s="46"/>
      <c r="U64" s="46"/>
      <c r="V64" s="46"/>
      <c r="W64" s="46"/>
      <c r="X64" s="46"/>
      <c r="Y64" s="46"/>
      <c r="Z64" s="46"/>
      <c r="AA64" s="47"/>
      <c r="AB64" s="47"/>
      <c r="AC64" s="286"/>
      <c r="AD64" s="338"/>
      <c r="AE64" s="180"/>
      <c r="AF64" s="43"/>
      <c r="AG64" s="43"/>
      <c r="AH64" s="43"/>
      <c r="AI64" s="43"/>
      <c r="AJ64" s="43"/>
      <c r="AK64" s="43"/>
      <c r="AL64" s="43"/>
      <c r="AM64" s="43"/>
      <c r="AN64" s="43"/>
      <c r="AO64" s="337"/>
      <c r="AP64" s="289"/>
      <c r="AQ64" s="46"/>
      <c r="AR64" s="46"/>
      <c r="AS64" s="46"/>
      <c r="AT64" s="46"/>
      <c r="AU64" s="46"/>
      <c r="AV64" s="46"/>
      <c r="AW64" s="46"/>
      <c r="AX64" s="286"/>
      <c r="AY64" s="278"/>
      <c r="AZ64" s="417">
        <v>43395</v>
      </c>
      <c r="BA64" s="418"/>
      <c r="BB64" s="287"/>
      <c r="BC64" s="180"/>
      <c r="BD64" s="43"/>
      <c r="BE64" s="43"/>
      <c r="BF64" s="43"/>
      <c r="BG64" s="43"/>
      <c r="BH64" s="288"/>
      <c r="BI64" s="289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290"/>
      <c r="BU64" s="278"/>
      <c r="BV64" s="49"/>
      <c r="BW64" s="49"/>
      <c r="BX64" s="49"/>
      <c r="BY64" s="49"/>
      <c r="BZ64" s="50"/>
      <c r="CA64" s="344"/>
      <c r="CB64" s="345"/>
      <c r="CC64" s="52"/>
      <c r="CD64" s="52"/>
      <c r="CE64" s="52"/>
      <c r="CF64" s="52"/>
      <c r="CG64" s="52"/>
      <c r="CH64" s="346"/>
      <c r="CI64" s="347"/>
      <c r="CJ64" s="54"/>
      <c r="CK64" s="54"/>
      <c r="CL64" s="54"/>
      <c r="CM64" s="54"/>
      <c r="CN64" s="54"/>
      <c r="CO64" s="348"/>
      <c r="CP64" s="349"/>
      <c r="CQ64" s="57"/>
      <c r="CR64" s="57"/>
      <c r="CS64" s="57"/>
      <c r="CT64" s="181"/>
      <c r="CU64" s="57"/>
      <c r="CV64" s="57"/>
      <c r="CW64" s="57"/>
      <c r="CX64" s="57"/>
      <c r="CY64" s="288"/>
      <c r="CZ64" s="318"/>
      <c r="DA64" s="394">
        <v>50</v>
      </c>
      <c r="DB64" s="395"/>
      <c r="DC64" s="287"/>
      <c r="DD64" s="39" t="s">
        <v>29</v>
      </c>
      <c r="DE64" s="39" t="s">
        <v>30</v>
      </c>
      <c r="DF64" s="39" t="s">
        <v>31</v>
      </c>
      <c r="DG64" s="39" t="s">
        <v>32</v>
      </c>
      <c r="DH64" s="307"/>
      <c r="DI64" s="311"/>
      <c r="DJ64" s="314"/>
      <c r="DK64" s="317"/>
      <c r="DL64" s="283"/>
      <c r="DM64" s="283"/>
      <c r="DN64" s="283"/>
    </row>
    <row r="65" spans="1:127" ht="15" customHeight="1" thickBot="1">
      <c r="A65" s="352"/>
      <c r="B65" s="352"/>
      <c r="C65" s="355"/>
      <c r="D65" s="40" t="s">
        <v>33</v>
      </c>
      <c r="E65" s="30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>
        <f>SUM(E65:P65)</f>
        <v>0</v>
      </c>
      <c r="R65" s="28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>
        <f>SUM(S65:AB65)</f>
        <v>0</v>
      </c>
      <c r="AD65" s="338"/>
      <c r="AE65" s="30">
        <v>10</v>
      </c>
      <c r="AF65" s="214">
        <v>10</v>
      </c>
      <c r="AG65" s="214">
        <v>10</v>
      </c>
      <c r="AH65" s="214">
        <v>13</v>
      </c>
      <c r="AI65" s="214">
        <v>15</v>
      </c>
      <c r="AJ65" s="214">
        <v>15</v>
      </c>
      <c r="AK65" s="214">
        <v>15</v>
      </c>
      <c r="AL65" s="214"/>
      <c r="AM65" s="214"/>
      <c r="AN65" s="214"/>
      <c r="AO65" s="214">
        <f>SUM(AE65:AN65)</f>
        <v>88</v>
      </c>
      <c r="AP65" s="289"/>
      <c r="AQ65" s="29">
        <v>25</v>
      </c>
      <c r="AR65" s="29">
        <v>10</v>
      </c>
      <c r="AS65" s="29">
        <v>20</v>
      </c>
      <c r="AT65" s="29"/>
      <c r="AU65" s="29"/>
      <c r="AV65" s="29"/>
      <c r="AW65" s="29"/>
      <c r="AX65" s="29">
        <f>SUM(AQ65:AW65)</f>
        <v>55</v>
      </c>
      <c r="AY65" s="278"/>
      <c r="AZ65" s="390">
        <v>50</v>
      </c>
      <c r="BA65" s="391"/>
      <c r="BB65" s="287"/>
      <c r="BC65" s="30">
        <v>100</v>
      </c>
      <c r="BD65" s="214">
        <v>100</v>
      </c>
      <c r="BE65" s="214">
        <v>100</v>
      </c>
      <c r="BF65" s="214"/>
      <c r="BG65" s="214"/>
      <c r="BH65" s="214">
        <f>SUM(BC65:BG65)</f>
        <v>300</v>
      </c>
      <c r="BI65" s="289"/>
      <c r="BJ65" s="29">
        <v>15</v>
      </c>
      <c r="BK65" s="29"/>
      <c r="BL65" s="29"/>
      <c r="BM65" s="29"/>
      <c r="BN65" s="29"/>
      <c r="BO65" s="29"/>
      <c r="BP65" s="29"/>
      <c r="BQ65" s="29"/>
      <c r="BR65" s="29"/>
      <c r="BS65" s="29"/>
      <c r="BT65" s="29">
        <f>SUM(BJ65:BS65)</f>
        <v>15</v>
      </c>
      <c r="BU65" s="278"/>
      <c r="BV65" s="31">
        <v>100</v>
      </c>
      <c r="BW65" s="31">
        <v>100</v>
      </c>
      <c r="BX65" s="31"/>
      <c r="BY65" s="31"/>
      <c r="BZ65" s="31"/>
      <c r="CA65" s="32">
        <f>SUM(BV65:BZ65)</f>
        <v>200</v>
      </c>
      <c r="CB65" s="345"/>
      <c r="CC65" s="215">
        <v>100</v>
      </c>
      <c r="CD65" s="215">
        <v>100</v>
      </c>
      <c r="CE65" s="215"/>
      <c r="CF65" s="215"/>
      <c r="CG65" s="215"/>
      <c r="CH65" s="215">
        <f>SUM(CC65:CG65)</f>
        <v>200</v>
      </c>
      <c r="CI65" s="347"/>
      <c r="CJ65" s="34">
        <v>100</v>
      </c>
      <c r="CK65" s="34"/>
      <c r="CL65" s="34"/>
      <c r="CM65" s="34"/>
      <c r="CN65" s="34"/>
      <c r="CO65" s="63">
        <f>SUM(CJ65:CN65)</f>
        <v>100</v>
      </c>
      <c r="CP65" s="349"/>
      <c r="CQ65" s="35">
        <v>15</v>
      </c>
      <c r="CR65" s="35">
        <v>20</v>
      </c>
      <c r="CS65" s="35"/>
      <c r="CT65" s="36"/>
      <c r="CU65" s="35"/>
      <c r="CV65" s="35"/>
      <c r="CW65" s="35"/>
      <c r="CX65" s="35"/>
      <c r="CY65" s="66">
        <f>SUM(CQ65:CX65)</f>
        <v>35</v>
      </c>
      <c r="CZ65" s="318"/>
      <c r="DA65" s="396"/>
      <c r="DB65" s="397"/>
      <c r="DC65" s="319"/>
      <c r="DD65" s="39"/>
      <c r="DE65" s="39"/>
      <c r="DF65" s="39"/>
      <c r="DG65" s="39"/>
      <c r="DH65" s="308"/>
      <c r="DI65" s="67" t="s">
        <v>34</v>
      </c>
      <c r="DJ65" s="68" t="s">
        <v>35</v>
      </c>
      <c r="DK65" s="69" t="s">
        <v>36</v>
      </c>
      <c r="DL65" s="283"/>
      <c r="DM65" s="283"/>
      <c r="DN65" s="283"/>
      <c r="DR65" s="279" t="s">
        <v>37</v>
      </c>
      <c r="DS65" s="279"/>
      <c r="DT65" s="279"/>
      <c r="DU65" s="279"/>
      <c r="DV65" s="279"/>
      <c r="DW65" s="279"/>
    </row>
    <row r="66" spans="1:127" ht="18" customHeight="1">
      <c r="A66" s="70">
        <v>406913150140</v>
      </c>
      <c r="B66" s="71" t="s">
        <v>144</v>
      </c>
      <c r="C66" s="222" t="s">
        <v>145</v>
      </c>
      <c r="D66" s="223"/>
      <c r="E66" s="182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 t="str">
        <f>IF(SUMIFS(E66:P66,E66:P66,"&gt;=0")=0,"",SUMIFS(E66:P66,E66:P66,"&gt;=0"))</f>
        <v/>
      </c>
      <c r="R66" s="76">
        <f>IFERROR(IF($R$62=0,0,((Q66/SUMIFS($E$65:$P$65,E66:P66,"&gt;=0")*100))),"")</f>
        <v>0</v>
      </c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 t="str">
        <f>IF(SUMIFS(S66:AB66,S66:AB66,"&gt;=0")=0,"",SUMIFS(S66:AB66,S66:AB66,"&gt;=0"))</f>
        <v/>
      </c>
      <c r="AD66" s="79" t="str">
        <f>IFERROR(IF($AD$62=0,0,((AC66/SUMIFS($S$65:$AB$65,S66:AB66,"&gt;=0")*100))),"")</f>
        <v/>
      </c>
      <c r="AE66" s="182">
        <v>10</v>
      </c>
      <c r="AF66" s="76">
        <v>8</v>
      </c>
      <c r="AG66" s="76">
        <v>10</v>
      </c>
      <c r="AH66" s="76">
        <v>10</v>
      </c>
      <c r="AI66" s="76">
        <v>10</v>
      </c>
      <c r="AJ66" s="76">
        <v>12</v>
      </c>
      <c r="AK66" s="76">
        <v>14</v>
      </c>
      <c r="AL66" s="76"/>
      <c r="AM66" s="76"/>
      <c r="AN66" s="76"/>
      <c r="AO66" s="76">
        <f>IF(SUMIFS(AE66:AN66,AE66:AN66,"&gt;=0")=0,"",SUMIFS(AE66:AN66,AE66:AN66,"&gt;=0"))</f>
        <v>74</v>
      </c>
      <c r="AP66" s="76">
        <f>IFERROR(IF($AP$62=0,0,((AO66/SUMIFS($AE$65:$AN$65,AE66:AN66,"&gt;=0"))*100)),"")</f>
        <v>84.090909090909093</v>
      </c>
      <c r="AQ66" s="78">
        <v>23</v>
      </c>
      <c r="AR66" s="78">
        <v>10</v>
      </c>
      <c r="AS66" s="78">
        <v>18</v>
      </c>
      <c r="AT66" s="78"/>
      <c r="AU66" s="78"/>
      <c r="AV66" s="78"/>
      <c r="AW66" s="78"/>
      <c r="AX66" s="78">
        <f>IF(SUMIFS(AQ66:AW66,AQ66:AW66,"&gt;=0")=0,"",SUMIFS(AQ66:AW66,AQ66:AW66,"&gt;=0"))</f>
        <v>51</v>
      </c>
      <c r="AY66" s="78">
        <f>IFERROR(IF($AY$62=0,0,((AX66/SUMIFS($AQ$65:$AW$65,AQ66:AW66,"&gt;=0"))*100)),"")</f>
        <v>92.72727272727272</v>
      </c>
      <c r="AZ66" s="384">
        <v>37</v>
      </c>
      <c r="BA66" s="385"/>
      <c r="BB66" s="80">
        <f>IFERROR(IF(OR($BB$62="",$BB$62=0),0,IF(AZ66/$AZ$65*100=0,"",AZ66/$AZ$65*100)),"")</f>
        <v>74</v>
      </c>
      <c r="BC66" s="182">
        <v>95</v>
      </c>
      <c r="BD66" s="76">
        <v>90</v>
      </c>
      <c r="BE66" s="76">
        <v>95</v>
      </c>
      <c r="BF66" s="76"/>
      <c r="BG66" s="76"/>
      <c r="BH66" s="76">
        <f>IF(SUMIFS(BC66:BG66,BC66:BG66,"&gt;=0")=0,"",SUMIFS(BC66:BG66,BC66:BG66,"&gt;=0"))</f>
        <v>280</v>
      </c>
      <c r="BI66" s="76">
        <f>IFERROR(IF($BI$62=0,0,((BH66/SUMIFS($BC$65:$BG$65,BC66:BG66,"&gt;=0"))*100)),"")</f>
        <v>93.333333333333329</v>
      </c>
      <c r="BJ66" s="78">
        <v>12</v>
      </c>
      <c r="BK66" s="78"/>
      <c r="BL66" s="78"/>
      <c r="BM66" s="78"/>
      <c r="BN66" s="78"/>
      <c r="BO66" s="78"/>
      <c r="BP66" s="78"/>
      <c r="BQ66" s="78"/>
      <c r="BR66" s="78"/>
      <c r="BS66" s="78"/>
      <c r="BT66" s="78">
        <f>IF(SUMIFS(BJ66:BS66,BJ66:BS66,"&gt;=0")=0,"",SUMIFS(BJ66:BS66,BJ66:BS66,"&gt;=0"))</f>
        <v>12</v>
      </c>
      <c r="BU66" s="78">
        <f>IFERROR(IF($BU$62=0,0,((BT66/SUMIFS($BJ$65:$BS$65,BJ66:BS66,"&gt;=0"))*100)),"")</f>
        <v>80</v>
      </c>
      <c r="BV66" s="82">
        <v>90</v>
      </c>
      <c r="BW66" s="82">
        <v>94</v>
      </c>
      <c r="BX66" s="82"/>
      <c r="BY66" s="82"/>
      <c r="BZ66" s="82"/>
      <c r="CA66" s="82">
        <f>IF(SUMIFS(BV66:BZ66,BV66:BZ66,"&gt;=0")=0,"",SUMIFS(BV66:BZ66,BV66:BZ66,"&gt;=0"))</f>
        <v>184</v>
      </c>
      <c r="CB66" s="82">
        <f>IFERROR(IF($CB$62=0,0,((CA66/SUMIFS($BV$65:$BZ$65,BV66:BZ66,"&gt;=0"))*100)),"")</f>
        <v>92</v>
      </c>
      <c r="CC66" s="84">
        <v>90</v>
      </c>
      <c r="CD66" s="84">
        <v>90</v>
      </c>
      <c r="CE66" s="84"/>
      <c r="CF66" s="84"/>
      <c r="CG66" s="84"/>
      <c r="CH66" s="84">
        <f>IF(SUMIFS(CC66:CG66,CC66:CG66,"&gt;=0")=0,"",SUMIFS(CC66:CG66,CC66:CG66,"&gt;=0"))</f>
        <v>180</v>
      </c>
      <c r="CI66" s="84">
        <f>IFERROR(IF($CI$62=0,0,((CH66/SUMIFS($CC$65:$CG$65,CC66:CG66,"&gt;=0"))*100)),"")</f>
        <v>90</v>
      </c>
      <c r="CJ66" s="86">
        <v>95</v>
      </c>
      <c r="CK66" s="86"/>
      <c r="CL66" s="86"/>
      <c r="CM66" s="86"/>
      <c r="CN66" s="86"/>
      <c r="CO66" s="86">
        <f>IF(SUMIFS(CJ66:CN66,CJ66:CN66,"&gt;=0")=0,"",SUMIFS(CJ66:CN66,CJ66:CN66,"&gt;=0"))</f>
        <v>95</v>
      </c>
      <c r="CP66" s="86">
        <f>IFERROR(IF($CP$62=0,0,((CO66/SUMIFS($CJ$65:$CN$65,CJ66:CN66,"&gt;=0"))*100)),"")</f>
        <v>95</v>
      </c>
      <c r="CQ66" s="182">
        <v>15</v>
      </c>
      <c r="CR66" s="76">
        <v>20</v>
      </c>
      <c r="CS66" s="76"/>
      <c r="CT66" s="88"/>
      <c r="CU66" s="88"/>
      <c r="CV66" s="88"/>
      <c r="CW66" s="88"/>
      <c r="CX66" s="88"/>
      <c r="CY66" s="88">
        <f>IF(SUMIFS(CQ66:CX66,CQ66:CX66,"&gt;=0")=0,"",SUMIFS(CQ66:CX66,CQ66:CX66,"&gt;=0"))</f>
        <v>35</v>
      </c>
      <c r="CZ66" s="89">
        <f>IFERROR(IF($CZ$62=0,0,((CY66/SUMIFS($CQ$65:$CX$65,CQ66:CX66,"&gt;=0"))*100)),"")</f>
        <v>100</v>
      </c>
      <c r="DA66" s="392">
        <v>36</v>
      </c>
      <c r="DB66" s="393"/>
      <c r="DC66" s="80">
        <f>IFERROR(IF(OR($DC$62="",$DC$62=0),0,IF((DA66/$DA$64*100)*$DC$62/100=0,"",(DA66/$DA$64*100)*$DC$62/100)),"")</f>
        <v>14.4</v>
      </c>
      <c r="DD66" s="162" t="str">
        <f>IFERROR((R66*$R$62+AD66*$AD$62)/100*$AC$61/100,"")</f>
        <v/>
      </c>
      <c r="DE66" s="162">
        <f>IFERROR(((AP66*$AP$62+AY66*$AY$62+BB66*$BB$62)/100)*$BA$61/100,"")</f>
        <v>25.096363636363634</v>
      </c>
      <c r="DF66" s="162">
        <f>IFERROR(((BI66*$BI$62+BU66*$BU$62+CB66*$CB$62+CI66*$CI$62+CP66*$CP$62+CZ66*$CZ$62)/100)*$CY$61/100,"")</f>
        <v>45.108333333333327</v>
      </c>
      <c r="DG66" s="162">
        <f>IFERROR(DC66,"")</f>
        <v>14.4</v>
      </c>
      <c r="DH66" s="93">
        <f>IFERROR(IF(AND($C$61="",$E$60="",$AE$60="",$BC$60="",$E$59=""),IF(SUM(DD66:DG66)=0,"",SUM(DD66:DG66)),""),"")</f>
        <v>84.60469696969696</v>
      </c>
      <c r="DI66" s="94">
        <f>IFERROR(75+(100-75)/(100-60)*(DH66-60),"")</f>
        <v>90.377935606060603</v>
      </c>
      <c r="DJ66" s="95">
        <f>IFERROR(75+(100-75)/(100-55)*(DH66-55),"")</f>
        <v>91.447053872053871</v>
      </c>
      <c r="DK66" s="96">
        <f>IFERROR(75+(100-75)/(100-50)*(DH66-50),"")</f>
        <v>92.30234848484848</v>
      </c>
      <c r="DL66" s="163">
        <f t="shared" ref="DL66:DL105" si="31">IFERROR(IF(ROUND(IF($C$60="Green",DI66,IF($C$60="Orange",DJ66,IF($C$60="Yellow",DK66,"Error!"))),0)&lt;70,70,ROUND(IF($C$60="Green",DI66,IF($C$60="Orange",DJ66,IF($C$60="Yellow",DK66,"Error!"))),0)),"")</f>
        <v>90</v>
      </c>
      <c r="DM66" s="164">
        <f>IFERROR(DL66-DL13,"")</f>
        <v>2</v>
      </c>
      <c r="DN66" s="219">
        <f>DL13</f>
        <v>88</v>
      </c>
      <c r="DR66" s="275" t="s">
        <v>40</v>
      </c>
      <c r="DS66" s="275"/>
      <c r="DT66" s="275"/>
      <c r="DU66" s="275"/>
      <c r="DV66" s="276">
        <f>COUNTIFS($DL$66:$DL$105,"&gt;=95",$DL$66:$DL$105,"&lt;=100")</f>
        <v>4</v>
      </c>
      <c r="DW66" s="276"/>
    </row>
    <row r="67" spans="1:127" ht="18" customHeight="1">
      <c r="A67" s="70">
        <v>406913150164</v>
      </c>
      <c r="B67" s="99" t="s">
        <v>146</v>
      </c>
      <c r="C67" s="222" t="s">
        <v>147</v>
      </c>
      <c r="D67" s="223"/>
      <c r="E67" s="182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 t="str">
        <f t="shared" ref="Q67:Q105" si="32">IF(SUMIFS(E67:P67,E67:P67,"&gt;=0")=0,"",SUMIFS(E67:P67,E67:P67,"&gt;=0"))</f>
        <v/>
      </c>
      <c r="R67" s="76">
        <f t="shared" ref="R67:R105" si="33">IFERROR(IF($R$62=0,0,((Q67/SUMIFS($E$65:$P$65,E67:P67,"&gt;=0")*100))),"")</f>
        <v>0</v>
      </c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 t="str">
        <f t="shared" ref="AC67:AC105" si="34">IF(SUMIFS(S67:AB67,S67:AB67,"&gt;=0")=0,"",SUMIFS(S67:AB67,S67:AB67,"&gt;=0"))</f>
        <v/>
      </c>
      <c r="AD67" s="79" t="str">
        <f t="shared" ref="AD67:AD105" si="35">IFERROR(IF($AD$62=0,0,((AC67/SUMIFS($S$65:$AB$65,S67:AB67,"&gt;=0")*100))),"")</f>
        <v/>
      </c>
      <c r="AE67" s="182">
        <v>10</v>
      </c>
      <c r="AF67" s="76">
        <v>8</v>
      </c>
      <c r="AG67" s="76">
        <v>10</v>
      </c>
      <c r="AH67" s="76">
        <v>13</v>
      </c>
      <c r="AI67" s="76">
        <v>10</v>
      </c>
      <c r="AJ67" s="76">
        <v>13</v>
      </c>
      <c r="AK67" s="76">
        <v>14</v>
      </c>
      <c r="AL67" s="76"/>
      <c r="AM67" s="76"/>
      <c r="AN67" s="76"/>
      <c r="AO67" s="76">
        <f t="shared" ref="AO67:AO105" si="36">IF(SUMIFS(AE67:AN67,AE67:AN67,"&gt;=0")=0,"",SUMIFS(AE67:AN67,AE67:AN67,"&gt;=0"))</f>
        <v>78</v>
      </c>
      <c r="AP67" s="76">
        <f t="shared" ref="AP67:AP105" si="37">IFERROR(IF($AP$62=0,0,((AO67/SUMIFS($AE$65:$AN$65,AE67:AN67,"&gt;=0"))*100)),"")</f>
        <v>88.63636363636364</v>
      </c>
      <c r="AQ67" s="78">
        <v>24</v>
      </c>
      <c r="AR67" s="78">
        <v>10</v>
      </c>
      <c r="AS67" s="78">
        <v>16</v>
      </c>
      <c r="AT67" s="78"/>
      <c r="AU67" s="78"/>
      <c r="AV67" s="78"/>
      <c r="AW67" s="78"/>
      <c r="AX67" s="78">
        <f t="shared" ref="AX67:AX105" si="38">IF(SUMIFS(AQ67:AW67,AQ67:AW67,"&gt;=0")=0,"",SUMIFS(AQ67:AW67,AQ67:AW67,"&gt;=0"))</f>
        <v>50</v>
      </c>
      <c r="AY67" s="78">
        <f t="shared" ref="AY67:AY105" si="39">IFERROR(IF($AY$62=0,0,((AX67/SUMIFS($AQ$65:$AW$65,AQ67:AW67,"&gt;=0"))*100)),"")</f>
        <v>90.909090909090907</v>
      </c>
      <c r="AZ67" s="384">
        <v>47</v>
      </c>
      <c r="BA67" s="385"/>
      <c r="BB67" s="80">
        <f t="shared" ref="BB67:BB105" si="40">IFERROR(IF(OR($BB$62="",$BB$62=0),0,IF(AZ67/$AZ$65*100=0,"",AZ67/$AZ$65*100)),"")</f>
        <v>94</v>
      </c>
      <c r="BC67" s="182">
        <v>99</v>
      </c>
      <c r="BD67" s="76">
        <v>89</v>
      </c>
      <c r="BE67" s="76">
        <v>94</v>
      </c>
      <c r="BF67" s="76"/>
      <c r="BG67" s="76"/>
      <c r="BH67" s="76">
        <f t="shared" ref="BH67:BH105" si="41">IF(SUMIFS(BC67:BG67,BC67:BG67,"&gt;=0")=0,"",SUMIFS(BC67:BG67,BC67:BG67,"&gt;=0"))</f>
        <v>282</v>
      </c>
      <c r="BI67" s="76">
        <f t="shared" ref="BI67:BI105" si="42">IFERROR(IF($BI$62=0,0,((BH67/SUMIFS($BC$65:$BG$65,BC67:BG67,"&gt;=0"))*100)),"")</f>
        <v>94</v>
      </c>
      <c r="BJ67" s="78">
        <v>14</v>
      </c>
      <c r="BK67" s="78"/>
      <c r="BL67" s="78"/>
      <c r="BM67" s="78"/>
      <c r="BN67" s="78"/>
      <c r="BO67" s="78"/>
      <c r="BP67" s="78"/>
      <c r="BQ67" s="78"/>
      <c r="BR67" s="78"/>
      <c r="BS67" s="78"/>
      <c r="BT67" s="78">
        <f t="shared" ref="BT67:BT105" si="43">IF(SUMIFS(BJ67:BS67,BJ67:BS67,"&gt;=0")=0,"",SUMIFS(BJ67:BS67,BJ67:BS67,"&gt;=0"))</f>
        <v>14</v>
      </c>
      <c r="BU67" s="78">
        <f t="shared" ref="BU67:BU105" si="44">IFERROR(IF($BU$62=0,0,((BT67/SUMIFS($BJ$65:$BS$65,BJ67:BS67,"&gt;=0"))*100)),"")</f>
        <v>93.333333333333329</v>
      </c>
      <c r="BV67" s="82">
        <v>89</v>
      </c>
      <c r="BW67" s="82">
        <v>86</v>
      </c>
      <c r="BX67" s="82"/>
      <c r="BY67" s="82"/>
      <c r="BZ67" s="82"/>
      <c r="CA67" s="82">
        <f t="shared" ref="CA67:CA105" si="45">IF(SUMIFS(BV67:BZ67,BV67:BZ67,"&gt;=0")=0,"",SUMIFS(BV67:BZ67,BV67:BZ67,"&gt;=0"))</f>
        <v>175</v>
      </c>
      <c r="CB67" s="82">
        <f t="shared" ref="CB67:CB105" si="46">IFERROR(IF($CB$62=0,0,((CA67/SUMIFS($BV$65:$BZ$65,BV67:BZ67,"&gt;=0"))*100)),"")</f>
        <v>87.5</v>
      </c>
      <c r="CC67" s="84">
        <v>89</v>
      </c>
      <c r="CD67" s="84">
        <v>89</v>
      </c>
      <c r="CE67" s="84"/>
      <c r="CF67" s="84"/>
      <c r="CG67" s="84"/>
      <c r="CH67" s="84">
        <f t="shared" ref="CH67:CH105" si="47">IF(SUMIFS(CC67:CG67,CC67:CG67,"&gt;=0")=0,"",SUMIFS(CC67:CG67,CC67:CG67,"&gt;=0"))</f>
        <v>178</v>
      </c>
      <c r="CI67" s="84">
        <f t="shared" ref="CI67:CI105" si="48">IFERROR(IF($CI$62=0,0,((CH67/SUMIFS($CC$65:$CG$65,CC67:CG67,"&gt;=0"))*100)),"")</f>
        <v>89</v>
      </c>
      <c r="CJ67" s="86">
        <v>89</v>
      </c>
      <c r="CK67" s="86"/>
      <c r="CL67" s="86"/>
      <c r="CM67" s="86"/>
      <c r="CN67" s="86"/>
      <c r="CO67" s="86">
        <f t="shared" ref="CO67:CO105" si="49">IF(SUMIFS(CJ67:CN67,CJ67:CN67,"&gt;=0")=0,"",SUMIFS(CJ67:CN67,CJ67:CN67,"&gt;=0"))</f>
        <v>89</v>
      </c>
      <c r="CP67" s="86">
        <f t="shared" ref="CP67:CP105" si="50">IFERROR(IF($CP$62=0,0,((CO67/SUMIFS($CJ$65:$CN$65,CJ67:CN67,"&gt;=0"))*100)),"")</f>
        <v>89</v>
      </c>
      <c r="CQ67" s="182">
        <v>14</v>
      </c>
      <c r="CR67" s="76">
        <v>19</v>
      </c>
      <c r="CS67" s="76"/>
      <c r="CT67" s="88"/>
      <c r="CU67" s="88"/>
      <c r="CV67" s="88"/>
      <c r="CW67" s="88"/>
      <c r="CX67" s="88"/>
      <c r="CY67" s="88">
        <f t="shared" ref="CY67:CY105" si="51">IF(SUMIFS(CQ67:CX67,CQ67:CX67,"&gt;=0")=0,"",SUMIFS(CQ67:CX67,CQ67:CX67,"&gt;=0"))</f>
        <v>33</v>
      </c>
      <c r="CZ67" s="89">
        <f t="shared" ref="CZ67:CZ105" si="52">IFERROR(IF($CZ$62=0,0,((CY67/SUMIFS($CQ$65:$CX$65,CQ67:CX67,"&gt;=0"))*100)),"")</f>
        <v>94.285714285714278</v>
      </c>
      <c r="DA67" s="386">
        <v>50</v>
      </c>
      <c r="DB67" s="385"/>
      <c r="DC67" s="80">
        <f t="shared" ref="DC67:DC105" si="53">IFERROR(IF(OR($DC$62="",$DC$62=0),0,IF((DA67/$DA$64*100)*$DC$62/100=0,"",(DA67/$DA$64*100)*$DC$62/100)),"")</f>
        <v>20</v>
      </c>
      <c r="DD67" s="162" t="str">
        <f t="shared" ref="DD67:DD105" si="54">IFERROR((R67*$R$62+AD67*$AD$62)/100*$AC$61/100,"")</f>
        <v/>
      </c>
      <c r="DE67" s="162">
        <f t="shared" ref="DE67:DE105" si="55">IFERROR(((AP67*$AP$62+AY67*$AY$62+BB67*$BB$62)/100)*$BA$61/100,"")</f>
        <v>27.278181818181814</v>
      </c>
      <c r="DF67" s="162">
        <f t="shared" ref="DF67:DF105" si="56">IFERROR(((BI67*$BI$62+BU67*$BU$62+CB67*$CB$62+CI67*$CI$62+CP67*$CP$62+CZ67*$CZ$62)/100)*$CY$61/100,"")</f>
        <v>45.69345238095238</v>
      </c>
      <c r="DG67" s="162">
        <f t="shared" ref="DG67:DG105" si="57">IFERROR(DC67,"")</f>
        <v>20</v>
      </c>
      <c r="DH67" s="93">
        <f t="shared" ref="DH67:DH105" si="58">IFERROR(IF(AND($C$61="",$E$60="",$AE$60="",$BC$60="",$E$59=""),IF(SUM(DD67:DG67)=0,"",SUM(DD67:DG67)),""),"")</f>
        <v>92.971634199134201</v>
      </c>
      <c r="DI67" s="94">
        <f t="shared" ref="DI67:DI105" si="59">IFERROR(75+(100-75)/(100-60)*(DH67-60),"")</f>
        <v>95.607271374458875</v>
      </c>
      <c r="DJ67" s="95">
        <f t="shared" ref="DJ67:DJ81" si="60">IFERROR(75+(100-75)/(100-55)*(DH67-55),"")</f>
        <v>96.095352332852343</v>
      </c>
      <c r="DK67" s="96">
        <f t="shared" ref="DK67:DK81" si="61">IFERROR(75+(100-75)/(100-50)*(DH67-50),"")</f>
        <v>96.4858170995671</v>
      </c>
      <c r="DL67" s="163">
        <f t="shared" si="31"/>
        <v>96</v>
      </c>
      <c r="DM67" s="164">
        <f t="shared" ref="DM67:DM105" si="62">IFERROR(DL67-DL14,"")</f>
        <v>3</v>
      </c>
      <c r="DN67" s="219">
        <f t="shared" ref="DN67:DN105" si="63">DL14</f>
        <v>93</v>
      </c>
      <c r="DR67" s="275" t="s">
        <v>43</v>
      </c>
      <c r="DS67" s="275"/>
      <c r="DT67" s="275"/>
      <c r="DU67" s="275"/>
      <c r="DV67" s="276">
        <f>COUNTIFS($DL$66:$DL$105,"&gt;=90",$DL$66:$DL$105,"&lt;95")</f>
        <v>6</v>
      </c>
      <c r="DW67" s="276"/>
    </row>
    <row r="68" spans="1:127" ht="18" customHeight="1">
      <c r="A68" s="70">
        <v>406913150143</v>
      </c>
      <c r="B68" s="71" t="s">
        <v>148</v>
      </c>
      <c r="C68" s="222" t="s">
        <v>149</v>
      </c>
      <c r="D68" s="223"/>
      <c r="E68" s="182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 t="str">
        <f t="shared" si="32"/>
        <v/>
      </c>
      <c r="R68" s="76">
        <f t="shared" si="33"/>
        <v>0</v>
      </c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 t="str">
        <f t="shared" si="34"/>
        <v/>
      </c>
      <c r="AD68" s="79" t="str">
        <f t="shared" si="35"/>
        <v/>
      </c>
      <c r="AE68" s="182">
        <v>6</v>
      </c>
      <c r="AF68" s="76">
        <v>9</v>
      </c>
      <c r="AG68" s="76">
        <v>10</v>
      </c>
      <c r="AH68" s="76">
        <v>13</v>
      </c>
      <c r="AI68" s="76">
        <v>15</v>
      </c>
      <c r="AJ68" s="76">
        <v>14</v>
      </c>
      <c r="AK68" s="76">
        <v>10</v>
      </c>
      <c r="AL68" s="76"/>
      <c r="AM68" s="76"/>
      <c r="AN68" s="76"/>
      <c r="AO68" s="76">
        <f t="shared" si="36"/>
        <v>77</v>
      </c>
      <c r="AP68" s="76">
        <f t="shared" si="37"/>
        <v>87.5</v>
      </c>
      <c r="AQ68" s="78">
        <v>20</v>
      </c>
      <c r="AR68" s="78">
        <v>9</v>
      </c>
      <c r="AS68" s="78">
        <v>17</v>
      </c>
      <c r="AT68" s="78"/>
      <c r="AU68" s="78"/>
      <c r="AV68" s="78"/>
      <c r="AW68" s="78"/>
      <c r="AX68" s="78">
        <f t="shared" si="38"/>
        <v>46</v>
      </c>
      <c r="AY68" s="78">
        <f t="shared" si="39"/>
        <v>83.636363636363626</v>
      </c>
      <c r="AZ68" s="384">
        <v>15</v>
      </c>
      <c r="BA68" s="385"/>
      <c r="BB68" s="80">
        <f t="shared" si="40"/>
        <v>30</v>
      </c>
      <c r="BC68" s="182">
        <v>85</v>
      </c>
      <c r="BD68" s="76">
        <v>85</v>
      </c>
      <c r="BE68" s="76">
        <v>86</v>
      </c>
      <c r="BF68" s="76"/>
      <c r="BG68" s="76"/>
      <c r="BH68" s="76">
        <f t="shared" si="41"/>
        <v>256</v>
      </c>
      <c r="BI68" s="76">
        <f t="shared" si="42"/>
        <v>85.333333333333343</v>
      </c>
      <c r="BJ68" s="78">
        <v>13</v>
      </c>
      <c r="BK68" s="78"/>
      <c r="BL68" s="78"/>
      <c r="BM68" s="78"/>
      <c r="BN68" s="78"/>
      <c r="BO68" s="78"/>
      <c r="BP68" s="78"/>
      <c r="BQ68" s="78"/>
      <c r="BR68" s="78"/>
      <c r="BS68" s="78"/>
      <c r="BT68" s="78">
        <f t="shared" si="43"/>
        <v>13</v>
      </c>
      <c r="BU68" s="78">
        <f t="shared" si="44"/>
        <v>86.666666666666671</v>
      </c>
      <c r="BV68" s="82">
        <v>87</v>
      </c>
      <c r="BW68" s="82">
        <v>94</v>
      </c>
      <c r="BX68" s="82"/>
      <c r="BY68" s="82"/>
      <c r="BZ68" s="82"/>
      <c r="CA68" s="82">
        <f t="shared" si="45"/>
        <v>181</v>
      </c>
      <c r="CB68" s="82">
        <f t="shared" si="46"/>
        <v>90.5</v>
      </c>
      <c r="CC68" s="84">
        <v>86</v>
      </c>
      <c r="CD68" s="84">
        <v>88</v>
      </c>
      <c r="CE68" s="84"/>
      <c r="CF68" s="84"/>
      <c r="CG68" s="84"/>
      <c r="CH68" s="84">
        <f t="shared" si="47"/>
        <v>174</v>
      </c>
      <c r="CI68" s="84">
        <f t="shared" si="48"/>
        <v>87</v>
      </c>
      <c r="CJ68" s="86">
        <v>88</v>
      </c>
      <c r="CK68" s="86"/>
      <c r="CL68" s="86"/>
      <c r="CM68" s="86"/>
      <c r="CN68" s="86"/>
      <c r="CO68" s="86">
        <f t="shared" si="49"/>
        <v>88</v>
      </c>
      <c r="CP68" s="86">
        <f t="shared" si="50"/>
        <v>88</v>
      </c>
      <c r="CQ68" s="182">
        <v>13</v>
      </c>
      <c r="CR68" s="76">
        <v>18</v>
      </c>
      <c r="CS68" s="76"/>
      <c r="CT68" s="88"/>
      <c r="CU68" s="88"/>
      <c r="CV68" s="88"/>
      <c r="CW68" s="88"/>
      <c r="CX68" s="88"/>
      <c r="CY68" s="88">
        <f t="shared" si="51"/>
        <v>31</v>
      </c>
      <c r="CZ68" s="89">
        <f t="shared" si="52"/>
        <v>88.571428571428569</v>
      </c>
      <c r="DA68" s="386">
        <v>13</v>
      </c>
      <c r="DB68" s="385"/>
      <c r="DC68" s="80">
        <f t="shared" si="53"/>
        <v>5.2</v>
      </c>
      <c r="DD68" s="162" t="str">
        <f t="shared" si="54"/>
        <v/>
      </c>
      <c r="DE68" s="162">
        <f t="shared" si="55"/>
        <v>20.72727272727273</v>
      </c>
      <c r="DF68" s="162">
        <f t="shared" si="56"/>
        <v>43.707738095238099</v>
      </c>
      <c r="DG68" s="162">
        <f t="shared" si="57"/>
        <v>5.2</v>
      </c>
      <c r="DH68" s="93">
        <f t="shared" si="58"/>
        <v>69.635010822510836</v>
      </c>
      <c r="DI68" s="94">
        <f t="shared" si="59"/>
        <v>81.021881764069278</v>
      </c>
      <c r="DJ68" s="95">
        <f t="shared" si="60"/>
        <v>83.13056156806158</v>
      </c>
      <c r="DK68" s="96">
        <f t="shared" si="61"/>
        <v>84.817505411255411</v>
      </c>
      <c r="DL68" s="163">
        <f t="shared" si="31"/>
        <v>81</v>
      </c>
      <c r="DM68" s="164">
        <f t="shared" si="62"/>
        <v>-5</v>
      </c>
      <c r="DN68" s="219">
        <f t="shared" si="63"/>
        <v>86</v>
      </c>
      <c r="DR68" s="275" t="s">
        <v>46</v>
      </c>
      <c r="DS68" s="275"/>
      <c r="DT68" s="275"/>
      <c r="DU68" s="275"/>
      <c r="DV68" s="276">
        <f>COUNTIFS($DL$66:$DL$105,"&gt;=85",$DL$66:$DL$105,"&lt;90")</f>
        <v>5</v>
      </c>
      <c r="DW68" s="276"/>
    </row>
    <row r="69" spans="1:127" ht="18" customHeight="1">
      <c r="A69" s="70">
        <v>406913150166</v>
      </c>
      <c r="B69" s="103" t="s">
        <v>150</v>
      </c>
      <c r="C69" s="220" t="s">
        <v>151</v>
      </c>
      <c r="D69" s="223"/>
      <c r="E69" s="182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 t="str">
        <f t="shared" si="32"/>
        <v/>
      </c>
      <c r="R69" s="76">
        <f t="shared" si="33"/>
        <v>0</v>
      </c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 t="str">
        <f t="shared" si="34"/>
        <v/>
      </c>
      <c r="AD69" s="79" t="str">
        <f t="shared" si="35"/>
        <v/>
      </c>
      <c r="AE69" s="182">
        <v>10</v>
      </c>
      <c r="AF69" s="76">
        <v>8</v>
      </c>
      <c r="AG69" s="76">
        <v>7</v>
      </c>
      <c r="AH69" s="76">
        <v>12</v>
      </c>
      <c r="AI69" s="76">
        <v>15</v>
      </c>
      <c r="AJ69" s="76">
        <v>12</v>
      </c>
      <c r="AK69" s="76">
        <v>13</v>
      </c>
      <c r="AL69" s="76"/>
      <c r="AM69" s="76"/>
      <c r="AN69" s="76"/>
      <c r="AO69" s="76">
        <f t="shared" si="36"/>
        <v>77</v>
      </c>
      <c r="AP69" s="76">
        <f t="shared" si="37"/>
        <v>87.5</v>
      </c>
      <c r="AQ69" s="78">
        <v>23</v>
      </c>
      <c r="AR69" s="78">
        <v>10</v>
      </c>
      <c r="AS69" s="78">
        <v>17</v>
      </c>
      <c r="AT69" s="78"/>
      <c r="AU69" s="78"/>
      <c r="AV69" s="78"/>
      <c r="AW69" s="78"/>
      <c r="AX69" s="78">
        <f t="shared" si="38"/>
        <v>50</v>
      </c>
      <c r="AY69" s="78">
        <f t="shared" si="39"/>
        <v>90.909090909090907</v>
      </c>
      <c r="AZ69" s="384">
        <v>38</v>
      </c>
      <c r="BA69" s="385"/>
      <c r="BB69" s="80">
        <f t="shared" si="40"/>
        <v>76</v>
      </c>
      <c r="BC69" s="182">
        <v>99</v>
      </c>
      <c r="BD69" s="76">
        <v>89</v>
      </c>
      <c r="BE69" s="76">
        <v>94</v>
      </c>
      <c r="BF69" s="76"/>
      <c r="BG69" s="76"/>
      <c r="BH69" s="76">
        <f t="shared" si="41"/>
        <v>282</v>
      </c>
      <c r="BI69" s="76">
        <f t="shared" si="42"/>
        <v>94</v>
      </c>
      <c r="BJ69" s="78">
        <v>14</v>
      </c>
      <c r="BK69" s="78"/>
      <c r="BL69" s="78"/>
      <c r="BM69" s="78"/>
      <c r="BN69" s="78"/>
      <c r="BO69" s="78"/>
      <c r="BP69" s="78"/>
      <c r="BQ69" s="78"/>
      <c r="BR69" s="78"/>
      <c r="BS69" s="78"/>
      <c r="BT69" s="78">
        <f t="shared" si="43"/>
        <v>14</v>
      </c>
      <c r="BU69" s="78">
        <f t="shared" si="44"/>
        <v>93.333333333333329</v>
      </c>
      <c r="BV69" s="82">
        <v>88</v>
      </c>
      <c r="BW69" s="82">
        <v>90</v>
      </c>
      <c r="BX69" s="82"/>
      <c r="BY69" s="82"/>
      <c r="BZ69" s="82"/>
      <c r="CA69" s="82">
        <f t="shared" si="45"/>
        <v>178</v>
      </c>
      <c r="CB69" s="82">
        <f t="shared" si="46"/>
        <v>89</v>
      </c>
      <c r="CC69" s="84">
        <v>87</v>
      </c>
      <c r="CD69" s="84">
        <v>90</v>
      </c>
      <c r="CE69" s="84"/>
      <c r="CF69" s="84"/>
      <c r="CG69" s="84"/>
      <c r="CH69" s="84">
        <f t="shared" si="47"/>
        <v>177</v>
      </c>
      <c r="CI69" s="84">
        <f t="shared" si="48"/>
        <v>88.5</v>
      </c>
      <c r="CJ69" s="86">
        <v>89</v>
      </c>
      <c r="CK69" s="86"/>
      <c r="CL69" s="86"/>
      <c r="CM69" s="86"/>
      <c r="CN69" s="86"/>
      <c r="CO69" s="86">
        <f t="shared" si="49"/>
        <v>89</v>
      </c>
      <c r="CP69" s="86">
        <f t="shared" si="50"/>
        <v>89</v>
      </c>
      <c r="CQ69" s="182">
        <v>14</v>
      </c>
      <c r="CR69" s="76">
        <v>19</v>
      </c>
      <c r="CS69" s="76"/>
      <c r="CT69" s="88"/>
      <c r="CU69" s="88"/>
      <c r="CV69" s="88"/>
      <c r="CW69" s="88"/>
      <c r="CX69" s="88"/>
      <c r="CY69" s="88">
        <f t="shared" si="51"/>
        <v>33</v>
      </c>
      <c r="CZ69" s="89">
        <f t="shared" si="52"/>
        <v>94.285714285714278</v>
      </c>
      <c r="DA69" s="386">
        <v>38</v>
      </c>
      <c r="DB69" s="385"/>
      <c r="DC69" s="80">
        <f t="shared" si="53"/>
        <v>15.2</v>
      </c>
      <c r="DD69" s="162" t="str">
        <f t="shared" si="54"/>
        <v/>
      </c>
      <c r="DE69" s="162">
        <f t="shared" si="55"/>
        <v>25.521818181818183</v>
      </c>
      <c r="DF69" s="162">
        <f t="shared" si="56"/>
        <v>45.768452380952375</v>
      </c>
      <c r="DG69" s="162">
        <f t="shared" si="57"/>
        <v>15.2</v>
      </c>
      <c r="DH69" s="93">
        <f t="shared" si="58"/>
        <v>86.490270562770561</v>
      </c>
      <c r="DI69" s="94">
        <f t="shared" si="59"/>
        <v>91.556419101731592</v>
      </c>
      <c r="DJ69" s="95">
        <f t="shared" si="60"/>
        <v>92.49459475709476</v>
      </c>
      <c r="DK69" s="96">
        <f t="shared" si="61"/>
        <v>93.245135281385274</v>
      </c>
      <c r="DL69" s="163">
        <f>IFERROR(IF(ROUND(IF($C$60="Green",DI69,IF($C$60="Orange",DJ69,IF($C$60="Yellow",DK69,"Error!"))),0)&lt;70,70,ROUND(IF($C$60="Green",DI69,IF($C$60="Orange",DJ69,IF($C$60="Yellow",DK69,"Error!"))),0)),"")</f>
        <v>92</v>
      </c>
      <c r="DM69" s="164">
        <f t="shared" si="62"/>
        <v>2</v>
      </c>
      <c r="DN69" s="219">
        <f t="shared" si="63"/>
        <v>90</v>
      </c>
      <c r="DR69" s="275" t="s">
        <v>49</v>
      </c>
      <c r="DS69" s="275"/>
      <c r="DT69" s="275"/>
      <c r="DU69" s="275"/>
      <c r="DV69" s="276">
        <f>COUNTIFS($DL$66:$DL$105,"&gt;=80",$DL$66:$DL$105,"&lt;85")</f>
        <v>4</v>
      </c>
      <c r="DW69" s="276"/>
    </row>
    <row r="70" spans="1:127" ht="18" customHeight="1">
      <c r="A70" s="70">
        <v>406913150147</v>
      </c>
      <c r="B70" s="71" t="s">
        <v>152</v>
      </c>
      <c r="C70" s="222" t="s">
        <v>153</v>
      </c>
      <c r="D70" s="223"/>
      <c r="E70" s="182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 t="str">
        <f t="shared" si="32"/>
        <v/>
      </c>
      <c r="R70" s="76">
        <f t="shared" si="33"/>
        <v>0</v>
      </c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 t="str">
        <f t="shared" si="34"/>
        <v/>
      </c>
      <c r="AD70" s="79" t="str">
        <f t="shared" si="35"/>
        <v/>
      </c>
      <c r="AE70" s="182">
        <v>8</v>
      </c>
      <c r="AF70" s="76">
        <v>8</v>
      </c>
      <c r="AG70" s="76">
        <v>10</v>
      </c>
      <c r="AH70" s="76">
        <v>10</v>
      </c>
      <c r="AI70" s="76">
        <v>15</v>
      </c>
      <c r="AJ70" s="76">
        <v>13</v>
      </c>
      <c r="AK70" s="76">
        <v>11</v>
      </c>
      <c r="AL70" s="76"/>
      <c r="AM70" s="76"/>
      <c r="AN70" s="76"/>
      <c r="AO70" s="76">
        <f t="shared" si="36"/>
        <v>75</v>
      </c>
      <c r="AP70" s="76">
        <f t="shared" si="37"/>
        <v>85.227272727272734</v>
      </c>
      <c r="AQ70" s="78">
        <v>24</v>
      </c>
      <c r="AR70" s="78">
        <v>10</v>
      </c>
      <c r="AS70" s="78">
        <v>19</v>
      </c>
      <c r="AT70" s="78"/>
      <c r="AU70" s="78"/>
      <c r="AV70" s="78"/>
      <c r="AW70" s="78"/>
      <c r="AX70" s="78">
        <f t="shared" si="38"/>
        <v>53</v>
      </c>
      <c r="AY70" s="78">
        <f t="shared" si="39"/>
        <v>96.36363636363636</v>
      </c>
      <c r="AZ70" s="384">
        <v>36</v>
      </c>
      <c r="BA70" s="385"/>
      <c r="BB70" s="80">
        <f t="shared" si="40"/>
        <v>72</v>
      </c>
      <c r="BC70" s="182">
        <v>85</v>
      </c>
      <c r="BD70" s="76">
        <v>85</v>
      </c>
      <c r="BE70" s="76">
        <v>86</v>
      </c>
      <c r="BF70" s="76"/>
      <c r="BG70" s="76"/>
      <c r="BH70" s="76">
        <f t="shared" si="41"/>
        <v>256</v>
      </c>
      <c r="BI70" s="76">
        <f t="shared" si="42"/>
        <v>85.333333333333343</v>
      </c>
      <c r="BJ70" s="78">
        <v>13</v>
      </c>
      <c r="BK70" s="78"/>
      <c r="BL70" s="78"/>
      <c r="BM70" s="78"/>
      <c r="BN70" s="78"/>
      <c r="BO70" s="78"/>
      <c r="BP70" s="78"/>
      <c r="BQ70" s="78"/>
      <c r="BR70" s="78"/>
      <c r="BS70" s="78"/>
      <c r="BT70" s="78">
        <f t="shared" si="43"/>
        <v>13</v>
      </c>
      <c r="BU70" s="78">
        <f t="shared" si="44"/>
        <v>86.666666666666671</v>
      </c>
      <c r="BV70" s="82">
        <v>86</v>
      </c>
      <c r="BW70" s="82">
        <v>86</v>
      </c>
      <c r="BX70" s="82"/>
      <c r="BY70" s="82"/>
      <c r="BZ70" s="82"/>
      <c r="CA70" s="82">
        <f t="shared" si="45"/>
        <v>172</v>
      </c>
      <c r="CB70" s="82">
        <f t="shared" si="46"/>
        <v>86</v>
      </c>
      <c r="CC70" s="84">
        <v>86</v>
      </c>
      <c r="CD70" s="84">
        <v>85</v>
      </c>
      <c r="CE70" s="84"/>
      <c r="CF70" s="84"/>
      <c r="CG70" s="84"/>
      <c r="CH70" s="84">
        <f t="shared" si="47"/>
        <v>171</v>
      </c>
      <c r="CI70" s="84">
        <f t="shared" si="48"/>
        <v>85.5</v>
      </c>
      <c r="CJ70" s="86">
        <v>87</v>
      </c>
      <c r="CK70" s="86"/>
      <c r="CL70" s="86"/>
      <c r="CM70" s="86"/>
      <c r="CN70" s="86"/>
      <c r="CO70" s="86">
        <f t="shared" si="49"/>
        <v>87</v>
      </c>
      <c r="CP70" s="86">
        <f t="shared" si="50"/>
        <v>87</v>
      </c>
      <c r="CQ70" s="182">
        <v>13</v>
      </c>
      <c r="CR70" s="76">
        <v>18</v>
      </c>
      <c r="CS70" s="76"/>
      <c r="CT70" s="88"/>
      <c r="CU70" s="88"/>
      <c r="CV70" s="88"/>
      <c r="CW70" s="88"/>
      <c r="CX70" s="88"/>
      <c r="CY70" s="88">
        <f t="shared" si="51"/>
        <v>31</v>
      </c>
      <c r="CZ70" s="89">
        <f t="shared" si="52"/>
        <v>88.571428571428569</v>
      </c>
      <c r="DA70" s="386">
        <v>23</v>
      </c>
      <c r="DB70" s="385"/>
      <c r="DC70" s="80">
        <f t="shared" si="53"/>
        <v>9.1999999999999993</v>
      </c>
      <c r="DD70" s="162" t="str">
        <f t="shared" si="54"/>
        <v/>
      </c>
      <c r="DE70" s="162">
        <f t="shared" si="55"/>
        <v>25.38</v>
      </c>
      <c r="DF70" s="162">
        <f t="shared" si="56"/>
        <v>43.182738095238101</v>
      </c>
      <c r="DG70" s="162">
        <f t="shared" si="57"/>
        <v>9.1999999999999993</v>
      </c>
      <c r="DH70" s="93">
        <f t="shared" si="58"/>
        <v>77.762738095238106</v>
      </c>
      <c r="DI70" s="94">
        <f t="shared" si="59"/>
        <v>86.101711309523822</v>
      </c>
      <c r="DJ70" s="95">
        <f t="shared" si="60"/>
        <v>87.645965608465616</v>
      </c>
      <c r="DK70" s="96">
        <f t="shared" si="61"/>
        <v>88.881369047619046</v>
      </c>
      <c r="DL70" s="163">
        <f t="shared" si="31"/>
        <v>86</v>
      </c>
      <c r="DM70" s="164">
        <f t="shared" si="62"/>
        <v>-1</v>
      </c>
      <c r="DN70" s="219">
        <f t="shared" si="63"/>
        <v>87</v>
      </c>
      <c r="DR70" s="275" t="s">
        <v>52</v>
      </c>
      <c r="DS70" s="275"/>
      <c r="DT70" s="275"/>
      <c r="DU70" s="275"/>
      <c r="DV70" s="276">
        <f>COUNTIFS($DL$66:$DL$105,"&gt;=75",$DL$66:$DL$105,"&lt;80")</f>
        <v>0</v>
      </c>
      <c r="DW70" s="276"/>
    </row>
    <row r="71" spans="1:127" ht="18" customHeight="1">
      <c r="A71" s="70">
        <v>406913150171</v>
      </c>
      <c r="B71" s="71" t="s">
        <v>154</v>
      </c>
      <c r="C71" s="222" t="s">
        <v>155</v>
      </c>
      <c r="D71" s="223"/>
      <c r="E71" s="182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 t="str">
        <f t="shared" si="32"/>
        <v/>
      </c>
      <c r="R71" s="76">
        <f t="shared" si="33"/>
        <v>0</v>
      </c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 t="str">
        <f t="shared" si="34"/>
        <v/>
      </c>
      <c r="AD71" s="79" t="str">
        <f t="shared" si="35"/>
        <v/>
      </c>
      <c r="AE71" s="182">
        <v>9</v>
      </c>
      <c r="AF71" s="76">
        <v>8</v>
      </c>
      <c r="AG71" s="76">
        <v>8</v>
      </c>
      <c r="AH71" s="76">
        <v>10</v>
      </c>
      <c r="AI71" s="76">
        <v>13</v>
      </c>
      <c r="AJ71" s="76">
        <v>14</v>
      </c>
      <c r="AK71" s="76">
        <v>13</v>
      </c>
      <c r="AL71" s="76"/>
      <c r="AM71" s="76"/>
      <c r="AN71" s="76"/>
      <c r="AO71" s="76">
        <f t="shared" si="36"/>
        <v>75</v>
      </c>
      <c r="AP71" s="76">
        <f t="shared" si="37"/>
        <v>85.227272727272734</v>
      </c>
      <c r="AQ71" s="78">
        <v>23</v>
      </c>
      <c r="AR71" s="78">
        <v>10</v>
      </c>
      <c r="AS71" s="78">
        <v>17</v>
      </c>
      <c r="AT71" s="78"/>
      <c r="AU71" s="78"/>
      <c r="AV71" s="78"/>
      <c r="AW71" s="78"/>
      <c r="AX71" s="78">
        <f t="shared" si="38"/>
        <v>50</v>
      </c>
      <c r="AY71" s="78">
        <f t="shared" si="39"/>
        <v>90.909090909090907</v>
      </c>
      <c r="AZ71" s="384">
        <v>15</v>
      </c>
      <c r="BA71" s="385"/>
      <c r="BB71" s="80">
        <f t="shared" si="40"/>
        <v>30</v>
      </c>
      <c r="BC71" s="182">
        <v>100</v>
      </c>
      <c r="BD71" s="76">
        <v>85</v>
      </c>
      <c r="BE71" s="76">
        <v>86</v>
      </c>
      <c r="BF71" s="76"/>
      <c r="BG71" s="76"/>
      <c r="BH71" s="76">
        <f t="shared" si="41"/>
        <v>271</v>
      </c>
      <c r="BI71" s="76">
        <f t="shared" si="42"/>
        <v>90.333333333333329</v>
      </c>
      <c r="BJ71" s="78">
        <v>14</v>
      </c>
      <c r="BK71" s="78"/>
      <c r="BL71" s="78"/>
      <c r="BM71" s="78"/>
      <c r="BN71" s="78"/>
      <c r="BO71" s="78"/>
      <c r="BP71" s="78"/>
      <c r="BQ71" s="78"/>
      <c r="BR71" s="78"/>
      <c r="BS71" s="78"/>
      <c r="BT71" s="78">
        <f t="shared" si="43"/>
        <v>14</v>
      </c>
      <c r="BU71" s="78">
        <f t="shared" si="44"/>
        <v>93.333333333333329</v>
      </c>
      <c r="BV71" s="82">
        <v>90</v>
      </c>
      <c r="BW71" s="82">
        <v>86</v>
      </c>
      <c r="BX71" s="82"/>
      <c r="BY71" s="82"/>
      <c r="BZ71" s="82"/>
      <c r="CA71" s="82">
        <f t="shared" si="45"/>
        <v>176</v>
      </c>
      <c r="CB71" s="82">
        <f t="shared" si="46"/>
        <v>88</v>
      </c>
      <c r="CC71" s="84">
        <v>89</v>
      </c>
      <c r="CD71" s="84">
        <v>88</v>
      </c>
      <c r="CE71" s="84"/>
      <c r="CF71" s="84"/>
      <c r="CG71" s="84"/>
      <c r="CH71" s="84">
        <f t="shared" si="47"/>
        <v>177</v>
      </c>
      <c r="CI71" s="84">
        <f t="shared" si="48"/>
        <v>88.5</v>
      </c>
      <c r="CJ71" s="86">
        <v>87</v>
      </c>
      <c r="CK71" s="86"/>
      <c r="CL71" s="86"/>
      <c r="CM71" s="86"/>
      <c r="CN71" s="86"/>
      <c r="CO71" s="86">
        <f t="shared" si="49"/>
        <v>87</v>
      </c>
      <c r="CP71" s="86">
        <f t="shared" si="50"/>
        <v>87</v>
      </c>
      <c r="CQ71" s="182">
        <v>15</v>
      </c>
      <c r="CR71" s="76">
        <v>19</v>
      </c>
      <c r="CS71" s="76"/>
      <c r="CT71" s="88"/>
      <c r="CU71" s="88"/>
      <c r="CV71" s="88"/>
      <c r="CW71" s="88"/>
      <c r="CX71" s="88"/>
      <c r="CY71" s="88">
        <f t="shared" si="51"/>
        <v>34</v>
      </c>
      <c r="CZ71" s="89">
        <f t="shared" si="52"/>
        <v>97.142857142857139</v>
      </c>
      <c r="DA71" s="386">
        <v>15</v>
      </c>
      <c r="DB71" s="385"/>
      <c r="DC71" s="80">
        <f t="shared" si="53"/>
        <v>6</v>
      </c>
      <c r="DD71" s="162" t="str">
        <f t="shared" si="54"/>
        <v/>
      </c>
      <c r="DE71" s="162">
        <f t="shared" si="55"/>
        <v>21.109090909090909</v>
      </c>
      <c r="DF71" s="162">
        <f t="shared" si="56"/>
        <v>45.319642857142853</v>
      </c>
      <c r="DG71" s="162">
        <f t="shared" si="57"/>
        <v>6</v>
      </c>
      <c r="DH71" s="93">
        <f t="shared" si="58"/>
        <v>72.428733766233762</v>
      </c>
      <c r="DI71" s="94">
        <f t="shared" si="59"/>
        <v>82.767958603896105</v>
      </c>
      <c r="DJ71" s="95">
        <f t="shared" si="60"/>
        <v>84.682629870129873</v>
      </c>
      <c r="DK71" s="96">
        <f t="shared" si="61"/>
        <v>86.214366883116881</v>
      </c>
      <c r="DL71" s="163">
        <f t="shared" si="31"/>
        <v>83</v>
      </c>
      <c r="DM71" s="164">
        <f t="shared" si="62"/>
        <v>-3</v>
      </c>
      <c r="DN71" s="219">
        <f t="shared" si="63"/>
        <v>86</v>
      </c>
      <c r="DR71" s="275" t="s">
        <v>55</v>
      </c>
      <c r="DS71" s="275"/>
      <c r="DT71" s="275"/>
      <c r="DU71" s="275"/>
      <c r="DV71" s="276">
        <f>COUNTIFS($DL$66:$DL$105,"&lt;75")</f>
        <v>0</v>
      </c>
      <c r="DW71" s="276"/>
    </row>
    <row r="72" spans="1:127" ht="18" customHeight="1">
      <c r="A72" s="70">
        <v>406913150148</v>
      </c>
      <c r="B72" s="71" t="s">
        <v>156</v>
      </c>
      <c r="C72" s="222" t="s">
        <v>157</v>
      </c>
      <c r="D72" s="223"/>
      <c r="E72" s="182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 t="str">
        <f t="shared" si="32"/>
        <v/>
      </c>
      <c r="R72" s="76">
        <f t="shared" si="33"/>
        <v>0</v>
      </c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 t="str">
        <f t="shared" si="34"/>
        <v/>
      </c>
      <c r="AD72" s="79" t="str">
        <f t="shared" si="35"/>
        <v/>
      </c>
      <c r="AE72" s="182">
        <v>10</v>
      </c>
      <c r="AF72" s="76">
        <v>10</v>
      </c>
      <c r="AG72" s="76">
        <v>9</v>
      </c>
      <c r="AH72" s="76">
        <v>13</v>
      </c>
      <c r="AI72" s="76">
        <v>12</v>
      </c>
      <c r="AJ72" s="76">
        <v>14</v>
      </c>
      <c r="AK72" s="76">
        <v>15</v>
      </c>
      <c r="AL72" s="76"/>
      <c r="AM72" s="76"/>
      <c r="AN72" s="76"/>
      <c r="AO72" s="76">
        <f t="shared" si="36"/>
        <v>83</v>
      </c>
      <c r="AP72" s="76">
        <f t="shared" si="37"/>
        <v>94.318181818181827</v>
      </c>
      <c r="AQ72" s="78">
        <v>23</v>
      </c>
      <c r="AR72" s="78">
        <v>10</v>
      </c>
      <c r="AS72" s="78">
        <v>20</v>
      </c>
      <c r="AT72" s="78"/>
      <c r="AU72" s="78"/>
      <c r="AV72" s="78"/>
      <c r="AW72" s="78"/>
      <c r="AX72" s="78">
        <f t="shared" si="38"/>
        <v>53</v>
      </c>
      <c r="AY72" s="78">
        <f t="shared" si="39"/>
        <v>96.36363636363636</v>
      </c>
      <c r="AZ72" s="384">
        <v>18</v>
      </c>
      <c r="BA72" s="385"/>
      <c r="BB72" s="80">
        <f t="shared" si="40"/>
        <v>36</v>
      </c>
      <c r="BC72" s="182">
        <v>88</v>
      </c>
      <c r="BD72" s="76">
        <v>89</v>
      </c>
      <c r="BE72" s="76">
        <v>88</v>
      </c>
      <c r="BF72" s="76"/>
      <c r="BG72" s="76"/>
      <c r="BH72" s="76">
        <f t="shared" si="41"/>
        <v>265</v>
      </c>
      <c r="BI72" s="76">
        <f t="shared" si="42"/>
        <v>88.333333333333329</v>
      </c>
      <c r="BJ72" s="78">
        <v>14</v>
      </c>
      <c r="BK72" s="78"/>
      <c r="BL72" s="78"/>
      <c r="BM72" s="78"/>
      <c r="BN72" s="78"/>
      <c r="BO72" s="78"/>
      <c r="BP72" s="78"/>
      <c r="BQ72" s="78"/>
      <c r="BR72" s="78"/>
      <c r="BS72" s="78"/>
      <c r="BT72" s="78">
        <f t="shared" si="43"/>
        <v>14</v>
      </c>
      <c r="BU72" s="78">
        <f t="shared" si="44"/>
        <v>93.333333333333329</v>
      </c>
      <c r="BV72" s="82">
        <v>90</v>
      </c>
      <c r="BW72" s="82">
        <v>88</v>
      </c>
      <c r="BX72" s="82"/>
      <c r="BY72" s="82"/>
      <c r="BZ72" s="82"/>
      <c r="CA72" s="82">
        <f t="shared" si="45"/>
        <v>178</v>
      </c>
      <c r="CB72" s="82">
        <f t="shared" si="46"/>
        <v>89</v>
      </c>
      <c r="CC72" s="84">
        <v>90</v>
      </c>
      <c r="CD72" s="84">
        <v>88</v>
      </c>
      <c r="CE72" s="84"/>
      <c r="CF72" s="84"/>
      <c r="CG72" s="84"/>
      <c r="CH72" s="84">
        <f t="shared" si="47"/>
        <v>178</v>
      </c>
      <c r="CI72" s="84">
        <f t="shared" si="48"/>
        <v>89</v>
      </c>
      <c r="CJ72" s="86">
        <v>87</v>
      </c>
      <c r="CK72" s="86"/>
      <c r="CL72" s="86"/>
      <c r="CM72" s="86"/>
      <c r="CN72" s="86"/>
      <c r="CO72" s="86">
        <f t="shared" si="49"/>
        <v>87</v>
      </c>
      <c r="CP72" s="86">
        <f t="shared" si="50"/>
        <v>87</v>
      </c>
      <c r="CQ72" s="182">
        <v>14</v>
      </c>
      <c r="CR72" s="76">
        <v>18</v>
      </c>
      <c r="CS72" s="76"/>
      <c r="CT72" s="88"/>
      <c r="CU72" s="88"/>
      <c r="CV72" s="88"/>
      <c r="CW72" s="88"/>
      <c r="CX72" s="88"/>
      <c r="CY72" s="88">
        <f t="shared" si="51"/>
        <v>32</v>
      </c>
      <c r="CZ72" s="89">
        <f t="shared" si="52"/>
        <v>91.428571428571431</v>
      </c>
      <c r="DA72" s="386">
        <v>12</v>
      </c>
      <c r="DB72" s="385"/>
      <c r="DC72" s="80">
        <f t="shared" si="53"/>
        <v>4.8</v>
      </c>
      <c r="DD72" s="162" t="str">
        <f t="shared" si="54"/>
        <v/>
      </c>
      <c r="DE72" s="162">
        <f t="shared" si="55"/>
        <v>23.230909090909091</v>
      </c>
      <c r="DF72" s="162">
        <f t="shared" si="56"/>
        <v>44.946428571428569</v>
      </c>
      <c r="DG72" s="162">
        <f t="shared" si="57"/>
        <v>4.8</v>
      </c>
      <c r="DH72" s="93">
        <f t="shared" si="58"/>
        <v>72.977337662337661</v>
      </c>
      <c r="DI72" s="94">
        <f t="shared" si="59"/>
        <v>83.11083603896104</v>
      </c>
      <c r="DJ72" s="95">
        <f t="shared" si="60"/>
        <v>84.987409812409808</v>
      </c>
      <c r="DK72" s="96">
        <f t="shared" si="61"/>
        <v>86.488668831168837</v>
      </c>
      <c r="DL72" s="163">
        <f t="shared" si="31"/>
        <v>83</v>
      </c>
      <c r="DM72" s="164">
        <f t="shared" si="62"/>
        <v>-3</v>
      </c>
      <c r="DN72" s="219">
        <f t="shared" si="63"/>
        <v>86</v>
      </c>
      <c r="DR72" s="272" t="s">
        <v>25</v>
      </c>
      <c r="DS72" s="272"/>
      <c r="DT72" s="272"/>
      <c r="DU72" s="272"/>
      <c r="DV72" s="273">
        <f>SUM(DV66:DW71)</f>
        <v>19</v>
      </c>
      <c r="DW72" s="273"/>
    </row>
    <row r="73" spans="1:127" ht="18" customHeight="1">
      <c r="A73" s="70">
        <v>406913150150</v>
      </c>
      <c r="B73" s="99" t="s">
        <v>158</v>
      </c>
      <c r="C73" s="224" t="s">
        <v>159</v>
      </c>
      <c r="D73" s="223"/>
      <c r="E73" s="182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 t="str">
        <f t="shared" si="32"/>
        <v/>
      </c>
      <c r="R73" s="76">
        <f t="shared" si="33"/>
        <v>0</v>
      </c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 t="str">
        <f t="shared" si="34"/>
        <v/>
      </c>
      <c r="AD73" s="79" t="str">
        <f t="shared" si="35"/>
        <v/>
      </c>
      <c r="AE73" s="182">
        <v>10</v>
      </c>
      <c r="AF73" s="76">
        <v>7</v>
      </c>
      <c r="AG73" s="76">
        <v>5</v>
      </c>
      <c r="AH73" s="76">
        <v>11</v>
      </c>
      <c r="AI73" s="76">
        <v>15</v>
      </c>
      <c r="AJ73" s="76">
        <v>15</v>
      </c>
      <c r="AK73" s="76">
        <v>11</v>
      </c>
      <c r="AL73" s="76"/>
      <c r="AM73" s="76"/>
      <c r="AN73" s="76"/>
      <c r="AO73" s="76">
        <f t="shared" si="36"/>
        <v>74</v>
      </c>
      <c r="AP73" s="76">
        <f t="shared" si="37"/>
        <v>84.090909090909093</v>
      </c>
      <c r="AQ73" s="78">
        <v>24</v>
      </c>
      <c r="AR73" s="78">
        <v>10</v>
      </c>
      <c r="AS73" s="78">
        <v>20</v>
      </c>
      <c r="AT73" s="78"/>
      <c r="AU73" s="78"/>
      <c r="AV73" s="78"/>
      <c r="AW73" s="78"/>
      <c r="AX73" s="78">
        <f t="shared" si="38"/>
        <v>54</v>
      </c>
      <c r="AY73" s="78">
        <f t="shared" si="39"/>
        <v>98.181818181818187</v>
      </c>
      <c r="AZ73" s="384">
        <v>49</v>
      </c>
      <c r="BA73" s="385"/>
      <c r="BB73" s="80">
        <f t="shared" si="40"/>
        <v>98</v>
      </c>
      <c r="BC73" s="182">
        <v>100</v>
      </c>
      <c r="BD73" s="76">
        <v>90</v>
      </c>
      <c r="BE73" s="76">
        <v>95</v>
      </c>
      <c r="BF73" s="76"/>
      <c r="BG73" s="76"/>
      <c r="BH73" s="76">
        <f t="shared" si="41"/>
        <v>285</v>
      </c>
      <c r="BI73" s="76">
        <f t="shared" si="42"/>
        <v>95</v>
      </c>
      <c r="BJ73" s="78">
        <v>15</v>
      </c>
      <c r="BK73" s="78"/>
      <c r="BL73" s="78"/>
      <c r="BM73" s="78"/>
      <c r="BN73" s="78"/>
      <c r="BO73" s="78"/>
      <c r="BP73" s="78"/>
      <c r="BQ73" s="78"/>
      <c r="BR73" s="78"/>
      <c r="BS73" s="78"/>
      <c r="BT73" s="78">
        <f t="shared" si="43"/>
        <v>15</v>
      </c>
      <c r="BU73" s="78">
        <f t="shared" si="44"/>
        <v>100</v>
      </c>
      <c r="BV73" s="82">
        <v>90</v>
      </c>
      <c r="BW73" s="82">
        <v>86</v>
      </c>
      <c r="BX73" s="82"/>
      <c r="BY73" s="82"/>
      <c r="BZ73" s="82"/>
      <c r="CA73" s="82">
        <f t="shared" si="45"/>
        <v>176</v>
      </c>
      <c r="CB73" s="82">
        <f t="shared" si="46"/>
        <v>88</v>
      </c>
      <c r="CC73" s="84">
        <v>90</v>
      </c>
      <c r="CD73" s="84">
        <v>92</v>
      </c>
      <c r="CE73" s="84"/>
      <c r="CF73" s="84"/>
      <c r="CG73" s="84"/>
      <c r="CH73" s="84">
        <f t="shared" si="47"/>
        <v>182</v>
      </c>
      <c r="CI73" s="84">
        <f t="shared" si="48"/>
        <v>91</v>
      </c>
      <c r="CJ73" s="86">
        <v>90</v>
      </c>
      <c r="CK73" s="86"/>
      <c r="CL73" s="86"/>
      <c r="CM73" s="86"/>
      <c r="CN73" s="86"/>
      <c r="CO73" s="86">
        <f>IF(SUMIFS(CJ73:CN73,CJ73:CN73,"&gt;=0")=0,"",SUMIFS(CJ73:CN73,CJ73:CN73,"&gt;=0"))</f>
        <v>90</v>
      </c>
      <c r="CP73" s="86">
        <f t="shared" si="50"/>
        <v>90</v>
      </c>
      <c r="CQ73" s="182">
        <v>15</v>
      </c>
      <c r="CR73" s="76">
        <v>20</v>
      </c>
      <c r="CS73" s="76"/>
      <c r="CT73" s="88"/>
      <c r="CU73" s="88"/>
      <c r="CV73" s="88"/>
      <c r="CW73" s="88"/>
      <c r="CX73" s="88"/>
      <c r="CY73" s="88">
        <f t="shared" si="51"/>
        <v>35</v>
      </c>
      <c r="CZ73" s="89">
        <f t="shared" si="52"/>
        <v>100</v>
      </c>
      <c r="DA73" s="386">
        <v>43</v>
      </c>
      <c r="DB73" s="385"/>
      <c r="DC73" s="80">
        <f t="shared" si="53"/>
        <v>17.2</v>
      </c>
      <c r="DD73" s="162" t="str">
        <f t="shared" si="54"/>
        <v/>
      </c>
      <c r="DE73" s="162">
        <f t="shared" si="55"/>
        <v>27.74727272727273</v>
      </c>
      <c r="DF73" s="162">
        <f t="shared" si="56"/>
        <v>47.174999999999997</v>
      </c>
      <c r="DG73" s="162">
        <f t="shared" si="57"/>
        <v>17.2</v>
      </c>
      <c r="DH73" s="93">
        <f t="shared" si="58"/>
        <v>92.12227272727273</v>
      </c>
      <c r="DI73" s="94">
        <f t="shared" si="59"/>
        <v>95.076420454545456</v>
      </c>
      <c r="DJ73" s="95">
        <f t="shared" si="60"/>
        <v>95.62348484848485</v>
      </c>
      <c r="DK73" s="96">
        <f t="shared" si="61"/>
        <v>96.061136363636365</v>
      </c>
      <c r="DL73" s="163">
        <f t="shared" si="31"/>
        <v>95</v>
      </c>
      <c r="DM73" s="164">
        <f t="shared" si="62"/>
        <v>-2</v>
      </c>
      <c r="DN73" s="219">
        <f t="shared" si="63"/>
        <v>97</v>
      </c>
    </row>
    <row r="74" spans="1:127" ht="18" customHeight="1">
      <c r="A74" s="70">
        <v>484545150055</v>
      </c>
      <c r="B74" s="71" t="s">
        <v>160</v>
      </c>
      <c r="C74" s="222" t="s">
        <v>161</v>
      </c>
      <c r="D74" s="223"/>
      <c r="E74" s="182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 t="str">
        <f t="shared" si="32"/>
        <v/>
      </c>
      <c r="R74" s="76">
        <f t="shared" si="33"/>
        <v>0</v>
      </c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 t="str">
        <f t="shared" si="34"/>
        <v/>
      </c>
      <c r="AD74" s="79" t="str">
        <f t="shared" si="35"/>
        <v/>
      </c>
      <c r="AE74" s="182">
        <v>10</v>
      </c>
      <c r="AF74" s="76">
        <v>7</v>
      </c>
      <c r="AG74" s="76">
        <v>6</v>
      </c>
      <c r="AH74" s="76">
        <v>12</v>
      </c>
      <c r="AI74" s="76">
        <v>15</v>
      </c>
      <c r="AJ74" s="76">
        <v>12</v>
      </c>
      <c r="AK74" s="76">
        <v>14</v>
      </c>
      <c r="AL74" s="76"/>
      <c r="AM74" s="76"/>
      <c r="AN74" s="76"/>
      <c r="AO74" s="76">
        <f t="shared" si="36"/>
        <v>76</v>
      </c>
      <c r="AP74" s="76">
        <f t="shared" si="37"/>
        <v>86.36363636363636</v>
      </c>
      <c r="AQ74" s="78">
        <v>23</v>
      </c>
      <c r="AR74" s="78">
        <v>10</v>
      </c>
      <c r="AS74" s="78">
        <v>19</v>
      </c>
      <c r="AT74" s="78"/>
      <c r="AU74" s="78"/>
      <c r="AV74" s="78"/>
      <c r="AW74" s="78"/>
      <c r="AX74" s="78">
        <f t="shared" si="38"/>
        <v>52</v>
      </c>
      <c r="AY74" s="78">
        <f t="shared" si="39"/>
        <v>94.545454545454547</v>
      </c>
      <c r="AZ74" s="384">
        <v>14</v>
      </c>
      <c r="BA74" s="385"/>
      <c r="BB74" s="80">
        <f t="shared" si="40"/>
        <v>28.000000000000004</v>
      </c>
      <c r="BC74" s="182">
        <v>100</v>
      </c>
      <c r="BD74" s="76">
        <v>88</v>
      </c>
      <c r="BE74" s="76">
        <v>88</v>
      </c>
      <c r="BF74" s="76"/>
      <c r="BG74" s="76"/>
      <c r="BH74" s="76">
        <f t="shared" si="41"/>
        <v>276</v>
      </c>
      <c r="BI74" s="76">
        <f t="shared" si="42"/>
        <v>92</v>
      </c>
      <c r="BJ74" s="78">
        <v>15</v>
      </c>
      <c r="BK74" s="78"/>
      <c r="BL74" s="78"/>
      <c r="BM74" s="78"/>
      <c r="BN74" s="78"/>
      <c r="BO74" s="78"/>
      <c r="BP74" s="78"/>
      <c r="BQ74" s="78"/>
      <c r="BR74" s="78"/>
      <c r="BS74" s="78"/>
      <c r="BT74" s="78">
        <f t="shared" si="43"/>
        <v>15</v>
      </c>
      <c r="BU74" s="78">
        <f t="shared" si="44"/>
        <v>100</v>
      </c>
      <c r="BV74" s="82">
        <v>90</v>
      </c>
      <c r="BW74" s="82">
        <v>90</v>
      </c>
      <c r="BX74" s="82"/>
      <c r="BY74" s="82"/>
      <c r="BZ74" s="82"/>
      <c r="CA74" s="82">
        <f t="shared" si="45"/>
        <v>180</v>
      </c>
      <c r="CB74" s="82">
        <f t="shared" si="46"/>
        <v>90</v>
      </c>
      <c r="CC74" s="84">
        <v>88</v>
      </c>
      <c r="CD74" s="84">
        <v>90</v>
      </c>
      <c r="CE74" s="84"/>
      <c r="CF74" s="84"/>
      <c r="CG74" s="84"/>
      <c r="CH74" s="84">
        <f t="shared" si="47"/>
        <v>178</v>
      </c>
      <c r="CI74" s="84">
        <f t="shared" si="48"/>
        <v>89</v>
      </c>
      <c r="CJ74" s="86">
        <v>89</v>
      </c>
      <c r="CK74" s="86"/>
      <c r="CL74" s="86"/>
      <c r="CM74" s="86"/>
      <c r="CN74" s="86"/>
      <c r="CO74" s="86">
        <f t="shared" si="49"/>
        <v>89</v>
      </c>
      <c r="CP74" s="86">
        <f t="shared" si="50"/>
        <v>89</v>
      </c>
      <c r="CQ74" s="182">
        <v>15</v>
      </c>
      <c r="CR74" s="76">
        <v>20</v>
      </c>
      <c r="CS74" s="76"/>
      <c r="CT74" s="88"/>
      <c r="CU74" s="88"/>
      <c r="CV74" s="88"/>
      <c r="CW74" s="88"/>
      <c r="CX74" s="88"/>
      <c r="CY74" s="88">
        <f t="shared" si="51"/>
        <v>35</v>
      </c>
      <c r="CZ74" s="89">
        <f t="shared" si="52"/>
        <v>100</v>
      </c>
      <c r="DA74" s="386">
        <v>13</v>
      </c>
      <c r="DB74" s="385"/>
      <c r="DC74" s="80">
        <f t="shared" si="53"/>
        <v>5.2</v>
      </c>
      <c r="DD74" s="162" t="str">
        <f t="shared" si="54"/>
        <v/>
      </c>
      <c r="DE74" s="162">
        <f t="shared" si="55"/>
        <v>21.392727272727274</v>
      </c>
      <c r="DF74" s="162">
        <f t="shared" si="56"/>
        <v>46.8</v>
      </c>
      <c r="DG74" s="162">
        <f t="shared" si="57"/>
        <v>5.2</v>
      </c>
      <c r="DH74" s="93">
        <f t="shared" si="58"/>
        <v>73.392727272727271</v>
      </c>
      <c r="DI74" s="94">
        <f t="shared" si="59"/>
        <v>83.37045454545455</v>
      </c>
      <c r="DJ74" s="95">
        <f t="shared" si="60"/>
        <v>85.218181818181819</v>
      </c>
      <c r="DK74" s="96">
        <f t="shared" si="61"/>
        <v>86.696363636363628</v>
      </c>
      <c r="DL74" s="163">
        <f t="shared" si="31"/>
        <v>83</v>
      </c>
      <c r="DM74" s="164">
        <f t="shared" si="62"/>
        <v>-2</v>
      </c>
      <c r="DN74" s="219">
        <f t="shared" si="63"/>
        <v>85</v>
      </c>
    </row>
    <row r="75" spans="1:127" ht="18" customHeight="1">
      <c r="A75" s="70">
        <v>403045150809</v>
      </c>
      <c r="B75" s="103" t="s">
        <v>162</v>
      </c>
      <c r="C75" s="220" t="s">
        <v>163</v>
      </c>
      <c r="D75" s="223"/>
      <c r="E75" s="182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 t="str">
        <f t="shared" si="32"/>
        <v/>
      </c>
      <c r="R75" s="76">
        <f t="shared" si="33"/>
        <v>0</v>
      </c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 t="str">
        <f t="shared" si="34"/>
        <v/>
      </c>
      <c r="AD75" s="79" t="str">
        <f t="shared" si="35"/>
        <v/>
      </c>
      <c r="AE75" s="182">
        <v>7</v>
      </c>
      <c r="AF75" s="76">
        <v>8</v>
      </c>
      <c r="AG75" s="76">
        <v>7</v>
      </c>
      <c r="AH75" s="76">
        <v>8</v>
      </c>
      <c r="AI75" s="76">
        <v>9</v>
      </c>
      <c r="AJ75" s="76">
        <v>13</v>
      </c>
      <c r="AK75" s="76">
        <v>14</v>
      </c>
      <c r="AL75" s="76"/>
      <c r="AM75" s="76"/>
      <c r="AN75" s="76"/>
      <c r="AO75" s="76">
        <f t="shared" si="36"/>
        <v>66</v>
      </c>
      <c r="AP75" s="76">
        <f t="shared" si="37"/>
        <v>75</v>
      </c>
      <c r="AQ75" s="78">
        <v>18</v>
      </c>
      <c r="AR75" s="78">
        <v>10</v>
      </c>
      <c r="AS75" s="78">
        <v>19</v>
      </c>
      <c r="AT75" s="78"/>
      <c r="AU75" s="78"/>
      <c r="AV75" s="78"/>
      <c r="AW75" s="78"/>
      <c r="AX75" s="78">
        <f t="shared" si="38"/>
        <v>47</v>
      </c>
      <c r="AY75" s="78">
        <f t="shared" si="39"/>
        <v>85.454545454545453</v>
      </c>
      <c r="AZ75" s="384">
        <v>14</v>
      </c>
      <c r="BA75" s="385"/>
      <c r="BB75" s="80">
        <f t="shared" si="40"/>
        <v>28.000000000000004</v>
      </c>
      <c r="BC75" s="182">
        <v>85</v>
      </c>
      <c r="BD75" s="76">
        <v>85</v>
      </c>
      <c r="BE75" s="76">
        <v>86</v>
      </c>
      <c r="BF75" s="76"/>
      <c r="BG75" s="76"/>
      <c r="BH75" s="76">
        <f t="shared" si="41"/>
        <v>256</v>
      </c>
      <c r="BI75" s="76">
        <f t="shared" si="42"/>
        <v>85.333333333333343</v>
      </c>
      <c r="BJ75" s="78">
        <v>12</v>
      </c>
      <c r="BK75" s="78"/>
      <c r="BL75" s="78"/>
      <c r="BM75" s="78"/>
      <c r="BN75" s="78"/>
      <c r="BO75" s="78"/>
      <c r="BP75" s="78"/>
      <c r="BQ75" s="78"/>
      <c r="BR75" s="78"/>
      <c r="BS75" s="78"/>
      <c r="BT75" s="78">
        <f t="shared" si="43"/>
        <v>12</v>
      </c>
      <c r="BU75" s="78">
        <f t="shared" si="44"/>
        <v>80</v>
      </c>
      <c r="BV75" s="82">
        <v>86</v>
      </c>
      <c r="BW75" s="82">
        <v>88</v>
      </c>
      <c r="BX75" s="82"/>
      <c r="BY75" s="82"/>
      <c r="BZ75" s="82"/>
      <c r="CA75" s="82">
        <f t="shared" si="45"/>
        <v>174</v>
      </c>
      <c r="CB75" s="82">
        <f t="shared" si="46"/>
        <v>87</v>
      </c>
      <c r="CC75" s="84">
        <v>85</v>
      </c>
      <c r="CD75" s="84">
        <v>86</v>
      </c>
      <c r="CE75" s="84"/>
      <c r="CF75" s="84"/>
      <c r="CG75" s="84"/>
      <c r="CH75" s="84">
        <f t="shared" si="47"/>
        <v>171</v>
      </c>
      <c r="CI75" s="84">
        <f>IFERROR(IF($CI$62=0,0,((CH75/SUMIFS($CC$65:$CG$65,CC75:CG75,"&gt;=0"))*100)),"")</f>
        <v>85.5</v>
      </c>
      <c r="CJ75" s="86">
        <v>89</v>
      </c>
      <c r="CK75" s="86"/>
      <c r="CL75" s="86"/>
      <c r="CM75" s="86"/>
      <c r="CN75" s="86"/>
      <c r="CO75" s="86">
        <f t="shared" si="49"/>
        <v>89</v>
      </c>
      <c r="CP75" s="86">
        <f t="shared" si="50"/>
        <v>89</v>
      </c>
      <c r="CQ75" s="182">
        <v>13</v>
      </c>
      <c r="CR75" s="76">
        <v>16</v>
      </c>
      <c r="CS75" s="76"/>
      <c r="CT75" s="88"/>
      <c r="CU75" s="88"/>
      <c r="CV75" s="88"/>
      <c r="CW75" s="88"/>
      <c r="CX75" s="88"/>
      <c r="CY75" s="88">
        <f t="shared" si="51"/>
        <v>29</v>
      </c>
      <c r="CZ75" s="89">
        <f t="shared" si="52"/>
        <v>82.857142857142861</v>
      </c>
      <c r="DA75" s="386">
        <v>50</v>
      </c>
      <c r="DB75" s="385"/>
      <c r="DC75" s="80">
        <f t="shared" si="53"/>
        <v>20</v>
      </c>
      <c r="DD75" s="162" t="str">
        <f t="shared" si="54"/>
        <v/>
      </c>
      <c r="DE75" s="162">
        <f t="shared" si="55"/>
        <v>19.210909090909094</v>
      </c>
      <c r="DF75" s="162">
        <f t="shared" si="56"/>
        <v>42.288690476190474</v>
      </c>
      <c r="DG75" s="162">
        <f t="shared" si="57"/>
        <v>20</v>
      </c>
      <c r="DH75" s="93">
        <f t="shared" si="58"/>
        <v>81.499599567099565</v>
      </c>
      <c r="DI75" s="94">
        <f t="shared" si="59"/>
        <v>88.437249729437227</v>
      </c>
      <c r="DJ75" s="95">
        <f t="shared" si="60"/>
        <v>89.721999759499766</v>
      </c>
      <c r="DK75" s="96">
        <f t="shared" si="61"/>
        <v>90.749799783549776</v>
      </c>
      <c r="DL75" s="163">
        <f t="shared" si="31"/>
        <v>88</v>
      </c>
      <c r="DM75" s="164">
        <f t="shared" si="62"/>
        <v>7</v>
      </c>
      <c r="DN75" s="219">
        <f t="shared" si="63"/>
        <v>81</v>
      </c>
    </row>
    <row r="76" spans="1:127" ht="18" customHeight="1">
      <c r="A76" s="70"/>
      <c r="B76" s="71"/>
      <c r="C76" s="222"/>
      <c r="D76" s="223"/>
      <c r="E76" s="182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 t="str">
        <f t="shared" si="32"/>
        <v/>
      </c>
      <c r="R76" s="76">
        <f t="shared" si="33"/>
        <v>0</v>
      </c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 t="str">
        <f t="shared" si="34"/>
        <v/>
      </c>
      <c r="AD76" s="79" t="str">
        <f t="shared" si="35"/>
        <v/>
      </c>
      <c r="AE76" s="182"/>
      <c r="AF76" s="76"/>
      <c r="AG76" s="76"/>
      <c r="AH76" s="76"/>
      <c r="AI76" s="76"/>
      <c r="AJ76" s="76"/>
      <c r="AK76" s="76"/>
      <c r="AL76" s="76"/>
      <c r="AM76" s="76"/>
      <c r="AN76" s="76"/>
      <c r="AO76" s="76" t="str">
        <f t="shared" si="36"/>
        <v/>
      </c>
      <c r="AP76" s="76" t="str">
        <f t="shared" si="37"/>
        <v/>
      </c>
      <c r="AQ76" s="78"/>
      <c r="AR76" s="78"/>
      <c r="AS76" s="78"/>
      <c r="AT76" s="78"/>
      <c r="AU76" s="78"/>
      <c r="AV76" s="78"/>
      <c r="AW76" s="78"/>
      <c r="AX76" s="78" t="str">
        <f t="shared" si="38"/>
        <v/>
      </c>
      <c r="AY76" s="78" t="str">
        <f t="shared" si="39"/>
        <v/>
      </c>
      <c r="AZ76" s="384"/>
      <c r="BA76" s="385"/>
      <c r="BB76" s="80" t="str">
        <f t="shared" si="40"/>
        <v/>
      </c>
      <c r="BC76" s="182"/>
      <c r="BD76" s="76"/>
      <c r="BE76" s="76"/>
      <c r="BF76" s="76"/>
      <c r="BG76" s="76"/>
      <c r="BH76" s="76" t="str">
        <f t="shared" si="41"/>
        <v/>
      </c>
      <c r="BI76" s="76" t="str">
        <f t="shared" si="42"/>
        <v/>
      </c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 t="str">
        <f t="shared" si="43"/>
        <v/>
      </c>
      <c r="BU76" s="78" t="str">
        <f t="shared" si="44"/>
        <v/>
      </c>
      <c r="BV76" s="82"/>
      <c r="BW76" s="82"/>
      <c r="BX76" s="82"/>
      <c r="BY76" s="82"/>
      <c r="BZ76" s="82"/>
      <c r="CA76" s="82" t="str">
        <f t="shared" si="45"/>
        <v/>
      </c>
      <c r="CB76" s="82" t="str">
        <f t="shared" si="46"/>
        <v/>
      </c>
      <c r="CC76" s="84"/>
      <c r="CD76" s="84"/>
      <c r="CE76" s="84"/>
      <c r="CF76" s="84"/>
      <c r="CG76" s="84"/>
      <c r="CH76" s="84" t="str">
        <f t="shared" si="47"/>
        <v/>
      </c>
      <c r="CI76" s="84" t="str">
        <f t="shared" si="48"/>
        <v/>
      </c>
      <c r="CJ76" s="86"/>
      <c r="CK76" s="86"/>
      <c r="CL76" s="86"/>
      <c r="CM76" s="86"/>
      <c r="CN76" s="86"/>
      <c r="CO76" s="86" t="str">
        <f t="shared" si="49"/>
        <v/>
      </c>
      <c r="CP76" s="86" t="str">
        <f t="shared" si="50"/>
        <v/>
      </c>
      <c r="CQ76" s="182"/>
      <c r="CR76" s="76"/>
      <c r="CS76" s="76"/>
      <c r="CT76" s="88"/>
      <c r="CU76" s="88"/>
      <c r="CV76" s="88"/>
      <c r="CW76" s="88"/>
      <c r="CX76" s="88"/>
      <c r="CY76" s="88" t="str">
        <f t="shared" si="51"/>
        <v/>
      </c>
      <c r="CZ76" s="89" t="str">
        <f t="shared" si="52"/>
        <v/>
      </c>
      <c r="DA76" s="386"/>
      <c r="DB76" s="385"/>
      <c r="DC76" s="80" t="str">
        <f t="shared" si="53"/>
        <v/>
      </c>
      <c r="DD76" s="162" t="str">
        <f t="shared" si="54"/>
        <v/>
      </c>
      <c r="DE76" s="162" t="str">
        <f t="shared" si="55"/>
        <v/>
      </c>
      <c r="DF76" s="162" t="str">
        <f t="shared" si="56"/>
        <v/>
      </c>
      <c r="DG76" s="162" t="str">
        <f t="shared" si="57"/>
        <v/>
      </c>
      <c r="DH76" s="93" t="str">
        <f t="shared" si="58"/>
        <v/>
      </c>
      <c r="DI76" s="94" t="str">
        <f t="shared" si="59"/>
        <v/>
      </c>
      <c r="DJ76" s="95" t="str">
        <f t="shared" si="60"/>
        <v/>
      </c>
      <c r="DK76" s="96" t="str">
        <f t="shared" si="61"/>
        <v/>
      </c>
      <c r="DL76" s="163" t="str">
        <f t="shared" si="31"/>
        <v/>
      </c>
      <c r="DM76" s="164" t="str">
        <f t="shared" si="62"/>
        <v/>
      </c>
      <c r="DN76" s="219" t="str">
        <f t="shared" si="63"/>
        <v/>
      </c>
    </row>
    <row r="77" spans="1:127" ht="18" customHeight="1">
      <c r="A77" s="70">
        <v>406936150113</v>
      </c>
      <c r="B77" s="71" t="s">
        <v>164</v>
      </c>
      <c r="C77" s="222" t="s">
        <v>165</v>
      </c>
      <c r="D77" s="223"/>
      <c r="E77" s="182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 t="str">
        <f t="shared" si="32"/>
        <v/>
      </c>
      <c r="R77" s="76">
        <f>IFERROR(IF($R$62=0,0,((Q77/SUMIFS($E$65:$P$65,E77:P77,"&gt;=0")*100))),"")</f>
        <v>0</v>
      </c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 t="str">
        <f t="shared" si="34"/>
        <v/>
      </c>
      <c r="AD77" s="79" t="str">
        <f t="shared" si="35"/>
        <v/>
      </c>
      <c r="AE77" s="182">
        <v>10</v>
      </c>
      <c r="AF77" s="76">
        <v>10</v>
      </c>
      <c r="AG77" s="76">
        <v>10</v>
      </c>
      <c r="AH77" s="76">
        <v>13</v>
      </c>
      <c r="AI77" s="76">
        <v>15</v>
      </c>
      <c r="AJ77" s="76">
        <v>12</v>
      </c>
      <c r="AK77" s="76">
        <v>15</v>
      </c>
      <c r="AL77" s="76"/>
      <c r="AM77" s="76"/>
      <c r="AN77" s="76"/>
      <c r="AO77" s="76">
        <f t="shared" si="36"/>
        <v>85</v>
      </c>
      <c r="AP77" s="76">
        <f t="shared" si="37"/>
        <v>96.590909090909093</v>
      </c>
      <c r="AQ77" s="78">
        <v>25</v>
      </c>
      <c r="AR77" s="78">
        <v>10</v>
      </c>
      <c r="AS77" s="78">
        <v>16</v>
      </c>
      <c r="AT77" s="78"/>
      <c r="AU77" s="78"/>
      <c r="AV77" s="78"/>
      <c r="AW77" s="78"/>
      <c r="AX77" s="78">
        <f t="shared" si="38"/>
        <v>51</v>
      </c>
      <c r="AY77" s="78">
        <f t="shared" si="39"/>
        <v>92.72727272727272</v>
      </c>
      <c r="AZ77" s="384">
        <v>48</v>
      </c>
      <c r="BA77" s="385"/>
      <c r="BB77" s="80">
        <f t="shared" si="40"/>
        <v>96</v>
      </c>
      <c r="BC77" s="182">
        <v>100</v>
      </c>
      <c r="BD77" s="76">
        <v>90</v>
      </c>
      <c r="BE77" s="76">
        <v>95</v>
      </c>
      <c r="BF77" s="76"/>
      <c r="BG77" s="76"/>
      <c r="BH77" s="76">
        <f t="shared" si="41"/>
        <v>285</v>
      </c>
      <c r="BI77" s="76">
        <f t="shared" si="42"/>
        <v>95</v>
      </c>
      <c r="BJ77" s="78">
        <v>15</v>
      </c>
      <c r="BK77" s="78"/>
      <c r="BL77" s="78"/>
      <c r="BM77" s="78"/>
      <c r="BN77" s="78"/>
      <c r="BO77" s="78"/>
      <c r="BP77" s="78"/>
      <c r="BQ77" s="78"/>
      <c r="BR77" s="78"/>
      <c r="BS77" s="78"/>
      <c r="BT77" s="78">
        <f t="shared" si="43"/>
        <v>15</v>
      </c>
      <c r="BU77" s="78">
        <f t="shared" si="44"/>
        <v>100</v>
      </c>
      <c r="BV77" s="82">
        <v>90</v>
      </c>
      <c r="BW77" s="82">
        <v>88</v>
      </c>
      <c r="BX77" s="82"/>
      <c r="BY77" s="82"/>
      <c r="BZ77" s="82"/>
      <c r="CA77" s="82">
        <f t="shared" si="45"/>
        <v>178</v>
      </c>
      <c r="CB77" s="82">
        <f t="shared" si="46"/>
        <v>89</v>
      </c>
      <c r="CC77" s="84">
        <v>92</v>
      </c>
      <c r="CD77" s="84">
        <v>92</v>
      </c>
      <c r="CE77" s="84"/>
      <c r="CF77" s="84"/>
      <c r="CG77" s="84"/>
      <c r="CH77" s="84">
        <f t="shared" si="47"/>
        <v>184</v>
      </c>
      <c r="CI77" s="84">
        <f t="shared" si="48"/>
        <v>92</v>
      </c>
      <c r="CJ77" s="86">
        <v>90</v>
      </c>
      <c r="CK77" s="86"/>
      <c r="CL77" s="86"/>
      <c r="CM77" s="86"/>
      <c r="CN77" s="86"/>
      <c r="CO77" s="86">
        <f t="shared" si="49"/>
        <v>90</v>
      </c>
      <c r="CP77" s="86">
        <f t="shared" si="50"/>
        <v>90</v>
      </c>
      <c r="CQ77" s="182">
        <v>15</v>
      </c>
      <c r="CR77" s="76">
        <v>20</v>
      </c>
      <c r="CS77" s="76"/>
      <c r="CT77" s="88"/>
      <c r="CU77" s="88"/>
      <c r="CV77" s="88"/>
      <c r="CW77" s="88"/>
      <c r="CX77" s="88"/>
      <c r="CY77" s="88">
        <f t="shared" si="51"/>
        <v>35</v>
      </c>
      <c r="CZ77" s="89">
        <f t="shared" si="52"/>
        <v>100</v>
      </c>
      <c r="DA77" s="386">
        <v>50</v>
      </c>
      <c r="DB77" s="385"/>
      <c r="DC77" s="80">
        <f t="shared" si="53"/>
        <v>20</v>
      </c>
      <c r="DD77" s="162" t="str">
        <f t="shared" si="54"/>
        <v/>
      </c>
      <c r="DE77" s="162">
        <f t="shared" si="55"/>
        <v>28.576363636363638</v>
      </c>
      <c r="DF77" s="162">
        <f t="shared" si="56"/>
        <v>47.325000000000003</v>
      </c>
      <c r="DG77" s="162">
        <f t="shared" si="57"/>
        <v>20</v>
      </c>
      <c r="DH77" s="93">
        <f t="shared" si="58"/>
        <v>95.901363636363641</v>
      </c>
      <c r="DI77" s="94">
        <f t="shared" si="59"/>
        <v>97.438352272727272</v>
      </c>
      <c r="DJ77" s="95">
        <f t="shared" si="60"/>
        <v>97.722979797979804</v>
      </c>
      <c r="DK77" s="96">
        <f t="shared" si="61"/>
        <v>97.95068181818182</v>
      </c>
      <c r="DL77" s="163">
        <f t="shared" si="31"/>
        <v>97</v>
      </c>
      <c r="DM77" s="164">
        <f t="shared" si="62"/>
        <v>-1</v>
      </c>
      <c r="DN77" s="219">
        <f t="shared" si="63"/>
        <v>98</v>
      </c>
    </row>
    <row r="78" spans="1:127" ht="18" customHeight="1">
      <c r="A78" s="70">
        <v>406913150153</v>
      </c>
      <c r="B78" s="71" t="s">
        <v>166</v>
      </c>
      <c r="C78" s="222" t="s">
        <v>167</v>
      </c>
      <c r="D78" s="223"/>
      <c r="E78" s="182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 t="str">
        <f t="shared" si="32"/>
        <v/>
      </c>
      <c r="R78" s="76">
        <f>IFERROR(IF($R$62=0,0,((Q78/SUMIFS($E$65:$P$65,E78:P78,"&gt;=0")*100))),"")</f>
        <v>0</v>
      </c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 t="str">
        <f t="shared" si="34"/>
        <v/>
      </c>
      <c r="AD78" s="79" t="str">
        <f t="shared" si="35"/>
        <v/>
      </c>
      <c r="AE78" s="182">
        <v>7</v>
      </c>
      <c r="AF78" s="76">
        <v>9</v>
      </c>
      <c r="AG78" s="76">
        <v>10</v>
      </c>
      <c r="AH78" s="76">
        <v>12</v>
      </c>
      <c r="AI78" s="76">
        <v>13</v>
      </c>
      <c r="AJ78" s="76">
        <v>12</v>
      </c>
      <c r="AK78" s="76">
        <v>13</v>
      </c>
      <c r="AL78" s="76"/>
      <c r="AM78" s="76"/>
      <c r="AN78" s="76"/>
      <c r="AO78" s="76">
        <f t="shared" si="36"/>
        <v>76</v>
      </c>
      <c r="AP78" s="76">
        <f t="shared" si="37"/>
        <v>86.36363636363636</v>
      </c>
      <c r="AQ78" s="78">
        <v>23</v>
      </c>
      <c r="AR78" s="78">
        <v>10</v>
      </c>
      <c r="AS78" s="78">
        <v>17</v>
      </c>
      <c r="AT78" s="78"/>
      <c r="AU78" s="78"/>
      <c r="AV78" s="78"/>
      <c r="AW78" s="78"/>
      <c r="AX78" s="78">
        <f t="shared" si="38"/>
        <v>50</v>
      </c>
      <c r="AY78" s="78">
        <f t="shared" si="39"/>
        <v>90.909090909090907</v>
      </c>
      <c r="AZ78" s="384">
        <v>46</v>
      </c>
      <c r="BA78" s="385"/>
      <c r="BB78" s="80">
        <f t="shared" si="40"/>
        <v>92</v>
      </c>
      <c r="BC78" s="182">
        <v>100</v>
      </c>
      <c r="BD78" s="76">
        <v>88</v>
      </c>
      <c r="BE78" s="76">
        <v>95</v>
      </c>
      <c r="BF78" s="76"/>
      <c r="BG78" s="76"/>
      <c r="BH78" s="76">
        <f t="shared" si="41"/>
        <v>283</v>
      </c>
      <c r="BI78" s="76">
        <f t="shared" si="42"/>
        <v>94.333333333333343</v>
      </c>
      <c r="BJ78" s="78">
        <v>15</v>
      </c>
      <c r="BK78" s="78"/>
      <c r="BL78" s="78"/>
      <c r="BM78" s="78"/>
      <c r="BN78" s="78"/>
      <c r="BO78" s="78"/>
      <c r="BP78" s="78"/>
      <c r="BQ78" s="78"/>
      <c r="BR78" s="78"/>
      <c r="BS78" s="78"/>
      <c r="BT78" s="78">
        <f t="shared" si="43"/>
        <v>15</v>
      </c>
      <c r="BU78" s="78">
        <f t="shared" si="44"/>
        <v>100</v>
      </c>
      <c r="BV78" s="82">
        <v>89</v>
      </c>
      <c r="BW78" s="82">
        <v>94</v>
      </c>
      <c r="BX78" s="82"/>
      <c r="BY78" s="82"/>
      <c r="BZ78" s="82"/>
      <c r="CA78" s="82">
        <f t="shared" si="45"/>
        <v>183</v>
      </c>
      <c r="CB78" s="82">
        <f t="shared" si="46"/>
        <v>91.5</v>
      </c>
      <c r="CC78" s="84">
        <v>90</v>
      </c>
      <c r="CD78" s="84">
        <v>89</v>
      </c>
      <c r="CE78" s="84"/>
      <c r="CF78" s="84"/>
      <c r="CG78" s="84"/>
      <c r="CH78" s="84">
        <f t="shared" si="47"/>
        <v>179</v>
      </c>
      <c r="CI78" s="84">
        <f t="shared" si="48"/>
        <v>89.5</v>
      </c>
      <c r="CJ78" s="86">
        <v>90</v>
      </c>
      <c r="CK78" s="86"/>
      <c r="CL78" s="86"/>
      <c r="CM78" s="86"/>
      <c r="CN78" s="86"/>
      <c r="CO78" s="86">
        <f t="shared" si="49"/>
        <v>90</v>
      </c>
      <c r="CP78" s="86">
        <f t="shared" si="50"/>
        <v>90</v>
      </c>
      <c r="CQ78" s="182">
        <v>15</v>
      </c>
      <c r="CR78" s="76">
        <v>20</v>
      </c>
      <c r="CS78" s="76"/>
      <c r="CT78" s="88"/>
      <c r="CU78" s="88"/>
      <c r="CV78" s="88"/>
      <c r="CW78" s="88"/>
      <c r="CX78" s="88"/>
      <c r="CY78" s="88">
        <f t="shared" si="51"/>
        <v>35</v>
      </c>
      <c r="CZ78" s="89">
        <f t="shared" si="52"/>
        <v>100</v>
      </c>
      <c r="DA78" s="386">
        <v>40</v>
      </c>
      <c r="DB78" s="385"/>
      <c r="DC78" s="80">
        <f t="shared" si="53"/>
        <v>16</v>
      </c>
      <c r="DD78" s="162" t="str">
        <f t="shared" si="54"/>
        <v/>
      </c>
      <c r="DE78" s="162">
        <f t="shared" si="55"/>
        <v>26.825454545454544</v>
      </c>
      <c r="DF78" s="162">
        <f t="shared" si="56"/>
        <v>47.25833333333334</v>
      </c>
      <c r="DG78" s="162">
        <f t="shared" si="57"/>
        <v>16</v>
      </c>
      <c r="DH78" s="93">
        <f t="shared" si="58"/>
        <v>90.083787878787888</v>
      </c>
      <c r="DI78" s="94">
        <f t="shared" si="59"/>
        <v>93.802367424242433</v>
      </c>
      <c r="DJ78" s="95">
        <f t="shared" si="60"/>
        <v>94.490993265993268</v>
      </c>
      <c r="DK78" s="96">
        <f t="shared" si="61"/>
        <v>95.041893939393944</v>
      </c>
      <c r="DL78" s="163">
        <f t="shared" si="31"/>
        <v>94</v>
      </c>
      <c r="DM78" s="164">
        <f t="shared" si="62"/>
        <v>2</v>
      </c>
      <c r="DN78" s="219">
        <f t="shared" si="63"/>
        <v>92</v>
      </c>
    </row>
    <row r="79" spans="1:127" ht="18" customHeight="1">
      <c r="A79" s="70">
        <v>406913150155</v>
      </c>
      <c r="B79" s="71" t="s">
        <v>168</v>
      </c>
      <c r="C79" s="222" t="s">
        <v>169</v>
      </c>
      <c r="D79" s="223"/>
      <c r="E79" s="182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 t="str">
        <f t="shared" si="32"/>
        <v/>
      </c>
      <c r="R79" s="76">
        <f t="shared" si="33"/>
        <v>0</v>
      </c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 t="str">
        <f t="shared" si="34"/>
        <v/>
      </c>
      <c r="AD79" s="79" t="str">
        <f t="shared" si="35"/>
        <v/>
      </c>
      <c r="AE79" s="182">
        <v>8</v>
      </c>
      <c r="AF79" s="76">
        <v>9</v>
      </c>
      <c r="AG79" s="76">
        <v>10</v>
      </c>
      <c r="AH79" s="76">
        <v>11</v>
      </c>
      <c r="AI79" s="76">
        <v>15</v>
      </c>
      <c r="AJ79" s="76">
        <v>13</v>
      </c>
      <c r="AK79" s="76">
        <v>10</v>
      </c>
      <c r="AL79" s="76"/>
      <c r="AM79" s="76"/>
      <c r="AN79" s="76"/>
      <c r="AO79" s="76">
        <f t="shared" si="36"/>
        <v>76</v>
      </c>
      <c r="AP79" s="76">
        <f t="shared" si="37"/>
        <v>86.36363636363636</v>
      </c>
      <c r="AQ79" s="78">
        <v>23</v>
      </c>
      <c r="AR79" s="78">
        <v>10</v>
      </c>
      <c r="AS79" s="78">
        <v>19</v>
      </c>
      <c r="AT79" s="78"/>
      <c r="AU79" s="78"/>
      <c r="AV79" s="78"/>
      <c r="AW79" s="78"/>
      <c r="AX79" s="78">
        <f t="shared" si="38"/>
        <v>52</v>
      </c>
      <c r="AY79" s="78">
        <f t="shared" si="39"/>
        <v>94.545454545454547</v>
      </c>
      <c r="AZ79" s="384">
        <v>22</v>
      </c>
      <c r="BA79" s="385"/>
      <c r="BB79" s="80">
        <f t="shared" si="40"/>
        <v>44</v>
      </c>
      <c r="BC79" s="182">
        <v>99</v>
      </c>
      <c r="BD79" s="76">
        <v>90</v>
      </c>
      <c r="BE79" s="76">
        <v>95</v>
      </c>
      <c r="BF79" s="76"/>
      <c r="BG79" s="76"/>
      <c r="BH79" s="76">
        <f t="shared" si="41"/>
        <v>284</v>
      </c>
      <c r="BI79" s="76">
        <f t="shared" si="42"/>
        <v>94.666666666666671</v>
      </c>
      <c r="BJ79" s="78">
        <v>15</v>
      </c>
      <c r="BK79" s="78"/>
      <c r="BL79" s="78"/>
      <c r="BM79" s="78"/>
      <c r="BN79" s="78"/>
      <c r="BO79" s="78"/>
      <c r="BP79" s="78"/>
      <c r="BQ79" s="78"/>
      <c r="BR79" s="78"/>
      <c r="BS79" s="78"/>
      <c r="BT79" s="78">
        <f t="shared" si="43"/>
        <v>15</v>
      </c>
      <c r="BU79" s="78">
        <f t="shared" si="44"/>
        <v>100</v>
      </c>
      <c r="BV79" s="82">
        <v>90</v>
      </c>
      <c r="BW79" s="82">
        <v>88</v>
      </c>
      <c r="BX79" s="82"/>
      <c r="BY79" s="82"/>
      <c r="BZ79" s="82"/>
      <c r="CA79" s="82">
        <f t="shared" si="45"/>
        <v>178</v>
      </c>
      <c r="CB79" s="82">
        <f t="shared" si="46"/>
        <v>89</v>
      </c>
      <c r="CC79" s="84">
        <v>90</v>
      </c>
      <c r="CD79" s="84">
        <v>89</v>
      </c>
      <c r="CE79" s="84"/>
      <c r="CF79" s="84"/>
      <c r="CG79" s="84"/>
      <c r="CH79" s="84">
        <f t="shared" si="47"/>
        <v>179</v>
      </c>
      <c r="CI79" s="84">
        <f t="shared" si="48"/>
        <v>89.5</v>
      </c>
      <c r="CJ79" s="86">
        <v>88</v>
      </c>
      <c r="CK79" s="86"/>
      <c r="CL79" s="86"/>
      <c r="CM79" s="86"/>
      <c r="CN79" s="86"/>
      <c r="CO79" s="86">
        <f t="shared" si="49"/>
        <v>88</v>
      </c>
      <c r="CP79" s="86">
        <f t="shared" si="50"/>
        <v>88</v>
      </c>
      <c r="CQ79" s="182">
        <v>15</v>
      </c>
      <c r="CR79" s="76">
        <v>20</v>
      </c>
      <c r="CS79" s="76"/>
      <c r="CT79" s="88"/>
      <c r="CU79" s="88"/>
      <c r="CV79" s="88"/>
      <c r="CW79" s="88"/>
      <c r="CX79" s="88"/>
      <c r="CY79" s="88">
        <f t="shared" si="51"/>
        <v>35</v>
      </c>
      <c r="CZ79" s="89">
        <f t="shared" si="52"/>
        <v>100</v>
      </c>
      <c r="DA79" s="386">
        <v>17</v>
      </c>
      <c r="DB79" s="385"/>
      <c r="DC79" s="80">
        <f t="shared" si="53"/>
        <v>6.8</v>
      </c>
      <c r="DD79" s="162" t="str">
        <f t="shared" si="54"/>
        <v/>
      </c>
      <c r="DE79" s="162">
        <f t="shared" si="55"/>
        <v>22.832727272727276</v>
      </c>
      <c r="DF79" s="162">
        <f t="shared" si="56"/>
        <v>46.954166666666673</v>
      </c>
      <c r="DG79" s="162">
        <f t="shared" si="57"/>
        <v>6.8</v>
      </c>
      <c r="DH79" s="93">
        <f t="shared" si="58"/>
        <v>76.586893939393946</v>
      </c>
      <c r="DI79" s="94">
        <f t="shared" si="59"/>
        <v>85.366808712121212</v>
      </c>
      <c r="DJ79" s="95">
        <f t="shared" si="60"/>
        <v>86.992718855218854</v>
      </c>
      <c r="DK79" s="96">
        <f t="shared" si="61"/>
        <v>88.293446969696973</v>
      </c>
      <c r="DL79" s="163">
        <f t="shared" si="31"/>
        <v>85</v>
      </c>
      <c r="DM79" s="164">
        <f t="shared" si="62"/>
        <v>-1</v>
      </c>
      <c r="DN79" s="219">
        <f t="shared" si="63"/>
        <v>86</v>
      </c>
    </row>
    <row r="80" spans="1:127" ht="18" customHeight="1">
      <c r="A80" s="70">
        <v>406913150157</v>
      </c>
      <c r="B80" s="71" t="s">
        <v>170</v>
      </c>
      <c r="C80" s="222" t="s">
        <v>171</v>
      </c>
      <c r="D80" s="223"/>
      <c r="E80" s="182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 t="str">
        <f t="shared" si="32"/>
        <v/>
      </c>
      <c r="R80" s="76">
        <f t="shared" si="33"/>
        <v>0</v>
      </c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 t="str">
        <f t="shared" si="34"/>
        <v/>
      </c>
      <c r="AD80" s="79" t="str">
        <f t="shared" si="35"/>
        <v/>
      </c>
      <c r="AE80" s="182">
        <v>10</v>
      </c>
      <c r="AF80" s="76">
        <v>9</v>
      </c>
      <c r="AG80" s="76">
        <v>10</v>
      </c>
      <c r="AH80" s="76">
        <v>13</v>
      </c>
      <c r="AI80" s="76">
        <v>15</v>
      </c>
      <c r="AJ80" s="76">
        <v>14</v>
      </c>
      <c r="AK80" s="76">
        <v>14</v>
      </c>
      <c r="AL80" s="76"/>
      <c r="AM80" s="76"/>
      <c r="AN80" s="76"/>
      <c r="AO80" s="76">
        <f t="shared" si="36"/>
        <v>85</v>
      </c>
      <c r="AP80" s="76">
        <f t="shared" si="37"/>
        <v>96.590909090909093</v>
      </c>
      <c r="AQ80" s="78">
        <v>23</v>
      </c>
      <c r="AR80" s="78">
        <v>10</v>
      </c>
      <c r="AS80" s="78">
        <v>19</v>
      </c>
      <c r="AT80" s="78"/>
      <c r="AU80" s="78"/>
      <c r="AV80" s="78"/>
      <c r="AW80" s="78"/>
      <c r="AX80" s="78">
        <f t="shared" si="38"/>
        <v>52</v>
      </c>
      <c r="AY80" s="78">
        <f t="shared" si="39"/>
        <v>94.545454545454547</v>
      </c>
      <c r="AZ80" s="384">
        <v>46</v>
      </c>
      <c r="BA80" s="385"/>
      <c r="BB80" s="80">
        <f t="shared" si="40"/>
        <v>92</v>
      </c>
      <c r="BC80" s="182">
        <v>100</v>
      </c>
      <c r="BD80" s="76">
        <v>90</v>
      </c>
      <c r="BE80" s="76">
        <v>95</v>
      </c>
      <c r="BF80" s="76"/>
      <c r="BG80" s="76"/>
      <c r="BH80" s="76">
        <f t="shared" si="41"/>
        <v>285</v>
      </c>
      <c r="BI80" s="76">
        <f t="shared" si="42"/>
        <v>95</v>
      </c>
      <c r="BJ80" s="78">
        <v>15</v>
      </c>
      <c r="BK80" s="78"/>
      <c r="BL80" s="78"/>
      <c r="BM80" s="78"/>
      <c r="BN80" s="78"/>
      <c r="BO80" s="78"/>
      <c r="BP80" s="78"/>
      <c r="BQ80" s="78"/>
      <c r="BR80" s="78"/>
      <c r="BS80" s="78"/>
      <c r="BT80" s="78">
        <f t="shared" si="43"/>
        <v>15</v>
      </c>
      <c r="BU80" s="78">
        <f t="shared" si="44"/>
        <v>100</v>
      </c>
      <c r="BV80" s="82">
        <v>90</v>
      </c>
      <c r="BW80" s="82">
        <v>90</v>
      </c>
      <c r="BX80" s="82"/>
      <c r="BY80" s="82"/>
      <c r="BZ80" s="82"/>
      <c r="CA80" s="82">
        <f t="shared" si="45"/>
        <v>180</v>
      </c>
      <c r="CB80" s="82">
        <f t="shared" si="46"/>
        <v>90</v>
      </c>
      <c r="CC80" s="84">
        <v>92</v>
      </c>
      <c r="CD80" s="84">
        <v>90</v>
      </c>
      <c r="CE80" s="84"/>
      <c r="CF80" s="84"/>
      <c r="CG80" s="84"/>
      <c r="CH80" s="84">
        <f t="shared" si="47"/>
        <v>182</v>
      </c>
      <c r="CI80" s="84">
        <f t="shared" si="48"/>
        <v>91</v>
      </c>
      <c r="CJ80" s="86">
        <v>89</v>
      </c>
      <c r="CK80" s="86"/>
      <c r="CL80" s="86"/>
      <c r="CM80" s="86"/>
      <c r="CN80" s="86"/>
      <c r="CO80" s="86">
        <f t="shared" si="49"/>
        <v>89</v>
      </c>
      <c r="CP80" s="86">
        <f t="shared" si="50"/>
        <v>89</v>
      </c>
      <c r="CQ80" s="182">
        <v>15</v>
      </c>
      <c r="CR80" s="76">
        <v>20</v>
      </c>
      <c r="CS80" s="76"/>
      <c r="CT80" s="88"/>
      <c r="CU80" s="88"/>
      <c r="CV80" s="88"/>
      <c r="CW80" s="88"/>
      <c r="CX80" s="88"/>
      <c r="CY80" s="88">
        <f t="shared" si="51"/>
        <v>35</v>
      </c>
      <c r="CZ80" s="89">
        <f t="shared" si="52"/>
        <v>100</v>
      </c>
      <c r="DA80" s="386">
        <v>45</v>
      </c>
      <c r="DB80" s="385"/>
      <c r="DC80" s="80">
        <f t="shared" si="53"/>
        <v>18</v>
      </c>
      <c r="DD80" s="162" t="str">
        <f t="shared" si="54"/>
        <v/>
      </c>
      <c r="DE80" s="162">
        <f t="shared" si="55"/>
        <v>28.38</v>
      </c>
      <c r="DF80" s="162">
        <f t="shared" si="56"/>
        <v>47.25</v>
      </c>
      <c r="DG80" s="162">
        <f t="shared" si="57"/>
        <v>18</v>
      </c>
      <c r="DH80" s="93">
        <f t="shared" si="58"/>
        <v>93.63</v>
      </c>
      <c r="DI80" s="94">
        <f t="shared" si="59"/>
        <v>96.018749999999997</v>
      </c>
      <c r="DJ80" s="95">
        <f t="shared" si="60"/>
        <v>96.461111111111109</v>
      </c>
      <c r="DK80" s="96">
        <f t="shared" si="61"/>
        <v>96.814999999999998</v>
      </c>
      <c r="DL80" s="163">
        <f t="shared" si="31"/>
        <v>96</v>
      </c>
      <c r="DM80" s="164">
        <f t="shared" si="62"/>
        <v>-1</v>
      </c>
      <c r="DN80" s="219">
        <f t="shared" si="63"/>
        <v>97</v>
      </c>
    </row>
    <row r="81" spans="1:118" ht="18" customHeight="1">
      <c r="A81" s="70">
        <v>406910150370</v>
      </c>
      <c r="B81" s="71" t="s">
        <v>172</v>
      </c>
      <c r="C81" s="222" t="s">
        <v>173</v>
      </c>
      <c r="D81" s="223"/>
      <c r="E81" s="182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 t="str">
        <f>IF(SUMIFS(E81:P81,E81:P81,"&gt;=0")=0,"",SUMIFS(E81:P81,E81:P81,"&gt;=0"))</f>
        <v/>
      </c>
      <c r="R81" s="76">
        <f t="shared" si="33"/>
        <v>0</v>
      </c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 t="str">
        <f t="shared" si="34"/>
        <v/>
      </c>
      <c r="AD81" s="79" t="str">
        <f t="shared" si="35"/>
        <v/>
      </c>
      <c r="AE81" s="182">
        <v>10</v>
      </c>
      <c r="AF81" s="76">
        <v>9</v>
      </c>
      <c r="AG81" s="76">
        <v>8</v>
      </c>
      <c r="AH81" s="76">
        <v>10</v>
      </c>
      <c r="AI81" s="76">
        <v>15</v>
      </c>
      <c r="AJ81" s="76">
        <v>15</v>
      </c>
      <c r="AK81" s="76">
        <v>15</v>
      </c>
      <c r="AL81" s="76"/>
      <c r="AM81" s="76"/>
      <c r="AN81" s="76"/>
      <c r="AO81" s="76">
        <f t="shared" si="36"/>
        <v>82</v>
      </c>
      <c r="AP81" s="76">
        <f t="shared" si="37"/>
        <v>93.181818181818173</v>
      </c>
      <c r="AQ81" s="78">
        <v>24</v>
      </c>
      <c r="AR81" s="78">
        <v>10</v>
      </c>
      <c r="AS81" s="78">
        <v>19</v>
      </c>
      <c r="AT81" s="78"/>
      <c r="AU81" s="78"/>
      <c r="AV81" s="78"/>
      <c r="AW81" s="78"/>
      <c r="AX81" s="78">
        <f t="shared" si="38"/>
        <v>53</v>
      </c>
      <c r="AY81" s="78">
        <f t="shared" si="39"/>
        <v>96.36363636363636</v>
      </c>
      <c r="AZ81" s="384">
        <v>31</v>
      </c>
      <c r="BA81" s="385"/>
      <c r="BB81" s="80">
        <f t="shared" si="40"/>
        <v>62</v>
      </c>
      <c r="BC81" s="182">
        <v>100</v>
      </c>
      <c r="BD81" s="76">
        <v>85</v>
      </c>
      <c r="BE81" s="76">
        <v>88</v>
      </c>
      <c r="BF81" s="76"/>
      <c r="BG81" s="76"/>
      <c r="BH81" s="76">
        <f t="shared" si="41"/>
        <v>273</v>
      </c>
      <c r="BI81" s="76">
        <f t="shared" si="42"/>
        <v>91</v>
      </c>
      <c r="BJ81" s="78">
        <v>14</v>
      </c>
      <c r="BK81" s="78"/>
      <c r="BL81" s="78"/>
      <c r="BM81" s="78"/>
      <c r="BN81" s="78"/>
      <c r="BO81" s="78"/>
      <c r="BP81" s="78"/>
      <c r="BQ81" s="78"/>
      <c r="BR81" s="78"/>
      <c r="BS81" s="78"/>
      <c r="BT81" s="78">
        <f t="shared" si="43"/>
        <v>14</v>
      </c>
      <c r="BU81" s="78">
        <f t="shared" si="44"/>
        <v>93.333333333333329</v>
      </c>
      <c r="BV81" s="82">
        <v>90</v>
      </c>
      <c r="BW81" s="82">
        <v>94</v>
      </c>
      <c r="BX81" s="82"/>
      <c r="BY81" s="82"/>
      <c r="BZ81" s="82"/>
      <c r="CA81" s="82">
        <f t="shared" si="45"/>
        <v>184</v>
      </c>
      <c r="CB81" s="82">
        <f t="shared" si="46"/>
        <v>92</v>
      </c>
      <c r="CC81" s="84">
        <v>86</v>
      </c>
      <c r="CD81" s="84">
        <v>86</v>
      </c>
      <c r="CE81" s="84"/>
      <c r="CF81" s="84"/>
      <c r="CG81" s="84"/>
      <c r="CH81" s="84">
        <f t="shared" si="47"/>
        <v>172</v>
      </c>
      <c r="CI81" s="84">
        <f t="shared" si="48"/>
        <v>86</v>
      </c>
      <c r="CJ81" s="86">
        <v>87</v>
      </c>
      <c r="CK81" s="86"/>
      <c r="CL81" s="86"/>
      <c r="CM81" s="86"/>
      <c r="CN81" s="86"/>
      <c r="CO81" s="86">
        <f t="shared" si="49"/>
        <v>87</v>
      </c>
      <c r="CP81" s="86">
        <f t="shared" si="50"/>
        <v>87</v>
      </c>
      <c r="CQ81" s="182">
        <v>14</v>
      </c>
      <c r="CR81" s="76">
        <v>18</v>
      </c>
      <c r="CS81" s="76"/>
      <c r="CT81" s="88"/>
      <c r="CU81" s="88"/>
      <c r="CV81" s="88"/>
      <c r="CW81" s="88"/>
      <c r="CX81" s="88"/>
      <c r="CY81" s="88">
        <f t="shared" si="51"/>
        <v>32</v>
      </c>
      <c r="CZ81" s="89">
        <f t="shared" si="52"/>
        <v>91.428571428571431</v>
      </c>
      <c r="DA81" s="386">
        <v>26</v>
      </c>
      <c r="DB81" s="385"/>
      <c r="DC81" s="80">
        <f t="shared" si="53"/>
        <v>10.4</v>
      </c>
      <c r="DD81" s="162" t="str">
        <f t="shared" si="54"/>
        <v/>
      </c>
      <c r="DE81" s="162">
        <f t="shared" si="55"/>
        <v>25.434545454545454</v>
      </c>
      <c r="DF81" s="162">
        <f t="shared" si="56"/>
        <v>45.213095238095235</v>
      </c>
      <c r="DG81" s="162">
        <f t="shared" si="57"/>
        <v>10.4</v>
      </c>
      <c r="DH81" s="93">
        <f t="shared" si="58"/>
        <v>81.047640692640698</v>
      </c>
      <c r="DI81" s="94">
        <f t="shared" si="59"/>
        <v>88.154775432900436</v>
      </c>
      <c r="DJ81" s="95">
        <f t="shared" si="60"/>
        <v>89.470911495911494</v>
      </c>
      <c r="DK81" s="96">
        <f t="shared" si="61"/>
        <v>90.523820346320349</v>
      </c>
      <c r="DL81" s="163">
        <f t="shared" si="31"/>
        <v>88</v>
      </c>
      <c r="DM81" s="164">
        <f t="shared" si="62"/>
        <v>2</v>
      </c>
      <c r="DN81" s="219">
        <f t="shared" si="63"/>
        <v>86</v>
      </c>
    </row>
    <row r="82" spans="1:118" ht="18" customHeight="1">
      <c r="A82" s="70">
        <v>406913150174</v>
      </c>
      <c r="B82" s="71" t="s">
        <v>174</v>
      </c>
      <c r="C82" s="222" t="s">
        <v>175</v>
      </c>
      <c r="D82" s="223"/>
      <c r="E82" s="182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 t="str">
        <f t="shared" si="32"/>
        <v/>
      </c>
      <c r="R82" s="76">
        <f t="shared" si="33"/>
        <v>0</v>
      </c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 t="str">
        <f t="shared" si="34"/>
        <v/>
      </c>
      <c r="AD82" s="79" t="str">
        <f t="shared" si="35"/>
        <v/>
      </c>
      <c r="AE82" s="182">
        <v>7</v>
      </c>
      <c r="AF82" s="76">
        <v>10</v>
      </c>
      <c r="AG82" s="76">
        <v>8</v>
      </c>
      <c r="AH82" s="76">
        <v>13</v>
      </c>
      <c r="AI82" s="76">
        <v>15</v>
      </c>
      <c r="AJ82" s="76">
        <v>15</v>
      </c>
      <c r="AK82" s="76">
        <v>13</v>
      </c>
      <c r="AL82" s="76"/>
      <c r="AM82" s="76"/>
      <c r="AN82" s="76"/>
      <c r="AO82" s="76">
        <f t="shared" si="36"/>
        <v>81</v>
      </c>
      <c r="AP82" s="76">
        <f t="shared" si="37"/>
        <v>92.045454545454547</v>
      </c>
      <c r="AQ82" s="78">
        <v>21</v>
      </c>
      <c r="AR82" s="78">
        <v>10</v>
      </c>
      <c r="AS82" s="78">
        <v>15</v>
      </c>
      <c r="AT82" s="78"/>
      <c r="AU82" s="78"/>
      <c r="AV82" s="78"/>
      <c r="AW82" s="78"/>
      <c r="AX82" s="78">
        <f t="shared" si="38"/>
        <v>46</v>
      </c>
      <c r="AY82" s="78">
        <f t="shared" si="39"/>
        <v>83.636363636363626</v>
      </c>
      <c r="AZ82" s="384">
        <v>27</v>
      </c>
      <c r="BA82" s="385"/>
      <c r="BB82" s="80">
        <f t="shared" si="40"/>
        <v>54</v>
      </c>
      <c r="BC82" s="182">
        <v>99</v>
      </c>
      <c r="BD82" s="76">
        <v>87</v>
      </c>
      <c r="BE82" s="76">
        <v>89</v>
      </c>
      <c r="BF82" s="76"/>
      <c r="BG82" s="76"/>
      <c r="BH82" s="76">
        <f t="shared" si="41"/>
        <v>275</v>
      </c>
      <c r="BI82" s="76">
        <f t="shared" si="42"/>
        <v>91.666666666666657</v>
      </c>
      <c r="BJ82" s="78">
        <v>15</v>
      </c>
      <c r="BK82" s="78"/>
      <c r="BL82" s="78"/>
      <c r="BM82" s="78"/>
      <c r="BN82" s="78"/>
      <c r="BO82" s="78"/>
      <c r="BP82" s="78"/>
      <c r="BQ82" s="78"/>
      <c r="BR82" s="78"/>
      <c r="BS82" s="78"/>
      <c r="BT82" s="78">
        <f t="shared" si="43"/>
        <v>15</v>
      </c>
      <c r="BU82" s="78">
        <f t="shared" si="44"/>
        <v>100</v>
      </c>
      <c r="BV82" s="82">
        <v>89</v>
      </c>
      <c r="BW82" s="82">
        <v>94</v>
      </c>
      <c r="BX82" s="82"/>
      <c r="BY82" s="82"/>
      <c r="BZ82" s="82"/>
      <c r="CA82" s="82">
        <f t="shared" si="45"/>
        <v>183</v>
      </c>
      <c r="CB82" s="82">
        <f t="shared" si="46"/>
        <v>91.5</v>
      </c>
      <c r="CC82" s="84">
        <v>88</v>
      </c>
      <c r="CD82" s="84">
        <v>89</v>
      </c>
      <c r="CE82" s="84"/>
      <c r="CF82" s="84"/>
      <c r="CG82" s="84"/>
      <c r="CH82" s="84">
        <f t="shared" si="47"/>
        <v>177</v>
      </c>
      <c r="CI82" s="84">
        <f t="shared" si="48"/>
        <v>88.5</v>
      </c>
      <c r="CJ82" s="86">
        <v>87</v>
      </c>
      <c r="CK82" s="86"/>
      <c r="CL82" s="86"/>
      <c r="CM82" s="86"/>
      <c r="CN82" s="86"/>
      <c r="CO82" s="86">
        <f t="shared" si="49"/>
        <v>87</v>
      </c>
      <c r="CP82" s="86">
        <f t="shared" si="50"/>
        <v>87</v>
      </c>
      <c r="CQ82" s="182">
        <v>14</v>
      </c>
      <c r="CR82" s="76">
        <v>17</v>
      </c>
      <c r="CS82" s="76"/>
      <c r="CT82" s="88"/>
      <c r="CU82" s="88"/>
      <c r="CV82" s="88"/>
      <c r="CW82" s="88"/>
      <c r="CX82" s="88"/>
      <c r="CY82" s="88">
        <f t="shared" si="51"/>
        <v>31</v>
      </c>
      <c r="CZ82" s="89">
        <f t="shared" si="52"/>
        <v>88.571428571428569</v>
      </c>
      <c r="DA82" s="386">
        <v>38</v>
      </c>
      <c r="DB82" s="385"/>
      <c r="DC82" s="80">
        <f t="shared" si="53"/>
        <v>15.2</v>
      </c>
      <c r="DD82" s="162" t="str">
        <f t="shared" si="54"/>
        <v/>
      </c>
      <c r="DE82" s="162">
        <f t="shared" si="55"/>
        <v>23.432727272727274</v>
      </c>
      <c r="DF82" s="162">
        <f t="shared" si="56"/>
        <v>46.120238095238093</v>
      </c>
      <c r="DG82" s="162">
        <f t="shared" si="57"/>
        <v>15.2</v>
      </c>
      <c r="DH82" s="93">
        <f t="shared" si="58"/>
        <v>84.752965367965373</v>
      </c>
      <c r="DI82" s="94">
        <f t="shared" si="59"/>
        <v>90.470603354978351</v>
      </c>
      <c r="DJ82" s="95">
        <f>IFERROR(75+(100-75)/(100-55)*(DH82-55),"")</f>
        <v>91.529425204425209</v>
      </c>
      <c r="DK82" s="96">
        <f>IFERROR(75+(100-75)/(100-50)*(DH82-50),"")</f>
        <v>92.376482683982687</v>
      </c>
      <c r="DL82" s="163">
        <f t="shared" si="31"/>
        <v>90</v>
      </c>
      <c r="DM82" s="164">
        <f t="shared" si="62"/>
        <v>4</v>
      </c>
      <c r="DN82" s="219">
        <f t="shared" si="63"/>
        <v>86</v>
      </c>
    </row>
    <row r="83" spans="1:118" ht="18" customHeight="1">
      <c r="A83" s="70">
        <v>406913150158</v>
      </c>
      <c r="B83" s="71" t="s">
        <v>62</v>
      </c>
      <c r="C83" s="222" t="s">
        <v>176</v>
      </c>
      <c r="D83" s="223"/>
      <c r="E83" s="182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 t="str">
        <f t="shared" si="32"/>
        <v/>
      </c>
      <c r="R83" s="76">
        <f t="shared" si="33"/>
        <v>0</v>
      </c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 t="str">
        <f t="shared" si="34"/>
        <v/>
      </c>
      <c r="AD83" s="79" t="str">
        <f t="shared" si="35"/>
        <v/>
      </c>
      <c r="AE83" s="182">
        <v>8</v>
      </c>
      <c r="AF83" s="76">
        <v>8</v>
      </c>
      <c r="AG83" s="76">
        <v>6</v>
      </c>
      <c r="AH83" s="76">
        <v>13</v>
      </c>
      <c r="AI83" s="76">
        <v>10</v>
      </c>
      <c r="AJ83" s="76">
        <v>13</v>
      </c>
      <c r="AK83" s="76">
        <v>10</v>
      </c>
      <c r="AL83" s="76"/>
      <c r="AM83" s="76"/>
      <c r="AN83" s="76"/>
      <c r="AO83" s="76">
        <f t="shared" si="36"/>
        <v>68</v>
      </c>
      <c r="AP83" s="76">
        <f t="shared" si="37"/>
        <v>77.272727272727266</v>
      </c>
      <c r="AQ83" s="78">
        <v>22</v>
      </c>
      <c r="AR83" s="78">
        <v>10</v>
      </c>
      <c r="AS83" s="78">
        <v>16</v>
      </c>
      <c r="AT83" s="78"/>
      <c r="AU83" s="78"/>
      <c r="AV83" s="78"/>
      <c r="AW83" s="78"/>
      <c r="AX83" s="78">
        <f t="shared" si="38"/>
        <v>48</v>
      </c>
      <c r="AY83" s="78">
        <f t="shared" si="39"/>
        <v>87.272727272727266</v>
      </c>
      <c r="AZ83" s="384">
        <v>49</v>
      </c>
      <c r="BA83" s="385"/>
      <c r="BB83" s="80">
        <f t="shared" si="40"/>
        <v>98</v>
      </c>
      <c r="BC83" s="182">
        <v>99</v>
      </c>
      <c r="BD83" s="76">
        <v>90</v>
      </c>
      <c r="BE83" s="76">
        <v>94</v>
      </c>
      <c r="BF83" s="76"/>
      <c r="BG83" s="76"/>
      <c r="BH83" s="76">
        <f t="shared" si="41"/>
        <v>283</v>
      </c>
      <c r="BI83" s="76">
        <f t="shared" si="42"/>
        <v>94.333333333333343</v>
      </c>
      <c r="BJ83" s="78">
        <v>13</v>
      </c>
      <c r="BK83" s="78"/>
      <c r="BL83" s="78"/>
      <c r="BM83" s="78"/>
      <c r="BN83" s="78"/>
      <c r="BO83" s="78"/>
      <c r="BP83" s="78"/>
      <c r="BQ83" s="78"/>
      <c r="BR83" s="78"/>
      <c r="BS83" s="78"/>
      <c r="BT83" s="78">
        <f t="shared" si="43"/>
        <v>13</v>
      </c>
      <c r="BU83" s="78">
        <f t="shared" si="44"/>
        <v>86.666666666666671</v>
      </c>
      <c r="BV83" s="82">
        <v>89</v>
      </c>
      <c r="BW83" s="82">
        <v>86</v>
      </c>
      <c r="BX83" s="82"/>
      <c r="BY83" s="82"/>
      <c r="BZ83" s="82"/>
      <c r="CA83" s="82">
        <f t="shared" si="45"/>
        <v>175</v>
      </c>
      <c r="CB83" s="82">
        <f t="shared" si="46"/>
        <v>87.5</v>
      </c>
      <c r="CC83" s="84">
        <v>90</v>
      </c>
      <c r="CD83" s="84">
        <v>90</v>
      </c>
      <c r="CE83" s="84"/>
      <c r="CF83" s="84"/>
      <c r="CG83" s="84"/>
      <c r="CH83" s="84">
        <f t="shared" si="47"/>
        <v>180</v>
      </c>
      <c r="CI83" s="84">
        <f t="shared" si="48"/>
        <v>90</v>
      </c>
      <c r="CJ83" s="86">
        <v>90</v>
      </c>
      <c r="CK83" s="86"/>
      <c r="CL83" s="86"/>
      <c r="CM83" s="86"/>
      <c r="CN83" s="86"/>
      <c r="CO83" s="86">
        <f t="shared" si="49"/>
        <v>90</v>
      </c>
      <c r="CP83" s="86">
        <f t="shared" si="50"/>
        <v>90</v>
      </c>
      <c r="CQ83" s="182">
        <v>14</v>
      </c>
      <c r="CR83" s="76">
        <v>17</v>
      </c>
      <c r="CS83" s="76"/>
      <c r="CT83" s="88"/>
      <c r="CU83" s="88"/>
      <c r="CV83" s="88"/>
      <c r="CW83" s="88"/>
      <c r="CX83" s="88"/>
      <c r="CY83" s="88">
        <f t="shared" si="51"/>
        <v>31</v>
      </c>
      <c r="CZ83" s="89">
        <f t="shared" si="52"/>
        <v>88.571428571428569</v>
      </c>
      <c r="DA83" s="386">
        <v>33</v>
      </c>
      <c r="DB83" s="385"/>
      <c r="DC83" s="80">
        <f t="shared" si="53"/>
        <v>13.2</v>
      </c>
      <c r="DD83" s="162" t="str">
        <f t="shared" si="54"/>
        <v/>
      </c>
      <c r="DE83" s="162">
        <f t="shared" si="55"/>
        <v>25.947272727272725</v>
      </c>
      <c r="DF83" s="162">
        <f t="shared" si="56"/>
        <v>44.757738095238103</v>
      </c>
      <c r="DG83" s="162">
        <f t="shared" si="57"/>
        <v>13.2</v>
      </c>
      <c r="DH83" s="93">
        <f t="shared" si="58"/>
        <v>83.905010822510832</v>
      </c>
      <c r="DI83" s="94">
        <f t="shared" si="59"/>
        <v>89.940631764069266</v>
      </c>
      <c r="DJ83" s="95">
        <f t="shared" ref="DJ83:DJ105" si="64">IFERROR(75+(100-75)/(100-55)*(DH83-55),"")</f>
        <v>91.058339345839357</v>
      </c>
      <c r="DK83" s="96">
        <f t="shared" ref="DK83:DK105" si="65">IFERROR(75+(100-75)/(100-50)*(DH83-50),"")</f>
        <v>91.952505411255416</v>
      </c>
      <c r="DL83" s="163">
        <f t="shared" si="31"/>
        <v>90</v>
      </c>
      <c r="DM83" s="164">
        <f t="shared" si="62"/>
        <v>1</v>
      </c>
      <c r="DN83" s="219">
        <f t="shared" si="63"/>
        <v>89</v>
      </c>
    </row>
    <row r="84" spans="1:118" ht="18" customHeight="1">
      <c r="A84" s="70">
        <v>406913150159</v>
      </c>
      <c r="B84" s="103" t="s">
        <v>177</v>
      </c>
      <c r="C84" s="222" t="s">
        <v>178</v>
      </c>
      <c r="D84" s="223"/>
      <c r="E84" s="182"/>
      <c r="F84" s="76"/>
      <c r="G84" s="76"/>
      <c r="H84" s="76"/>
      <c r="I84" s="76"/>
      <c r="J84" s="76"/>
      <c r="K84" s="76"/>
      <c r="L84" s="76"/>
      <c r="M84" s="76"/>
      <c r="N84" s="76"/>
      <c r="O84" s="106"/>
      <c r="P84" s="106"/>
      <c r="Q84" s="76" t="str">
        <f t="shared" si="32"/>
        <v/>
      </c>
      <c r="R84" s="76">
        <f t="shared" si="33"/>
        <v>0</v>
      </c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78" t="str">
        <f t="shared" si="34"/>
        <v/>
      </c>
      <c r="AD84" s="79" t="str">
        <f t="shared" si="35"/>
        <v/>
      </c>
      <c r="AE84" s="182">
        <v>7</v>
      </c>
      <c r="AF84" s="76">
        <v>10</v>
      </c>
      <c r="AG84" s="76">
        <v>10</v>
      </c>
      <c r="AH84" s="76">
        <v>13</v>
      </c>
      <c r="AI84" s="76">
        <v>5</v>
      </c>
      <c r="AJ84" s="76">
        <v>15</v>
      </c>
      <c r="AK84" s="76">
        <v>14</v>
      </c>
      <c r="AL84" s="76"/>
      <c r="AM84" s="76"/>
      <c r="AN84" s="76"/>
      <c r="AO84" s="76">
        <f t="shared" si="36"/>
        <v>74</v>
      </c>
      <c r="AP84" s="76">
        <f t="shared" si="37"/>
        <v>84.090909090909093</v>
      </c>
      <c r="AQ84" s="108">
        <v>21</v>
      </c>
      <c r="AR84" s="108">
        <v>10</v>
      </c>
      <c r="AS84" s="108">
        <v>18</v>
      </c>
      <c r="AT84" s="108"/>
      <c r="AU84" s="108"/>
      <c r="AV84" s="108"/>
      <c r="AW84" s="108"/>
      <c r="AX84" s="78">
        <f t="shared" si="38"/>
        <v>49</v>
      </c>
      <c r="AY84" s="78">
        <f t="shared" si="39"/>
        <v>89.090909090909093</v>
      </c>
      <c r="AZ84" s="384">
        <v>25</v>
      </c>
      <c r="BA84" s="385"/>
      <c r="BB84" s="80">
        <f t="shared" si="40"/>
        <v>50</v>
      </c>
      <c r="BC84" s="182">
        <v>100</v>
      </c>
      <c r="BD84" s="76">
        <v>85</v>
      </c>
      <c r="BE84" s="76">
        <v>89</v>
      </c>
      <c r="BF84" s="76"/>
      <c r="BG84" s="76"/>
      <c r="BH84" s="76">
        <f t="shared" si="41"/>
        <v>274</v>
      </c>
      <c r="BI84" s="76">
        <f t="shared" si="42"/>
        <v>91.333333333333329</v>
      </c>
      <c r="BJ84" s="108">
        <v>14</v>
      </c>
      <c r="BK84" s="108"/>
      <c r="BL84" s="78"/>
      <c r="BM84" s="78"/>
      <c r="BN84" s="78"/>
      <c r="BO84" s="78"/>
      <c r="BP84" s="78"/>
      <c r="BQ84" s="78"/>
      <c r="BR84" s="78"/>
      <c r="BS84" s="78"/>
      <c r="BT84" s="78">
        <f t="shared" si="43"/>
        <v>14</v>
      </c>
      <c r="BU84" s="78">
        <f t="shared" si="44"/>
        <v>93.333333333333329</v>
      </c>
      <c r="BV84" s="82">
        <v>89</v>
      </c>
      <c r="BW84" s="82">
        <v>90</v>
      </c>
      <c r="BX84" s="82"/>
      <c r="BY84" s="82"/>
      <c r="BZ84" s="82"/>
      <c r="CA84" s="82">
        <f t="shared" si="45"/>
        <v>179</v>
      </c>
      <c r="CB84" s="82">
        <f t="shared" si="46"/>
        <v>89.5</v>
      </c>
      <c r="CC84" s="84">
        <v>86</v>
      </c>
      <c r="CD84" s="84">
        <v>87</v>
      </c>
      <c r="CE84" s="84"/>
      <c r="CF84" s="84"/>
      <c r="CG84" s="84"/>
      <c r="CH84" s="84">
        <f t="shared" si="47"/>
        <v>173</v>
      </c>
      <c r="CI84" s="84">
        <f t="shared" si="48"/>
        <v>86.5</v>
      </c>
      <c r="CJ84" s="86">
        <v>87</v>
      </c>
      <c r="CK84" s="86"/>
      <c r="CL84" s="86"/>
      <c r="CM84" s="86"/>
      <c r="CN84" s="86"/>
      <c r="CO84" s="86">
        <f t="shared" si="49"/>
        <v>87</v>
      </c>
      <c r="CP84" s="86">
        <f t="shared" si="50"/>
        <v>87</v>
      </c>
      <c r="CQ84" s="182">
        <v>13</v>
      </c>
      <c r="CR84" s="76">
        <v>17</v>
      </c>
      <c r="CS84" s="76"/>
      <c r="CT84" s="88"/>
      <c r="CU84" s="88"/>
      <c r="CV84" s="88"/>
      <c r="CW84" s="88"/>
      <c r="CX84" s="88"/>
      <c r="CY84" s="88">
        <f t="shared" si="51"/>
        <v>30</v>
      </c>
      <c r="CZ84" s="89">
        <f t="shared" si="52"/>
        <v>85.714285714285708</v>
      </c>
      <c r="DA84" s="386">
        <v>50</v>
      </c>
      <c r="DB84" s="385"/>
      <c r="DC84" s="80">
        <f t="shared" si="53"/>
        <v>20</v>
      </c>
      <c r="DD84" s="162" t="str">
        <f t="shared" si="54"/>
        <v/>
      </c>
      <c r="DE84" s="162">
        <f t="shared" si="55"/>
        <v>22.609090909090909</v>
      </c>
      <c r="DF84" s="162">
        <f t="shared" si="56"/>
        <v>44.810714285714283</v>
      </c>
      <c r="DG84" s="162">
        <f t="shared" si="57"/>
        <v>20</v>
      </c>
      <c r="DH84" s="93">
        <f t="shared" si="58"/>
        <v>87.419805194805193</v>
      </c>
      <c r="DI84" s="109">
        <f t="shared" si="59"/>
        <v>92.137378246753244</v>
      </c>
      <c r="DJ84" s="110">
        <f t="shared" si="64"/>
        <v>93.011002886002885</v>
      </c>
      <c r="DK84" s="111">
        <f t="shared" si="65"/>
        <v>93.709902597402589</v>
      </c>
      <c r="DL84" s="163">
        <f t="shared" si="31"/>
        <v>92</v>
      </c>
      <c r="DM84" s="164">
        <f t="shared" si="62"/>
        <v>0</v>
      </c>
      <c r="DN84" s="219">
        <f t="shared" si="63"/>
        <v>92</v>
      </c>
    </row>
    <row r="85" spans="1:118" ht="18" customHeight="1" thickBot="1">
      <c r="A85" s="70">
        <v>406913150160</v>
      </c>
      <c r="B85" s="71" t="s">
        <v>179</v>
      </c>
      <c r="C85" s="220" t="s">
        <v>180</v>
      </c>
      <c r="D85" s="223"/>
      <c r="E85" s="182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 t="str">
        <f t="shared" si="32"/>
        <v/>
      </c>
      <c r="R85" s="76">
        <f t="shared" si="33"/>
        <v>0</v>
      </c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 t="str">
        <f t="shared" si="34"/>
        <v/>
      </c>
      <c r="AD85" s="79" t="str">
        <f t="shared" si="35"/>
        <v/>
      </c>
      <c r="AE85" s="182">
        <v>10</v>
      </c>
      <c r="AF85" s="76">
        <v>4</v>
      </c>
      <c r="AG85" s="76">
        <v>10</v>
      </c>
      <c r="AH85" s="76">
        <v>10</v>
      </c>
      <c r="AI85" s="76">
        <v>15</v>
      </c>
      <c r="AJ85" s="76">
        <v>15</v>
      </c>
      <c r="AK85" s="76">
        <v>15</v>
      </c>
      <c r="AL85" s="76"/>
      <c r="AM85" s="76"/>
      <c r="AN85" s="76"/>
      <c r="AO85" s="76">
        <f t="shared" si="36"/>
        <v>79</v>
      </c>
      <c r="AP85" s="76">
        <f t="shared" si="37"/>
        <v>89.772727272727266</v>
      </c>
      <c r="AQ85" s="78">
        <v>22</v>
      </c>
      <c r="AR85" s="78">
        <v>10</v>
      </c>
      <c r="AS85" s="78">
        <v>17</v>
      </c>
      <c r="AT85" s="78"/>
      <c r="AU85" s="78"/>
      <c r="AV85" s="78"/>
      <c r="AW85" s="78"/>
      <c r="AX85" s="78">
        <f t="shared" si="38"/>
        <v>49</v>
      </c>
      <c r="AY85" s="78">
        <f t="shared" si="39"/>
        <v>89.090909090909093</v>
      </c>
      <c r="AZ85" s="384">
        <v>19</v>
      </c>
      <c r="BA85" s="385"/>
      <c r="BB85" s="80">
        <f t="shared" si="40"/>
        <v>38</v>
      </c>
      <c r="BC85" s="182">
        <v>99</v>
      </c>
      <c r="BD85" s="76">
        <v>88</v>
      </c>
      <c r="BE85" s="76">
        <v>89</v>
      </c>
      <c r="BF85" s="76"/>
      <c r="BG85" s="76"/>
      <c r="BH85" s="76">
        <f t="shared" si="41"/>
        <v>276</v>
      </c>
      <c r="BI85" s="76">
        <f t="shared" si="42"/>
        <v>92</v>
      </c>
      <c r="BJ85" s="78">
        <v>14</v>
      </c>
      <c r="BK85" s="78"/>
      <c r="BL85" s="78"/>
      <c r="BM85" s="78"/>
      <c r="BN85" s="78"/>
      <c r="BO85" s="78"/>
      <c r="BP85" s="78"/>
      <c r="BQ85" s="78"/>
      <c r="BR85" s="78"/>
      <c r="BS85" s="78"/>
      <c r="BT85" s="78">
        <f t="shared" si="43"/>
        <v>14</v>
      </c>
      <c r="BU85" s="78">
        <f t="shared" si="44"/>
        <v>93.333333333333329</v>
      </c>
      <c r="BV85" s="82">
        <v>89</v>
      </c>
      <c r="BW85" s="82">
        <v>90</v>
      </c>
      <c r="BX85" s="82"/>
      <c r="BY85" s="82"/>
      <c r="BZ85" s="82"/>
      <c r="CA85" s="82">
        <f t="shared" si="45"/>
        <v>179</v>
      </c>
      <c r="CB85" s="82">
        <f t="shared" si="46"/>
        <v>89.5</v>
      </c>
      <c r="CC85" s="84">
        <v>88</v>
      </c>
      <c r="CD85" s="84">
        <v>88</v>
      </c>
      <c r="CE85" s="84"/>
      <c r="CF85" s="84"/>
      <c r="CG85" s="84"/>
      <c r="CH85" s="84">
        <f t="shared" si="47"/>
        <v>176</v>
      </c>
      <c r="CI85" s="84">
        <f t="shared" si="48"/>
        <v>88</v>
      </c>
      <c r="CJ85" s="86">
        <v>89</v>
      </c>
      <c r="CK85" s="86"/>
      <c r="CL85" s="86"/>
      <c r="CM85" s="86"/>
      <c r="CN85" s="86"/>
      <c r="CO85" s="86">
        <f t="shared" si="49"/>
        <v>89</v>
      </c>
      <c r="CP85" s="86">
        <f t="shared" si="50"/>
        <v>89</v>
      </c>
      <c r="CQ85" s="182">
        <v>15</v>
      </c>
      <c r="CR85" s="76">
        <v>20</v>
      </c>
      <c r="CS85" s="76"/>
      <c r="CT85" s="88"/>
      <c r="CU85" s="88"/>
      <c r="CV85" s="88"/>
      <c r="CW85" s="88"/>
      <c r="CX85" s="88"/>
      <c r="CY85" s="88">
        <f>IF(SUMIFS(CQ85:CX85,CQ85:CX85,"&gt;=0")=0,"",SUMIFS(CQ85:CX85,CQ85:CX85,"&gt;=0"))</f>
        <v>35</v>
      </c>
      <c r="CZ85" s="89">
        <f t="shared" si="52"/>
        <v>100</v>
      </c>
      <c r="DA85" s="386">
        <v>24</v>
      </c>
      <c r="DB85" s="385"/>
      <c r="DC85" s="80">
        <f t="shared" si="53"/>
        <v>9.6</v>
      </c>
      <c r="DD85" s="162" t="str">
        <f t="shared" si="54"/>
        <v/>
      </c>
      <c r="DE85" s="162">
        <f t="shared" si="55"/>
        <v>22.210909090909094</v>
      </c>
      <c r="DF85" s="162">
        <f t="shared" si="56"/>
        <v>45.854166666666657</v>
      </c>
      <c r="DG85" s="162">
        <f t="shared" si="57"/>
        <v>9.6</v>
      </c>
      <c r="DH85" s="93">
        <f t="shared" si="58"/>
        <v>77.66507575757575</v>
      </c>
      <c r="DI85" s="94">
        <f t="shared" si="59"/>
        <v>86.040672348484847</v>
      </c>
      <c r="DJ85" s="95">
        <f t="shared" si="64"/>
        <v>87.591708754208753</v>
      </c>
      <c r="DK85" s="96">
        <f t="shared" si="65"/>
        <v>88.832537878787875</v>
      </c>
      <c r="DL85" s="163">
        <f t="shared" si="31"/>
        <v>86</v>
      </c>
      <c r="DM85" s="164">
        <f t="shared" si="62"/>
        <v>0</v>
      </c>
      <c r="DN85" s="219">
        <f t="shared" si="63"/>
        <v>86</v>
      </c>
    </row>
    <row r="86" spans="1:118" ht="18" hidden="1" customHeight="1">
      <c r="A86" s="70"/>
      <c r="B86" s="99"/>
      <c r="C86" s="224"/>
      <c r="D86" s="221"/>
      <c r="E86" s="182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 t="str">
        <f t="shared" si="32"/>
        <v/>
      </c>
      <c r="R86" s="76">
        <f t="shared" si="33"/>
        <v>0</v>
      </c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 t="str">
        <f t="shared" si="34"/>
        <v/>
      </c>
      <c r="AD86" s="79" t="str">
        <f t="shared" si="35"/>
        <v/>
      </c>
      <c r="AE86" s="182"/>
      <c r="AF86" s="76"/>
      <c r="AG86" s="76"/>
      <c r="AH86" s="76"/>
      <c r="AI86" s="76"/>
      <c r="AJ86" s="76"/>
      <c r="AK86" s="76"/>
      <c r="AL86" s="76"/>
      <c r="AM86" s="76"/>
      <c r="AN86" s="76"/>
      <c r="AO86" s="76" t="str">
        <f t="shared" si="36"/>
        <v/>
      </c>
      <c r="AP86" s="76" t="str">
        <f t="shared" si="37"/>
        <v/>
      </c>
      <c r="AQ86" s="78"/>
      <c r="AR86" s="78"/>
      <c r="AS86" s="78"/>
      <c r="AT86" s="78"/>
      <c r="AU86" s="78"/>
      <c r="AV86" s="78"/>
      <c r="AW86" s="78"/>
      <c r="AX86" s="78" t="str">
        <f t="shared" si="38"/>
        <v/>
      </c>
      <c r="AY86" s="78" t="str">
        <f t="shared" si="39"/>
        <v/>
      </c>
      <c r="AZ86" s="384"/>
      <c r="BA86" s="385"/>
      <c r="BB86" s="80" t="str">
        <f t="shared" si="40"/>
        <v/>
      </c>
      <c r="BC86" s="182"/>
      <c r="BD86" s="76"/>
      <c r="BE86" s="76"/>
      <c r="BF86" s="76"/>
      <c r="BG86" s="76"/>
      <c r="BH86" s="76" t="str">
        <f t="shared" si="41"/>
        <v/>
      </c>
      <c r="BI86" s="76" t="str">
        <f t="shared" si="42"/>
        <v/>
      </c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 t="str">
        <f t="shared" si="43"/>
        <v/>
      </c>
      <c r="BU86" s="78" t="str">
        <f t="shared" si="44"/>
        <v/>
      </c>
      <c r="BV86" s="82"/>
      <c r="BW86" s="82"/>
      <c r="BX86" s="82"/>
      <c r="BY86" s="82"/>
      <c r="BZ86" s="82"/>
      <c r="CA86" s="82" t="str">
        <f t="shared" si="45"/>
        <v/>
      </c>
      <c r="CB86" s="82" t="str">
        <f t="shared" si="46"/>
        <v/>
      </c>
      <c r="CC86" s="84"/>
      <c r="CD86" s="84"/>
      <c r="CE86" s="84"/>
      <c r="CF86" s="84"/>
      <c r="CG86" s="84"/>
      <c r="CH86" s="84" t="str">
        <f t="shared" si="47"/>
        <v/>
      </c>
      <c r="CI86" s="84" t="str">
        <f t="shared" si="48"/>
        <v/>
      </c>
      <c r="CJ86" s="86"/>
      <c r="CK86" s="86"/>
      <c r="CL86" s="86"/>
      <c r="CM86" s="86"/>
      <c r="CN86" s="86"/>
      <c r="CO86" s="86" t="str">
        <f t="shared" si="49"/>
        <v/>
      </c>
      <c r="CP86" s="86" t="str">
        <f t="shared" si="50"/>
        <v/>
      </c>
      <c r="CQ86" s="182"/>
      <c r="CR86" s="76"/>
      <c r="CS86" s="76"/>
      <c r="CT86" s="88"/>
      <c r="CU86" s="88"/>
      <c r="CV86" s="88"/>
      <c r="CW86" s="88"/>
      <c r="CX86" s="88"/>
      <c r="CY86" s="88" t="str">
        <f t="shared" si="51"/>
        <v/>
      </c>
      <c r="CZ86" s="89" t="str">
        <f t="shared" si="52"/>
        <v/>
      </c>
      <c r="DA86" s="386"/>
      <c r="DB86" s="385"/>
      <c r="DC86" s="80" t="str">
        <f t="shared" si="53"/>
        <v/>
      </c>
      <c r="DD86" s="162" t="str">
        <f t="shared" si="54"/>
        <v/>
      </c>
      <c r="DE86" s="162" t="str">
        <f t="shared" si="55"/>
        <v/>
      </c>
      <c r="DF86" s="162" t="str">
        <f t="shared" si="56"/>
        <v/>
      </c>
      <c r="DG86" s="162" t="str">
        <f t="shared" si="57"/>
        <v/>
      </c>
      <c r="DH86" s="93" t="str">
        <f t="shared" si="58"/>
        <v/>
      </c>
      <c r="DI86" s="94" t="str">
        <f t="shared" si="59"/>
        <v/>
      </c>
      <c r="DJ86" s="95" t="str">
        <f t="shared" si="64"/>
        <v/>
      </c>
      <c r="DK86" s="96" t="str">
        <f t="shared" si="65"/>
        <v/>
      </c>
      <c r="DL86" s="163" t="str">
        <f t="shared" si="31"/>
        <v/>
      </c>
      <c r="DM86" s="164" t="str">
        <f t="shared" si="62"/>
        <v/>
      </c>
      <c r="DN86" s="219" t="str">
        <f t="shared" si="63"/>
        <v/>
      </c>
    </row>
    <row r="87" spans="1:118" ht="18" hidden="1" customHeight="1">
      <c r="A87" s="70"/>
      <c r="B87" s="71"/>
      <c r="C87" s="222"/>
      <c r="D87" s="223"/>
      <c r="E87" s="182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 t="str">
        <f t="shared" si="32"/>
        <v/>
      </c>
      <c r="R87" s="76">
        <f t="shared" si="33"/>
        <v>0</v>
      </c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 t="str">
        <f t="shared" si="34"/>
        <v/>
      </c>
      <c r="AD87" s="79" t="str">
        <f t="shared" si="35"/>
        <v/>
      </c>
      <c r="AE87" s="182"/>
      <c r="AF87" s="76"/>
      <c r="AG87" s="76"/>
      <c r="AH87" s="76"/>
      <c r="AI87" s="76"/>
      <c r="AJ87" s="76"/>
      <c r="AK87" s="76"/>
      <c r="AL87" s="76"/>
      <c r="AM87" s="76"/>
      <c r="AN87" s="76"/>
      <c r="AO87" s="76" t="str">
        <f t="shared" si="36"/>
        <v/>
      </c>
      <c r="AP87" s="76" t="str">
        <f t="shared" si="37"/>
        <v/>
      </c>
      <c r="AQ87" s="78"/>
      <c r="AR87" s="78"/>
      <c r="AS87" s="78"/>
      <c r="AT87" s="78"/>
      <c r="AU87" s="78"/>
      <c r="AV87" s="78"/>
      <c r="AW87" s="78"/>
      <c r="AX87" s="78" t="str">
        <f t="shared" si="38"/>
        <v/>
      </c>
      <c r="AY87" s="78" t="str">
        <f t="shared" si="39"/>
        <v/>
      </c>
      <c r="AZ87" s="384"/>
      <c r="BA87" s="385"/>
      <c r="BB87" s="80" t="str">
        <f t="shared" si="40"/>
        <v/>
      </c>
      <c r="BC87" s="182"/>
      <c r="BD87" s="76"/>
      <c r="BE87" s="76"/>
      <c r="BF87" s="76"/>
      <c r="BG87" s="76"/>
      <c r="BH87" s="76" t="str">
        <f t="shared" si="41"/>
        <v/>
      </c>
      <c r="BI87" s="76" t="str">
        <f>IFERROR(IF($BI$62=0,0,((BH87/SUMIFS($BC$65:$BG$65,BC87:BG87,"&gt;=0"))*100)),"")</f>
        <v/>
      </c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 t="str">
        <f t="shared" si="43"/>
        <v/>
      </c>
      <c r="BU87" s="78" t="str">
        <f t="shared" si="44"/>
        <v/>
      </c>
      <c r="BV87" s="82"/>
      <c r="BW87" s="82"/>
      <c r="BX87" s="82"/>
      <c r="BY87" s="82"/>
      <c r="BZ87" s="82"/>
      <c r="CA87" s="82" t="str">
        <f t="shared" si="45"/>
        <v/>
      </c>
      <c r="CB87" s="82" t="str">
        <f t="shared" si="46"/>
        <v/>
      </c>
      <c r="CC87" s="84"/>
      <c r="CD87" s="84"/>
      <c r="CE87" s="84"/>
      <c r="CF87" s="84"/>
      <c r="CG87" s="84"/>
      <c r="CH87" s="84" t="str">
        <f t="shared" si="47"/>
        <v/>
      </c>
      <c r="CI87" s="84" t="str">
        <f t="shared" si="48"/>
        <v/>
      </c>
      <c r="CJ87" s="86"/>
      <c r="CK87" s="86"/>
      <c r="CL87" s="86"/>
      <c r="CM87" s="86"/>
      <c r="CN87" s="86"/>
      <c r="CO87" s="86" t="str">
        <f t="shared" si="49"/>
        <v/>
      </c>
      <c r="CP87" s="86" t="str">
        <f>IFERROR(IF($CP$62=0,0,((CO87/SUMIFS($CJ$65:$CN$65,CJ87:CN87,"&gt;=0"))*100)),"")</f>
        <v/>
      </c>
      <c r="CQ87" s="182"/>
      <c r="CR87" s="76"/>
      <c r="CS87" s="76"/>
      <c r="CT87" s="88"/>
      <c r="CU87" s="88"/>
      <c r="CV87" s="88"/>
      <c r="CW87" s="88"/>
      <c r="CX87" s="88"/>
      <c r="CY87" s="88" t="str">
        <f t="shared" si="51"/>
        <v/>
      </c>
      <c r="CZ87" s="89" t="str">
        <f t="shared" si="52"/>
        <v/>
      </c>
      <c r="DA87" s="386"/>
      <c r="DB87" s="385"/>
      <c r="DC87" s="80" t="str">
        <f t="shared" si="53"/>
        <v/>
      </c>
      <c r="DD87" s="162" t="str">
        <f t="shared" si="54"/>
        <v/>
      </c>
      <c r="DE87" s="162" t="str">
        <f t="shared" si="55"/>
        <v/>
      </c>
      <c r="DF87" s="162" t="str">
        <f t="shared" si="56"/>
        <v/>
      </c>
      <c r="DG87" s="162" t="str">
        <f t="shared" si="57"/>
        <v/>
      </c>
      <c r="DH87" s="93" t="str">
        <f t="shared" si="58"/>
        <v/>
      </c>
      <c r="DI87" s="94" t="str">
        <f t="shared" si="59"/>
        <v/>
      </c>
      <c r="DJ87" s="95" t="str">
        <f t="shared" si="64"/>
        <v/>
      </c>
      <c r="DK87" s="96" t="str">
        <f t="shared" si="65"/>
        <v/>
      </c>
      <c r="DL87" s="163" t="str">
        <f t="shared" si="31"/>
        <v/>
      </c>
      <c r="DM87" s="164" t="str">
        <f t="shared" si="62"/>
        <v/>
      </c>
      <c r="DN87" s="219" t="str">
        <f t="shared" si="63"/>
        <v/>
      </c>
    </row>
    <row r="88" spans="1:118" ht="18" hidden="1" customHeight="1">
      <c r="A88" s="70"/>
      <c r="B88" s="103"/>
      <c r="C88" s="220"/>
      <c r="D88" s="221"/>
      <c r="E88" s="182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 t="str">
        <f t="shared" si="32"/>
        <v/>
      </c>
      <c r="R88" s="76">
        <f t="shared" si="33"/>
        <v>0</v>
      </c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 t="str">
        <f t="shared" si="34"/>
        <v/>
      </c>
      <c r="AD88" s="79" t="str">
        <f t="shared" si="35"/>
        <v/>
      </c>
      <c r="AE88" s="182"/>
      <c r="AF88" s="76"/>
      <c r="AG88" s="76"/>
      <c r="AH88" s="76"/>
      <c r="AI88" s="76"/>
      <c r="AJ88" s="76"/>
      <c r="AK88" s="76"/>
      <c r="AL88" s="76"/>
      <c r="AM88" s="76"/>
      <c r="AN88" s="76"/>
      <c r="AO88" s="76" t="str">
        <f t="shared" si="36"/>
        <v/>
      </c>
      <c r="AP88" s="76" t="str">
        <f t="shared" si="37"/>
        <v/>
      </c>
      <c r="AQ88" s="78"/>
      <c r="AR88" s="78"/>
      <c r="AS88" s="78"/>
      <c r="AT88" s="78"/>
      <c r="AU88" s="78"/>
      <c r="AV88" s="78"/>
      <c r="AW88" s="78"/>
      <c r="AX88" s="78" t="str">
        <f t="shared" si="38"/>
        <v/>
      </c>
      <c r="AY88" s="78" t="str">
        <f t="shared" si="39"/>
        <v/>
      </c>
      <c r="AZ88" s="384"/>
      <c r="BA88" s="385"/>
      <c r="BB88" s="80" t="str">
        <f t="shared" si="40"/>
        <v/>
      </c>
      <c r="BC88" s="182"/>
      <c r="BD88" s="76"/>
      <c r="BE88" s="76"/>
      <c r="BF88" s="76"/>
      <c r="BG88" s="76"/>
      <c r="BH88" s="76" t="str">
        <f t="shared" si="41"/>
        <v/>
      </c>
      <c r="BI88" s="76" t="str">
        <f t="shared" si="42"/>
        <v/>
      </c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 t="str">
        <f t="shared" si="43"/>
        <v/>
      </c>
      <c r="BU88" s="78" t="str">
        <f t="shared" si="44"/>
        <v/>
      </c>
      <c r="BV88" s="82"/>
      <c r="BW88" s="82"/>
      <c r="BX88" s="82"/>
      <c r="BY88" s="82"/>
      <c r="BZ88" s="82"/>
      <c r="CA88" s="82" t="str">
        <f t="shared" si="45"/>
        <v/>
      </c>
      <c r="CB88" s="82" t="str">
        <f t="shared" si="46"/>
        <v/>
      </c>
      <c r="CC88" s="84"/>
      <c r="CD88" s="84"/>
      <c r="CE88" s="84"/>
      <c r="CF88" s="84"/>
      <c r="CG88" s="84"/>
      <c r="CH88" s="84" t="str">
        <f t="shared" si="47"/>
        <v/>
      </c>
      <c r="CI88" s="84" t="str">
        <f t="shared" si="48"/>
        <v/>
      </c>
      <c r="CJ88" s="86"/>
      <c r="CK88" s="86"/>
      <c r="CL88" s="86"/>
      <c r="CM88" s="86"/>
      <c r="CN88" s="86"/>
      <c r="CO88" s="86" t="str">
        <f t="shared" si="49"/>
        <v/>
      </c>
      <c r="CP88" s="86" t="str">
        <f t="shared" si="50"/>
        <v/>
      </c>
      <c r="CQ88" s="182"/>
      <c r="CR88" s="76"/>
      <c r="CS88" s="76"/>
      <c r="CT88" s="88"/>
      <c r="CU88" s="88"/>
      <c r="CV88" s="88"/>
      <c r="CW88" s="88"/>
      <c r="CX88" s="88"/>
      <c r="CY88" s="88" t="str">
        <f t="shared" si="51"/>
        <v/>
      </c>
      <c r="CZ88" s="89" t="str">
        <f t="shared" si="52"/>
        <v/>
      </c>
      <c r="DA88" s="386"/>
      <c r="DB88" s="385"/>
      <c r="DC88" s="80" t="str">
        <f t="shared" si="53"/>
        <v/>
      </c>
      <c r="DD88" s="162" t="str">
        <f t="shared" si="54"/>
        <v/>
      </c>
      <c r="DE88" s="162" t="str">
        <f t="shared" si="55"/>
        <v/>
      </c>
      <c r="DF88" s="162" t="str">
        <f t="shared" si="56"/>
        <v/>
      </c>
      <c r="DG88" s="162" t="str">
        <f t="shared" si="57"/>
        <v/>
      </c>
      <c r="DH88" s="93" t="str">
        <f t="shared" si="58"/>
        <v/>
      </c>
      <c r="DI88" s="94" t="str">
        <f t="shared" si="59"/>
        <v/>
      </c>
      <c r="DJ88" s="95" t="str">
        <f t="shared" si="64"/>
        <v/>
      </c>
      <c r="DK88" s="96" t="str">
        <f t="shared" si="65"/>
        <v/>
      </c>
      <c r="DL88" s="163" t="str">
        <f t="shared" si="31"/>
        <v/>
      </c>
      <c r="DM88" s="164" t="str">
        <f t="shared" si="62"/>
        <v/>
      </c>
      <c r="DN88" s="219" t="str">
        <f t="shared" si="63"/>
        <v/>
      </c>
    </row>
    <row r="89" spans="1:118" ht="18" hidden="1" customHeight="1">
      <c r="A89" s="70"/>
      <c r="B89" s="71"/>
      <c r="C89" s="222"/>
      <c r="D89" s="223"/>
      <c r="E89" s="182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 t="str">
        <f t="shared" si="32"/>
        <v/>
      </c>
      <c r="R89" s="76">
        <f t="shared" si="33"/>
        <v>0</v>
      </c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 t="str">
        <f t="shared" si="34"/>
        <v/>
      </c>
      <c r="AD89" s="79" t="str">
        <f t="shared" si="35"/>
        <v/>
      </c>
      <c r="AE89" s="182"/>
      <c r="AF89" s="76"/>
      <c r="AG89" s="76"/>
      <c r="AH89" s="76"/>
      <c r="AI89" s="76"/>
      <c r="AJ89" s="76"/>
      <c r="AK89" s="76"/>
      <c r="AL89" s="76"/>
      <c r="AM89" s="76"/>
      <c r="AN89" s="76"/>
      <c r="AO89" s="76" t="str">
        <f t="shared" si="36"/>
        <v/>
      </c>
      <c r="AP89" s="76" t="str">
        <f t="shared" si="37"/>
        <v/>
      </c>
      <c r="AQ89" s="78"/>
      <c r="AR89" s="78"/>
      <c r="AS89" s="78"/>
      <c r="AT89" s="78"/>
      <c r="AU89" s="78"/>
      <c r="AV89" s="78"/>
      <c r="AW89" s="78"/>
      <c r="AX89" s="78" t="str">
        <f t="shared" si="38"/>
        <v/>
      </c>
      <c r="AY89" s="78" t="str">
        <f t="shared" si="39"/>
        <v/>
      </c>
      <c r="AZ89" s="384"/>
      <c r="BA89" s="385"/>
      <c r="BB89" s="80" t="str">
        <f t="shared" si="40"/>
        <v/>
      </c>
      <c r="BC89" s="182"/>
      <c r="BD89" s="76"/>
      <c r="BE89" s="76"/>
      <c r="BF89" s="76"/>
      <c r="BG89" s="76"/>
      <c r="BH89" s="76" t="str">
        <f t="shared" si="41"/>
        <v/>
      </c>
      <c r="BI89" s="76" t="str">
        <f t="shared" si="42"/>
        <v/>
      </c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 t="str">
        <f t="shared" si="43"/>
        <v/>
      </c>
      <c r="BU89" s="78" t="str">
        <f t="shared" si="44"/>
        <v/>
      </c>
      <c r="BV89" s="82"/>
      <c r="BW89" s="82"/>
      <c r="BX89" s="82"/>
      <c r="BY89" s="82"/>
      <c r="BZ89" s="82"/>
      <c r="CA89" s="82" t="str">
        <f t="shared" si="45"/>
        <v/>
      </c>
      <c r="CB89" s="82" t="str">
        <f t="shared" si="46"/>
        <v/>
      </c>
      <c r="CC89" s="84"/>
      <c r="CD89" s="84"/>
      <c r="CE89" s="84"/>
      <c r="CF89" s="84"/>
      <c r="CG89" s="84"/>
      <c r="CH89" s="84" t="str">
        <f t="shared" si="47"/>
        <v/>
      </c>
      <c r="CI89" s="84" t="str">
        <f t="shared" si="48"/>
        <v/>
      </c>
      <c r="CJ89" s="86"/>
      <c r="CK89" s="86"/>
      <c r="CL89" s="86"/>
      <c r="CM89" s="86"/>
      <c r="CN89" s="86"/>
      <c r="CO89" s="86" t="str">
        <f t="shared" si="49"/>
        <v/>
      </c>
      <c r="CP89" s="86" t="str">
        <f t="shared" si="50"/>
        <v/>
      </c>
      <c r="CQ89" s="182"/>
      <c r="CR89" s="76"/>
      <c r="CS89" s="76"/>
      <c r="CT89" s="88"/>
      <c r="CU89" s="88"/>
      <c r="CV89" s="88"/>
      <c r="CW89" s="88"/>
      <c r="CX89" s="88"/>
      <c r="CY89" s="88" t="str">
        <f t="shared" si="51"/>
        <v/>
      </c>
      <c r="CZ89" s="89" t="str">
        <f t="shared" si="52"/>
        <v/>
      </c>
      <c r="DA89" s="386"/>
      <c r="DB89" s="385"/>
      <c r="DC89" s="80" t="str">
        <f t="shared" si="53"/>
        <v/>
      </c>
      <c r="DD89" s="162" t="str">
        <f t="shared" si="54"/>
        <v/>
      </c>
      <c r="DE89" s="162" t="str">
        <f t="shared" si="55"/>
        <v/>
      </c>
      <c r="DF89" s="162" t="str">
        <f t="shared" si="56"/>
        <v/>
      </c>
      <c r="DG89" s="162" t="str">
        <f t="shared" si="57"/>
        <v/>
      </c>
      <c r="DH89" s="93" t="str">
        <f t="shared" si="58"/>
        <v/>
      </c>
      <c r="DI89" s="94" t="str">
        <f t="shared" si="59"/>
        <v/>
      </c>
      <c r="DJ89" s="95" t="str">
        <f t="shared" si="64"/>
        <v/>
      </c>
      <c r="DK89" s="96" t="str">
        <f t="shared" si="65"/>
        <v/>
      </c>
      <c r="DL89" s="163" t="str">
        <f t="shared" si="31"/>
        <v/>
      </c>
      <c r="DM89" s="164" t="str">
        <f t="shared" si="62"/>
        <v/>
      </c>
      <c r="DN89" s="219" t="str">
        <f t="shared" si="63"/>
        <v/>
      </c>
    </row>
    <row r="90" spans="1:118" ht="18" hidden="1" customHeight="1">
      <c r="A90" s="70"/>
      <c r="B90" s="71"/>
      <c r="C90" s="222"/>
      <c r="D90" s="223"/>
      <c r="E90" s="182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 t="str">
        <f t="shared" si="32"/>
        <v/>
      </c>
      <c r="R90" s="76">
        <f t="shared" si="33"/>
        <v>0</v>
      </c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 t="str">
        <f t="shared" si="34"/>
        <v/>
      </c>
      <c r="AD90" s="79" t="str">
        <f t="shared" si="35"/>
        <v/>
      </c>
      <c r="AE90" s="182"/>
      <c r="AF90" s="76"/>
      <c r="AG90" s="76"/>
      <c r="AH90" s="76"/>
      <c r="AI90" s="76"/>
      <c r="AJ90" s="76"/>
      <c r="AK90" s="76"/>
      <c r="AL90" s="76"/>
      <c r="AM90" s="76"/>
      <c r="AN90" s="76"/>
      <c r="AO90" s="76" t="str">
        <f t="shared" si="36"/>
        <v/>
      </c>
      <c r="AP90" s="76" t="str">
        <f t="shared" si="37"/>
        <v/>
      </c>
      <c r="AQ90" s="78"/>
      <c r="AR90" s="78"/>
      <c r="AS90" s="78"/>
      <c r="AT90" s="78"/>
      <c r="AU90" s="78"/>
      <c r="AV90" s="78"/>
      <c r="AW90" s="78"/>
      <c r="AX90" s="78" t="str">
        <f t="shared" si="38"/>
        <v/>
      </c>
      <c r="AY90" s="78" t="str">
        <f>IFERROR(IF($AY$62=0,0,((AX90/SUMIFS($AQ$65:$AW$65,AQ90:AW90,"&gt;=0"))*100)),"")</f>
        <v/>
      </c>
      <c r="AZ90" s="384"/>
      <c r="BA90" s="385"/>
      <c r="BB90" s="80" t="str">
        <f t="shared" si="40"/>
        <v/>
      </c>
      <c r="BC90" s="182"/>
      <c r="BD90" s="76"/>
      <c r="BE90" s="76"/>
      <c r="BF90" s="76"/>
      <c r="BG90" s="76"/>
      <c r="BH90" s="76" t="str">
        <f t="shared" si="41"/>
        <v/>
      </c>
      <c r="BI90" s="76" t="str">
        <f t="shared" si="42"/>
        <v/>
      </c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 t="str">
        <f t="shared" si="43"/>
        <v/>
      </c>
      <c r="BU90" s="78" t="str">
        <f t="shared" si="44"/>
        <v/>
      </c>
      <c r="BV90" s="82"/>
      <c r="BW90" s="82"/>
      <c r="BX90" s="82"/>
      <c r="BY90" s="82"/>
      <c r="BZ90" s="82"/>
      <c r="CA90" s="82" t="str">
        <f t="shared" si="45"/>
        <v/>
      </c>
      <c r="CB90" s="82" t="str">
        <f t="shared" si="46"/>
        <v/>
      </c>
      <c r="CC90" s="84"/>
      <c r="CD90" s="84"/>
      <c r="CE90" s="84"/>
      <c r="CF90" s="84"/>
      <c r="CG90" s="84"/>
      <c r="CH90" s="84" t="str">
        <f t="shared" si="47"/>
        <v/>
      </c>
      <c r="CI90" s="84" t="str">
        <f t="shared" si="48"/>
        <v/>
      </c>
      <c r="CJ90" s="86"/>
      <c r="CK90" s="86"/>
      <c r="CL90" s="86"/>
      <c r="CM90" s="86"/>
      <c r="CN90" s="86"/>
      <c r="CO90" s="86" t="str">
        <f t="shared" si="49"/>
        <v/>
      </c>
      <c r="CP90" s="86" t="str">
        <f t="shared" si="50"/>
        <v/>
      </c>
      <c r="CQ90" s="182"/>
      <c r="CR90" s="76"/>
      <c r="CS90" s="76"/>
      <c r="CT90" s="88"/>
      <c r="CU90" s="88"/>
      <c r="CV90" s="88"/>
      <c r="CW90" s="88"/>
      <c r="CX90" s="88"/>
      <c r="CY90" s="88" t="str">
        <f t="shared" si="51"/>
        <v/>
      </c>
      <c r="CZ90" s="89" t="str">
        <f t="shared" si="52"/>
        <v/>
      </c>
      <c r="DA90" s="386"/>
      <c r="DB90" s="385"/>
      <c r="DC90" s="80" t="str">
        <f t="shared" si="53"/>
        <v/>
      </c>
      <c r="DD90" s="162" t="str">
        <f t="shared" si="54"/>
        <v/>
      </c>
      <c r="DE90" s="162" t="str">
        <f t="shared" si="55"/>
        <v/>
      </c>
      <c r="DF90" s="162" t="str">
        <f t="shared" si="56"/>
        <v/>
      </c>
      <c r="DG90" s="162" t="str">
        <f t="shared" si="57"/>
        <v/>
      </c>
      <c r="DH90" s="93" t="str">
        <f t="shared" si="58"/>
        <v/>
      </c>
      <c r="DI90" s="94" t="str">
        <f t="shared" si="59"/>
        <v/>
      </c>
      <c r="DJ90" s="95" t="str">
        <f t="shared" si="64"/>
        <v/>
      </c>
      <c r="DK90" s="96" t="str">
        <f t="shared" si="65"/>
        <v/>
      </c>
      <c r="DL90" s="163" t="str">
        <f t="shared" si="31"/>
        <v/>
      </c>
      <c r="DM90" s="164" t="str">
        <f t="shared" si="62"/>
        <v/>
      </c>
      <c r="DN90" s="219" t="str">
        <f t="shared" si="63"/>
        <v/>
      </c>
    </row>
    <row r="91" spans="1:118" ht="18" hidden="1" customHeight="1">
      <c r="A91" s="70"/>
      <c r="B91" s="71"/>
      <c r="C91" s="222"/>
      <c r="D91" s="223"/>
      <c r="E91" s="182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 t="str">
        <f t="shared" si="32"/>
        <v/>
      </c>
      <c r="R91" s="76">
        <f t="shared" si="33"/>
        <v>0</v>
      </c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 t="str">
        <f t="shared" si="34"/>
        <v/>
      </c>
      <c r="AD91" s="79" t="str">
        <f t="shared" si="35"/>
        <v/>
      </c>
      <c r="AE91" s="182"/>
      <c r="AF91" s="76"/>
      <c r="AG91" s="76"/>
      <c r="AH91" s="76"/>
      <c r="AI91" s="76"/>
      <c r="AJ91" s="76"/>
      <c r="AK91" s="76"/>
      <c r="AL91" s="76"/>
      <c r="AM91" s="76"/>
      <c r="AN91" s="76"/>
      <c r="AO91" s="76" t="str">
        <f t="shared" si="36"/>
        <v/>
      </c>
      <c r="AP91" s="76" t="str">
        <f>IFERROR(IF($AP$62=0,0,((AO91/SUMIFS($AE$65:$AN$65,AE91:AN91,"&gt;=0"))*100)),"")</f>
        <v/>
      </c>
      <c r="AQ91" s="78"/>
      <c r="AR91" s="78"/>
      <c r="AS91" s="78"/>
      <c r="AT91" s="78"/>
      <c r="AU91" s="78"/>
      <c r="AV91" s="78"/>
      <c r="AW91" s="78"/>
      <c r="AX91" s="78" t="str">
        <f t="shared" si="38"/>
        <v/>
      </c>
      <c r="AY91" s="78" t="str">
        <f t="shared" si="39"/>
        <v/>
      </c>
      <c r="AZ91" s="384"/>
      <c r="BA91" s="385"/>
      <c r="BB91" s="80" t="str">
        <f t="shared" si="40"/>
        <v/>
      </c>
      <c r="BC91" s="182"/>
      <c r="BD91" s="76"/>
      <c r="BE91" s="76"/>
      <c r="BF91" s="76"/>
      <c r="BG91" s="76"/>
      <c r="BH91" s="76" t="str">
        <f t="shared" si="41"/>
        <v/>
      </c>
      <c r="BI91" s="76" t="str">
        <f t="shared" si="42"/>
        <v/>
      </c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 t="str">
        <f t="shared" si="43"/>
        <v/>
      </c>
      <c r="BU91" s="78" t="str">
        <f t="shared" si="44"/>
        <v/>
      </c>
      <c r="BV91" s="82"/>
      <c r="BW91" s="82"/>
      <c r="BX91" s="82"/>
      <c r="BY91" s="82"/>
      <c r="BZ91" s="82"/>
      <c r="CA91" s="82" t="str">
        <f t="shared" si="45"/>
        <v/>
      </c>
      <c r="CB91" s="82" t="str">
        <f t="shared" si="46"/>
        <v/>
      </c>
      <c r="CC91" s="84"/>
      <c r="CD91" s="84"/>
      <c r="CE91" s="84"/>
      <c r="CF91" s="84"/>
      <c r="CG91" s="84"/>
      <c r="CH91" s="84" t="str">
        <f t="shared" si="47"/>
        <v/>
      </c>
      <c r="CI91" s="84" t="str">
        <f t="shared" si="48"/>
        <v/>
      </c>
      <c r="CJ91" s="86"/>
      <c r="CK91" s="86"/>
      <c r="CL91" s="86"/>
      <c r="CM91" s="86"/>
      <c r="CN91" s="86"/>
      <c r="CO91" s="86" t="str">
        <f t="shared" si="49"/>
        <v/>
      </c>
      <c r="CP91" s="86" t="str">
        <f t="shared" si="50"/>
        <v/>
      </c>
      <c r="CQ91" s="182"/>
      <c r="CR91" s="76"/>
      <c r="CS91" s="76"/>
      <c r="CT91" s="88"/>
      <c r="CU91" s="88"/>
      <c r="CV91" s="88"/>
      <c r="CW91" s="88"/>
      <c r="CX91" s="88"/>
      <c r="CY91" s="88" t="str">
        <f t="shared" si="51"/>
        <v/>
      </c>
      <c r="CZ91" s="89" t="str">
        <f t="shared" si="52"/>
        <v/>
      </c>
      <c r="DA91" s="386"/>
      <c r="DB91" s="385"/>
      <c r="DC91" s="80" t="str">
        <f t="shared" si="53"/>
        <v/>
      </c>
      <c r="DD91" s="162" t="str">
        <f t="shared" si="54"/>
        <v/>
      </c>
      <c r="DE91" s="162" t="str">
        <f t="shared" si="55"/>
        <v/>
      </c>
      <c r="DF91" s="162" t="str">
        <f t="shared" si="56"/>
        <v/>
      </c>
      <c r="DG91" s="162" t="str">
        <f t="shared" si="57"/>
        <v/>
      </c>
      <c r="DH91" s="93" t="str">
        <f t="shared" si="58"/>
        <v/>
      </c>
      <c r="DI91" s="113" t="str">
        <f t="shared" si="59"/>
        <v/>
      </c>
      <c r="DJ91" s="95" t="str">
        <f t="shared" si="64"/>
        <v/>
      </c>
      <c r="DK91" s="96" t="str">
        <f t="shared" si="65"/>
        <v/>
      </c>
      <c r="DL91" s="163" t="str">
        <f t="shared" si="31"/>
        <v/>
      </c>
      <c r="DM91" s="164" t="str">
        <f t="shared" si="62"/>
        <v/>
      </c>
      <c r="DN91" s="219" t="str">
        <f t="shared" si="63"/>
        <v/>
      </c>
    </row>
    <row r="92" spans="1:118" ht="18" hidden="1" customHeight="1">
      <c r="A92" s="70"/>
      <c r="B92" s="71"/>
      <c r="C92" s="222"/>
      <c r="D92" s="223"/>
      <c r="E92" s="182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 t="str">
        <f t="shared" si="32"/>
        <v/>
      </c>
      <c r="R92" s="76">
        <f t="shared" si="33"/>
        <v>0</v>
      </c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 t="str">
        <f t="shared" si="34"/>
        <v/>
      </c>
      <c r="AD92" s="79" t="str">
        <f t="shared" si="35"/>
        <v/>
      </c>
      <c r="AE92" s="182"/>
      <c r="AF92" s="76"/>
      <c r="AG92" s="76"/>
      <c r="AH92" s="76"/>
      <c r="AI92" s="76"/>
      <c r="AJ92" s="76"/>
      <c r="AK92" s="76"/>
      <c r="AL92" s="76"/>
      <c r="AM92" s="76"/>
      <c r="AN92" s="76"/>
      <c r="AO92" s="76" t="str">
        <f t="shared" si="36"/>
        <v/>
      </c>
      <c r="AP92" s="76" t="str">
        <f t="shared" si="37"/>
        <v/>
      </c>
      <c r="AQ92" s="78"/>
      <c r="AR92" s="78"/>
      <c r="AS92" s="78"/>
      <c r="AT92" s="78"/>
      <c r="AU92" s="78"/>
      <c r="AV92" s="78"/>
      <c r="AW92" s="78"/>
      <c r="AX92" s="78" t="str">
        <f t="shared" si="38"/>
        <v/>
      </c>
      <c r="AY92" s="78" t="str">
        <f t="shared" si="39"/>
        <v/>
      </c>
      <c r="AZ92" s="384"/>
      <c r="BA92" s="385"/>
      <c r="BB92" s="80" t="str">
        <f t="shared" si="40"/>
        <v/>
      </c>
      <c r="BC92" s="182"/>
      <c r="BD92" s="76"/>
      <c r="BE92" s="76"/>
      <c r="BF92" s="76"/>
      <c r="BG92" s="76"/>
      <c r="BH92" s="76" t="str">
        <f t="shared" si="41"/>
        <v/>
      </c>
      <c r="BI92" s="76" t="str">
        <f t="shared" si="42"/>
        <v/>
      </c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 t="str">
        <f t="shared" si="43"/>
        <v/>
      </c>
      <c r="BU92" s="78" t="str">
        <f t="shared" si="44"/>
        <v/>
      </c>
      <c r="BV92" s="82"/>
      <c r="BW92" s="82"/>
      <c r="BX92" s="82"/>
      <c r="BY92" s="82"/>
      <c r="BZ92" s="82"/>
      <c r="CA92" s="82" t="str">
        <f t="shared" si="45"/>
        <v/>
      </c>
      <c r="CB92" s="82" t="str">
        <f t="shared" si="46"/>
        <v/>
      </c>
      <c r="CC92" s="84"/>
      <c r="CD92" s="84"/>
      <c r="CE92" s="84"/>
      <c r="CF92" s="84"/>
      <c r="CG92" s="84"/>
      <c r="CH92" s="84" t="str">
        <f t="shared" si="47"/>
        <v/>
      </c>
      <c r="CI92" s="84" t="str">
        <f t="shared" si="48"/>
        <v/>
      </c>
      <c r="CJ92" s="86"/>
      <c r="CK92" s="86"/>
      <c r="CL92" s="86"/>
      <c r="CM92" s="86"/>
      <c r="CN92" s="86"/>
      <c r="CO92" s="86" t="str">
        <f t="shared" si="49"/>
        <v/>
      </c>
      <c r="CP92" s="86" t="str">
        <f t="shared" si="50"/>
        <v/>
      </c>
      <c r="CQ92" s="182"/>
      <c r="CR92" s="76"/>
      <c r="CS92" s="76"/>
      <c r="CT92" s="88"/>
      <c r="CU92" s="88"/>
      <c r="CV92" s="88"/>
      <c r="CW92" s="88"/>
      <c r="CX92" s="88"/>
      <c r="CY92" s="88" t="str">
        <f t="shared" si="51"/>
        <v/>
      </c>
      <c r="CZ92" s="89" t="str">
        <f t="shared" si="52"/>
        <v/>
      </c>
      <c r="DA92" s="386"/>
      <c r="DB92" s="385"/>
      <c r="DC92" s="80" t="str">
        <f t="shared" si="53"/>
        <v/>
      </c>
      <c r="DD92" s="162" t="str">
        <f t="shared" si="54"/>
        <v/>
      </c>
      <c r="DE92" s="162" t="str">
        <f t="shared" si="55"/>
        <v/>
      </c>
      <c r="DF92" s="162" t="str">
        <f t="shared" si="56"/>
        <v/>
      </c>
      <c r="DG92" s="162" t="str">
        <f t="shared" si="57"/>
        <v/>
      </c>
      <c r="DH92" s="93" t="str">
        <f t="shared" si="58"/>
        <v/>
      </c>
      <c r="DI92" s="113" t="str">
        <f t="shared" si="59"/>
        <v/>
      </c>
      <c r="DJ92" s="95" t="str">
        <f t="shared" si="64"/>
        <v/>
      </c>
      <c r="DK92" s="96" t="str">
        <f t="shared" si="65"/>
        <v/>
      </c>
      <c r="DL92" s="163" t="str">
        <f t="shared" si="31"/>
        <v/>
      </c>
      <c r="DM92" s="164" t="str">
        <f t="shared" si="62"/>
        <v/>
      </c>
      <c r="DN92" s="219" t="str">
        <f t="shared" si="63"/>
        <v/>
      </c>
    </row>
    <row r="93" spans="1:118" ht="18" hidden="1" customHeight="1" thickBot="1">
      <c r="A93" s="70"/>
      <c r="B93" s="71"/>
      <c r="C93" s="222"/>
      <c r="D93" s="221"/>
      <c r="E93" s="182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 t="str">
        <f t="shared" si="32"/>
        <v/>
      </c>
      <c r="R93" s="76">
        <f t="shared" si="33"/>
        <v>0</v>
      </c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 t="str">
        <f t="shared" si="34"/>
        <v/>
      </c>
      <c r="AD93" s="79" t="str">
        <f>IFERROR(IF($AD$62=0,0,((AC93/SUMIFS($S$65:$AB$65,S93:AB93,"&gt;=0")*100))),"")</f>
        <v/>
      </c>
      <c r="AE93" s="182"/>
      <c r="AF93" s="76"/>
      <c r="AG93" s="76"/>
      <c r="AH93" s="76"/>
      <c r="AI93" s="76"/>
      <c r="AJ93" s="76"/>
      <c r="AK93" s="76"/>
      <c r="AL93" s="76"/>
      <c r="AM93" s="76"/>
      <c r="AN93" s="76"/>
      <c r="AO93" s="76" t="str">
        <f t="shared" si="36"/>
        <v/>
      </c>
      <c r="AP93" s="76" t="str">
        <f t="shared" si="37"/>
        <v/>
      </c>
      <c r="AQ93" s="78"/>
      <c r="AR93" s="78"/>
      <c r="AS93" s="78"/>
      <c r="AT93" s="78"/>
      <c r="AU93" s="78"/>
      <c r="AV93" s="78"/>
      <c r="AW93" s="78"/>
      <c r="AX93" s="78" t="str">
        <f t="shared" si="38"/>
        <v/>
      </c>
      <c r="AY93" s="78" t="str">
        <f t="shared" si="39"/>
        <v/>
      </c>
      <c r="AZ93" s="384"/>
      <c r="BA93" s="385"/>
      <c r="BB93" s="80" t="str">
        <f t="shared" si="40"/>
        <v/>
      </c>
      <c r="BC93" s="182"/>
      <c r="BD93" s="76"/>
      <c r="BE93" s="76"/>
      <c r="BF93" s="76"/>
      <c r="BG93" s="76"/>
      <c r="BH93" s="76" t="str">
        <f t="shared" si="41"/>
        <v/>
      </c>
      <c r="BI93" s="76" t="str">
        <f t="shared" si="42"/>
        <v/>
      </c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 t="str">
        <f t="shared" si="43"/>
        <v/>
      </c>
      <c r="BU93" s="78" t="str">
        <f t="shared" si="44"/>
        <v/>
      </c>
      <c r="BV93" s="82"/>
      <c r="BW93" s="82"/>
      <c r="BX93" s="82"/>
      <c r="BY93" s="82"/>
      <c r="BZ93" s="82"/>
      <c r="CA93" s="82" t="str">
        <f t="shared" si="45"/>
        <v/>
      </c>
      <c r="CB93" s="82" t="str">
        <f t="shared" si="46"/>
        <v/>
      </c>
      <c r="CC93" s="84"/>
      <c r="CD93" s="84"/>
      <c r="CE93" s="84"/>
      <c r="CF93" s="84"/>
      <c r="CG93" s="84"/>
      <c r="CH93" s="84" t="str">
        <f t="shared" si="47"/>
        <v/>
      </c>
      <c r="CI93" s="84" t="str">
        <f t="shared" si="48"/>
        <v/>
      </c>
      <c r="CJ93" s="86"/>
      <c r="CK93" s="86"/>
      <c r="CL93" s="86"/>
      <c r="CM93" s="86"/>
      <c r="CN93" s="86"/>
      <c r="CO93" s="86" t="str">
        <f t="shared" si="49"/>
        <v/>
      </c>
      <c r="CP93" s="86" t="str">
        <f t="shared" si="50"/>
        <v/>
      </c>
      <c r="CQ93" s="182"/>
      <c r="CR93" s="76"/>
      <c r="CS93" s="76"/>
      <c r="CT93" s="88"/>
      <c r="CU93" s="88"/>
      <c r="CV93" s="88"/>
      <c r="CW93" s="88"/>
      <c r="CX93" s="88"/>
      <c r="CY93" s="88" t="str">
        <f t="shared" si="51"/>
        <v/>
      </c>
      <c r="CZ93" s="89" t="str">
        <f>IFERROR(IF($CZ$62=0,0,((CY93/SUMIFS($CQ$65:$CX$65,CQ93:CX93,"&gt;=0"))*100)),"")</f>
        <v/>
      </c>
      <c r="DA93" s="386"/>
      <c r="DB93" s="385"/>
      <c r="DC93" s="80" t="str">
        <f t="shared" si="53"/>
        <v/>
      </c>
      <c r="DD93" s="162" t="str">
        <f t="shared" si="54"/>
        <v/>
      </c>
      <c r="DE93" s="162" t="str">
        <f>IFERROR(((AP93*$AP$62+AY93*$AY$62+BB93*$BB$62)/100)*$BA$61/100,"")</f>
        <v/>
      </c>
      <c r="DF93" s="162" t="str">
        <f t="shared" si="56"/>
        <v/>
      </c>
      <c r="DG93" s="162" t="str">
        <f>IFERROR(DC93,"")</f>
        <v/>
      </c>
      <c r="DH93" s="93" t="str">
        <f t="shared" si="58"/>
        <v/>
      </c>
      <c r="DI93" s="113" t="str">
        <f t="shared" si="59"/>
        <v/>
      </c>
      <c r="DJ93" s="95" t="str">
        <f t="shared" si="64"/>
        <v/>
      </c>
      <c r="DK93" s="96" t="str">
        <f t="shared" si="65"/>
        <v/>
      </c>
      <c r="DL93" s="163" t="str">
        <f t="shared" si="31"/>
        <v/>
      </c>
      <c r="DM93" s="164" t="str">
        <f t="shared" si="62"/>
        <v/>
      </c>
      <c r="DN93" s="219" t="str">
        <f t="shared" si="63"/>
        <v/>
      </c>
    </row>
    <row r="94" spans="1:118" ht="18" hidden="1" customHeight="1">
      <c r="A94" s="70"/>
      <c r="B94" s="103"/>
      <c r="C94" s="220"/>
      <c r="D94" s="221"/>
      <c r="E94" s="182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 t="str">
        <f t="shared" si="32"/>
        <v/>
      </c>
      <c r="R94" s="76">
        <f t="shared" si="33"/>
        <v>0</v>
      </c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 t="str">
        <f t="shared" si="34"/>
        <v/>
      </c>
      <c r="AD94" s="79" t="str">
        <f t="shared" si="35"/>
        <v/>
      </c>
      <c r="AE94" s="182"/>
      <c r="AF94" s="76"/>
      <c r="AG94" s="76"/>
      <c r="AH94" s="76"/>
      <c r="AI94" s="76"/>
      <c r="AJ94" s="76"/>
      <c r="AK94" s="76"/>
      <c r="AL94" s="76"/>
      <c r="AM94" s="76"/>
      <c r="AN94" s="76"/>
      <c r="AO94" s="76" t="str">
        <f t="shared" si="36"/>
        <v/>
      </c>
      <c r="AP94" s="76" t="str">
        <f t="shared" si="37"/>
        <v/>
      </c>
      <c r="AQ94" s="78"/>
      <c r="AR94" s="78"/>
      <c r="AS94" s="78"/>
      <c r="AT94" s="78"/>
      <c r="AU94" s="78"/>
      <c r="AV94" s="78"/>
      <c r="AW94" s="78"/>
      <c r="AX94" s="78" t="str">
        <f t="shared" si="38"/>
        <v/>
      </c>
      <c r="AY94" s="78" t="str">
        <f t="shared" si="39"/>
        <v/>
      </c>
      <c r="AZ94" s="384"/>
      <c r="BA94" s="385"/>
      <c r="BB94" s="80" t="str">
        <f t="shared" si="40"/>
        <v/>
      </c>
      <c r="BC94" s="182"/>
      <c r="BD94" s="76"/>
      <c r="BE94" s="76"/>
      <c r="BF94" s="76"/>
      <c r="BG94" s="76"/>
      <c r="BH94" s="76" t="str">
        <f t="shared" si="41"/>
        <v/>
      </c>
      <c r="BI94" s="76" t="str">
        <f t="shared" si="42"/>
        <v/>
      </c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 t="str">
        <f t="shared" si="43"/>
        <v/>
      </c>
      <c r="BU94" s="78" t="str">
        <f t="shared" si="44"/>
        <v/>
      </c>
      <c r="BV94" s="82"/>
      <c r="BW94" s="82"/>
      <c r="BX94" s="82"/>
      <c r="BY94" s="82"/>
      <c r="BZ94" s="82"/>
      <c r="CA94" s="82" t="str">
        <f t="shared" si="45"/>
        <v/>
      </c>
      <c r="CB94" s="82" t="str">
        <f t="shared" si="46"/>
        <v/>
      </c>
      <c r="CC94" s="84"/>
      <c r="CD94" s="84"/>
      <c r="CE94" s="84"/>
      <c r="CF94" s="84"/>
      <c r="CG94" s="84"/>
      <c r="CH94" s="84" t="str">
        <f t="shared" si="47"/>
        <v/>
      </c>
      <c r="CI94" s="84" t="str">
        <f t="shared" si="48"/>
        <v/>
      </c>
      <c r="CJ94" s="86"/>
      <c r="CK94" s="86"/>
      <c r="CL94" s="86"/>
      <c r="CM94" s="86"/>
      <c r="CN94" s="86"/>
      <c r="CO94" s="86" t="str">
        <f t="shared" si="49"/>
        <v/>
      </c>
      <c r="CP94" s="86" t="str">
        <f t="shared" si="50"/>
        <v/>
      </c>
      <c r="CQ94" s="182"/>
      <c r="CR94" s="76"/>
      <c r="CS94" s="76"/>
      <c r="CT94" s="88"/>
      <c r="CU94" s="88"/>
      <c r="CV94" s="88"/>
      <c r="CW94" s="88"/>
      <c r="CX94" s="88"/>
      <c r="CY94" s="88" t="str">
        <f t="shared" si="51"/>
        <v/>
      </c>
      <c r="CZ94" s="89" t="str">
        <f>IFERROR(IF($CZ$62=0,0,((CY94/SUMIFS($CQ$65:$CX$65,CQ94:CX94,"&gt;=0"))*100)),"")</f>
        <v/>
      </c>
      <c r="DA94" s="386"/>
      <c r="DB94" s="385"/>
      <c r="DC94" s="80" t="str">
        <f t="shared" si="53"/>
        <v/>
      </c>
      <c r="DD94" s="162" t="str">
        <f t="shared" si="54"/>
        <v/>
      </c>
      <c r="DE94" s="162" t="str">
        <f t="shared" si="55"/>
        <v/>
      </c>
      <c r="DF94" s="162" t="str">
        <f>IFERROR(((BI94*$BI$62+BU94*$BU$62+CB94*$CB$62+CI94*$CI$62+CP94*$CP$62+CZ94*$CZ$62)/100)*$CY$61/100,"")</f>
        <v/>
      </c>
      <c r="DG94" s="162" t="str">
        <f t="shared" si="57"/>
        <v/>
      </c>
      <c r="DH94" s="93" t="str">
        <f t="shared" si="58"/>
        <v/>
      </c>
      <c r="DI94" s="113" t="str">
        <f t="shared" si="59"/>
        <v/>
      </c>
      <c r="DJ94" s="95" t="str">
        <f t="shared" si="64"/>
        <v/>
      </c>
      <c r="DK94" s="96" t="str">
        <f t="shared" si="65"/>
        <v/>
      </c>
      <c r="DL94" s="163" t="str">
        <f t="shared" si="31"/>
        <v/>
      </c>
      <c r="DM94" s="164" t="str">
        <f t="shared" si="62"/>
        <v/>
      </c>
      <c r="DN94" s="219" t="str">
        <f t="shared" si="63"/>
        <v/>
      </c>
    </row>
    <row r="95" spans="1:118" ht="18" hidden="1" customHeight="1">
      <c r="A95" s="70"/>
      <c r="B95" s="116"/>
      <c r="C95" s="117"/>
      <c r="D95" s="115"/>
      <c r="E95" s="182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 t="str">
        <f t="shared" si="32"/>
        <v/>
      </c>
      <c r="R95" s="76">
        <f t="shared" si="33"/>
        <v>0</v>
      </c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 t="str">
        <f t="shared" si="34"/>
        <v/>
      </c>
      <c r="AD95" s="79" t="str">
        <f t="shared" si="35"/>
        <v/>
      </c>
      <c r="AE95" s="182"/>
      <c r="AF95" s="76"/>
      <c r="AG95" s="76"/>
      <c r="AH95" s="76"/>
      <c r="AI95" s="76"/>
      <c r="AJ95" s="76"/>
      <c r="AK95" s="76"/>
      <c r="AL95" s="76"/>
      <c r="AM95" s="76"/>
      <c r="AN95" s="76"/>
      <c r="AO95" s="76" t="str">
        <f t="shared" si="36"/>
        <v/>
      </c>
      <c r="AP95" s="76" t="str">
        <f t="shared" si="37"/>
        <v/>
      </c>
      <c r="AQ95" s="78"/>
      <c r="AR95" s="78"/>
      <c r="AS95" s="78"/>
      <c r="AT95" s="78"/>
      <c r="AU95" s="78"/>
      <c r="AV95" s="78"/>
      <c r="AW95" s="78"/>
      <c r="AX95" s="78" t="str">
        <f t="shared" si="38"/>
        <v/>
      </c>
      <c r="AY95" s="78" t="str">
        <f t="shared" si="39"/>
        <v/>
      </c>
      <c r="AZ95" s="384"/>
      <c r="BA95" s="385"/>
      <c r="BB95" s="80" t="str">
        <f t="shared" si="40"/>
        <v/>
      </c>
      <c r="BC95" s="182"/>
      <c r="BD95" s="76"/>
      <c r="BE95" s="76"/>
      <c r="BF95" s="76"/>
      <c r="BG95" s="76"/>
      <c r="BH95" s="76" t="str">
        <f t="shared" si="41"/>
        <v/>
      </c>
      <c r="BI95" s="76" t="str">
        <f t="shared" si="42"/>
        <v/>
      </c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 t="str">
        <f t="shared" si="43"/>
        <v/>
      </c>
      <c r="BU95" s="78" t="str">
        <f t="shared" si="44"/>
        <v/>
      </c>
      <c r="BV95" s="82"/>
      <c r="BW95" s="82"/>
      <c r="BX95" s="82"/>
      <c r="BY95" s="82"/>
      <c r="BZ95" s="82"/>
      <c r="CA95" s="82" t="str">
        <f t="shared" si="45"/>
        <v/>
      </c>
      <c r="CB95" s="82" t="str">
        <f t="shared" si="46"/>
        <v/>
      </c>
      <c r="CC95" s="84"/>
      <c r="CD95" s="84"/>
      <c r="CE95" s="84"/>
      <c r="CF95" s="84"/>
      <c r="CG95" s="84"/>
      <c r="CH95" s="84" t="str">
        <f t="shared" si="47"/>
        <v/>
      </c>
      <c r="CI95" s="84" t="str">
        <f t="shared" si="48"/>
        <v/>
      </c>
      <c r="CJ95" s="86"/>
      <c r="CK95" s="86"/>
      <c r="CL95" s="86"/>
      <c r="CM95" s="86"/>
      <c r="CN95" s="86"/>
      <c r="CO95" s="86" t="str">
        <f t="shared" si="49"/>
        <v/>
      </c>
      <c r="CP95" s="86" t="str">
        <f t="shared" si="50"/>
        <v/>
      </c>
      <c r="CQ95" s="88"/>
      <c r="CR95" s="88"/>
      <c r="CS95" s="88"/>
      <c r="CT95" s="88"/>
      <c r="CU95" s="88"/>
      <c r="CV95" s="88"/>
      <c r="CW95" s="88"/>
      <c r="CX95" s="88"/>
      <c r="CY95" s="88" t="str">
        <f t="shared" si="51"/>
        <v/>
      </c>
      <c r="CZ95" s="89" t="str">
        <f t="shared" si="52"/>
        <v/>
      </c>
      <c r="DA95" s="386"/>
      <c r="DB95" s="385"/>
      <c r="DC95" s="80" t="str">
        <f t="shared" si="53"/>
        <v/>
      </c>
      <c r="DD95" s="162" t="str">
        <f t="shared" si="54"/>
        <v/>
      </c>
      <c r="DE95" s="162" t="str">
        <f t="shared" si="55"/>
        <v/>
      </c>
      <c r="DF95" s="162" t="str">
        <f t="shared" si="56"/>
        <v/>
      </c>
      <c r="DG95" s="162" t="str">
        <f t="shared" si="57"/>
        <v/>
      </c>
      <c r="DH95" s="93" t="str">
        <f t="shared" si="58"/>
        <v/>
      </c>
      <c r="DI95" s="113" t="str">
        <f t="shared" si="59"/>
        <v/>
      </c>
      <c r="DJ95" s="95" t="str">
        <f t="shared" si="64"/>
        <v/>
      </c>
      <c r="DK95" s="96" t="str">
        <f t="shared" si="65"/>
        <v/>
      </c>
      <c r="DL95" s="166" t="str">
        <f t="shared" si="31"/>
        <v/>
      </c>
      <c r="DM95" s="164" t="str">
        <f t="shared" si="62"/>
        <v/>
      </c>
      <c r="DN95" s="219" t="str">
        <f t="shared" si="63"/>
        <v/>
      </c>
    </row>
    <row r="96" spans="1:118" ht="18" hidden="1" customHeight="1">
      <c r="A96" s="70"/>
      <c r="B96" s="116"/>
      <c r="C96" s="117"/>
      <c r="D96" s="115"/>
      <c r="E96" s="182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 t="str">
        <f t="shared" si="32"/>
        <v/>
      </c>
      <c r="R96" s="76">
        <f t="shared" si="33"/>
        <v>0</v>
      </c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 t="str">
        <f t="shared" si="34"/>
        <v/>
      </c>
      <c r="AD96" s="79" t="str">
        <f t="shared" si="35"/>
        <v/>
      </c>
      <c r="AE96" s="182"/>
      <c r="AF96" s="76"/>
      <c r="AG96" s="76"/>
      <c r="AH96" s="76"/>
      <c r="AI96" s="76"/>
      <c r="AJ96" s="76"/>
      <c r="AK96" s="76"/>
      <c r="AL96" s="76"/>
      <c r="AM96" s="76"/>
      <c r="AN96" s="76"/>
      <c r="AO96" s="76" t="str">
        <f t="shared" si="36"/>
        <v/>
      </c>
      <c r="AP96" s="76" t="str">
        <f t="shared" si="37"/>
        <v/>
      </c>
      <c r="AQ96" s="78"/>
      <c r="AR96" s="78"/>
      <c r="AS96" s="78"/>
      <c r="AT96" s="78"/>
      <c r="AU96" s="78"/>
      <c r="AV96" s="78"/>
      <c r="AW96" s="78"/>
      <c r="AX96" s="78" t="str">
        <f t="shared" si="38"/>
        <v/>
      </c>
      <c r="AY96" s="78" t="str">
        <f t="shared" si="39"/>
        <v/>
      </c>
      <c r="AZ96" s="384"/>
      <c r="BA96" s="385"/>
      <c r="BB96" s="80" t="str">
        <f t="shared" si="40"/>
        <v/>
      </c>
      <c r="BC96" s="182"/>
      <c r="BD96" s="76"/>
      <c r="BE96" s="76"/>
      <c r="BF96" s="76"/>
      <c r="BG96" s="76"/>
      <c r="BH96" s="76" t="str">
        <f t="shared" si="41"/>
        <v/>
      </c>
      <c r="BI96" s="76" t="str">
        <f t="shared" si="42"/>
        <v/>
      </c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 t="str">
        <f t="shared" si="43"/>
        <v/>
      </c>
      <c r="BU96" s="78" t="str">
        <f t="shared" si="44"/>
        <v/>
      </c>
      <c r="BV96" s="82"/>
      <c r="BW96" s="82"/>
      <c r="BX96" s="82"/>
      <c r="BY96" s="82"/>
      <c r="BZ96" s="82"/>
      <c r="CA96" s="82" t="str">
        <f t="shared" si="45"/>
        <v/>
      </c>
      <c r="CB96" s="82" t="str">
        <f t="shared" si="46"/>
        <v/>
      </c>
      <c r="CC96" s="84"/>
      <c r="CD96" s="84"/>
      <c r="CE96" s="84"/>
      <c r="CF96" s="84"/>
      <c r="CG96" s="84"/>
      <c r="CH96" s="84" t="str">
        <f t="shared" si="47"/>
        <v/>
      </c>
      <c r="CI96" s="84" t="str">
        <f t="shared" si="48"/>
        <v/>
      </c>
      <c r="CJ96" s="86"/>
      <c r="CK96" s="86"/>
      <c r="CL96" s="86"/>
      <c r="CM96" s="86"/>
      <c r="CN96" s="86"/>
      <c r="CO96" s="86" t="str">
        <f t="shared" si="49"/>
        <v/>
      </c>
      <c r="CP96" s="86" t="str">
        <f t="shared" si="50"/>
        <v/>
      </c>
      <c r="CQ96" s="88"/>
      <c r="CR96" s="88"/>
      <c r="CS96" s="88"/>
      <c r="CT96" s="88"/>
      <c r="CU96" s="88"/>
      <c r="CV96" s="88"/>
      <c r="CW96" s="88"/>
      <c r="CX96" s="88"/>
      <c r="CY96" s="88" t="str">
        <f t="shared" si="51"/>
        <v/>
      </c>
      <c r="CZ96" s="89" t="str">
        <f t="shared" si="52"/>
        <v/>
      </c>
      <c r="DA96" s="386"/>
      <c r="DB96" s="385"/>
      <c r="DC96" s="80" t="str">
        <f t="shared" si="53"/>
        <v/>
      </c>
      <c r="DD96" s="162" t="str">
        <f t="shared" si="54"/>
        <v/>
      </c>
      <c r="DE96" s="162" t="str">
        <f t="shared" si="55"/>
        <v/>
      </c>
      <c r="DF96" s="162" t="str">
        <f t="shared" si="56"/>
        <v/>
      </c>
      <c r="DG96" s="162" t="str">
        <f t="shared" si="57"/>
        <v/>
      </c>
      <c r="DH96" s="93" t="str">
        <f t="shared" si="58"/>
        <v/>
      </c>
      <c r="DI96" s="113" t="str">
        <f t="shared" si="59"/>
        <v/>
      </c>
      <c r="DJ96" s="95" t="str">
        <f t="shared" si="64"/>
        <v/>
      </c>
      <c r="DK96" s="96" t="str">
        <f t="shared" si="65"/>
        <v/>
      </c>
      <c r="DL96" s="97" t="str">
        <f t="shared" si="31"/>
        <v/>
      </c>
      <c r="DM96" s="164" t="str">
        <f t="shared" si="62"/>
        <v/>
      </c>
      <c r="DN96" s="219" t="str">
        <f t="shared" si="63"/>
        <v/>
      </c>
    </row>
    <row r="97" spans="1:118" ht="18" hidden="1" customHeight="1">
      <c r="A97" s="70"/>
      <c r="B97" s="116"/>
      <c r="C97" s="117"/>
      <c r="D97" s="115"/>
      <c r="E97" s="182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 t="str">
        <f t="shared" si="32"/>
        <v/>
      </c>
      <c r="R97" s="76">
        <f t="shared" si="33"/>
        <v>0</v>
      </c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 t="str">
        <f t="shared" si="34"/>
        <v/>
      </c>
      <c r="AD97" s="79" t="str">
        <f t="shared" si="35"/>
        <v/>
      </c>
      <c r="AE97" s="182"/>
      <c r="AF97" s="76"/>
      <c r="AG97" s="76"/>
      <c r="AH97" s="76"/>
      <c r="AI97" s="76"/>
      <c r="AJ97" s="76"/>
      <c r="AK97" s="76"/>
      <c r="AL97" s="76"/>
      <c r="AM97" s="76"/>
      <c r="AN97" s="76"/>
      <c r="AO97" s="76" t="str">
        <f t="shared" si="36"/>
        <v/>
      </c>
      <c r="AP97" s="76" t="str">
        <f t="shared" si="37"/>
        <v/>
      </c>
      <c r="AQ97" s="78"/>
      <c r="AR97" s="78"/>
      <c r="AS97" s="78"/>
      <c r="AT97" s="78"/>
      <c r="AU97" s="78"/>
      <c r="AV97" s="78"/>
      <c r="AW97" s="78"/>
      <c r="AX97" s="78" t="str">
        <f t="shared" si="38"/>
        <v/>
      </c>
      <c r="AY97" s="78" t="str">
        <f t="shared" si="39"/>
        <v/>
      </c>
      <c r="AZ97" s="384"/>
      <c r="BA97" s="385"/>
      <c r="BB97" s="80" t="str">
        <f t="shared" si="40"/>
        <v/>
      </c>
      <c r="BC97" s="182"/>
      <c r="BD97" s="76"/>
      <c r="BE97" s="76"/>
      <c r="BF97" s="76"/>
      <c r="BG97" s="76"/>
      <c r="BH97" s="76" t="str">
        <f t="shared" si="41"/>
        <v/>
      </c>
      <c r="BI97" s="76" t="str">
        <f t="shared" si="42"/>
        <v/>
      </c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 t="str">
        <f t="shared" si="43"/>
        <v/>
      </c>
      <c r="BU97" s="78" t="str">
        <f t="shared" si="44"/>
        <v/>
      </c>
      <c r="BV97" s="82"/>
      <c r="BW97" s="82"/>
      <c r="BX97" s="82"/>
      <c r="BY97" s="82"/>
      <c r="BZ97" s="82"/>
      <c r="CA97" s="82" t="str">
        <f t="shared" si="45"/>
        <v/>
      </c>
      <c r="CB97" s="82" t="str">
        <f t="shared" si="46"/>
        <v/>
      </c>
      <c r="CC97" s="84"/>
      <c r="CD97" s="84"/>
      <c r="CE97" s="84"/>
      <c r="CF97" s="84"/>
      <c r="CG97" s="84"/>
      <c r="CH97" s="84" t="str">
        <f t="shared" si="47"/>
        <v/>
      </c>
      <c r="CI97" s="84" t="str">
        <f t="shared" si="48"/>
        <v/>
      </c>
      <c r="CJ97" s="86"/>
      <c r="CK97" s="86"/>
      <c r="CL97" s="86"/>
      <c r="CM97" s="86"/>
      <c r="CN97" s="86"/>
      <c r="CO97" s="86" t="str">
        <f t="shared" si="49"/>
        <v/>
      </c>
      <c r="CP97" s="86" t="str">
        <f t="shared" si="50"/>
        <v/>
      </c>
      <c r="CQ97" s="88"/>
      <c r="CR97" s="88"/>
      <c r="CS97" s="88"/>
      <c r="CT97" s="88"/>
      <c r="CU97" s="88"/>
      <c r="CV97" s="88"/>
      <c r="CW97" s="88"/>
      <c r="CX97" s="88"/>
      <c r="CY97" s="88" t="str">
        <f t="shared" si="51"/>
        <v/>
      </c>
      <c r="CZ97" s="89" t="str">
        <f t="shared" si="52"/>
        <v/>
      </c>
      <c r="DA97" s="386"/>
      <c r="DB97" s="385"/>
      <c r="DC97" s="80" t="str">
        <f t="shared" si="53"/>
        <v/>
      </c>
      <c r="DD97" s="162" t="str">
        <f t="shared" si="54"/>
        <v/>
      </c>
      <c r="DE97" s="162" t="str">
        <f t="shared" si="55"/>
        <v/>
      </c>
      <c r="DF97" s="162" t="str">
        <f t="shared" si="56"/>
        <v/>
      </c>
      <c r="DG97" s="162" t="str">
        <f t="shared" si="57"/>
        <v/>
      </c>
      <c r="DH97" s="93" t="str">
        <f t="shared" si="58"/>
        <v/>
      </c>
      <c r="DI97" s="113" t="str">
        <f t="shared" si="59"/>
        <v/>
      </c>
      <c r="DJ97" s="95" t="str">
        <f t="shared" si="64"/>
        <v/>
      </c>
      <c r="DK97" s="96" t="str">
        <f t="shared" si="65"/>
        <v/>
      </c>
      <c r="DL97" s="97" t="str">
        <f t="shared" si="31"/>
        <v/>
      </c>
      <c r="DM97" s="164" t="str">
        <f t="shared" si="62"/>
        <v/>
      </c>
      <c r="DN97" s="219" t="str">
        <f t="shared" si="63"/>
        <v/>
      </c>
    </row>
    <row r="98" spans="1:118" ht="18" hidden="1" customHeight="1">
      <c r="A98" s="70"/>
      <c r="B98" s="116"/>
      <c r="C98" s="117"/>
      <c r="D98" s="115"/>
      <c r="E98" s="182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 t="str">
        <f t="shared" si="32"/>
        <v/>
      </c>
      <c r="R98" s="76">
        <f t="shared" si="33"/>
        <v>0</v>
      </c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 t="str">
        <f t="shared" si="34"/>
        <v/>
      </c>
      <c r="AD98" s="79" t="str">
        <f t="shared" si="35"/>
        <v/>
      </c>
      <c r="AE98" s="182"/>
      <c r="AF98" s="76"/>
      <c r="AG98" s="76"/>
      <c r="AH98" s="76"/>
      <c r="AI98" s="76"/>
      <c r="AJ98" s="76"/>
      <c r="AK98" s="76"/>
      <c r="AL98" s="76"/>
      <c r="AM98" s="76"/>
      <c r="AN98" s="76"/>
      <c r="AO98" s="76" t="str">
        <f t="shared" si="36"/>
        <v/>
      </c>
      <c r="AP98" s="76" t="str">
        <f t="shared" si="37"/>
        <v/>
      </c>
      <c r="AQ98" s="78"/>
      <c r="AR98" s="78"/>
      <c r="AS98" s="78"/>
      <c r="AT98" s="78"/>
      <c r="AU98" s="78"/>
      <c r="AV98" s="78"/>
      <c r="AW98" s="78"/>
      <c r="AX98" s="78" t="str">
        <f t="shared" si="38"/>
        <v/>
      </c>
      <c r="AY98" s="78" t="str">
        <f t="shared" si="39"/>
        <v/>
      </c>
      <c r="AZ98" s="384"/>
      <c r="BA98" s="385"/>
      <c r="BB98" s="80" t="str">
        <f t="shared" si="40"/>
        <v/>
      </c>
      <c r="BC98" s="182"/>
      <c r="BD98" s="76"/>
      <c r="BE98" s="76"/>
      <c r="BF98" s="76"/>
      <c r="BG98" s="76"/>
      <c r="BH98" s="76" t="str">
        <f t="shared" si="41"/>
        <v/>
      </c>
      <c r="BI98" s="76" t="str">
        <f t="shared" si="42"/>
        <v/>
      </c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 t="str">
        <f t="shared" si="43"/>
        <v/>
      </c>
      <c r="BU98" s="78" t="str">
        <f>IFERROR(IF($BU$62=0,0,((BT98/SUMIFS($BJ$65:$BS$65,BJ98:BS98,"&gt;=0"))*100)),"")</f>
        <v/>
      </c>
      <c r="BV98" s="82"/>
      <c r="BW98" s="82"/>
      <c r="BX98" s="82"/>
      <c r="BY98" s="82"/>
      <c r="BZ98" s="82"/>
      <c r="CA98" s="82" t="str">
        <f t="shared" si="45"/>
        <v/>
      </c>
      <c r="CB98" s="82" t="str">
        <f>IFERROR(IF($CB$62=0,0,((CA98/SUMIFS($BV$65:$BZ$65,BV98:BZ98,"&gt;=0"))*100)),"")</f>
        <v/>
      </c>
      <c r="CC98" s="84"/>
      <c r="CD98" s="84"/>
      <c r="CE98" s="84"/>
      <c r="CF98" s="84"/>
      <c r="CG98" s="84"/>
      <c r="CH98" s="84" t="str">
        <f t="shared" si="47"/>
        <v/>
      </c>
      <c r="CI98" s="84" t="str">
        <f t="shared" si="48"/>
        <v/>
      </c>
      <c r="CJ98" s="86"/>
      <c r="CK98" s="86"/>
      <c r="CL98" s="86"/>
      <c r="CM98" s="86"/>
      <c r="CN98" s="86"/>
      <c r="CO98" s="86" t="str">
        <f t="shared" si="49"/>
        <v/>
      </c>
      <c r="CP98" s="86" t="str">
        <f t="shared" si="50"/>
        <v/>
      </c>
      <c r="CQ98" s="88"/>
      <c r="CR98" s="88"/>
      <c r="CS98" s="88"/>
      <c r="CT98" s="88"/>
      <c r="CU98" s="88"/>
      <c r="CV98" s="88"/>
      <c r="CW98" s="88"/>
      <c r="CX98" s="88"/>
      <c r="CY98" s="88" t="str">
        <f t="shared" si="51"/>
        <v/>
      </c>
      <c r="CZ98" s="89" t="str">
        <f t="shared" si="52"/>
        <v/>
      </c>
      <c r="DA98" s="386"/>
      <c r="DB98" s="385"/>
      <c r="DC98" s="80" t="str">
        <f>IFERROR(IF(OR($DC$62="",$DC$62=0),0,IF((DA98/$DA$64*100)*$DC$62/100=0,"",(DA98/$DA$64*100)*$DC$62/100)),"")</f>
        <v/>
      </c>
      <c r="DD98" s="162" t="str">
        <f t="shared" si="54"/>
        <v/>
      </c>
      <c r="DE98" s="162" t="str">
        <f t="shared" si="55"/>
        <v/>
      </c>
      <c r="DF98" s="162" t="str">
        <f t="shared" si="56"/>
        <v/>
      </c>
      <c r="DG98" s="162" t="str">
        <f t="shared" si="57"/>
        <v/>
      </c>
      <c r="DH98" s="93" t="str">
        <f t="shared" si="58"/>
        <v/>
      </c>
      <c r="DI98" s="113" t="str">
        <f t="shared" si="59"/>
        <v/>
      </c>
      <c r="DJ98" s="95" t="str">
        <f t="shared" si="64"/>
        <v/>
      </c>
      <c r="DK98" s="96" t="str">
        <f t="shared" si="65"/>
        <v/>
      </c>
      <c r="DL98" s="97" t="str">
        <f t="shared" si="31"/>
        <v/>
      </c>
      <c r="DM98" s="164" t="str">
        <f t="shared" si="62"/>
        <v/>
      </c>
      <c r="DN98" s="219" t="str">
        <f t="shared" si="63"/>
        <v/>
      </c>
    </row>
    <row r="99" spans="1:118" ht="18" hidden="1" customHeight="1">
      <c r="A99" s="70"/>
      <c r="B99" s="118"/>
      <c r="C99" s="117"/>
      <c r="D99" s="115"/>
      <c r="E99" s="182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 t="str">
        <f t="shared" si="32"/>
        <v/>
      </c>
      <c r="R99" s="76">
        <f t="shared" si="33"/>
        <v>0</v>
      </c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 t="str">
        <f t="shared" si="34"/>
        <v/>
      </c>
      <c r="AD99" s="79" t="str">
        <f t="shared" si="35"/>
        <v/>
      </c>
      <c r="AE99" s="182"/>
      <c r="AF99" s="76"/>
      <c r="AG99" s="76"/>
      <c r="AH99" s="76"/>
      <c r="AI99" s="76"/>
      <c r="AJ99" s="76"/>
      <c r="AK99" s="76"/>
      <c r="AL99" s="76"/>
      <c r="AM99" s="76"/>
      <c r="AN99" s="76"/>
      <c r="AO99" s="76" t="str">
        <f t="shared" si="36"/>
        <v/>
      </c>
      <c r="AP99" s="76" t="str">
        <f t="shared" si="37"/>
        <v/>
      </c>
      <c r="AQ99" s="78"/>
      <c r="AR99" s="78"/>
      <c r="AS99" s="78"/>
      <c r="AT99" s="78"/>
      <c r="AU99" s="78"/>
      <c r="AV99" s="78"/>
      <c r="AW99" s="78"/>
      <c r="AX99" s="78" t="str">
        <f t="shared" si="38"/>
        <v/>
      </c>
      <c r="AY99" s="78" t="str">
        <f t="shared" si="39"/>
        <v/>
      </c>
      <c r="AZ99" s="384"/>
      <c r="BA99" s="385"/>
      <c r="BB99" s="80" t="str">
        <f t="shared" si="40"/>
        <v/>
      </c>
      <c r="BC99" s="182"/>
      <c r="BD99" s="76"/>
      <c r="BE99" s="76"/>
      <c r="BF99" s="76"/>
      <c r="BG99" s="76"/>
      <c r="BH99" s="76" t="str">
        <f t="shared" si="41"/>
        <v/>
      </c>
      <c r="BI99" s="76" t="str">
        <f t="shared" si="42"/>
        <v/>
      </c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 t="str">
        <f t="shared" si="43"/>
        <v/>
      </c>
      <c r="BU99" s="78" t="str">
        <f t="shared" si="44"/>
        <v/>
      </c>
      <c r="BV99" s="82"/>
      <c r="BW99" s="82"/>
      <c r="BX99" s="82"/>
      <c r="BY99" s="82"/>
      <c r="BZ99" s="82"/>
      <c r="CA99" s="82" t="str">
        <f t="shared" si="45"/>
        <v/>
      </c>
      <c r="CB99" s="82" t="str">
        <f t="shared" si="46"/>
        <v/>
      </c>
      <c r="CC99" s="84"/>
      <c r="CD99" s="84"/>
      <c r="CE99" s="84"/>
      <c r="CF99" s="84"/>
      <c r="CG99" s="84"/>
      <c r="CH99" s="84" t="str">
        <f t="shared" si="47"/>
        <v/>
      </c>
      <c r="CI99" s="84" t="str">
        <f t="shared" si="48"/>
        <v/>
      </c>
      <c r="CJ99" s="86"/>
      <c r="CK99" s="86"/>
      <c r="CL99" s="86"/>
      <c r="CM99" s="86"/>
      <c r="CN99" s="86"/>
      <c r="CO99" s="86" t="str">
        <f t="shared" si="49"/>
        <v/>
      </c>
      <c r="CP99" s="86" t="str">
        <f t="shared" si="50"/>
        <v/>
      </c>
      <c r="CQ99" s="88"/>
      <c r="CR99" s="88"/>
      <c r="CS99" s="88"/>
      <c r="CT99" s="88"/>
      <c r="CU99" s="88"/>
      <c r="CV99" s="88"/>
      <c r="CW99" s="88"/>
      <c r="CX99" s="88"/>
      <c r="CY99" s="88" t="str">
        <f t="shared" si="51"/>
        <v/>
      </c>
      <c r="CZ99" s="89" t="str">
        <f t="shared" si="52"/>
        <v/>
      </c>
      <c r="DA99" s="386"/>
      <c r="DB99" s="385"/>
      <c r="DC99" s="80" t="str">
        <f t="shared" si="53"/>
        <v/>
      </c>
      <c r="DD99" s="162" t="str">
        <f t="shared" si="54"/>
        <v/>
      </c>
      <c r="DE99" s="162" t="str">
        <f t="shared" si="55"/>
        <v/>
      </c>
      <c r="DF99" s="162" t="str">
        <f t="shared" si="56"/>
        <v/>
      </c>
      <c r="DG99" s="162" t="str">
        <f t="shared" si="57"/>
        <v/>
      </c>
      <c r="DH99" s="93" t="str">
        <f t="shared" si="58"/>
        <v/>
      </c>
      <c r="DI99" s="113" t="str">
        <f t="shared" si="59"/>
        <v/>
      </c>
      <c r="DJ99" s="95" t="str">
        <f t="shared" si="64"/>
        <v/>
      </c>
      <c r="DK99" s="96" t="str">
        <f t="shared" si="65"/>
        <v/>
      </c>
      <c r="DL99" s="97" t="str">
        <f t="shared" si="31"/>
        <v/>
      </c>
      <c r="DM99" s="164" t="str">
        <f t="shared" si="62"/>
        <v/>
      </c>
      <c r="DN99" s="219" t="str">
        <f t="shared" si="63"/>
        <v/>
      </c>
    </row>
    <row r="100" spans="1:118" ht="18" hidden="1" customHeight="1">
      <c r="A100" s="70"/>
      <c r="B100" s="118"/>
      <c r="C100" s="117"/>
      <c r="D100" s="115"/>
      <c r="E100" s="182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 t="str">
        <f t="shared" si="32"/>
        <v/>
      </c>
      <c r="R100" s="76">
        <f t="shared" si="33"/>
        <v>0</v>
      </c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 t="str">
        <f t="shared" si="34"/>
        <v/>
      </c>
      <c r="AD100" s="79" t="str">
        <f t="shared" si="35"/>
        <v/>
      </c>
      <c r="AE100" s="182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 t="str">
        <f t="shared" si="36"/>
        <v/>
      </c>
      <c r="AP100" s="76" t="str">
        <f t="shared" si="37"/>
        <v/>
      </c>
      <c r="AQ100" s="78"/>
      <c r="AR100" s="78"/>
      <c r="AS100" s="78"/>
      <c r="AT100" s="78"/>
      <c r="AU100" s="78"/>
      <c r="AV100" s="78"/>
      <c r="AW100" s="78"/>
      <c r="AX100" s="78" t="str">
        <f t="shared" si="38"/>
        <v/>
      </c>
      <c r="AY100" s="78" t="str">
        <f t="shared" si="39"/>
        <v/>
      </c>
      <c r="AZ100" s="384"/>
      <c r="BA100" s="385"/>
      <c r="BB100" s="80" t="str">
        <f t="shared" si="40"/>
        <v/>
      </c>
      <c r="BC100" s="182"/>
      <c r="BD100" s="76"/>
      <c r="BE100" s="76"/>
      <c r="BF100" s="76"/>
      <c r="BG100" s="76"/>
      <c r="BH100" s="76" t="str">
        <f t="shared" si="41"/>
        <v/>
      </c>
      <c r="BI100" s="76" t="str">
        <f t="shared" si="42"/>
        <v/>
      </c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 t="str">
        <f t="shared" si="43"/>
        <v/>
      </c>
      <c r="BU100" s="78" t="str">
        <f t="shared" si="44"/>
        <v/>
      </c>
      <c r="BV100" s="82"/>
      <c r="BW100" s="82"/>
      <c r="BX100" s="82"/>
      <c r="BY100" s="82"/>
      <c r="BZ100" s="82"/>
      <c r="CA100" s="82" t="str">
        <f t="shared" si="45"/>
        <v/>
      </c>
      <c r="CB100" s="82" t="str">
        <f t="shared" si="46"/>
        <v/>
      </c>
      <c r="CC100" s="84"/>
      <c r="CD100" s="84"/>
      <c r="CE100" s="84"/>
      <c r="CF100" s="84"/>
      <c r="CG100" s="84"/>
      <c r="CH100" s="84" t="str">
        <f t="shared" si="47"/>
        <v/>
      </c>
      <c r="CI100" s="84" t="str">
        <f t="shared" si="48"/>
        <v/>
      </c>
      <c r="CJ100" s="86"/>
      <c r="CK100" s="86"/>
      <c r="CL100" s="86"/>
      <c r="CM100" s="86"/>
      <c r="CN100" s="86"/>
      <c r="CO100" s="86" t="str">
        <f t="shared" si="49"/>
        <v/>
      </c>
      <c r="CP100" s="86" t="str">
        <f t="shared" si="50"/>
        <v/>
      </c>
      <c r="CQ100" s="88"/>
      <c r="CR100" s="88"/>
      <c r="CS100" s="88"/>
      <c r="CT100" s="88"/>
      <c r="CU100" s="88"/>
      <c r="CV100" s="88"/>
      <c r="CW100" s="88"/>
      <c r="CX100" s="88"/>
      <c r="CY100" s="88" t="str">
        <f t="shared" si="51"/>
        <v/>
      </c>
      <c r="CZ100" s="89" t="str">
        <f t="shared" si="52"/>
        <v/>
      </c>
      <c r="DA100" s="386"/>
      <c r="DB100" s="385"/>
      <c r="DC100" s="80" t="str">
        <f t="shared" si="53"/>
        <v/>
      </c>
      <c r="DD100" s="162" t="str">
        <f t="shared" si="54"/>
        <v/>
      </c>
      <c r="DE100" s="162" t="str">
        <f t="shared" si="55"/>
        <v/>
      </c>
      <c r="DF100" s="162" t="str">
        <f t="shared" si="56"/>
        <v/>
      </c>
      <c r="DG100" s="162" t="str">
        <f t="shared" si="57"/>
        <v/>
      </c>
      <c r="DH100" s="93" t="str">
        <f t="shared" si="58"/>
        <v/>
      </c>
      <c r="DI100" s="113" t="str">
        <f t="shared" si="59"/>
        <v/>
      </c>
      <c r="DJ100" s="95" t="str">
        <f t="shared" si="64"/>
        <v/>
      </c>
      <c r="DK100" s="96" t="str">
        <f t="shared" si="65"/>
        <v/>
      </c>
      <c r="DL100" s="97" t="str">
        <f t="shared" si="31"/>
        <v/>
      </c>
      <c r="DM100" s="164" t="str">
        <f t="shared" si="62"/>
        <v/>
      </c>
      <c r="DN100" s="219" t="str">
        <f t="shared" si="63"/>
        <v/>
      </c>
    </row>
    <row r="101" spans="1:118" ht="18" hidden="1" customHeight="1">
      <c r="A101" s="70"/>
      <c r="B101" s="118"/>
      <c r="C101" s="117"/>
      <c r="D101" s="115"/>
      <c r="E101" s="182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 t="str">
        <f t="shared" si="32"/>
        <v/>
      </c>
      <c r="R101" s="76">
        <f t="shared" si="33"/>
        <v>0</v>
      </c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 t="str">
        <f t="shared" si="34"/>
        <v/>
      </c>
      <c r="AD101" s="79" t="str">
        <f t="shared" si="35"/>
        <v/>
      </c>
      <c r="AE101" s="182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 t="str">
        <f t="shared" si="36"/>
        <v/>
      </c>
      <c r="AP101" s="76" t="str">
        <f t="shared" si="37"/>
        <v/>
      </c>
      <c r="AQ101" s="78"/>
      <c r="AR101" s="78"/>
      <c r="AS101" s="78"/>
      <c r="AT101" s="78"/>
      <c r="AU101" s="78"/>
      <c r="AV101" s="78"/>
      <c r="AW101" s="78"/>
      <c r="AX101" s="78" t="str">
        <f t="shared" si="38"/>
        <v/>
      </c>
      <c r="AY101" s="78" t="str">
        <f t="shared" si="39"/>
        <v/>
      </c>
      <c r="AZ101" s="384"/>
      <c r="BA101" s="385"/>
      <c r="BB101" s="80" t="str">
        <f t="shared" si="40"/>
        <v/>
      </c>
      <c r="BC101" s="182"/>
      <c r="BD101" s="76"/>
      <c r="BE101" s="76"/>
      <c r="BF101" s="76"/>
      <c r="BG101" s="76"/>
      <c r="BH101" s="76" t="str">
        <f t="shared" si="41"/>
        <v/>
      </c>
      <c r="BI101" s="76" t="str">
        <f t="shared" si="42"/>
        <v/>
      </c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 t="str">
        <f t="shared" si="43"/>
        <v/>
      </c>
      <c r="BU101" s="78" t="str">
        <f t="shared" si="44"/>
        <v/>
      </c>
      <c r="BV101" s="82"/>
      <c r="BW101" s="82"/>
      <c r="BX101" s="82"/>
      <c r="BY101" s="82"/>
      <c r="BZ101" s="82"/>
      <c r="CA101" s="82" t="str">
        <f t="shared" si="45"/>
        <v/>
      </c>
      <c r="CB101" s="82" t="str">
        <f t="shared" si="46"/>
        <v/>
      </c>
      <c r="CC101" s="84"/>
      <c r="CD101" s="84"/>
      <c r="CE101" s="84"/>
      <c r="CF101" s="84"/>
      <c r="CG101" s="84"/>
      <c r="CH101" s="84" t="str">
        <f t="shared" si="47"/>
        <v/>
      </c>
      <c r="CI101" s="84" t="str">
        <f t="shared" si="48"/>
        <v/>
      </c>
      <c r="CJ101" s="86"/>
      <c r="CK101" s="86"/>
      <c r="CL101" s="86"/>
      <c r="CM101" s="86"/>
      <c r="CN101" s="86"/>
      <c r="CO101" s="86" t="str">
        <f t="shared" si="49"/>
        <v/>
      </c>
      <c r="CP101" s="86" t="str">
        <f t="shared" si="50"/>
        <v/>
      </c>
      <c r="CQ101" s="88"/>
      <c r="CR101" s="88"/>
      <c r="CS101" s="88"/>
      <c r="CT101" s="88"/>
      <c r="CU101" s="88"/>
      <c r="CV101" s="88"/>
      <c r="CW101" s="88"/>
      <c r="CX101" s="88"/>
      <c r="CY101" s="88" t="str">
        <f t="shared" si="51"/>
        <v/>
      </c>
      <c r="CZ101" s="89" t="str">
        <f t="shared" si="52"/>
        <v/>
      </c>
      <c r="DA101" s="386"/>
      <c r="DB101" s="385"/>
      <c r="DC101" s="80" t="str">
        <f t="shared" si="53"/>
        <v/>
      </c>
      <c r="DD101" s="162" t="str">
        <f t="shared" si="54"/>
        <v/>
      </c>
      <c r="DE101" s="162" t="str">
        <f t="shared" si="55"/>
        <v/>
      </c>
      <c r="DF101" s="162" t="str">
        <f t="shared" si="56"/>
        <v/>
      </c>
      <c r="DG101" s="162" t="str">
        <f t="shared" si="57"/>
        <v/>
      </c>
      <c r="DH101" s="93" t="str">
        <f t="shared" si="58"/>
        <v/>
      </c>
      <c r="DI101" s="113" t="str">
        <f t="shared" si="59"/>
        <v/>
      </c>
      <c r="DJ101" s="95" t="str">
        <f t="shared" si="64"/>
        <v/>
      </c>
      <c r="DK101" s="96" t="str">
        <f t="shared" si="65"/>
        <v/>
      </c>
      <c r="DL101" s="97" t="str">
        <f t="shared" si="31"/>
        <v/>
      </c>
      <c r="DM101" s="164" t="str">
        <f t="shared" si="62"/>
        <v/>
      </c>
      <c r="DN101" s="219" t="str">
        <f t="shared" si="63"/>
        <v/>
      </c>
    </row>
    <row r="102" spans="1:118" ht="18" hidden="1" customHeight="1">
      <c r="A102" s="70"/>
      <c r="B102" s="118"/>
      <c r="C102" s="117"/>
      <c r="D102" s="115"/>
      <c r="E102" s="182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 t="str">
        <f t="shared" si="32"/>
        <v/>
      </c>
      <c r="R102" s="76">
        <f t="shared" si="33"/>
        <v>0</v>
      </c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 t="str">
        <f t="shared" si="34"/>
        <v/>
      </c>
      <c r="AD102" s="79" t="str">
        <f t="shared" si="35"/>
        <v/>
      </c>
      <c r="AE102" s="182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 t="str">
        <f t="shared" si="36"/>
        <v/>
      </c>
      <c r="AP102" s="76" t="str">
        <f t="shared" si="37"/>
        <v/>
      </c>
      <c r="AQ102" s="78"/>
      <c r="AR102" s="78"/>
      <c r="AS102" s="78"/>
      <c r="AT102" s="78"/>
      <c r="AU102" s="78"/>
      <c r="AV102" s="78"/>
      <c r="AW102" s="78"/>
      <c r="AX102" s="78" t="str">
        <f t="shared" si="38"/>
        <v/>
      </c>
      <c r="AY102" s="78" t="str">
        <f t="shared" si="39"/>
        <v/>
      </c>
      <c r="AZ102" s="384"/>
      <c r="BA102" s="385"/>
      <c r="BB102" s="80" t="str">
        <f t="shared" si="40"/>
        <v/>
      </c>
      <c r="BC102" s="182"/>
      <c r="BD102" s="76"/>
      <c r="BE102" s="76"/>
      <c r="BF102" s="76"/>
      <c r="BG102" s="76"/>
      <c r="BH102" s="76" t="str">
        <f t="shared" si="41"/>
        <v/>
      </c>
      <c r="BI102" s="76" t="str">
        <f t="shared" si="42"/>
        <v/>
      </c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 t="str">
        <f t="shared" si="43"/>
        <v/>
      </c>
      <c r="BU102" s="78" t="str">
        <f t="shared" si="44"/>
        <v/>
      </c>
      <c r="BV102" s="82"/>
      <c r="BW102" s="82"/>
      <c r="BX102" s="82"/>
      <c r="BY102" s="82"/>
      <c r="BZ102" s="82"/>
      <c r="CA102" s="82" t="str">
        <f t="shared" si="45"/>
        <v/>
      </c>
      <c r="CB102" s="82" t="str">
        <f t="shared" si="46"/>
        <v/>
      </c>
      <c r="CC102" s="84"/>
      <c r="CD102" s="84"/>
      <c r="CE102" s="84"/>
      <c r="CF102" s="84"/>
      <c r="CG102" s="84"/>
      <c r="CH102" s="84" t="str">
        <f t="shared" si="47"/>
        <v/>
      </c>
      <c r="CI102" s="84" t="str">
        <f t="shared" si="48"/>
        <v/>
      </c>
      <c r="CJ102" s="86"/>
      <c r="CK102" s="86"/>
      <c r="CL102" s="86"/>
      <c r="CM102" s="86"/>
      <c r="CN102" s="86"/>
      <c r="CO102" s="86" t="str">
        <f t="shared" si="49"/>
        <v/>
      </c>
      <c r="CP102" s="86" t="str">
        <f t="shared" si="50"/>
        <v/>
      </c>
      <c r="CQ102" s="88"/>
      <c r="CR102" s="88"/>
      <c r="CS102" s="88"/>
      <c r="CT102" s="88"/>
      <c r="CU102" s="88"/>
      <c r="CV102" s="88"/>
      <c r="CW102" s="88"/>
      <c r="CX102" s="88"/>
      <c r="CY102" s="88" t="str">
        <f t="shared" si="51"/>
        <v/>
      </c>
      <c r="CZ102" s="89" t="str">
        <f t="shared" si="52"/>
        <v/>
      </c>
      <c r="DA102" s="386"/>
      <c r="DB102" s="385"/>
      <c r="DC102" s="80" t="str">
        <f t="shared" si="53"/>
        <v/>
      </c>
      <c r="DD102" s="162" t="str">
        <f t="shared" si="54"/>
        <v/>
      </c>
      <c r="DE102" s="162" t="str">
        <f t="shared" si="55"/>
        <v/>
      </c>
      <c r="DF102" s="162" t="str">
        <f t="shared" si="56"/>
        <v/>
      </c>
      <c r="DG102" s="162" t="str">
        <f t="shared" si="57"/>
        <v/>
      </c>
      <c r="DH102" s="93" t="str">
        <f t="shared" si="58"/>
        <v/>
      </c>
      <c r="DI102" s="113" t="str">
        <f t="shared" si="59"/>
        <v/>
      </c>
      <c r="DJ102" s="95" t="str">
        <f t="shared" si="64"/>
        <v/>
      </c>
      <c r="DK102" s="96" t="str">
        <f t="shared" si="65"/>
        <v/>
      </c>
      <c r="DL102" s="97" t="str">
        <f t="shared" si="31"/>
        <v/>
      </c>
      <c r="DM102" s="164" t="str">
        <f t="shared" si="62"/>
        <v/>
      </c>
      <c r="DN102" s="219" t="str">
        <f t="shared" si="63"/>
        <v/>
      </c>
    </row>
    <row r="103" spans="1:118" ht="18" hidden="1" customHeight="1">
      <c r="A103" s="70"/>
      <c r="B103" s="118"/>
      <c r="C103" s="117"/>
      <c r="D103" s="115"/>
      <c r="E103" s="182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 t="str">
        <f t="shared" si="32"/>
        <v/>
      </c>
      <c r="R103" s="76">
        <f t="shared" si="33"/>
        <v>0</v>
      </c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 t="str">
        <f t="shared" si="34"/>
        <v/>
      </c>
      <c r="AD103" s="79" t="str">
        <f t="shared" si="35"/>
        <v/>
      </c>
      <c r="AE103" s="182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 t="str">
        <f t="shared" si="36"/>
        <v/>
      </c>
      <c r="AP103" s="76" t="str">
        <f t="shared" si="37"/>
        <v/>
      </c>
      <c r="AQ103" s="78"/>
      <c r="AR103" s="78"/>
      <c r="AS103" s="78"/>
      <c r="AT103" s="78"/>
      <c r="AU103" s="78"/>
      <c r="AV103" s="78"/>
      <c r="AW103" s="78"/>
      <c r="AX103" s="78" t="str">
        <f t="shared" si="38"/>
        <v/>
      </c>
      <c r="AY103" s="78" t="str">
        <f t="shared" si="39"/>
        <v/>
      </c>
      <c r="AZ103" s="384"/>
      <c r="BA103" s="385"/>
      <c r="BB103" s="80" t="str">
        <f t="shared" si="40"/>
        <v/>
      </c>
      <c r="BC103" s="182"/>
      <c r="BD103" s="76"/>
      <c r="BE103" s="76"/>
      <c r="BF103" s="76"/>
      <c r="BG103" s="76"/>
      <c r="BH103" s="76" t="str">
        <f t="shared" si="41"/>
        <v/>
      </c>
      <c r="BI103" s="76" t="str">
        <f t="shared" si="42"/>
        <v/>
      </c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 t="str">
        <f t="shared" si="43"/>
        <v/>
      </c>
      <c r="BU103" s="78" t="str">
        <f t="shared" si="44"/>
        <v/>
      </c>
      <c r="BV103" s="82"/>
      <c r="BW103" s="82"/>
      <c r="BX103" s="82"/>
      <c r="BY103" s="82"/>
      <c r="BZ103" s="82"/>
      <c r="CA103" s="82" t="str">
        <f t="shared" si="45"/>
        <v/>
      </c>
      <c r="CB103" s="82" t="str">
        <f t="shared" si="46"/>
        <v/>
      </c>
      <c r="CC103" s="84"/>
      <c r="CD103" s="84"/>
      <c r="CE103" s="84"/>
      <c r="CF103" s="84"/>
      <c r="CG103" s="84"/>
      <c r="CH103" s="84" t="str">
        <f t="shared" si="47"/>
        <v/>
      </c>
      <c r="CI103" s="84" t="str">
        <f t="shared" si="48"/>
        <v/>
      </c>
      <c r="CJ103" s="86"/>
      <c r="CK103" s="86"/>
      <c r="CL103" s="86"/>
      <c r="CM103" s="86"/>
      <c r="CN103" s="86"/>
      <c r="CO103" s="86" t="str">
        <f t="shared" si="49"/>
        <v/>
      </c>
      <c r="CP103" s="86" t="str">
        <f t="shared" si="50"/>
        <v/>
      </c>
      <c r="CQ103" s="88"/>
      <c r="CR103" s="88"/>
      <c r="CS103" s="88"/>
      <c r="CT103" s="88"/>
      <c r="CU103" s="88"/>
      <c r="CV103" s="88"/>
      <c r="CW103" s="88"/>
      <c r="CX103" s="88"/>
      <c r="CY103" s="88" t="str">
        <f t="shared" si="51"/>
        <v/>
      </c>
      <c r="CZ103" s="89" t="str">
        <f t="shared" si="52"/>
        <v/>
      </c>
      <c r="DA103" s="386"/>
      <c r="DB103" s="385"/>
      <c r="DC103" s="80" t="str">
        <f t="shared" si="53"/>
        <v/>
      </c>
      <c r="DD103" s="162" t="str">
        <f t="shared" si="54"/>
        <v/>
      </c>
      <c r="DE103" s="162" t="str">
        <f t="shared" si="55"/>
        <v/>
      </c>
      <c r="DF103" s="162" t="str">
        <f t="shared" si="56"/>
        <v/>
      </c>
      <c r="DG103" s="162" t="str">
        <f t="shared" si="57"/>
        <v/>
      </c>
      <c r="DH103" s="93" t="str">
        <f t="shared" si="58"/>
        <v/>
      </c>
      <c r="DI103" s="113" t="str">
        <f t="shared" si="59"/>
        <v/>
      </c>
      <c r="DJ103" s="95" t="str">
        <f t="shared" si="64"/>
        <v/>
      </c>
      <c r="DK103" s="96" t="str">
        <f t="shared" si="65"/>
        <v/>
      </c>
      <c r="DL103" s="97" t="str">
        <f t="shared" si="31"/>
        <v/>
      </c>
      <c r="DM103" s="164" t="str">
        <f t="shared" si="62"/>
        <v/>
      </c>
      <c r="DN103" s="219" t="str">
        <f t="shared" si="63"/>
        <v/>
      </c>
    </row>
    <row r="104" spans="1:118" ht="18" hidden="1" customHeight="1">
      <c r="A104" s="70"/>
      <c r="B104" s="118"/>
      <c r="C104" s="117"/>
      <c r="D104" s="115"/>
      <c r="E104" s="182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 t="str">
        <f t="shared" si="32"/>
        <v/>
      </c>
      <c r="R104" s="76">
        <f t="shared" si="33"/>
        <v>0</v>
      </c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 t="str">
        <f t="shared" si="34"/>
        <v/>
      </c>
      <c r="AD104" s="79" t="str">
        <f t="shared" si="35"/>
        <v/>
      </c>
      <c r="AE104" s="182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 t="str">
        <f t="shared" si="36"/>
        <v/>
      </c>
      <c r="AP104" s="76" t="str">
        <f t="shared" si="37"/>
        <v/>
      </c>
      <c r="AQ104" s="78"/>
      <c r="AR104" s="78"/>
      <c r="AS104" s="78"/>
      <c r="AT104" s="78"/>
      <c r="AU104" s="78"/>
      <c r="AV104" s="78"/>
      <c r="AW104" s="78"/>
      <c r="AX104" s="78" t="str">
        <f t="shared" si="38"/>
        <v/>
      </c>
      <c r="AY104" s="78" t="str">
        <f t="shared" si="39"/>
        <v/>
      </c>
      <c r="AZ104" s="384"/>
      <c r="BA104" s="385"/>
      <c r="BB104" s="80" t="str">
        <f t="shared" si="40"/>
        <v/>
      </c>
      <c r="BC104" s="182"/>
      <c r="BD104" s="76"/>
      <c r="BE104" s="76"/>
      <c r="BF104" s="76"/>
      <c r="BG104" s="76"/>
      <c r="BH104" s="76" t="str">
        <f t="shared" si="41"/>
        <v/>
      </c>
      <c r="BI104" s="76" t="str">
        <f t="shared" si="42"/>
        <v/>
      </c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 t="str">
        <f t="shared" si="43"/>
        <v/>
      </c>
      <c r="BU104" s="78" t="str">
        <f t="shared" si="44"/>
        <v/>
      </c>
      <c r="BV104" s="82"/>
      <c r="BW104" s="82"/>
      <c r="BX104" s="82"/>
      <c r="BY104" s="82"/>
      <c r="BZ104" s="82"/>
      <c r="CA104" s="82" t="str">
        <f t="shared" si="45"/>
        <v/>
      </c>
      <c r="CB104" s="82" t="str">
        <f t="shared" si="46"/>
        <v/>
      </c>
      <c r="CC104" s="84"/>
      <c r="CD104" s="84"/>
      <c r="CE104" s="84"/>
      <c r="CF104" s="84"/>
      <c r="CG104" s="84"/>
      <c r="CH104" s="84" t="str">
        <f t="shared" si="47"/>
        <v/>
      </c>
      <c r="CI104" s="84" t="str">
        <f t="shared" si="48"/>
        <v/>
      </c>
      <c r="CJ104" s="86"/>
      <c r="CK104" s="86"/>
      <c r="CL104" s="86"/>
      <c r="CM104" s="86"/>
      <c r="CN104" s="86"/>
      <c r="CO104" s="86" t="str">
        <f t="shared" si="49"/>
        <v/>
      </c>
      <c r="CP104" s="86" t="str">
        <f t="shared" si="50"/>
        <v/>
      </c>
      <c r="CQ104" s="88"/>
      <c r="CR104" s="88"/>
      <c r="CS104" s="88"/>
      <c r="CT104" s="88"/>
      <c r="CU104" s="88"/>
      <c r="CV104" s="88"/>
      <c r="CW104" s="88"/>
      <c r="CX104" s="88"/>
      <c r="CY104" s="88" t="str">
        <f t="shared" si="51"/>
        <v/>
      </c>
      <c r="CZ104" s="89" t="str">
        <f t="shared" si="52"/>
        <v/>
      </c>
      <c r="DA104" s="386"/>
      <c r="DB104" s="385"/>
      <c r="DC104" s="80" t="str">
        <f t="shared" si="53"/>
        <v/>
      </c>
      <c r="DD104" s="162" t="str">
        <f t="shared" si="54"/>
        <v/>
      </c>
      <c r="DE104" s="162" t="str">
        <f t="shared" si="55"/>
        <v/>
      </c>
      <c r="DF104" s="162" t="str">
        <f t="shared" si="56"/>
        <v/>
      </c>
      <c r="DG104" s="162" t="str">
        <f t="shared" si="57"/>
        <v/>
      </c>
      <c r="DH104" s="93" t="str">
        <f t="shared" si="58"/>
        <v/>
      </c>
      <c r="DI104" s="113" t="str">
        <f t="shared" si="59"/>
        <v/>
      </c>
      <c r="DJ104" s="95" t="str">
        <f t="shared" si="64"/>
        <v/>
      </c>
      <c r="DK104" s="96" t="str">
        <f t="shared" si="65"/>
        <v/>
      </c>
      <c r="DL104" s="97" t="str">
        <f t="shared" si="31"/>
        <v/>
      </c>
      <c r="DM104" s="164" t="str">
        <f t="shared" si="62"/>
        <v/>
      </c>
      <c r="DN104" s="219" t="str">
        <f t="shared" si="63"/>
        <v/>
      </c>
    </row>
    <row r="105" spans="1:118" ht="18" hidden="1" customHeight="1" thickBot="1">
      <c r="A105" s="70"/>
      <c r="B105" s="118"/>
      <c r="C105" s="117"/>
      <c r="D105" s="115"/>
      <c r="E105" s="183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 t="str">
        <f t="shared" si="32"/>
        <v/>
      </c>
      <c r="R105" s="121">
        <f t="shared" si="33"/>
        <v>0</v>
      </c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 t="str">
        <f t="shared" si="34"/>
        <v/>
      </c>
      <c r="AD105" s="124" t="str">
        <f t="shared" si="35"/>
        <v/>
      </c>
      <c r="AE105" s="183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 t="str">
        <f t="shared" si="36"/>
        <v/>
      </c>
      <c r="AP105" s="121" t="str">
        <f t="shared" si="37"/>
        <v/>
      </c>
      <c r="AQ105" s="123"/>
      <c r="AR105" s="123"/>
      <c r="AS105" s="123"/>
      <c r="AT105" s="123"/>
      <c r="AU105" s="123"/>
      <c r="AV105" s="123"/>
      <c r="AW105" s="123"/>
      <c r="AX105" s="123" t="str">
        <f t="shared" si="38"/>
        <v/>
      </c>
      <c r="AY105" s="123" t="str">
        <f t="shared" si="39"/>
        <v/>
      </c>
      <c r="AZ105" s="387"/>
      <c r="BA105" s="388"/>
      <c r="BB105" s="80" t="str">
        <f t="shared" si="40"/>
        <v/>
      </c>
      <c r="BC105" s="183"/>
      <c r="BD105" s="121"/>
      <c r="BE105" s="121"/>
      <c r="BF105" s="121"/>
      <c r="BG105" s="121"/>
      <c r="BH105" s="121" t="str">
        <f t="shared" si="41"/>
        <v/>
      </c>
      <c r="BI105" s="121" t="str">
        <f t="shared" si="42"/>
        <v/>
      </c>
      <c r="BJ105" s="123"/>
      <c r="BK105" s="123"/>
      <c r="BL105" s="123"/>
      <c r="BM105" s="123"/>
      <c r="BN105" s="123"/>
      <c r="BO105" s="123"/>
      <c r="BP105" s="123"/>
      <c r="BQ105" s="123"/>
      <c r="BR105" s="123"/>
      <c r="BS105" s="123"/>
      <c r="BT105" s="123" t="str">
        <f t="shared" si="43"/>
        <v/>
      </c>
      <c r="BU105" s="123" t="str">
        <f t="shared" si="44"/>
        <v/>
      </c>
      <c r="BV105" s="127"/>
      <c r="BW105" s="127"/>
      <c r="BX105" s="127"/>
      <c r="BY105" s="127"/>
      <c r="BZ105" s="127"/>
      <c r="CA105" s="127" t="str">
        <f t="shared" si="45"/>
        <v/>
      </c>
      <c r="CB105" s="127" t="str">
        <f t="shared" si="46"/>
        <v/>
      </c>
      <c r="CC105" s="129"/>
      <c r="CD105" s="129"/>
      <c r="CE105" s="129"/>
      <c r="CF105" s="129"/>
      <c r="CG105" s="129"/>
      <c r="CH105" s="129" t="str">
        <f t="shared" si="47"/>
        <v/>
      </c>
      <c r="CI105" s="129" t="str">
        <f t="shared" si="48"/>
        <v/>
      </c>
      <c r="CJ105" s="131"/>
      <c r="CK105" s="131"/>
      <c r="CL105" s="131"/>
      <c r="CM105" s="131"/>
      <c r="CN105" s="131"/>
      <c r="CO105" s="131" t="str">
        <f t="shared" si="49"/>
        <v/>
      </c>
      <c r="CP105" s="131" t="str">
        <f t="shared" si="50"/>
        <v/>
      </c>
      <c r="CQ105" s="133"/>
      <c r="CR105" s="133"/>
      <c r="CS105" s="133"/>
      <c r="CT105" s="133"/>
      <c r="CU105" s="133"/>
      <c r="CV105" s="133"/>
      <c r="CW105" s="133"/>
      <c r="CX105" s="133"/>
      <c r="CY105" s="133" t="str">
        <f t="shared" si="51"/>
        <v/>
      </c>
      <c r="CZ105" s="134" t="str">
        <f t="shared" si="52"/>
        <v/>
      </c>
      <c r="DA105" s="389"/>
      <c r="DB105" s="388"/>
      <c r="DC105" s="125" t="str">
        <f t="shared" si="53"/>
        <v/>
      </c>
      <c r="DD105" s="167" t="str">
        <f t="shared" si="54"/>
        <v/>
      </c>
      <c r="DE105" s="167" t="str">
        <f t="shared" si="55"/>
        <v/>
      </c>
      <c r="DF105" s="167" t="str">
        <f t="shared" si="56"/>
        <v/>
      </c>
      <c r="DG105" s="167" t="str">
        <f t="shared" si="57"/>
        <v/>
      </c>
      <c r="DH105" s="138" t="str">
        <f t="shared" si="58"/>
        <v/>
      </c>
      <c r="DI105" s="139" t="str">
        <f t="shared" si="59"/>
        <v/>
      </c>
      <c r="DJ105" s="140" t="str">
        <f t="shared" si="64"/>
        <v/>
      </c>
      <c r="DK105" s="141" t="str">
        <f t="shared" si="65"/>
        <v/>
      </c>
      <c r="DL105" s="142" t="str">
        <f t="shared" si="31"/>
        <v/>
      </c>
      <c r="DM105" s="164" t="str">
        <f t="shared" si="62"/>
        <v/>
      </c>
      <c r="DN105" s="219" t="str">
        <f t="shared" si="63"/>
        <v/>
      </c>
    </row>
    <row r="106" spans="1:118" s="148" customFormat="1" ht="15">
      <c r="B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  <c r="AN106" s="144"/>
      <c r="AO106" s="144"/>
      <c r="AP106" s="144"/>
      <c r="AQ106" s="144"/>
      <c r="AR106" s="144"/>
      <c r="AS106" s="144"/>
      <c r="AT106" s="144"/>
      <c r="AU106" s="144"/>
      <c r="AV106" s="144"/>
      <c r="AW106" s="144"/>
      <c r="AX106" s="144"/>
      <c r="AY106" s="144"/>
      <c r="AZ106" s="144"/>
      <c r="BA106" s="144"/>
      <c r="BB106" s="144"/>
      <c r="BC106" s="144"/>
      <c r="BD106" s="144"/>
      <c r="BE106" s="144"/>
      <c r="BF106" s="144"/>
      <c r="BG106" s="144"/>
      <c r="BH106" s="144"/>
      <c r="BI106" s="144"/>
      <c r="BJ106" s="144"/>
      <c r="BK106" s="144"/>
      <c r="BL106" s="144"/>
      <c r="BM106" s="144"/>
      <c r="BN106" s="144"/>
      <c r="BO106" s="144"/>
      <c r="BP106" s="144"/>
      <c r="BQ106" s="144"/>
      <c r="BR106" s="144"/>
      <c r="BS106" s="144"/>
      <c r="BT106" s="144"/>
      <c r="BU106" s="144"/>
      <c r="BV106" s="144"/>
      <c r="BW106" s="144"/>
      <c r="BX106" s="144"/>
      <c r="BY106" s="144"/>
      <c r="BZ106" s="144"/>
      <c r="CA106" s="144"/>
      <c r="CB106" s="144"/>
      <c r="CC106" s="144"/>
      <c r="CD106" s="144"/>
      <c r="CE106" s="144"/>
      <c r="CF106" s="144"/>
      <c r="CG106" s="144"/>
      <c r="CH106" s="144"/>
      <c r="CI106" s="144"/>
      <c r="CJ106" s="144"/>
      <c r="CK106" s="144"/>
      <c r="CL106" s="144"/>
      <c r="CM106" s="144"/>
      <c r="CN106" s="144"/>
      <c r="CO106" s="144"/>
      <c r="CP106" s="144"/>
      <c r="CQ106" s="144"/>
      <c r="CR106" s="144"/>
      <c r="CS106" s="144"/>
      <c r="CT106" s="144"/>
      <c r="CU106" s="144"/>
      <c r="CV106" s="144"/>
      <c r="CW106" s="144"/>
      <c r="CX106" s="144"/>
      <c r="CY106" s="144"/>
      <c r="CZ106" s="268" t="s">
        <v>102</v>
      </c>
      <c r="DA106" s="269"/>
      <c r="DB106" s="269"/>
      <c r="DC106" s="269"/>
      <c r="DD106" s="2"/>
      <c r="DE106" s="2"/>
      <c r="DF106" s="2"/>
      <c r="DG106" s="2"/>
      <c r="DH106" s="145">
        <f>IFERROR(AVERAGE(DH66:DH105),"")</f>
        <v>82.88829289131921</v>
      </c>
      <c r="DI106" s="145">
        <f>IFERROR(AVERAGE(DI66:DI105),"")</f>
        <v>89.305183057074487</v>
      </c>
      <c r="DJ106" s="145">
        <f>IFERROR(AVERAGE(DJ66:DJ105),"")</f>
        <v>90.493496050732887</v>
      </c>
      <c r="DK106" s="145">
        <f>IFERROR(AVERAGE(DK66:DK105),"")</f>
        <v>91.444146445659612</v>
      </c>
      <c r="DL106" s="151"/>
      <c r="DM106" s="147"/>
      <c r="DN106" s="151"/>
    </row>
    <row r="107" spans="1:118" s="148" customFormat="1" ht="15">
      <c r="B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  <c r="AN107" s="144"/>
      <c r="AO107" s="144"/>
      <c r="AP107" s="144"/>
      <c r="AQ107" s="144"/>
      <c r="AR107" s="144"/>
      <c r="AS107" s="144"/>
      <c r="AT107" s="144"/>
      <c r="AU107" s="144"/>
      <c r="AV107" s="144"/>
      <c r="AW107" s="144"/>
      <c r="AX107" s="144"/>
      <c r="AY107" s="144"/>
      <c r="AZ107" s="144"/>
      <c r="BA107" s="144"/>
      <c r="BB107" s="144"/>
      <c r="BC107" s="144"/>
      <c r="BD107" s="144"/>
      <c r="BE107" s="144"/>
      <c r="BF107" s="144"/>
      <c r="BG107" s="144"/>
      <c r="BH107" s="144"/>
      <c r="BI107" s="144"/>
      <c r="BJ107" s="144"/>
      <c r="BK107" s="144"/>
      <c r="BL107" s="144"/>
      <c r="BM107" s="144"/>
      <c r="BN107" s="144"/>
      <c r="BO107" s="144"/>
      <c r="BP107" s="144"/>
      <c r="BQ107" s="144"/>
      <c r="BR107" s="144"/>
      <c r="BS107" s="144"/>
      <c r="BT107" s="144"/>
      <c r="BU107" s="144"/>
      <c r="BV107" s="144"/>
      <c r="BW107" s="144"/>
      <c r="BX107" s="144"/>
      <c r="BY107" s="144"/>
      <c r="BZ107" s="144"/>
      <c r="CA107" s="144"/>
      <c r="CB107" s="144"/>
      <c r="CC107" s="144"/>
      <c r="CD107" s="144"/>
      <c r="CE107" s="144"/>
      <c r="CF107" s="144"/>
      <c r="CG107" s="144"/>
      <c r="CH107" s="144"/>
      <c r="CI107" s="144"/>
      <c r="CJ107" s="144"/>
      <c r="CK107" s="144"/>
      <c r="CL107" s="144"/>
      <c r="CM107" s="144"/>
      <c r="CN107" s="144"/>
      <c r="CO107" s="144"/>
      <c r="CP107" s="144"/>
      <c r="CQ107" s="144"/>
      <c r="CR107" s="144"/>
      <c r="CS107" s="144"/>
      <c r="CT107" s="144"/>
      <c r="CU107" s="144"/>
      <c r="CV107" s="144"/>
      <c r="CW107" s="144"/>
      <c r="CX107" s="144"/>
      <c r="CY107" s="144"/>
      <c r="CZ107" s="270" t="s">
        <v>103</v>
      </c>
      <c r="DA107" s="270"/>
      <c r="DB107" s="270"/>
      <c r="DC107" s="270"/>
      <c r="DD107" s="2"/>
      <c r="DE107" s="2"/>
      <c r="DF107" s="2"/>
      <c r="DG107" s="2"/>
      <c r="DH107" s="145">
        <f>IFERROR(ROUND(STDEV(DH66:DH105),2),"")</f>
        <v>7.95</v>
      </c>
      <c r="DI107" s="145">
        <f>IFERROR(ROUND(STDEV(DI66:DI105),2),"")</f>
        <v>4.97</v>
      </c>
      <c r="DJ107" s="145">
        <f>IFERROR(ROUND(STDEV(DJ66:DJ105),2),"")</f>
        <v>4.41</v>
      </c>
      <c r="DK107" s="145">
        <f>IFERROR(ROUND(STDEV(DK66:DK105),2),"")</f>
        <v>3.97</v>
      </c>
      <c r="DL107" s="151"/>
      <c r="DM107" s="147"/>
      <c r="DN107" s="151"/>
    </row>
    <row r="108" spans="1:118" s="148" customFormat="1" ht="15">
      <c r="B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  <c r="AN108" s="144"/>
      <c r="AO108" s="144"/>
      <c r="AP108" s="144"/>
      <c r="AQ108" s="144"/>
      <c r="AR108" s="144"/>
      <c r="AS108" s="144"/>
      <c r="AT108" s="144"/>
      <c r="AU108" s="144"/>
      <c r="AV108" s="144"/>
      <c r="AW108" s="144"/>
      <c r="AX108" s="144"/>
      <c r="AY108" s="144"/>
      <c r="AZ108" s="144"/>
      <c r="BA108" s="144"/>
      <c r="BB108" s="144"/>
      <c r="BC108" s="144"/>
      <c r="BD108" s="144"/>
      <c r="BE108" s="144"/>
      <c r="BF108" s="144"/>
      <c r="BG108" s="144"/>
      <c r="BH108" s="144"/>
      <c r="BI108" s="144"/>
      <c r="BJ108" s="144"/>
      <c r="BK108" s="144"/>
      <c r="BL108" s="144"/>
      <c r="BM108" s="144"/>
      <c r="BN108" s="144"/>
      <c r="BO108" s="144"/>
      <c r="BP108" s="144"/>
      <c r="BQ108" s="144"/>
      <c r="BR108" s="144"/>
      <c r="BS108" s="144"/>
      <c r="BT108" s="144"/>
      <c r="BU108" s="144"/>
      <c r="BV108" s="144"/>
      <c r="BW108" s="144"/>
      <c r="BX108" s="144"/>
      <c r="BY108" s="144"/>
      <c r="BZ108" s="144"/>
      <c r="CA108" s="144"/>
      <c r="CB108" s="144"/>
      <c r="CC108" s="144"/>
      <c r="CD108" s="144"/>
      <c r="CE108" s="144"/>
      <c r="CF108" s="144"/>
      <c r="CG108" s="144"/>
      <c r="CH108" s="144"/>
      <c r="CI108" s="144"/>
      <c r="CJ108" s="144"/>
      <c r="CK108" s="144"/>
      <c r="CL108" s="144"/>
      <c r="CM108" s="144"/>
      <c r="CN108" s="144"/>
      <c r="CO108" s="144"/>
      <c r="CP108" s="144"/>
      <c r="CQ108" s="144"/>
      <c r="CR108" s="144"/>
      <c r="CS108" s="144"/>
      <c r="CT108" s="144"/>
      <c r="CU108" s="144"/>
      <c r="CV108" s="144"/>
      <c r="CW108" s="144"/>
      <c r="CX108" s="144"/>
      <c r="CY108" s="144"/>
      <c r="CZ108" s="144"/>
      <c r="DA108" s="144"/>
      <c r="DB108" s="144"/>
      <c r="DC108" s="144"/>
      <c r="DD108" s="149"/>
      <c r="DE108" s="149"/>
      <c r="DF108" s="149"/>
      <c r="DG108" s="149"/>
      <c r="DH108" s="150"/>
      <c r="DL108" s="151"/>
      <c r="DM108" s="147"/>
      <c r="DN108" s="151"/>
    </row>
    <row r="109" spans="1:118" s="148" customFormat="1" ht="15">
      <c r="B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  <c r="AO109" s="144"/>
      <c r="AP109" s="144"/>
      <c r="AQ109" s="144"/>
      <c r="AR109" s="144"/>
      <c r="AS109" s="144"/>
      <c r="AT109" s="144"/>
      <c r="AU109" s="144"/>
      <c r="AV109" s="144"/>
      <c r="AW109" s="144"/>
      <c r="AX109" s="144"/>
      <c r="AY109" s="144"/>
      <c r="AZ109" s="144"/>
      <c r="BA109" s="144"/>
      <c r="BB109" s="144"/>
      <c r="BC109" s="144"/>
      <c r="BD109" s="144"/>
      <c r="BE109" s="144"/>
      <c r="BF109" s="144"/>
      <c r="BG109" s="144"/>
      <c r="BH109" s="144"/>
      <c r="BI109" s="144"/>
      <c r="BJ109" s="144"/>
      <c r="BK109" s="144"/>
      <c r="BL109" s="144"/>
      <c r="BM109" s="144"/>
      <c r="BN109" s="144"/>
      <c r="BO109" s="144"/>
      <c r="BP109" s="144"/>
      <c r="BQ109" s="144"/>
      <c r="BR109" s="144"/>
      <c r="BS109" s="144"/>
      <c r="BT109" s="144"/>
      <c r="BU109" s="144"/>
      <c r="BV109" s="144"/>
      <c r="BW109" s="144"/>
      <c r="BX109" s="144"/>
      <c r="BY109" s="144"/>
      <c r="BZ109" s="144"/>
      <c r="CA109" s="144"/>
      <c r="CB109" s="144"/>
      <c r="CC109" s="144"/>
      <c r="CD109" s="144"/>
      <c r="CE109" s="144"/>
      <c r="CF109" s="144"/>
      <c r="CG109" s="144"/>
      <c r="CH109" s="144"/>
      <c r="CI109" s="144"/>
      <c r="CJ109" s="144"/>
      <c r="CK109" s="144"/>
      <c r="CL109" s="144"/>
      <c r="CM109" s="144"/>
      <c r="CN109" s="144"/>
      <c r="CO109" s="144"/>
      <c r="CP109" s="144"/>
      <c r="CQ109" s="144"/>
      <c r="CR109" s="144"/>
      <c r="CS109" s="144"/>
      <c r="CT109" s="144"/>
      <c r="CU109" s="144"/>
      <c r="CV109" s="144"/>
      <c r="CW109" s="144"/>
      <c r="CX109" s="144"/>
      <c r="CY109" s="144"/>
      <c r="CZ109" s="144"/>
      <c r="DA109" s="144"/>
      <c r="DB109" s="144"/>
      <c r="DC109" s="144"/>
      <c r="DD109" s="149"/>
      <c r="DE109" s="149"/>
      <c r="DF109" s="149"/>
      <c r="DG109" s="149"/>
      <c r="DH109" s="150"/>
      <c r="DL109" s="151"/>
      <c r="DM109" s="147"/>
      <c r="DN109" s="151"/>
    </row>
    <row r="110" spans="1:118" s="148" customFormat="1" ht="15">
      <c r="B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  <c r="AN110" s="144"/>
      <c r="AO110" s="144"/>
      <c r="AP110" s="144"/>
      <c r="AQ110" s="144"/>
      <c r="AR110" s="144"/>
      <c r="AS110" s="144"/>
      <c r="AT110" s="144"/>
      <c r="AU110" s="144"/>
      <c r="AV110" s="144"/>
      <c r="AW110" s="144"/>
      <c r="AX110" s="144"/>
      <c r="AY110" s="144"/>
      <c r="AZ110" s="144"/>
      <c r="BA110" s="144"/>
      <c r="BB110" s="144"/>
      <c r="BC110" s="144"/>
      <c r="BD110" s="144"/>
      <c r="BE110" s="144"/>
      <c r="BF110" s="144"/>
      <c r="BG110" s="144"/>
      <c r="BH110" s="144"/>
      <c r="BI110" s="144"/>
      <c r="BJ110" s="144"/>
      <c r="BK110" s="144"/>
      <c r="BL110" s="144"/>
      <c r="BM110" s="144"/>
      <c r="BN110" s="144"/>
      <c r="BO110" s="144"/>
      <c r="BP110" s="144"/>
      <c r="BQ110" s="144"/>
      <c r="BR110" s="144"/>
      <c r="BS110" s="144"/>
      <c r="BT110" s="144"/>
      <c r="BU110" s="144"/>
      <c r="BV110" s="144"/>
      <c r="BW110" s="144"/>
      <c r="BX110" s="144"/>
      <c r="BY110" s="144"/>
      <c r="BZ110" s="144"/>
      <c r="CA110" s="144"/>
      <c r="CB110" s="144"/>
      <c r="CC110" s="144"/>
      <c r="CD110" s="144"/>
      <c r="CE110" s="144"/>
      <c r="CF110" s="144"/>
      <c r="CG110" s="144"/>
      <c r="CH110" s="144"/>
      <c r="CI110" s="144"/>
      <c r="CJ110" s="144"/>
      <c r="CK110" s="144"/>
      <c r="CL110" s="144"/>
      <c r="CM110" s="144"/>
      <c r="CN110" s="144"/>
      <c r="CO110" s="144"/>
      <c r="CP110" s="144"/>
      <c r="CQ110" s="144"/>
      <c r="CR110" s="144"/>
      <c r="CS110" s="144"/>
      <c r="CT110" s="144"/>
      <c r="CU110" s="144"/>
      <c r="CV110" s="144"/>
      <c r="CW110" s="144"/>
      <c r="CX110" s="144"/>
      <c r="CY110" s="144"/>
      <c r="CZ110" s="144"/>
      <c r="DA110" s="144"/>
      <c r="DB110" s="144"/>
      <c r="DC110" s="144"/>
      <c r="DD110" s="149"/>
      <c r="DE110" s="149"/>
      <c r="DF110" s="149"/>
      <c r="DG110" s="149"/>
      <c r="DH110" s="150"/>
      <c r="DL110" s="151"/>
      <c r="DM110" s="147"/>
      <c r="DN110" s="151"/>
    </row>
    <row r="111" spans="1:118" ht="24" thickBot="1">
      <c r="B111" s="1"/>
      <c r="C111" s="363" t="s">
        <v>107</v>
      </c>
      <c r="D111" s="363"/>
      <c r="DM111" s="1"/>
      <c r="DN111" s="1"/>
    </row>
    <row r="112" spans="1:118" ht="21" thickBot="1">
      <c r="B112" s="1"/>
      <c r="C112" s="364" t="s">
        <v>1</v>
      </c>
      <c r="D112" s="364"/>
      <c r="E112" s="365" t="str">
        <f>IF($AC$114+$BA$114+$CY$114+$DC$115=100,"","Total weight should be equal to 100")</f>
        <v/>
      </c>
      <c r="F112" s="366"/>
      <c r="G112" s="366"/>
      <c r="H112" s="366"/>
      <c r="I112" s="366"/>
      <c r="J112" s="366"/>
      <c r="K112" s="366"/>
      <c r="L112" s="366"/>
      <c r="M112" s="366"/>
      <c r="N112" s="366"/>
      <c r="O112" s="366"/>
      <c r="P112" s="366"/>
      <c r="Q112" s="366"/>
      <c r="R112" s="366"/>
      <c r="S112" s="366"/>
      <c r="T112" s="366"/>
      <c r="U112" s="366"/>
      <c r="V112" s="366"/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366"/>
      <c r="AJ112" s="366"/>
      <c r="AK112" s="366"/>
      <c r="AL112" s="366"/>
      <c r="AM112" s="366"/>
      <c r="AN112" s="366"/>
      <c r="AO112" s="366"/>
      <c r="AP112" s="366"/>
      <c r="AQ112" s="366"/>
      <c r="AR112" s="366"/>
      <c r="AS112" s="366"/>
      <c r="AT112" s="366"/>
      <c r="AU112" s="366"/>
      <c r="AV112" s="366"/>
      <c r="AW112" s="366"/>
      <c r="AX112" s="366"/>
      <c r="AY112" s="366"/>
      <c r="AZ112" s="366"/>
      <c r="BA112" s="366"/>
      <c r="BB112" s="366"/>
      <c r="BC112" s="366"/>
      <c r="BD112" s="366"/>
      <c r="BE112" s="366"/>
      <c r="BF112" s="366"/>
      <c r="BG112" s="366"/>
      <c r="BH112" s="366"/>
      <c r="BI112" s="366"/>
      <c r="BJ112" s="366"/>
      <c r="BK112" s="366"/>
      <c r="BL112" s="366"/>
      <c r="BM112" s="366"/>
      <c r="BN112" s="366"/>
      <c r="BO112" s="366"/>
      <c r="BP112" s="366"/>
      <c r="BQ112" s="366"/>
      <c r="BR112" s="366"/>
      <c r="BS112" s="366"/>
      <c r="BT112" s="366"/>
      <c r="BU112" s="366"/>
      <c r="BV112" s="366"/>
      <c r="BW112" s="366"/>
      <c r="BX112" s="366"/>
      <c r="BY112" s="366"/>
      <c r="BZ112" s="366"/>
      <c r="CA112" s="366"/>
      <c r="CB112" s="366"/>
      <c r="CC112" s="366"/>
      <c r="CD112" s="366"/>
      <c r="CE112" s="366"/>
      <c r="CF112" s="366"/>
      <c r="CG112" s="366"/>
      <c r="CH112" s="366"/>
      <c r="CI112" s="366"/>
      <c r="CJ112" s="366"/>
      <c r="CK112" s="366"/>
      <c r="CL112" s="366"/>
      <c r="CM112" s="366"/>
      <c r="CN112" s="366"/>
      <c r="CO112" s="366"/>
      <c r="CP112" s="366"/>
      <c r="CQ112" s="366"/>
      <c r="CR112" s="366"/>
      <c r="CS112" s="366"/>
      <c r="CT112" s="366"/>
      <c r="CU112" s="366"/>
      <c r="CV112" s="366"/>
      <c r="CW112" s="366"/>
      <c r="CX112" s="366"/>
      <c r="CY112" s="366"/>
      <c r="CZ112" s="367"/>
      <c r="DM112" s="1"/>
      <c r="DN112" s="1"/>
    </row>
    <row r="113" spans="1:127" ht="17.25" thickBot="1">
      <c r="B113" s="1"/>
      <c r="C113" s="426" t="s">
        <v>460</v>
      </c>
      <c r="D113" s="427"/>
      <c r="E113" s="370" t="str">
        <f>IF(R115+AD115=100,"","Total formative assessment weight should be 100")</f>
        <v/>
      </c>
      <c r="F113" s="371"/>
      <c r="G113" s="371"/>
      <c r="H113" s="371"/>
      <c r="I113" s="371"/>
      <c r="J113" s="371"/>
      <c r="K113" s="371"/>
      <c r="L113" s="371"/>
      <c r="M113" s="371"/>
      <c r="N113" s="371"/>
      <c r="O113" s="371"/>
      <c r="P113" s="371"/>
      <c r="Q113" s="371"/>
      <c r="R113" s="371"/>
      <c r="S113" s="371"/>
      <c r="T113" s="371"/>
      <c r="U113" s="371"/>
      <c r="V113" s="371"/>
      <c r="W113" s="371"/>
      <c r="X113" s="371"/>
      <c r="Y113" s="371"/>
      <c r="Z113" s="371"/>
      <c r="AA113" s="371"/>
      <c r="AB113" s="371"/>
      <c r="AC113" s="371"/>
      <c r="AD113" s="371"/>
      <c r="AE113" s="371" t="str">
        <f>IF(AP115+AY115+BB115=100,"","Total written work weight should be 100")</f>
        <v/>
      </c>
      <c r="AF113" s="371"/>
      <c r="AG113" s="371"/>
      <c r="AH113" s="371"/>
      <c r="AI113" s="371"/>
      <c r="AJ113" s="371"/>
      <c r="AK113" s="371"/>
      <c r="AL113" s="371"/>
      <c r="AM113" s="371"/>
      <c r="AN113" s="371"/>
      <c r="AO113" s="371"/>
      <c r="AP113" s="371"/>
      <c r="AQ113" s="371"/>
      <c r="AR113" s="371"/>
      <c r="AS113" s="371"/>
      <c r="AT113" s="371"/>
      <c r="AU113" s="371"/>
      <c r="AV113" s="371"/>
      <c r="AW113" s="371"/>
      <c r="AX113" s="371"/>
      <c r="AY113" s="371"/>
      <c r="AZ113" s="371"/>
      <c r="BA113" s="371"/>
      <c r="BB113" s="371"/>
      <c r="BC113" s="371" t="str">
        <f>IF(BI115+BU115+CB115+CI115+CP115+CZ115=100,"","Total written work weight should be 100")</f>
        <v/>
      </c>
      <c r="BD113" s="371"/>
      <c r="BE113" s="371"/>
      <c r="BF113" s="371"/>
      <c r="BG113" s="371"/>
      <c r="BH113" s="371"/>
      <c r="BI113" s="371"/>
      <c r="BJ113" s="371"/>
      <c r="BK113" s="371"/>
      <c r="BL113" s="371"/>
      <c r="BM113" s="371"/>
      <c r="BN113" s="371"/>
      <c r="BO113" s="371"/>
      <c r="BP113" s="371"/>
      <c r="BQ113" s="371"/>
      <c r="BR113" s="371"/>
      <c r="BS113" s="371"/>
      <c r="BT113" s="371"/>
      <c r="BU113" s="371"/>
      <c r="BV113" s="371"/>
      <c r="BW113" s="371"/>
      <c r="BX113" s="371"/>
      <c r="BY113" s="371"/>
      <c r="BZ113" s="371"/>
      <c r="CA113" s="371"/>
      <c r="CB113" s="371"/>
      <c r="CC113" s="371"/>
      <c r="CD113" s="371"/>
      <c r="CE113" s="371"/>
      <c r="CF113" s="371"/>
      <c r="CG113" s="371"/>
      <c r="CH113" s="371"/>
      <c r="CI113" s="371"/>
      <c r="CJ113" s="371"/>
      <c r="CK113" s="371"/>
      <c r="CL113" s="371"/>
      <c r="CM113" s="371"/>
      <c r="CN113" s="371"/>
      <c r="CO113" s="371"/>
      <c r="CP113" s="371"/>
      <c r="CQ113" s="371"/>
      <c r="CR113" s="371"/>
      <c r="CS113" s="371"/>
      <c r="CT113" s="371"/>
      <c r="CU113" s="371"/>
      <c r="CV113" s="371"/>
      <c r="CW113" s="371"/>
      <c r="CX113" s="371"/>
      <c r="CY113" s="371"/>
      <c r="CZ113" s="372"/>
      <c r="DA113" s="373" t="s">
        <v>3</v>
      </c>
      <c r="DB113" s="374"/>
      <c r="DC113" s="375"/>
      <c r="DD113" s="9"/>
      <c r="DE113" s="9"/>
      <c r="DF113" s="9"/>
      <c r="DG113" s="9"/>
      <c r="DH113" s="7"/>
      <c r="DI113" s="5"/>
      <c r="DJ113" s="5"/>
      <c r="DK113" s="5"/>
      <c r="DL113" s="10"/>
      <c r="DN113" s="1"/>
    </row>
    <row r="114" spans="1:127" ht="18.75" thickBot="1">
      <c r="B114" s="1"/>
      <c r="C114" s="359" t="str">
        <f>IF(C113='AP 5O'!C113:D113,"","Scale should be the same with the other section.")</f>
        <v/>
      </c>
      <c r="D114" s="359"/>
      <c r="E114" s="431" t="s">
        <v>4</v>
      </c>
      <c r="F114" s="432"/>
      <c r="G114" s="432"/>
      <c r="H114" s="432"/>
      <c r="I114" s="432"/>
      <c r="J114" s="432"/>
      <c r="K114" s="432"/>
      <c r="L114" s="432"/>
      <c r="M114" s="432"/>
      <c r="N114" s="432"/>
      <c r="O114" s="432"/>
      <c r="P114" s="432"/>
      <c r="Q114" s="432"/>
      <c r="R114" s="432"/>
      <c r="S114" s="432"/>
      <c r="T114" s="432"/>
      <c r="U114" s="432"/>
      <c r="V114" s="432"/>
      <c r="W114" s="432"/>
      <c r="X114" s="432" t="s">
        <v>5</v>
      </c>
      <c r="Y114" s="432"/>
      <c r="Z114" s="432"/>
      <c r="AA114" s="432"/>
      <c r="AB114" s="432"/>
      <c r="AC114" s="432">
        <v>0</v>
      </c>
      <c r="AD114" s="433"/>
      <c r="AE114" s="434" t="s">
        <v>6</v>
      </c>
      <c r="AF114" s="435"/>
      <c r="AG114" s="435"/>
      <c r="AH114" s="435"/>
      <c r="AI114" s="435"/>
      <c r="AJ114" s="435"/>
      <c r="AK114" s="435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 t="s">
        <v>5</v>
      </c>
      <c r="AX114" s="435"/>
      <c r="AY114" s="435"/>
      <c r="AZ114" s="435"/>
      <c r="BA114" s="329">
        <v>30</v>
      </c>
      <c r="BB114" s="330"/>
      <c r="BC114" s="331" t="s">
        <v>7</v>
      </c>
      <c r="BD114" s="332"/>
      <c r="BE114" s="332"/>
      <c r="BF114" s="332"/>
      <c r="BG114" s="332"/>
      <c r="BH114" s="332"/>
      <c r="BI114" s="332"/>
      <c r="BJ114" s="332"/>
      <c r="BK114" s="332"/>
      <c r="BL114" s="332"/>
      <c r="BM114" s="332"/>
      <c r="BN114" s="332"/>
      <c r="BO114" s="332"/>
      <c r="BP114" s="332"/>
      <c r="BQ114" s="332"/>
      <c r="BR114" s="332"/>
      <c r="BS114" s="332"/>
      <c r="BT114" s="332"/>
      <c r="BU114" s="332"/>
      <c r="BV114" s="332"/>
      <c r="BW114" s="332"/>
      <c r="BX114" s="332"/>
      <c r="BY114" s="332"/>
      <c r="BZ114" s="332"/>
      <c r="CA114" s="332"/>
      <c r="CB114" s="332"/>
      <c r="CC114" s="332"/>
      <c r="CD114" s="332"/>
      <c r="CE114" s="332"/>
      <c r="CF114" s="332"/>
      <c r="CG114" s="332"/>
      <c r="CH114" s="332"/>
      <c r="CI114" s="332"/>
      <c r="CJ114" s="332"/>
      <c r="CK114" s="332"/>
      <c r="CL114" s="332"/>
      <c r="CM114" s="332"/>
      <c r="CN114" s="332"/>
      <c r="CO114" s="332"/>
      <c r="CP114" s="332"/>
      <c r="CQ114" s="332"/>
      <c r="CR114" s="333" t="s">
        <v>5</v>
      </c>
      <c r="CS114" s="334"/>
      <c r="CT114" s="334"/>
      <c r="CU114" s="334"/>
      <c r="CV114" s="334"/>
      <c r="CW114" s="334"/>
      <c r="CX114" s="335"/>
      <c r="CY114" s="379">
        <v>50</v>
      </c>
      <c r="CZ114" s="380"/>
      <c r="DA114" s="428"/>
      <c r="DB114" s="429"/>
      <c r="DC114" s="430"/>
      <c r="DD114" s="12"/>
      <c r="DE114" s="12"/>
      <c r="DF114" s="12"/>
      <c r="DG114" s="12"/>
      <c r="DH114" s="13"/>
      <c r="DI114" s="14"/>
      <c r="DJ114" s="14"/>
      <c r="DK114" s="14"/>
      <c r="DL114" s="15"/>
      <c r="DN114" s="1"/>
    </row>
    <row r="115" spans="1:127" ht="24.75" customHeight="1">
      <c r="A115" s="350" t="s">
        <v>8</v>
      </c>
      <c r="B115" s="350" t="s">
        <v>108</v>
      </c>
      <c r="C115" s="353" t="s">
        <v>9</v>
      </c>
      <c r="D115" s="356" t="s">
        <v>10</v>
      </c>
      <c r="E115" s="419" t="s">
        <v>11</v>
      </c>
      <c r="F115" s="420"/>
      <c r="G115" s="420"/>
      <c r="H115" s="420"/>
      <c r="I115" s="420"/>
      <c r="J115" s="420"/>
      <c r="K115" s="420"/>
      <c r="L115" s="420"/>
      <c r="M115" s="421"/>
      <c r="N115" s="422" t="s">
        <v>5</v>
      </c>
      <c r="O115" s="423"/>
      <c r="P115" s="423"/>
      <c r="Q115" s="424"/>
      <c r="R115" s="246">
        <v>0</v>
      </c>
      <c r="S115" s="404" t="s">
        <v>12</v>
      </c>
      <c r="T115" s="404"/>
      <c r="U115" s="404"/>
      <c r="V115" s="404"/>
      <c r="W115" s="404"/>
      <c r="X115" s="404"/>
      <c r="Y115" s="404"/>
      <c r="Z115" s="405" t="s">
        <v>5</v>
      </c>
      <c r="AA115" s="425"/>
      <c r="AB115" s="425"/>
      <c r="AC115" s="406"/>
      <c r="AD115" s="176">
        <v>100</v>
      </c>
      <c r="AE115" s="419" t="s">
        <v>13</v>
      </c>
      <c r="AF115" s="420"/>
      <c r="AG115" s="420"/>
      <c r="AH115" s="420"/>
      <c r="AI115" s="420"/>
      <c r="AJ115" s="420"/>
      <c r="AK115" s="420"/>
      <c r="AL115" s="420"/>
      <c r="AM115" s="421"/>
      <c r="AN115" s="411" t="s">
        <v>5</v>
      </c>
      <c r="AO115" s="412"/>
      <c r="AP115" s="246">
        <v>40</v>
      </c>
      <c r="AQ115" s="404" t="s">
        <v>14</v>
      </c>
      <c r="AR115" s="404"/>
      <c r="AS115" s="404"/>
      <c r="AT115" s="404"/>
      <c r="AU115" s="404"/>
      <c r="AV115" s="404"/>
      <c r="AW115" s="405" t="s">
        <v>5</v>
      </c>
      <c r="AX115" s="406"/>
      <c r="AY115" s="244">
        <v>30</v>
      </c>
      <c r="AZ115" s="413" t="s">
        <v>15</v>
      </c>
      <c r="BA115" s="414"/>
      <c r="BB115" s="160">
        <v>30</v>
      </c>
      <c r="BC115" s="415" t="s">
        <v>16</v>
      </c>
      <c r="BD115" s="416"/>
      <c r="BE115" s="416"/>
      <c r="BF115" s="416"/>
      <c r="BG115" s="411" t="s">
        <v>5</v>
      </c>
      <c r="BH115" s="412"/>
      <c r="BI115" s="246">
        <v>25</v>
      </c>
      <c r="BJ115" s="404" t="s">
        <v>17</v>
      </c>
      <c r="BK115" s="404"/>
      <c r="BL115" s="404"/>
      <c r="BM115" s="404"/>
      <c r="BN115" s="404"/>
      <c r="BO115" s="404"/>
      <c r="BP115" s="404"/>
      <c r="BQ115" s="404"/>
      <c r="BR115" s="404"/>
      <c r="BS115" s="405" t="s">
        <v>5</v>
      </c>
      <c r="BT115" s="406"/>
      <c r="BU115" s="244">
        <v>30</v>
      </c>
      <c r="BV115" s="407" t="s">
        <v>109</v>
      </c>
      <c r="BW115" s="407"/>
      <c r="BX115" s="407"/>
      <c r="BY115" s="407"/>
      <c r="BZ115" s="408" t="s">
        <v>5</v>
      </c>
      <c r="CA115" s="408"/>
      <c r="CB115" s="177">
        <v>20</v>
      </c>
      <c r="CC115" s="409" t="s">
        <v>110</v>
      </c>
      <c r="CD115" s="409"/>
      <c r="CE115" s="409"/>
      <c r="CF115" s="409"/>
      <c r="CG115" s="410" t="s">
        <v>5</v>
      </c>
      <c r="CH115" s="410"/>
      <c r="CI115" s="178">
        <v>15</v>
      </c>
      <c r="CJ115" s="398" t="s">
        <v>111</v>
      </c>
      <c r="CK115" s="398"/>
      <c r="CL115" s="398"/>
      <c r="CM115" s="398"/>
      <c r="CN115" s="399" t="s">
        <v>5</v>
      </c>
      <c r="CO115" s="399"/>
      <c r="CP115" s="245">
        <v>0</v>
      </c>
      <c r="CQ115" s="400" t="s">
        <v>21</v>
      </c>
      <c r="CR115" s="400"/>
      <c r="CS115" s="400"/>
      <c r="CT115" s="400"/>
      <c r="CU115" s="400"/>
      <c r="CV115" s="400"/>
      <c r="CW115" s="400"/>
      <c r="CX115" s="401" t="s">
        <v>5</v>
      </c>
      <c r="CY115" s="401"/>
      <c r="CZ115" s="179">
        <v>10</v>
      </c>
      <c r="DA115" s="402" t="s">
        <v>5</v>
      </c>
      <c r="DB115" s="403"/>
      <c r="DC115" s="160">
        <v>20</v>
      </c>
      <c r="DD115" s="161"/>
      <c r="DE115" s="161"/>
      <c r="DF115" s="161"/>
      <c r="DG115" s="161"/>
      <c r="DH115" s="306" t="s">
        <v>22</v>
      </c>
      <c r="DI115" s="309" t="s">
        <v>23</v>
      </c>
      <c r="DJ115" s="312" t="s">
        <v>23</v>
      </c>
      <c r="DK115" s="315" t="s">
        <v>23</v>
      </c>
      <c r="DL115" s="282" t="s">
        <v>24</v>
      </c>
      <c r="DM115" s="282" t="s">
        <v>105</v>
      </c>
      <c r="DN115" s="282" t="s">
        <v>112</v>
      </c>
      <c r="DO115" s="282" t="s">
        <v>106</v>
      </c>
    </row>
    <row r="116" spans="1:127" ht="15" customHeight="1">
      <c r="A116" s="351"/>
      <c r="B116" s="351"/>
      <c r="C116" s="354"/>
      <c r="D116" s="357"/>
      <c r="E116" s="30">
        <v>1</v>
      </c>
      <c r="F116" s="241">
        <v>2</v>
      </c>
      <c r="G116" s="241">
        <v>3</v>
      </c>
      <c r="H116" s="241">
        <v>4</v>
      </c>
      <c r="I116" s="241">
        <v>5</v>
      </c>
      <c r="J116" s="241">
        <v>6</v>
      </c>
      <c r="K116" s="241">
        <v>7</v>
      </c>
      <c r="L116" s="241">
        <v>8</v>
      </c>
      <c r="M116" s="241">
        <v>9</v>
      </c>
      <c r="N116" s="241">
        <v>10</v>
      </c>
      <c r="O116" s="241">
        <v>11</v>
      </c>
      <c r="P116" s="241">
        <v>12</v>
      </c>
      <c r="Q116" s="336" t="s">
        <v>25</v>
      </c>
      <c r="R116" s="289" t="s">
        <v>26</v>
      </c>
      <c r="S116" s="29">
        <v>1</v>
      </c>
      <c r="T116" s="29">
        <v>2</v>
      </c>
      <c r="U116" s="29">
        <v>3</v>
      </c>
      <c r="V116" s="29">
        <v>4</v>
      </c>
      <c r="W116" s="29">
        <v>5</v>
      </c>
      <c r="X116" s="29">
        <v>6</v>
      </c>
      <c r="Y116" s="29">
        <v>7</v>
      </c>
      <c r="Z116" s="29">
        <v>8</v>
      </c>
      <c r="AA116" s="29">
        <v>9</v>
      </c>
      <c r="AB116" s="29">
        <v>10</v>
      </c>
      <c r="AC116" s="285" t="s">
        <v>25</v>
      </c>
      <c r="AD116" s="338" t="s">
        <v>26</v>
      </c>
      <c r="AE116" s="30">
        <v>1</v>
      </c>
      <c r="AF116" s="241">
        <v>2</v>
      </c>
      <c r="AG116" s="241">
        <v>3</v>
      </c>
      <c r="AH116" s="241">
        <v>4</v>
      </c>
      <c r="AI116" s="241">
        <v>5</v>
      </c>
      <c r="AJ116" s="241">
        <v>6</v>
      </c>
      <c r="AK116" s="241">
        <v>7</v>
      </c>
      <c r="AL116" s="241">
        <v>8</v>
      </c>
      <c r="AM116" s="241">
        <v>9</v>
      </c>
      <c r="AN116" s="241">
        <v>10</v>
      </c>
      <c r="AO116" s="336" t="s">
        <v>25</v>
      </c>
      <c r="AP116" s="289" t="s">
        <v>26</v>
      </c>
      <c r="AQ116" s="29">
        <v>1</v>
      </c>
      <c r="AR116" s="29">
        <v>2</v>
      </c>
      <c r="AS116" s="29">
        <v>3</v>
      </c>
      <c r="AT116" s="29">
        <v>4</v>
      </c>
      <c r="AU116" s="29">
        <v>5</v>
      </c>
      <c r="AV116" s="29">
        <v>6</v>
      </c>
      <c r="AW116" s="29">
        <v>7</v>
      </c>
      <c r="AX116" s="285" t="s">
        <v>25</v>
      </c>
      <c r="AY116" s="278" t="s">
        <v>113</v>
      </c>
      <c r="AZ116" s="297"/>
      <c r="BA116" s="298"/>
      <c r="BB116" s="287" t="s">
        <v>26</v>
      </c>
      <c r="BC116" s="30">
        <v>1</v>
      </c>
      <c r="BD116" s="241">
        <v>2</v>
      </c>
      <c r="BE116" s="241">
        <v>3</v>
      </c>
      <c r="BF116" s="241">
        <v>4</v>
      </c>
      <c r="BG116" s="241">
        <v>5</v>
      </c>
      <c r="BH116" s="288" t="s">
        <v>25</v>
      </c>
      <c r="BI116" s="289" t="s">
        <v>26</v>
      </c>
      <c r="BJ116" s="29">
        <v>1</v>
      </c>
      <c r="BK116" s="29">
        <v>2</v>
      </c>
      <c r="BL116" s="29">
        <v>3</v>
      </c>
      <c r="BM116" s="29">
        <v>4</v>
      </c>
      <c r="BN116" s="29">
        <v>5</v>
      </c>
      <c r="BO116" s="29">
        <v>6</v>
      </c>
      <c r="BP116" s="29">
        <v>7</v>
      </c>
      <c r="BQ116" s="29">
        <v>8</v>
      </c>
      <c r="BR116" s="29">
        <v>9</v>
      </c>
      <c r="BS116" s="29">
        <v>10</v>
      </c>
      <c r="BT116" s="290" t="s">
        <v>25</v>
      </c>
      <c r="BU116" s="278" t="s">
        <v>26</v>
      </c>
      <c r="BV116" s="31">
        <v>1</v>
      </c>
      <c r="BW116" s="31">
        <v>2</v>
      </c>
      <c r="BX116" s="31">
        <v>3</v>
      </c>
      <c r="BY116" s="31">
        <v>4</v>
      </c>
      <c r="BZ116" s="32">
        <v>5</v>
      </c>
      <c r="CA116" s="344" t="s">
        <v>25</v>
      </c>
      <c r="CB116" s="345" t="s">
        <v>26</v>
      </c>
      <c r="CC116" s="243">
        <v>1</v>
      </c>
      <c r="CD116" s="243">
        <v>2</v>
      </c>
      <c r="CE116" s="243">
        <v>3</v>
      </c>
      <c r="CF116" s="243">
        <v>4</v>
      </c>
      <c r="CG116" s="243">
        <v>5</v>
      </c>
      <c r="CH116" s="346" t="s">
        <v>25</v>
      </c>
      <c r="CI116" s="347" t="s">
        <v>26</v>
      </c>
      <c r="CJ116" s="34">
        <v>1</v>
      </c>
      <c r="CK116" s="34">
        <v>2</v>
      </c>
      <c r="CL116" s="34">
        <v>3</v>
      </c>
      <c r="CM116" s="34">
        <v>4</v>
      </c>
      <c r="CN116" s="34">
        <v>5</v>
      </c>
      <c r="CO116" s="348" t="s">
        <v>25</v>
      </c>
      <c r="CP116" s="349" t="s">
        <v>26</v>
      </c>
      <c r="CQ116" s="35">
        <v>1</v>
      </c>
      <c r="CR116" s="35">
        <v>2</v>
      </c>
      <c r="CS116" s="35">
        <v>3</v>
      </c>
      <c r="CT116" s="36">
        <v>4</v>
      </c>
      <c r="CU116" s="35">
        <v>5</v>
      </c>
      <c r="CV116" s="35">
        <v>6</v>
      </c>
      <c r="CW116" s="35">
        <v>7</v>
      </c>
      <c r="CX116" s="35">
        <v>8</v>
      </c>
      <c r="CY116" s="288" t="s">
        <v>25</v>
      </c>
      <c r="CZ116" s="318" t="s">
        <v>26</v>
      </c>
      <c r="DA116" s="37"/>
      <c r="DB116" s="38"/>
      <c r="DC116" s="287" t="s">
        <v>27</v>
      </c>
      <c r="DD116" s="39"/>
      <c r="DE116" s="39"/>
      <c r="DF116" s="39"/>
      <c r="DG116" s="39"/>
      <c r="DH116" s="307"/>
      <c r="DI116" s="310"/>
      <c r="DJ116" s="313"/>
      <c r="DK116" s="316"/>
      <c r="DL116" s="283"/>
      <c r="DM116" s="283"/>
      <c r="DN116" s="283"/>
      <c r="DO116" s="283"/>
    </row>
    <row r="117" spans="1:127" ht="17.25" customHeight="1">
      <c r="A117" s="351"/>
      <c r="B117" s="351"/>
      <c r="C117" s="354"/>
      <c r="D117" s="40" t="s">
        <v>28</v>
      </c>
      <c r="E117" s="180"/>
      <c r="F117" s="43"/>
      <c r="G117" s="43"/>
      <c r="H117" s="43"/>
      <c r="I117" s="43"/>
      <c r="J117" s="43"/>
      <c r="K117" s="43"/>
      <c r="L117" s="43"/>
      <c r="M117" s="43"/>
      <c r="N117" s="44"/>
      <c r="O117" s="44"/>
      <c r="P117" s="44"/>
      <c r="Q117" s="337"/>
      <c r="R117" s="289"/>
      <c r="S117" s="46"/>
      <c r="T117" s="46"/>
      <c r="U117" s="46"/>
      <c r="V117" s="46"/>
      <c r="W117" s="46"/>
      <c r="X117" s="46"/>
      <c r="Y117" s="46"/>
      <c r="Z117" s="46"/>
      <c r="AA117" s="47"/>
      <c r="AB117" s="47"/>
      <c r="AC117" s="286"/>
      <c r="AD117" s="338"/>
      <c r="AE117" s="180">
        <v>43782</v>
      </c>
      <c r="AF117" s="43">
        <v>43788</v>
      </c>
      <c r="AG117" s="43">
        <v>43792</v>
      </c>
      <c r="AH117" s="43"/>
      <c r="AI117" s="43"/>
      <c r="AJ117" s="43"/>
      <c r="AK117" s="43"/>
      <c r="AL117" s="43"/>
      <c r="AM117" s="43"/>
      <c r="AN117" s="43"/>
      <c r="AO117" s="337"/>
      <c r="AP117" s="289"/>
      <c r="AQ117" s="46">
        <v>43755</v>
      </c>
      <c r="AR117" s="46">
        <v>43781</v>
      </c>
      <c r="AS117" s="46">
        <v>43788</v>
      </c>
      <c r="AT117" s="46">
        <v>43789</v>
      </c>
      <c r="AU117" s="46"/>
      <c r="AV117" s="46"/>
      <c r="AW117" s="46"/>
      <c r="AX117" s="286"/>
      <c r="AY117" s="278"/>
      <c r="AZ117" s="417">
        <v>43481</v>
      </c>
      <c r="BA117" s="418"/>
      <c r="BB117" s="287"/>
      <c r="BC117" s="180">
        <v>43486</v>
      </c>
      <c r="BD117" s="43"/>
      <c r="BE117" s="43"/>
      <c r="BF117" s="43"/>
      <c r="BG117" s="43"/>
      <c r="BH117" s="288"/>
      <c r="BI117" s="289"/>
      <c r="BJ117" s="46">
        <v>43776</v>
      </c>
      <c r="BK117" s="46">
        <v>43818</v>
      </c>
      <c r="BL117" s="46">
        <v>43479</v>
      </c>
      <c r="BM117" s="46">
        <v>43489</v>
      </c>
      <c r="BN117" s="46"/>
      <c r="BO117" s="46"/>
      <c r="BP117" s="46"/>
      <c r="BQ117" s="46"/>
      <c r="BR117" s="46"/>
      <c r="BS117" s="46"/>
      <c r="BT117" s="290"/>
      <c r="BU117" s="278"/>
      <c r="BV117" s="49">
        <v>43777</v>
      </c>
      <c r="BW117" s="49"/>
      <c r="BX117" s="49"/>
      <c r="BY117" s="49"/>
      <c r="BZ117" s="50"/>
      <c r="CA117" s="344"/>
      <c r="CB117" s="345"/>
      <c r="CC117" s="52">
        <v>43486</v>
      </c>
      <c r="CD117" s="52"/>
      <c r="CE117" s="52"/>
      <c r="CF117" s="52"/>
      <c r="CG117" s="52"/>
      <c r="CH117" s="346"/>
      <c r="CI117" s="347"/>
      <c r="CJ117" s="54"/>
      <c r="CK117" s="54"/>
      <c r="CL117" s="54"/>
      <c r="CM117" s="54"/>
      <c r="CN117" s="54"/>
      <c r="CO117" s="348"/>
      <c r="CP117" s="349"/>
      <c r="CQ117" s="57">
        <v>43793</v>
      </c>
      <c r="CR117" s="57"/>
      <c r="CS117" s="57">
        <v>43810</v>
      </c>
      <c r="CT117" s="181"/>
      <c r="CU117" s="57"/>
      <c r="CV117" s="57"/>
      <c r="CW117" s="57"/>
      <c r="CX117" s="57"/>
      <c r="CY117" s="288"/>
      <c r="CZ117" s="318"/>
      <c r="DA117" s="394">
        <v>50</v>
      </c>
      <c r="DB117" s="395"/>
      <c r="DC117" s="287"/>
      <c r="DD117" s="39" t="s">
        <v>29</v>
      </c>
      <c r="DE117" s="39" t="s">
        <v>30</v>
      </c>
      <c r="DF117" s="39" t="s">
        <v>31</v>
      </c>
      <c r="DG117" s="39" t="s">
        <v>32</v>
      </c>
      <c r="DH117" s="307"/>
      <c r="DI117" s="311"/>
      <c r="DJ117" s="314"/>
      <c r="DK117" s="317"/>
      <c r="DL117" s="283"/>
      <c r="DM117" s="283"/>
      <c r="DN117" s="283"/>
      <c r="DO117" s="283"/>
    </row>
    <row r="118" spans="1:127" ht="15" customHeight="1" thickBot="1">
      <c r="A118" s="352"/>
      <c r="B118" s="352"/>
      <c r="C118" s="355"/>
      <c r="D118" s="40" t="s">
        <v>33</v>
      </c>
      <c r="E118" s="30"/>
      <c r="F118" s="241"/>
      <c r="G118" s="241"/>
      <c r="H118" s="241"/>
      <c r="I118" s="241"/>
      <c r="J118" s="241"/>
      <c r="K118" s="241"/>
      <c r="L118" s="241"/>
      <c r="M118" s="241"/>
      <c r="N118" s="241"/>
      <c r="O118" s="241"/>
      <c r="P118" s="241"/>
      <c r="Q118" s="241">
        <f>SUM(E118:P118)</f>
        <v>0</v>
      </c>
      <c r="R118" s="28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>
        <f>SUM(S118:AB118)</f>
        <v>0</v>
      </c>
      <c r="AD118" s="338"/>
      <c r="AE118" s="30">
        <v>15</v>
      </c>
      <c r="AF118" s="30">
        <v>20</v>
      </c>
      <c r="AG118" s="241">
        <v>20</v>
      </c>
      <c r="AH118" s="241">
        <v>20</v>
      </c>
      <c r="AI118" s="241"/>
      <c r="AJ118" s="241"/>
      <c r="AK118" s="241"/>
      <c r="AL118" s="241"/>
      <c r="AM118" s="241"/>
      <c r="AN118" s="241"/>
      <c r="AO118" s="241">
        <f>SUM(AE118:AN118)</f>
        <v>75</v>
      </c>
      <c r="AP118" s="289"/>
      <c r="AQ118" s="29">
        <v>15</v>
      </c>
      <c r="AR118" s="29">
        <v>20</v>
      </c>
      <c r="AS118" s="29">
        <v>15</v>
      </c>
      <c r="AT118" s="29">
        <v>25</v>
      </c>
      <c r="AU118" s="29"/>
      <c r="AV118" s="29"/>
      <c r="AW118" s="29"/>
      <c r="AX118" s="29">
        <f>SUM(AQ118:AW118)</f>
        <v>75</v>
      </c>
      <c r="AY118" s="278"/>
      <c r="AZ118" s="390">
        <v>50</v>
      </c>
      <c r="BA118" s="391"/>
      <c r="BB118" s="287"/>
      <c r="BC118" s="30">
        <v>100</v>
      </c>
      <c r="BD118" s="241"/>
      <c r="BE118" s="241"/>
      <c r="BF118" s="241"/>
      <c r="BG118" s="241"/>
      <c r="BH118" s="241">
        <f>SUM(BC118:BG118)</f>
        <v>100</v>
      </c>
      <c r="BI118" s="289"/>
      <c r="BJ118" s="29">
        <v>25</v>
      </c>
      <c r="BK118" s="29">
        <v>30</v>
      </c>
      <c r="BL118" s="29">
        <v>20</v>
      </c>
      <c r="BM118" s="29">
        <v>20</v>
      </c>
      <c r="BN118" s="29"/>
      <c r="BO118" s="29"/>
      <c r="BP118" s="29"/>
      <c r="BQ118" s="29"/>
      <c r="BR118" s="29"/>
      <c r="BS118" s="29"/>
      <c r="BT118" s="29">
        <f>SUM(BJ118:BS118)</f>
        <v>95</v>
      </c>
      <c r="BU118" s="278"/>
      <c r="BV118" s="31">
        <v>100</v>
      </c>
      <c r="BW118" s="31"/>
      <c r="BX118" s="31"/>
      <c r="BY118" s="31"/>
      <c r="BZ118" s="31"/>
      <c r="CA118" s="32">
        <f>SUM(BV118:BZ118)</f>
        <v>100</v>
      </c>
      <c r="CB118" s="345"/>
      <c r="CC118" s="243">
        <v>100</v>
      </c>
      <c r="CD118" s="243"/>
      <c r="CE118" s="243"/>
      <c r="CF118" s="243"/>
      <c r="CG118" s="243"/>
      <c r="CH118" s="243">
        <f>SUM(CC118:CG118)</f>
        <v>100</v>
      </c>
      <c r="CI118" s="347"/>
      <c r="CJ118" s="34"/>
      <c r="CK118" s="34"/>
      <c r="CL118" s="34"/>
      <c r="CM118" s="34"/>
      <c r="CN118" s="34"/>
      <c r="CO118" s="63">
        <f>SUM(CJ118:CN118)</f>
        <v>0</v>
      </c>
      <c r="CP118" s="349"/>
      <c r="CQ118" s="35">
        <v>20</v>
      </c>
      <c r="CR118" s="35">
        <v>10</v>
      </c>
      <c r="CS118" s="35">
        <v>15</v>
      </c>
      <c r="CT118" s="36"/>
      <c r="CU118" s="35"/>
      <c r="CV118" s="35"/>
      <c r="CW118" s="35"/>
      <c r="CX118" s="35"/>
      <c r="CY118" s="66">
        <f>SUM(CQ118:CX118)</f>
        <v>45</v>
      </c>
      <c r="CZ118" s="318"/>
      <c r="DA118" s="396"/>
      <c r="DB118" s="397"/>
      <c r="DC118" s="319"/>
      <c r="DD118" s="39"/>
      <c r="DE118" s="39"/>
      <c r="DF118" s="39"/>
      <c r="DG118" s="39"/>
      <c r="DH118" s="308"/>
      <c r="DI118" s="67" t="s">
        <v>34</v>
      </c>
      <c r="DJ118" s="68" t="s">
        <v>35</v>
      </c>
      <c r="DK118" s="69" t="s">
        <v>36</v>
      </c>
      <c r="DL118" s="283"/>
      <c r="DM118" s="283"/>
      <c r="DN118" s="283"/>
      <c r="DO118" s="283"/>
      <c r="DR118" s="279" t="s">
        <v>37</v>
      </c>
      <c r="DS118" s="279"/>
      <c r="DT118" s="279"/>
      <c r="DU118" s="279"/>
      <c r="DV118" s="279"/>
      <c r="DW118" s="279"/>
    </row>
    <row r="119" spans="1:127" ht="18" customHeight="1">
      <c r="A119" s="70">
        <v>406913150140</v>
      </c>
      <c r="B119" s="71" t="s">
        <v>144</v>
      </c>
      <c r="C119" s="252" t="s">
        <v>145</v>
      </c>
      <c r="D119" s="253"/>
      <c r="E119" s="182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 t="str">
        <f>IF(SUMIFS(E119:P119,E119:P119,"&gt;=0")=0,"",SUMIFS(E119:P119,E119:P119,"&gt;=0"))</f>
        <v/>
      </c>
      <c r="R119" s="76">
        <f>IFERROR(IF($R$115=0,0,((Q119/SUMIFS($E$118:$P$118,E119:P119,"&gt;=0")*100))),"")</f>
        <v>0</v>
      </c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 t="str">
        <f>IF(SUMIFS(S119:AB119,S119:AB119,"&gt;=0")=0,"",SUMIFS(S119:AB119,S119:AB119,"&gt;=0"))</f>
        <v/>
      </c>
      <c r="AD119" s="79" t="str">
        <f>IFERROR(IF($AD$115=0,0,((AC119/SUMIFS($S$118:$AB$118,S119:AB119,"&gt;=0")*100))),"")</f>
        <v/>
      </c>
      <c r="AE119" s="182">
        <v>5</v>
      </c>
      <c r="AF119" s="182">
        <v>9</v>
      </c>
      <c r="AG119" s="76">
        <v>17</v>
      </c>
      <c r="AH119" s="76">
        <v>10</v>
      </c>
      <c r="AI119" s="76"/>
      <c r="AJ119" s="76"/>
      <c r="AK119" s="76"/>
      <c r="AL119" s="76"/>
      <c r="AM119" s="76"/>
      <c r="AN119" s="76"/>
      <c r="AO119" s="76">
        <f>IF(SUMIFS(AE119:AN119,AE119:AN119,"&gt;=0")=0,"",SUMIFS(AE119:AN119,AE119:AN119,"&gt;=0"))</f>
        <v>41</v>
      </c>
      <c r="AP119" s="76">
        <f>IFERROR(IF($AP$115=0,0,((AO119/SUMIFS($AE$118:$AN$118,AE119:AN119,"&gt;=0"))*100)),"")</f>
        <v>54.666666666666664</v>
      </c>
      <c r="AQ119" s="78">
        <v>11</v>
      </c>
      <c r="AR119" s="78">
        <v>18</v>
      </c>
      <c r="AS119" s="78">
        <v>13</v>
      </c>
      <c r="AT119" s="78">
        <v>20</v>
      </c>
      <c r="AU119" s="78"/>
      <c r="AV119" s="78"/>
      <c r="AW119" s="78"/>
      <c r="AX119" s="78">
        <f>IF(SUMIFS(AQ119:AW119,AQ119:AW119,"&gt;=0")=0,"",SUMIFS(AQ119:AW119,AQ119:AW119,"&gt;=0"))</f>
        <v>62</v>
      </c>
      <c r="AY119" s="78">
        <f>IFERROR(IF($AY$115=0,0,((AX119/SUMIFS($AQ$118:$AW$118,AQ119:AW119,"&gt;=0"))*100)),"")</f>
        <v>82.666666666666671</v>
      </c>
      <c r="AZ119" s="384">
        <v>36</v>
      </c>
      <c r="BA119" s="385"/>
      <c r="BB119" s="80">
        <f>IFERROR(IF(OR($BB$115="",$BB$115=0),0,IF(AZ119/$AZ$118*100=0,"",AZ119/$AZ$118*100)),"")</f>
        <v>72</v>
      </c>
      <c r="BC119" s="182">
        <v>89</v>
      </c>
      <c r="BD119" s="76"/>
      <c r="BE119" s="76"/>
      <c r="BF119" s="76"/>
      <c r="BG119" s="76"/>
      <c r="BH119" s="76">
        <f>IF(SUMIFS(BC119:BG119,BC119:BG119,"&gt;=0")=0,"",SUMIFS(BC119:BG119,BC119:BG119,"&gt;=0"))</f>
        <v>89</v>
      </c>
      <c r="BI119" s="76">
        <f>IFERROR(IF($BI$115=0,0,((BH119/SUMIFS($BC$118:$BG$118,BC119:BG119,"&gt;=0"))*100)),"")</f>
        <v>89</v>
      </c>
      <c r="BJ119" s="78">
        <v>15</v>
      </c>
      <c r="BK119" s="78">
        <v>25</v>
      </c>
      <c r="BL119" s="78">
        <v>14</v>
      </c>
      <c r="BM119" s="78">
        <v>13</v>
      </c>
      <c r="BN119" s="78"/>
      <c r="BO119" s="78"/>
      <c r="BP119" s="78"/>
      <c r="BQ119" s="78"/>
      <c r="BR119" s="78"/>
      <c r="BS119" s="78"/>
      <c r="BT119" s="78">
        <f>IF(SUMIFS(BJ119:BS119,BJ119:BS119,"&gt;=0")=0,"",SUMIFS(BJ119:BS119,BJ119:BS119,"&gt;=0"))</f>
        <v>67</v>
      </c>
      <c r="BU119" s="78">
        <f>IFERROR(IF($BU$115=0,0,((BT119/SUMIFS($BJ$118:$BS$118,BJ119:BS119,"&gt;=0"))*100)),"")</f>
        <v>70.526315789473685</v>
      </c>
      <c r="BV119" s="82">
        <v>90</v>
      </c>
      <c r="BW119" s="82"/>
      <c r="BX119" s="82"/>
      <c r="BY119" s="82"/>
      <c r="BZ119" s="82"/>
      <c r="CA119" s="82">
        <f>IF(SUMIFS(BV119:BZ119,BV119:BZ119,"&gt;=0")=0,"",SUMIFS(BV119:BZ119,BV119:BZ119,"&gt;=0"))</f>
        <v>90</v>
      </c>
      <c r="CB119" s="82">
        <f>IFERROR(IF($CB$115=0,0,((CA119/SUMIFS($BV$118:$BZ$118,BV119:BZ119,"&gt;=0"))*100)),"")</f>
        <v>90</v>
      </c>
      <c r="CC119" s="84">
        <v>85</v>
      </c>
      <c r="CD119" s="84"/>
      <c r="CE119" s="84"/>
      <c r="CF119" s="84"/>
      <c r="CG119" s="84"/>
      <c r="CH119" s="84">
        <f>IF(SUMIFS(CC119:CG119,CC119:CG119,"&gt;=0")=0,"",SUMIFS(CC119:CG119,CC119:CG119,"&gt;=0"))</f>
        <v>85</v>
      </c>
      <c r="CI119" s="84">
        <f>IFERROR(IF($CI$115=0,0,((CH119/SUMIFS($CC$118:$CG$118,CC119:CG119,"&gt;=0"))*100)),"")</f>
        <v>85</v>
      </c>
      <c r="CJ119" s="86"/>
      <c r="CK119" s="86"/>
      <c r="CL119" s="86"/>
      <c r="CM119" s="86"/>
      <c r="CN119" s="86"/>
      <c r="CO119" s="86" t="str">
        <f>IF(SUMIFS(CJ119:CN119,CJ119:CN119,"&gt;=0")=0,"",SUMIFS(CJ119:CN119,CJ119:CN119,"&gt;=0"))</f>
        <v/>
      </c>
      <c r="CP119" s="86">
        <f>IFERROR(IF($CP$115=0,0,((CO119/SUMIFS($CJ$118:$CN$118,CJ119:CN119,"&gt;=0"))*100)),"")</f>
        <v>0</v>
      </c>
      <c r="CQ119" s="182">
        <v>13</v>
      </c>
      <c r="CR119" s="76">
        <v>4</v>
      </c>
      <c r="CS119" s="76">
        <v>15</v>
      </c>
      <c r="CT119" s="88"/>
      <c r="CU119" s="88"/>
      <c r="CV119" s="88"/>
      <c r="CW119" s="88"/>
      <c r="CX119" s="88"/>
      <c r="CY119" s="88">
        <f>IF(SUMIFS(CQ119:CX119,CQ119:CX119,"&gt;=0")=0,"",SUMIFS(CQ119:CX119,CQ119:CX119,"&gt;=0"))</f>
        <v>32</v>
      </c>
      <c r="CZ119" s="89">
        <f>IFERROR(IF($CZ$115=0,0,((CY119/SUMIFS($CQ$118:$CX$118,CQ119:CX119,"&gt;=0"))*100)),"")</f>
        <v>71.111111111111114</v>
      </c>
      <c r="DA119" s="392">
        <v>42</v>
      </c>
      <c r="DB119" s="393"/>
      <c r="DC119" s="80">
        <f>IFERROR(IF(OR($DC$115="",$DC$115=0),0,IF((DA119/$DA$117*100)*$DC$115/100=0,"",(DA119/$DA$117*100)*$DC$115/100)),"")</f>
        <v>16.8</v>
      </c>
      <c r="DD119" s="162" t="str">
        <f>IFERROR((R119*$R$115+AD119*$AD$115)/100*$AC$114/100,"")</f>
        <v/>
      </c>
      <c r="DE119" s="162">
        <f>IFERROR(((AP119*$AP$115+AY119*$AY$115+BB119*$BB$115)/100)*$BA$114/100,"")</f>
        <v>20.48</v>
      </c>
      <c r="DF119" s="162">
        <f>IFERROR(((BI119*$BI$115+BU119*$BU$115+CB119*$CB$115+CI119*$CI$115+CP119*$CP$115+CZ119*$CZ$115)/100)*$CY$114/100,"")</f>
        <v>40.634502923976605</v>
      </c>
      <c r="DG119" s="162">
        <f>IFERROR(DC119,"")</f>
        <v>16.8</v>
      </c>
      <c r="DH119" s="93">
        <f>IFERROR(IF(AND($C$114="",$E$113="",$AE$113="",$BC$113="",$E$112=""),IF(SUM(DD119:DG119)=0,"",SUM(DD119:DG119)),""),"")</f>
        <v>77.914502923976599</v>
      </c>
      <c r="DI119" s="94">
        <f>IFERROR(75+(100-75)/(100-60)*(DH119-60),"")</f>
        <v>86.196564327485376</v>
      </c>
      <c r="DJ119" s="95">
        <f>IFERROR(75+(100-75)/(100-55)*(DH119-55),"")</f>
        <v>87.73027940220922</v>
      </c>
      <c r="DK119" s="96">
        <f>IFERROR(75+(100-75)/(100-50)*(DH119-50),"")</f>
        <v>88.957251461988307</v>
      </c>
      <c r="DL119" s="97">
        <f>IFERROR(IF(ROUND(IF($C$113="Green",DI119,IF($C$113="Orange",DJ119,IF($C$113="Yellow",DK119,"Error!"))),0)&lt;70,70,ROUND(IF($C$113="Green",DI119,IF($C$113="Orange",DJ119,IF($C$113="Yellow",DK119,"Error!"))),0)),"")</f>
        <v>89</v>
      </c>
      <c r="DM119" s="164">
        <f>IFERROR(DL119-DL66,"")</f>
        <v>-1</v>
      </c>
      <c r="DN119" s="248">
        <f>DL66</f>
        <v>90</v>
      </c>
      <c r="DO119" s="248">
        <f>DL13</f>
        <v>88</v>
      </c>
      <c r="DR119" s="275" t="s">
        <v>40</v>
      </c>
      <c r="DS119" s="275"/>
      <c r="DT119" s="275"/>
      <c r="DU119" s="275"/>
      <c r="DV119" s="276">
        <f>COUNTIFS($DL$119:$DL$158,"&gt;=95",$DL$119:$DL$158,"&lt;=100")</f>
        <v>2</v>
      </c>
      <c r="DW119" s="276"/>
    </row>
    <row r="120" spans="1:127" ht="18" customHeight="1">
      <c r="A120" s="70">
        <v>406913150164</v>
      </c>
      <c r="B120" s="99" t="s">
        <v>146</v>
      </c>
      <c r="C120" s="252" t="s">
        <v>147</v>
      </c>
      <c r="D120" s="253"/>
      <c r="E120" s="182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 t="str">
        <f t="shared" ref="Q120:Q158" si="66">IF(SUMIFS(E120:P120,E120:P120,"&gt;=0")=0,"",SUMIFS(E120:P120,E120:P120,"&gt;=0"))</f>
        <v/>
      </c>
      <c r="R120" s="76">
        <f t="shared" ref="R120:R158" si="67">IFERROR(IF($R$115=0,0,((Q120/SUMIFS($E$118:$P$118,E120:P120,"&gt;=0")*100))),"")</f>
        <v>0</v>
      </c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 t="str">
        <f t="shared" ref="AC120:AC158" si="68">IF(SUMIFS(S120:AB120,S120:AB120,"&gt;=0")=0,"",SUMIFS(S120:AB120,S120:AB120,"&gt;=0"))</f>
        <v/>
      </c>
      <c r="AD120" s="79" t="str">
        <f t="shared" ref="AD120:AD158" si="69">IFERROR(IF($AD$115=0,0,((AC120/SUMIFS($S$118:$AB$118,S120:AB120,"&gt;=0")*100))),"")</f>
        <v/>
      </c>
      <c r="AE120" s="182">
        <v>8</v>
      </c>
      <c r="AF120" s="182">
        <v>14</v>
      </c>
      <c r="AG120" s="76">
        <v>18</v>
      </c>
      <c r="AH120" s="76">
        <v>15</v>
      </c>
      <c r="AI120" s="76"/>
      <c r="AJ120" s="76"/>
      <c r="AK120" s="76"/>
      <c r="AL120" s="76"/>
      <c r="AM120" s="76"/>
      <c r="AN120" s="76"/>
      <c r="AO120" s="76">
        <f t="shared" ref="AO120:AO158" si="70">IF(SUMIFS(AE120:AN120,AE120:AN120,"&gt;=0")=0,"",SUMIFS(AE120:AN120,AE120:AN120,"&gt;=0"))</f>
        <v>55</v>
      </c>
      <c r="AP120" s="76">
        <f t="shared" ref="AP120:AP158" si="71">IFERROR(IF($AP$115=0,0,((AO120/SUMIFS($AE$118:$AN$118,AE120:AN120,"&gt;=0"))*100)),"")</f>
        <v>73.333333333333329</v>
      </c>
      <c r="AQ120" s="78">
        <v>15</v>
      </c>
      <c r="AR120" s="78">
        <v>18</v>
      </c>
      <c r="AS120" s="78">
        <v>11</v>
      </c>
      <c r="AT120" s="78">
        <v>12</v>
      </c>
      <c r="AU120" s="78"/>
      <c r="AV120" s="78"/>
      <c r="AW120" s="78"/>
      <c r="AX120" s="78">
        <f t="shared" ref="AX120:AX158" si="72">IF(SUMIFS(AQ120:AW120,AQ120:AW120,"&gt;=0")=0,"",SUMIFS(AQ120:AW120,AQ120:AW120,"&gt;=0"))</f>
        <v>56</v>
      </c>
      <c r="AY120" s="78">
        <f t="shared" ref="AY120:AY158" si="73">IFERROR(IF($AY$115=0,0,((AX120/SUMIFS($AQ$118:$AW$118,AQ120:AW120,"&gt;=0"))*100)),"")</f>
        <v>74.666666666666671</v>
      </c>
      <c r="AZ120" s="384">
        <v>48</v>
      </c>
      <c r="BA120" s="385"/>
      <c r="BB120" s="80">
        <f t="shared" ref="BB120:BB158" si="74">IFERROR(IF(OR($BB$115="",$BB$115=0),0,IF(AZ120/$AZ$118*100=0,"",AZ120/$AZ$118*100)),"")</f>
        <v>96</v>
      </c>
      <c r="BC120" s="182">
        <v>88</v>
      </c>
      <c r="BD120" s="76"/>
      <c r="BE120" s="76"/>
      <c r="BF120" s="76"/>
      <c r="BG120" s="76"/>
      <c r="BH120" s="76">
        <f t="shared" ref="BH120:BH158" si="75">IF(SUMIFS(BC120:BG120,BC120:BG120,"&gt;=0")=0,"",SUMIFS(BC120:BG120,BC120:BG120,"&gt;=0"))</f>
        <v>88</v>
      </c>
      <c r="BI120" s="76">
        <f t="shared" ref="BI120:BI158" si="76">IFERROR(IF($BI$115=0,0,((BH120/SUMIFS($BC$118:$BG$118,BC120:BG120,"&gt;=0"))*100)),"")</f>
        <v>88</v>
      </c>
      <c r="BJ120" s="78">
        <v>17</v>
      </c>
      <c r="BK120" s="78">
        <v>22</v>
      </c>
      <c r="BL120" s="78">
        <v>18</v>
      </c>
      <c r="BM120" s="78">
        <v>13</v>
      </c>
      <c r="BN120" s="78"/>
      <c r="BO120" s="78"/>
      <c r="BP120" s="78"/>
      <c r="BQ120" s="78"/>
      <c r="BR120" s="78"/>
      <c r="BS120" s="78"/>
      <c r="BT120" s="78">
        <f t="shared" ref="BT120:BT158" si="77">IF(SUMIFS(BJ120:BS120,BJ120:BS120,"&gt;=0")=0,"",SUMIFS(BJ120:BS120,BJ120:BS120,"&gt;=0"))</f>
        <v>70</v>
      </c>
      <c r="BU120" s="78">
        <f t="shared" ref="BU120:BU158" si="78">IFERROR(IF($BU$115=0,0,((BT120/SUMIFS($BJ$118:$BS$118,BJ120:BS120,"&gt;=0"))*100)),"")</f>
        <v>73.68421052631578</v>
      </c>
      <c r="BV120" s="82">
        <v>89</v>
      </c>
      <c r="BW120" s="82"/>
      <c r="BX120" s="82"/>
      <c r="BY120" s="82"/>
      <c r="BZ120" s="82"/>
      <c r="CA120" s="82">
        <f t="shared" ref="CA120:CA158" si="79">IF(SUMIFS(BV120:BZ120,BV120:BZ120,"&gt;=0")=0,"",SUMIFS(BV120:BZ120,BV120:BZ120,"&gt;=0"))</f>
        <v>89</v>
      </c>
      <c r="CB120" s="82">
        <f t="shared" ref="CB120:CB158" si="80">IFERROR(IF($CB$115=0,0,((CA120/SUMIFS($BV$118:$BZ$118,BV120:BZ120,"&gt;=0"))*100)),"")</f>
        <v>89</v>
      </c>
      <c r="CC120" s="84">
        <v>84</v>
      </c>
      <c r="CD120" s="84"/>
      <c r="CE120" s="84"/>
      <c r="CF120" s="84"/>
      <c r="CG120" s="84"/>
      <c r="CH120" s="84">
        <f t="shared" ref="CH120:CH158" si="81">IF(SUMIFS(CC120:CG120,CC120:CG120,"&gt;=0")=0,"",SUMIFS(CC120:CG120,CC120:CG120,"&gt;=0"))</f>
        <v>84</v>
      </c>
      <c r="CI120" s="84">
        <f t="shared" ref="CI120:CI158" si="82">IFERROR(IF($CI$115=0,0,((CH120/SUMIFS($CC$118:$CG$118,CC120:CG120,"&gt;=0"))*100)),"")</f>
        <v>84</v>
      </c>
      <c r="CJ120" s="86"/>
      <c r="CK120" s="86"/>
      <c r="CL120" s="86"/>
      <c r="CM120" s="86"/>
      <c r="CN120" s="86"/>
      <c r="CO120" s="86" t="str">
        <f t="shared" ref="CO120:CO158" si="83">IF(SUMIFS(CJ120:CN120,CJ120:CN120,"&gt;=0")=0,"",SUMIFS(CJ120:CN120,CJ120:CN120,"&gt;=0"))</f>
        <v/>
      </c>
      <c r="CP120" s="86">
        <f t="shared" ref="CP120:CP158" si="84">IFERROR(IF($CP$115=0,0,((CO120/SUMIFS($CJ$118:$CN$118,CJ120:CN120,"&gt;=0"))*100)),"")</f>
        <v>0</v>
      </c>
      <c r="CQ120" s="182">
        <v>14</v>
      </c>
      <c r="CR120" s="76">
        <v>10</v>
      </c>
      <c r="CS120" s="76">
        <v>8</v>
      </c>
      <c r="CT120" s="88"/>
      <c r="CU120" s="88"/>
      <c r="CV120" s="88"/>
      <c r="CW120" s="88"/>
      <c r="CX120" s="88"/>
      <c r="CY120" s="88">
        <f t="shared" ref="CY120:CY158" si="85">IF(SUMIFS(CQ120:CX120,CQ120:CX120,"&gt;=0")=0,"",SUMIFS(CQ120:CX120,CQ120:CX120,"&gt;=0"))</f>
        <v>32</v>
      </c>
      <c r="CZ120" s="89">
        <f t="shared" ref="CZ120:CZ158" si="86">IFERROR(IF($CZ$115=0,0,((CY120/SUMIFS($CQ$118:$CX$118,CQ120:CX120,"&gt;=0"))*100)),"")</f>
        <v>71.111111111111114</v>
      </c>
      <c r="DA120" s="386">
        <v>46</v>
      </c>
      <c r="DB120" s="385"/>
      <c r="DC120" s="80">
        <f t="shared" ref="DC120:DC157" si="87">IFERROR(IF(OR($DC$115="",$DC$115=0),0,IF((DA120/$DA$117*100)*$DC$115/100=0,"",(DA120/$DA$117*100)*$DC$115/100)),"")</f>
        <v>18.399999999999999</v>
      </c>
      <c r="DD120" s="162" t="str">
        <f t="shared" ref="DD120:DD158" si="88">IFERROR((R120*$R$115+AD120*$AD$115)/100*$AC$114/100,"")</f>
        <v/>
      </c>
      <c r="DE120" s="162">
        <f t="shared" ref="DE120:DE158" si="89">IFERROR(((AP120*$AP$115+AY120*$AY$115+BB120*$BB$115)/100)*$BA$114/100,"")</f>
        <v>24.16</v>
      </c>
      <c r="DF120" s="162">
        <f t="shared" ref="DF120:DF158" si="90">IFERROR(((BI120*$BI$115+BU120*$BU$115+CB120*$CB$115+CI120*$CI$115+CP120*$CP$115+CZ120*$CZ$115)/100)*$CY$114/100,"")</f>
        <v>40.808187134502923</v>
      </c>
      <c r="DG120" s="162">
        <f t="shared" ref="DG120:DG158" si="91">IFERROR(DC120,"")</f>
        <v>18.399999999999999</v>
      </c>
      <c r="DH120" s="93">
        <f t="shared" ref="DH120:DH158" si="92">IFERROR(IF(AND($C$114="",$E$113="",$AE$113="",$BC$113="",$E$112=""),IF(SUM(DD120:DG120)=0,"",SUM(DD120:DG120)),""),"")</f>
        <v>83.368187134502932</v>
      </c>
      <c r="DI120" s="94">
        <f t="shared" ref="DI120:DI158" si="93">IFERROR(75+(100-75)/(100-60)*(DH120-60),"")</f>
        <v>89.605116959064333</v>
      </c>
      <c r="DJ120" s="95">
        <f t="shared" ref="DJ120:DJ158" si="94">IFERROR(75+(100-75)/(100-55)*(DH120-55),"")</f>
        <v>90.760103963612735</v>
      </c>
      <c r="DK120" s="96">
        <f t="shared" ref="DK120:DK158" si="95">IFERROR(75+(100-75)/(100-50)*(DH120-50),"")</f>
        <v>91.684093567251466</v>
      </c>
      <c r="DL120" s="97">
        <f t="shared" ref="DL120:DL158" si="96">IFERROR(IF(ROUND(IF($C$113="Green",DI120,IF($C$113="Orange",DJ120,IF($C$113="Yellow",DK120,"Error!"))),0)&lt;70,70,ROUND(IF($C$113="Green",DI120,IF($C$113="Orange",DJ120,IF($C$113="Yellow",DK120,"Error!"))),0)),"")</f>
        <v>92</v>
      </c>
      <c r="DM120" s="164">
        <f t="shared" ref="DM120:DM158" si="97">IFERROR(DL120-DL67,"")</f>
        <v>-4</v>
      </c>
      <c r="DN120" s="248">
        <f t="shared" ref="DN120:DN158" si="98">DL67</f>
        <v>96</v>
      </c>
      <c r="DO120" s="248">
        <f t="shared" ref="DO120:DO158" si="99">DL14</f>
        <v>93</v>
      </c>
      <c r="DR120" s="275" t="s">
        <v>43</v>
      </c>
      <c r="DS120" s="275"/>
      <c r="DT120" s="275"/>
      <c r="DU120" s="275"/>
      <c r="DV120" s="276">
        <f>COUNTIFS($DL$119:$DL$158,"&gt;=90",$DL$119:$DL$158,"&lt;95")</f>
        <v>5</v>
      </c>
      <c r="DW120" s="276"/>
    </row>
    <row r="121" spans="1:127" ht="18" customHeight="1">
      <c r="A121" s="70">
        <v>406913150143</v>
      </c>
      <c r="B121" s="71" t="s">
        <v>148</v>
      </c>
      <c r="C121" s="252" t="s">
        <v>149</v>
      </c>
      <c r="D121" s="253"/>
      <c r="E121" s="182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 t="str">
        <f t="shared" si="66"/>
        <v/>
      </c>
      <c r="R121" s="76">
        <f t="shared" si="67"/>
        <v>0</v>
      </c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 t="str">
        <f t="shared" si="68"/>
        <v/>
      </c>
      <c r="AD121" s="79" t="str">
        <f t="shared" si="69"/>
        <v/>
      </c>
      <c r="AE121" s="182">
        <v>10</v>
      </c>
      <c r="AF121" s="182">
        <v>5</v>
      </c>
      <c r="AG121" s="76">
        <v>5</v>
      </c>
      <c r="AH121" s="76">
        <v>12</v>
      </c>
      <c r="AI121" s="76"/>
      <c r="AJ121" s="76"/>
      <c r="AK121" s="76"/>
      <c r="AL121" s="76"/>
      <c r="AM121" s="76"/>
      <c r="AN121" s="76"/>
      <c r="AO121" s="76">
        <f t="shared" si="70"/>
        <v>32</v>
      </c>
      <c r="AP121" s="76">
        <f t="shared" si="71"/>
        <v>42.666666666666671</v>
      </c>
      <c r="AQ121" s="78">
        <v>5</v>
      </c>
      <c r="AR121" s="78">
        <v>16</v>
      </c>
      <c r="AS121" s="78">
        <v>8</v>
      </c>
      <c r="AT121" s="78">
        <v>15</v>
      </c>
      <c r="AU121" s="78"/>
      <c r="AV121" s="78"/>
      <c r="AW121" s="78"/>
      <c r="AX121" s="78">
        <f>IF(SUMIFS(AQ121:AW121,AQ121:AW121,"&gt;=0")=0,"",SUMIFS(AQ121:AW121,AQ121:AW121,"&gt;=0"))</f>
        <v>44</v>
      </c>
      <c r="AY121" s="78">
        <f t="shared" si="73"/>
        <v>58.666666666666664</v>
      </c>
      <c r="AZ121" s="384">
        <v>12</v>
      </c>
      <c r="BA121" s="385"/>
      <c r="BB121" s="80">
        <f t="shared" si="74"/>
        <v>24</v>
      </c>
      <c r="BC121" s="182">
        <v>80</v>
      </c>
      <c r="BD121" s="76"/>
      <c r="BE121" s="76"/>
      <c r="BF121" s="76"/>
      <c r="BG121" s="76"/>
      <c r="BH121" s="76">
        <f t="shared" si="75"/>
        <v>80</v>
      </c>
      <c r="BI121" s="76">
        <f t="shared" si="76"/>
        <v>80</v>
      </c>
      <c r="BJ121" s="78">
        <v>15</v>
      </c>
      <c r="BK121" s="78">
        <v>15</v>
      </c>
      <c r="BL121" s="78">
        <v>15</v>
      </c>
      <c r="BM121" s="78">
        <v>15</v>
      </c>
      <c r="BN121" s="78"/>
      <c r="BO121" s="78"/>
      <c r="BP121" s="78"/>
      <c r="BQ121" s="78"/>
      <c r="BR121" s="78"/>
      <c r="BS121" s="78"/>
      <c r="BT121" s="78">
        <f t="shared" si="77"/>
        <v>60</v>
      </c>
      <c r="BU121" s="78">
        <f t="shared" si="78"/>
        <v>63.157894736842103</v>
      </c>
      <c r="BV121" s="82">
        <v>90</v>
      </c>
      <c r="BW121" s="82"/>
      <c r="BX121" s="82"/>
      <c r="BY121" s="82"/>
      <c r="BZ121" s="82"/>
      <c r="CA121" s="82">
        <f t="shared" si="79"/>
        <v>90</v>
      </c>
      <c r="CB121" s="82">
        <f t="shared" si="80"/>
        <v>90</v>
      </c>
      <c r="CC121" s="84">
        <v>80</v>
      </c>
      <c r="CD121" s="84"/>
      <c r="CE121" s="84"/>
      <c r="CF121" s="84"/>
      <c r="CG121" s="84"/>
      <c r="CH121" s="84">
        <f t="shared" si="81"/>
        <v>80</v>
      </c>
      <c r="CI121" s="84">
        <f t="shared" si="82"/>
        <v>80</v>
      </c>
      <c r="CJ121" s="86"/>
      <c r="CK121" s="86"/>
      <c r="CL121" s="86"/>
      <c r="CM121" s="86"/>
      <c r="CN121" s="86"/>
      <c r="CO121" s="86" t="str">
        <f t="shared" si="83"/>
        <v/>
      </c>
      <c r="CP121" s="86">
        <f t="shared" si="84"/>
        <v>0</v>
      </c>
      <c r="CQ121" s="182">
        <v>10</v>
      </c>
      <c r="CR121" s="76">
        <v>8</v>
      </c>
      <c r="CS121" s="76">
        <v>1</v>
      </c>
      <c r="CT121" s="88"/>
      <c r="CU121" s="88"/>
      <c r="CV121" s="88"/>
      <c r="CW121" s="88"/>
      <c r="CX121" s="88"/>
      <c r="CY121" s="88">
        <f t="shared" si="85"/>
        <v>19</v>
      </c>
      <c r="CZ121" s="89">
        <f t="shared" si="86"/>
        <v>42.222222222222221</v>
      </c>
      <c r="DA121" s="386">
        <v>27</v>
      </c>
      <c r="DB121" s="385"/>
      <c r="DC121" s="80">
        <f t="shared" si="87"/>
        <v>10.8</v>
      </c>
      <c r="DD121" s="162" t="str">
        <f t="shared" si="88"/>
        <v/>
      </c>
      <c r="DE121" s="162">
        <f t="shared" si="89"/>
        <v>12.56</v>
      </c>
      <c r="DF121" s="162">
        <f t="shared" si="90"/>
        <v>36.584795321637429</v>
      </c>
      <c r="DG121" s="162">
        <f t="shared" si="91"/>
        <v>10.8</v>
      </c>
      <c r="DH121" s="93">
        <f t="shared" si="92"/>
        <v>59.944795321637429</v>
      </c>
      <c r="DI121" s="94">
        <f t="shared" si="93"/>
        <v>74.965497076023397</v>
      </c>
      <c r="DJ121" s="95">
        <f t="shared" si="94"/>
        <v>77.747108512020787</v>
      </c>
      <c r="DK121" s="96">
        <f t="shared" si="95"/>
        <v>79.972397660818714</v>
      </c>
      <c r="DL121" s="97">
        <f t="shared" si="96"/>
        <v>80</v>
      </c>
      <c r="DM121" s="164">
        <f t="shared" si="97"/>
        <v>-1</v>
      </c>
      <c r="DN121" s="248">
        <f t="shared" si="98"/>
        <v>81</v>
      </c>
      <c r="DO121" s="248">
        <f t="shared" si="99"/>
        <v>86</v>
      </c>
      <c r="DR121" s="275" t="s">
        <v>46</v>
      </c>
      <c r="DS121" s="275"/>
      <c r="DT121" s="275"/>
      <c r="DU121" s="275"/>
      <c r="DV121" s="276">
        <f>COUNTIFS($DL$119:$DL$158,"&gt;=85",$DL$119:$DL$158,"&lt;90")</f>
        <v>7</v>
      </c>
      <c r="DW121" s="276"/>
    </row>
    <row r="122" spans="1:127" ht="18" customHeight="1">
      <c r="A122" s="70">
        <v>406913150166</v>
      </c>
      <c r="B122" s="103" t="s">
        <v>150</v>
      </c>
      <c r="C122" s="250" t="s">
        <v>151</v>
      </c>
      <c r="D122" s="251"/>
      <c r="E122" s="182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 t="str">
        <f t="shared" si="66"/>
        <v/>
      </c>
      <c r="R122" s="76">
        <f t="shared" si="67"/>
        <v>0</v>
      </c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 t="str">
        <f t="shared" si="68"/>
        <v/>
      </c>
      <c r="AD122" s="79" t="str">
        <f t="shared" si="69"/>
        <v/>
      </c>
      <c r="AE122" s="182">
        <v>10</v>
      </c>
      <c r="AF122" s="182">
        <v>8</v>
      </c>
      <c r="AG122" s="76">
        <v>13</v>
      </c>
      <c r="AH122" s="76">
        <v>8</v>
      </c>
      <c r="AI122" s="76"/>
      <c r="AJ122" s="76"/>
      <c r="AK122" s="76"/>
      <c r="AL122" s="76"/>
      <c r="AM122" s="76"/>
      <c r="AN122" s="76"/>
      <c r="AO122" s="76">
        <f t="shared" si="70"/>
        <v>39</v>
      </c>
      <c r="AP122" s="76">
        <f t="shared" si="71"/>
        <v>52</v>
      </c>
      <c r="AQ122" s="78">
        <v>11</v>
      </c>
      <c r="AR122" s="78">
        <v>20</v>
      </c>
      <c r="AS122" s="78">
        <v>9</v>
      </c>
      <c r="AT122" s="78">
        <v>13</v>
      </c>
      <c r="AU122" s="78"/>
      <c r="AV122" s="78"/>
      <c r="AW122" s="78"/>
      <c r="AX122" s="78">
        <f t="shared" si="72"/>
        <v>53</v>
      </c>
      <c r="AY122" s="78">
        <f t="shared" si="73"/>
        <v>70.666666666666671</v>
      </c>
      <c r="AZ122" s="384">
        <v>44</v>
      </c>
      <c r="BA122" s="385"/>
      <c r="BB122" s="80">
        <f t="shared" si="74"/>
        <v>88</v>
      </c>
      <c r="BC122" s="182">
        <v>90</v>
      </c>
      <c r="BD122" s="76"/>
      <c r="BE122" s="76"/>
      <c r="BF122" s="76"/>
      <c r="BG122" s="76"/>
      <c r="BH122" s="76">
        <f t="shared" si="75"/>
        <v>90</v>
      </c>
      <c r="BI122" s="76">
        <f t="shared" si="76"/>
        <v>90</v>
      </c>
      <c r="BJ122" s="78">
        <v>22</v>
      </c>
      <c r="BK122" s="78">
        <v>17</v>
      </c>
      <c r="BL122" s="78">
        <v>8</v>
      </c>
      <c r="BM122" s="78">
        <v>15</v>
      </c>
      <c r="BN122" s="78"/>
      <c r="BO122" s="78"/>
      <c r="BP122" s="78"/>
      <c r="BQ122" s="78"/>
      <c r="BR122" s="78"/>
      <c r="BS122" s="78"/>
      <c r="BT122" s="78">
        <f t="shared" si="77"/>
        <v>62</v>
      </c>
      <c r="BU122" s="78">
        <f t="shared" si="78"/>
        <v>65.26315789473685</v>
      </c>
      <c r="BV122" s="82">
        <v>90</v>
      </c>
      <c r="BW122" s="82"/>
      <c r="BX122" s="82"/>
      <c r="BY122" s="82"/>
      <c r="BZ122" s="82"/>
      <c r="CA122" s="82">
        <f t="shared" si="79"/>
        <v>90</v>
      </c>
      <c r="CB122" s="82">
        <f t="shared" si="80"/>
        <v>90</v>
      </c>
      <c r="CC122" s="84">
        <v>83</v>
      </c>
      <c r="CD122" s="84"/>
      <c r="CE122" s="84"/>
      <c r="CF122" s="84"/>
      <c r="CG122" s="84"/>
      <c r="CH122" s="84">
        <f t="shared" si="81"/>
        <v>83</v>
      </c>
      <c r="CI122" s="84">
        <f t="shared" si="82"/>
        <v>83</v>
      </c>
      <c r="CJ122" s="86"/>
      <c r="CK122" s="86"/>
      <c r="CL122" s="86"/>
      <c r="CM122" s="86"/>
      <c r="CN122" s="86"/>
      <c r="CO122" s="86" t="str">
        <f t="shared" si="83"/>
        <v/>
      </c>
      <c r="CP122" s="86">
        <f t="shared" si="84"/>
        <v>0</v>
      </c>
      <c r="CQ122" s="182">
        <v>10</v>
      </c>
      <c r="CR122" s="76">
        <v>8</v>
      </c>
      <c r="CS122" s="76">
        <v>8</v>
      </c>
      <c r="CT122" s="88"/>
      <c r="CU122" s="88"/>
      <c r="CV122" s="88"/>
      <c r="CW122" s="88"/>
      <c r="CX122" s="88"/>
      <c r="CY122" s="88">
        <f t="shared" si="85"/>
        <v>26</v>
      </c>
      <c r="CZ122" s="89">
        <f>IFERROR(IF($CZ$115=0,0,((CY122/SUMIFS($CQ$118:$CX$118,CQ122:CX122,"&gt;=0"))*100)),"")</f>
        <v>57.777777777777771</v>
      </c>
      <c r="DA122" s="386">
        <v>46</v>
      </c>
      <c r="DB122" s="385"/>
      <c r="DC122" s="80">
        <f t="shared" si="87"/>
        <v>18.399999999999999</v>
      </c>
      <c r="DD122" s="162" t="str">
        <f t="shared" si="88"/>
        <v/>
      </c>
      <c r="DE122" s="162">
        <f t="shared" si="89"/>
        <v>20.52</v>
      </c>
      <c r="DF122" s="162">
        <f t="shared" si="90"/>
        <v>39.153362573099415</v>
      </c>
      <c r="DG122" s="162">
        <f t="shared" si="91"/>
        <v>18.399999999999999</v>
      </c>
      <c r="DH122" s="93">
        <f t="shared" si="92"/>
        <v>78.073362573099416</v>
      </c>
      <c r="DI122" s="94">
        <f t="shared" si="93"/>
        <v>86.295851608187135</v>
      </c>
      <c r="DJ122" s="95">
        <f t="shared" si="94"/>
        <v>87.818534762833011</v>
      </c>
      <c r="DK122" s="96">
        <f t="shared" si="95"/>
        <v>89.036681286549708</v>
      </c>
      <c r="DL122" s="97">
        <f t="shared" si="96"/>
        <v>89</v>
      </c>
      <c r="DM122" s="164">
        <f t="shared" si="97"/>
        <v>-3</v>
      </c>
      <c r="DN122" s="248">
        <f t="shared" si="98"/>
        <v>92</v>
      </c>
      <c r="DO122" s="248">
        <f t="shared" si="99"/>
        <v>90</v>
      </c>
      <c r="DR122" s="275" t="s">
        <v>49</v>
      </c>
      <c r="DS122" s="275"/>
      <c r="DT122" s="275"/>
      <c r="DU122" s="275"/>
      <c r="DV122" s="276">
        <f>COUNTIFS($DL$119:$DL$158,"&gt;=80",$DL$119:$DL$158,"&lt;85")</f>
        <v>5</v>
      </c>
      <c r="DW122" s="276"/>
    </row>
    <row r="123" spans="1:127" ht="18" customHeight="1">
      <c r="A123" s="70">
        <v>406913150147</v>
      </c>
      <c r="B123" s="71" t="s">
        <v>152</v>
      </c>
      <c r="C123" s="252" t="s">
        <v>153</v>
      </c>
      <c r="D123" s="253"/>
      <c r="E123" s="182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 t="str">
        <f t="shared" si="66"/>
        <v/>
      </c>
      <c r="R123" s="76">
        <f t="shared" si="67"/>
        <v>0</v>
      </c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 t="str">
        <f t="shared" si="68"/>
        <v/>
      </c>
      <c r="AD123" s="79" t="str">
        <f t="shared" si="69"/>
        <v/>
      </c>
      <c r="AE123" s="182">
        <v>5</v>
      </c>
      <c r="AF123" s="182">
        <v>7</v>
      </c>
      <c r="AG123" s="76">
        <v>9</v>
      </c>
      <c r="AH123" s="76">
        <v>7</v>
      </c>
      <c r="AI123" s="76"/>
      <c r="AJ123" s="76"/>
      <c r="AK123" s="76"/>
      <c r="AL123" s="76"/>
      <c r="AM123" s="76"/>
      <c r="AN123" s="76"/>
      <c r="AO123" s="76">
        <f t="shared" si="70"/>
        <v>28</v>
      </c>
      <c r="AP123" s="76">
        <f t="shared" si="71"/>
        <v>37.333333333333336</v>
      </c>
      <c r="AQ123" s="78">
        <v>2</v>
      </c>
      <c r="AR123" s="78">
        <v>18</v>
      </c>
      <c r="AS123" s="78">
        <v>8</v>
      </c>
      <c r="AT123" s="78">
        <v>5</v>
      </c>
      <c r="AU123" s="78"/>
      <c r="AV123" s="78"/>
      <c r="AW123" s="78"/>
      <c r="AX123" s="78">
        <f t="shared" si="72"/>
        <v>33</v>
      </c>
      <c r="AY123" s="78">
        <f t="shared" si="73"/>
        <v>44</v>
      </c>
      <c r="AZ123" s="384">
        <v>37</v>
      </c>
      <c r="BA123" s="385"/>
      <c r="BB123" s="80">
        <f t="shared" si="74"/>
        <v>74</v>
      </c>
      <c r="BC123" s="182">
        <v>83</v>
      </c>
      <c r="BD123" s="76"/>
      <c r="BE123" s="76"/>
      <c r="BF123" s="76"/>
      <c r="BG123" s="76"/>
      <c r="BH123" s="76">
        <f t="shared" si="75"/>
        <v>83</v>
      </c>
      <c r="BI123" s="76">
        <f t="shared" si="76"/>
        <v>83</v>
      </c>
      <c r="BJ123" s="78">
        <v>16</v>
      </c>
      <c r="BK123" s="78">
        <v>15</v>
      </c>
      <c r="BL123" s="78">
        <v>15</v>
      </c>
      <c r="BM123" s="78">
        <v>15</v>
      </c>
      <c r="BN123" s="78"/>
      <c r="BO123" s="78"/>
      <c r="BP123" s="78"/>
      <c r="BQ123" s="78"/>
      <c r="BR123" s="78"/>
      <c r="BS123" s="78"/>
      <c r="BT123" s="78">
        <f t="shared" si="77"/>
        <v>61</v>
      </c>
      <c r="BU123" s="78">
        <f t="shared" si="78"/>
        <v>64.21052631578948</v>
      </c>
      <c r="BV123" s="82">
        <v>89</v>
      </c>
      <c r="BW123" s="82"/>
      <c r="BX123" s="82"/>
      <c r="BY123" s="82"/>
      <c r="BZ123" s="82"/>
      <c r="CA123" s="82">
        <f t="shared" si="79"/>
        <v>89</v>
      </c>
      <c r="CB123" s="82">
        <f t="shared" si="80"/>
        <v>89</v>
      </c>
      <c r="CC123" s="84">
        <v>83</v>
      </c>
      <c r="CD123" s="84"/>
      <c r="CE123" s="84"/>
      <c r="CF123" s="84"/>
      <c r="CG123" s="84"/>
      <c r="CH123" s="84">
        <f t="shared" si="81"/>
        <v>83</v>
      </c>
      <c r="CI123" s="84">
        <f t="shared" si="82"/>
        <v>83</v>
      </c>
      <c r="CJ123" s="86"/>
      <c r="CK123" s="86"/>
      <c r="CL123" s="86"/>
      <c r="CM123" s="86"/>
      <c r="CN123" s="86"/>
      <c r="CO123" s="86" t="str">
        <f t="shared" si="83"/>
        <v/>
      </c>
      <c r="CP123" s="86">
        <f t="shared" si="84"/>
        <v>0</v>
      </c>
      <c r="CQ123" s="182">
        <v>1</v>
      </c>
      <c r="CR123" s="76">
        <v>5</v>
      </c>
      <c r="CS123" s="76">
        <v>6</v>
      </c>
      <c r="CT123" s="88"/>
      <c r="CU123" s="88"/>
      <c r="CV123" s="88"/>
      <c r="CW123" s="88"/>
      <c r="CX123" s="88"/>
      <c r="CY123" s="88">
        <f t="shared" si="85"/>
        <v>12</v>
      </c>
      <c r="CZ123" s="89">
        <f t="shared" si="86"/>
        <v>26.666666666666668</v>
      </c>
      <c r="DA123" s="386">
        <v>28</v>
      </c>
      <c r="DB123" s="385"/>
      <c r="DC123" s="80">
        <f t="shared" si="87"/>
        <v>11.200000000000003</v>
      </c>
      <c r="DD123" s="162" t="str">
        <f t="shared" si="88"/>
        <v/>
      </c>
      <c r="DE123" s="162">
        <f t="shared" si="89"/>
        <v>15.100000000000001</v>
      </c>
      <c r="DF123" s="162">
        <f t="shared" si="90"/>
        <v>36.464912280701753</v>
      </c>
      <c r="DG123" s="162">
        <f t="shared" si="91"/>
        <v>11.200000000000003</v>
      </c>
      <c r="DH123" s="93">
        <f t="shared" si="92"/>
        <v>62.764912280701758</v>
      </c>
      <c r="DI123" s="94">
        <f t="shared" si="93"/>
        <v>76.728070175438603</v>
      </c>
      <c r="DJ123" s="95">
        <f t="shared" si="94"/>
        <v>79.313840155945428</v>
      </c>
      <c r="DK123" s="96">
        <f t="shared" si="95"/>
        <v>81.382456140350882</v>
      </c>
      <c r="DL123" s="97">
        <f>IFERROR(IF(ROUND(IF($C$113="Green",DI123,IF($C$113="Orange",DJ123,IF($C$113="Yellow",DK123,"Error!"))),0)&lt;70,70,ROUND(IF($C$113="Green",DI123,IF($C$113="Orange",DJ123,IF($C$113="Yellow",DK123,"Error!"))),0)),"")</f>
        <v>81</v>
      </c>
      <c r="DM123" s="164">
        <f t="shared" si="97"/>
        <v>-5</v>
      </c>
      <c r="DN123" s="248">
        <f t="shared" si="98"/>
        <v>86</v>
      </c>
      <c r="DO123" s="248">
        <f t="shared" si="99"/>
        <v>87</v>
      </c>
      <c r="DR123" s="275" t="s">
        <v>52</v>
      </c>
      <c r="DS123" s="275"/>
      <c r="DT123" s="275"/>
      <c r="DU123" s="275"/>
      <c r="DV123" s="276">
        <f>COUNTIFS($DL$119:$DL$158,"&gt;=75",$DL$119:$DL$158,"&lt;80")</f>
        <v>0</v>
      </c>
      <c r="DW123" s="276"/>
    </row>
    <row r="124" spans="1:127" ht="18" customHeight="1">
      <c r="A124" s="70">
        <v>406913150171</v>
      </c>
      <c r="B124" s="71" t="s">
        <v>154</v>
      </c>
      <c r="C124" s="252" t="s">
        <v>155</v>
      </c>
      <c r="D124" s="253"/>
      <c r="E124" s="182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 t="str">
        <f t="shared" si="66"/>
        <v/>
      </c>
      <c r="R124" s="76">
        <f t="shared" si="67"/>
        <v>0</v>
      </c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 t="str">
        <f t="shared" si="68"/>
        <v/>
      </c>
      <c r="AD124" s="79" t="str">
        <f t="shared" si="69"/>
        <v/>
      </c>
      <c r="AE124" s="182">
        <v>8</v>
      </c>
      <c r="AF124" s="182">
        <v>13</v>
      </c>
      <c r="AG124" s="76">
        <v>17</v>
      </c>
      <c r="AH124" s="76">
        <v>9</v>
      </c>
      <c r="AI124" s="76"/>
      <c r="AJ124" s="76"/>
      <c r="AK124" s="76"/>
      <c r="AL124" s="76"/>
      <c r="AM124" s="76"/>
      <c r="AN124" s="76"/>
      <c r="AO124" s="76">
        <f t="shared" si="70"/>
        <v>47</v>
      </c>
      <c r="AP124" s="76">
        <f t="shared" si="71"/>
        <v>62.666666666666671</v>
      </c>
      <c r="AQ124" s="78">
        <v>3</v>
      </c>
      <c r="AR124" s="78">
        <v>18</v>
      </c>
      <c r="AS124" s="78">
        <v>11</v>
      </c>
      <c r="AT124" s="78">
        <v>12</v>
      </c>
      <c r="AU124" s="78"/>
      <c r="AV124" s="78"/>
      <c r="AW124" s="78"/>
      <c r="AX124" s="78">
        <f>IF(SUMIFS(AQ124:AW124,AQ124:AW124,"&gt;=0")=0,"",SUMIFS(AQ124:AW124,AQ124:AW124,"&gt;=0"))</f>
        <v>44</v>
      </c>
      <c r="AY124" s="78">
        <f t="shared" si="73"/>
        <v>58.666666666666664</v>
      </c>
      <c r="AZ124" s="384">
        <v>38</v>
      </c>
      <c r="BA124" s="385"/>
      <c r="BB124" s="80">
        <f t="shared" si="74"/>
        <v>76</v>
      </c>
      <c r="BC124" s="182">
        <v>83</v>
      </c>
      <c r="BD124" s="76"/>
      <c r="BE124" s="76"/>
      <c r="BF124" s="76"/>
      <c r="BG124" s="76"/>
      <c r="BH124" s="76">
        <f t="shared" si="75"/>
        <v>83</v>
      </c>
      <c r="BI124" s="76">
        <f t="shared" si="76"/>
        <v>83</v>
      </c>
      <c r="BJ124" s="78">
        <v>15</v>
      </c>
      <c r="BK124" s="78">
        <v>15</v>
      </c>
      <c r="BL124" s="78">
        <v>4</v>
      </c>
      <c r="BM124" s="78">
        <v>15</v>
      </c>
      <c r="BN124" s="78"/>
      <c r="BO124" s="78"/>
      <c r="BP124" s="78"/>
      <c r="BQ124" s="78"/>
      <c r="BR124" s="78"/>
      <c r="BS124" s="78"/>
      <c r="BT124" s="78">
        <f t="shared" si="77"/>
        <v>49</v>
      </c>
      <c r="BU124" s="78">
        <f t="shared" si="78"/>
        <v>51.578947368421055</v>
      </c>
      <c r="BV124" s="82">
        <v>89</v>
      </c>
      <c r="BW124" s="82"/>
      <c r="BX124" s="82"/>
      <c r="BY124" s="82"/>
      <c r="BZ124" s="82"/>
      <c r="CA124" s="82">
        <f t="shared" si="79"/>
        <v>89</v>
      </c>
      <c r="CB124" s="82">
        <f t="shared" si="80"/>
        <v>89</v>
      </c>
      <c r="CC124" s="84">
        <v>83</v>
      </c>
      <c r="CD124" s="84"/>
      <c r="CE124" s="84"/>
      <c r="CF124" s="84"/>
      <c r="CG124" s="84"/>
      <c r="CH124" s="84">
        <f t="shared" si="81"/>
        <v>83</v>
      </c>
      <c r="CI124" s="84">
        <f t="shared" si="82"/>
        <v>83</v>
      </c>
      <c r="CJ124" s="86"/>
      <c r="CK124" s="86"/>
      <c r="CL124" s="86"/>
      <c r="CM124" s="86"/>
      <c r="CN124" s="86"/>
      <c r="CO124" s="86" t="str">
        <f t="shared" si="83"/>
        <v/>
      </c>
      <c r="CP124" s="86">
        <f t="shared" si="84"/>
        <v>0</v>
      </c>
      <c r="CQ124" s="182">
        <v>10</v>
      </c>
      <c r="CR124" s="76">
        <v>1</v>
      </c>
      <c r="CS124" s="76">
        <v>10</v>
      </c>
      <c r="CT124" s="88"/>
      <c r="CU124" s="88"/>
      <c r="CV124" s="88"/>
      <c r="CW124" s="88"/>
      <c r="CX124" s="88"/>
      <c r="CY124" s="88">
        <f t="shared" si="85"/>
        <v>21</v>
      </c>
      <c r="CZ124" s="89">
        <f t="shared" si="86"/>
        <v>46.666666666666664</v>
      </c>
      <c r="DA124" s="386">
        <v>26</v>
      </c>
      <c r="DB124" s="385"/>
      <c r="DC124" s="80">
        <f t="shared" si="87"/>
        <v>10.4</v>
      </c>
      <c r="DD124" s="162" t="str">
        <f t="shared" si="88"/>
        <v/>
      </c>
      <c r="DE124" s="162">
        <f t="shared" si="89"/>
        <v>19.64</v>
      </c>
      <c r="DF124" s="162">
        <f t="shared" si="90"/>
        <v>35.570175438596493</v>
      </c>
      <c r="DG124" s="162">
        <f t="shared" si="91"/>
        <v>10.4</v>
      </c>
      <c r="DH124" s="93">
        <f t="shared" si="92"/>
        <v>65.610175438596499</v>
      </c>
      <c r="DI124" s="94">
        <f t="shared" si="93"/>
        <v>78.506359649122814</v>
      </c>
      <c r="DJ124" s="95">
        <f t="shared" si="94"/>
        <v>80.894541910331384</v>
      </c>
      <c r="DK124" s="96">
        <f t="shared" si="95"/>
        <v>82.805087719298257</v>
      </c>
      <c r="DL124" s="97">
        <f t="shared" si="96"/>
        <v>83</v>
      </c>
      <c r="DM124" s="164">
        <f t="shared" si="97"/>
        <v>0</v>
      </c>
      <c r="DN124" s="248">
        <f t="shared" si="98"/>
        <v>83</v>
      </c>
      <c r="DO124" s="248">
        <f t="shared" si="99"/>
        <v>86</v>
      </c>
      <c r="DR124" s="275" t="s">
        <v>55</v>
      </c>
      <c r="DS124" s="275"/>
      <c r="DT124" s="275"/>
      <c r="DU124" s="275"/>
      <c r="DV124" s="276">
        <f>COUNTIFS($DL$119:$DL$158,"&lt;75")</f>
        <v>0</v>
      </c>
      <c r="DW124" s="276"/>
    </row>
    <row r="125" spans="1:127" ht="18" customHeight="1">
      <c r="A125" s="70">
        <v>406913150148</v>
      </c>
      <c r="B125" s="71" t="s">
        <v>156</v>
      </c>
      <c r="C125" s="252" t="s">
        <v>157</v>
      </c>
      <c r="D125" s="253"/>
      <c r="E125" s="182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 t="str">
        <f t="shared" si="66"/>
        <v/>
      </c>
      <c r="R125" s="76">
        <f t="shared" si="67"/>
        <v>0</v>
      </c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 t="str">
        <f t="shared" si="68"/>
        <v/>
      </c>
      <c r="AD125" s="79" t="str">
        <f t="shared" si="69"/>
        <v/>
      </c>
      <c r="AE125" s="182">
        <v>3</v>
      </c>
      <c r="AF125" s="182">
        <v>9</v>
      </c>
      <c r="AG125" s="76">
        <v>14</v>
      </c>
      <c r="AH125" s="76">
        <v>15</v>
      </c>
      <c r="AI125" s="76"/>
      <c r="AJ125" s="76"/>
      <c r="AK125" s="76"/>
      <c r="AL125" s="76"/>
      <c r="AM125" s="76"/>
      <c r="AN125" s="76"/>
      <c r="AO125" s="76">
        <f t="shared" si="70"/>
        <v>41</v>
      </c>
      <c r="AP125" s="76">
        <f t="shared" si="71"/>
        <v>54.666666666666664</v>
      </c>
      <c r="AQ125" s="78">
        <v>13</v>
      </c>
      <c r="AR125" s="78">
        <v>17</v>
      </c>
      <c r="AS125" s="78">
        <v>14</v>
      </c>
      <c r="AT125" s="78">
        <v>6</v>
      </c>
      <c r="AU125" s="78"/>
      <c r="AV125" s="78"/>
      <c r="AW125" s="78"/>
      <c r="AX125" s="78">
        <f t="shared" si="72"/>
        <v>50</v>
      </c>
      <c r="AY125" s="78">
        <f t="shared" si="73"/>
        <v>66.666666666666657</v>
      </c>
      <c r="AZ125" s="384">
        <v>14</v>
      </c>
      <c r="BA125" s="385"/>
      <c r="BB125" s="80">
        <f t="shared" si="74"/>
        <v>28.000000000000004</v>
      </c>
      <c r="BC125" s="182">
        <v>84</v>
      </c>
      <c r="BD125" s="76"/>
      <c r="BE125" s="76"/>
      <c r="BF125" s="76"/>
      <c r="BG125" s="76"/>
      <c r="BH125" s="76">
        <f t="shared" si="75"/>
        <v>84</v>
      </c>
      <c r="BI125" s="76">
        <f t="shared" si="76"/>
        <v>84</v>
      </c>
      <c r="BJ125" s="78">
        <v>15</v>
      </c>
      <c r="BK125" s="78">
        <v>22</v>
      </c>
      <c r="BL125" s="78">
        <v>20</v>
      </c>
      <c r="BM125" s="78">
        <v>18</v>
      </c>
      <c r="BN125" s="78"/>
      <c r="BO125" s="78"/>
      <c r="BP125" s="78"/>
      <c r="BQ125" s="78"/>
      <c r="BR125" s="78"/>
      <c r="BS125" s="78"/>
      <c r="BT125" s="78">
        <f>IF(SUMIFS(BJ125:BS125,BJ125:BS125,"&gt;=0")=0,"",SUMIFS(BJ125:BS125,BJ125:BS125,"&gt;=0"))</f>
        <v>75</v>
      </c>
      <c r="BU125" s="78">
        <f t="shared" si="78"/>
        <v>78.94736842105263</v>
      </c>
      <c r="BV125" s="82">
        <v>89</v>
      </c>
      <c r="BW125" s="82"/>
      <c r="BX125" s="82"/>
      <c r="BY125" s="82"/>
      <c r="BZ125" s="82"/>
      <c r="CA125" s="82">
        <f t="shared" si="79"/>
        <v>89</v>
      </c>
      <c r="CB125" s="82">
        <f t="shared" si="80"/>
        <v>89</v>
      </c>
      <c r="CC125" s="84">
        <v>83</v>
      </c>
      <c r="CD125" s="84"/>
      <c r="CE125" s="84"/>
      <c r="CF125" s="84"/>
      <c r="CG125" s="84"/>
      <c r="CH125" s="84">
        <f t="shared" si="81"/>
        <v>83</v>
      </c>
      <c r="CI125" s="84">
        <f t="shared" si="82"/>
        <v>83</v>
      </c>
      <c r="CJ125" s="86"/>
      <c r="CK125" s="86"/>
      <c r="CL125" s="86"/>
      <c r="CM125" s="86"/>
      <c r="CN125" s="86"/>
      <c r="CO125" s="86" t="str">
        <f t="shared" si="83"/>
        <v/>
      </c>
      <c r="CP125" s="86">
        <f t="shared" si="84"/>
        <v>0</v>
      </c>
      <c r="CQ125" s="182">
        <v>10</v>
      </c>
      <c r="CR125" s="76">
        <v>8</v>
      </c>
      <c r="CS125" s="76">
        <v>14</v>
      </c>
      <c r="CT125" s="88"/>
      <c r="CU125" s="88"/>
      <c r="CV125" s="88"/>
      <c r="CW125" s="88"/>
      <c r="CX125" s="88"/>
      <c r="CY125" s="88">
        <f t="shared" si="85"/>
        <v>32</v>
      </c>
      <c r="CZ125" s="89">
        <f t="shared" si="86"/>
        <v>71.111111111111114</v>
      </c>
      <c r="DA125" s="386">
        <v>27</v>
      </c>
      <c r="DB125" s="385"/>
      <c r="DC125" s="80">
        <f t="shared" si="87"/>
        <v>10.8</v>
      </c>
      <c r="DD125" s="162" t="str">
        <f t="shared" si="88"/>
        <v/>
      </c>
      <c r="DE125" s="162">
        <f t="shared" si="89"/>
        <v>15.079999999999998</v>
      </c>
      <c r="DF125" s="162">
        <f t="shared" si="90"/>
        <v>41.022660818713447</v>
      </c>
      <c r="DG125" s="162">
        <f t="shared" si="91"/>
        <v>10.8</v>
      </c>
      <c r="DH125" s="93">
        <f t="shared" si="92"/>
        <v>66.902660818713443</v>
      </c>
      <c r="DI125" s="94">
        <f t="shared" si="93"/>
        <v>79.314163011695896</v>
      </c>
      <c r="DJ125" s="95">
        <f t="shared" si="94"/>
        <v>81.612589343729695</v>
      </c>
      <c r="DK125" s="96">
        <f t="shared" si="95"/>
        <v>83.451330409356729</v>
      </c>
      <c r="DL125" s="97">
        <f t="shared" si="96"/>
        <v>83</v>
      </c>
      <c r="DM125" s="164">
        <f t="shared" si="97"/>
        <v>0</v>
      </c>
      <c r="DN125" s="248">
        <f t="shared" si="98"/>
        <v>83</v>
      </c>
      <c r="DO125" s="248">
        <f t="shared" si="99"/>
        <v>86</v>
      </c>
      <c r="DR125" s="272" t="s">
        <v>25</v>
      </c>
      <c r="DS125" s="272"/>
      <c r="DT125" s="272"/>
      <c r="DU125" s="272"/>
      <c r="DV125" s="273">
        <f>SUM(DV119:DW124)</f>
        <v>19</v>
      </c>
      <c r="DW125" s="273"/>
    </row>
    <row r="126" spans="1:127" ht="18" customHeight="1">
      <c r="A126" s="70">
        <v>406913150150</v>
      </c>
      <c r="B126" s="99" t="s">
        <v>158</v>
      </c>
      <c r="C126" s="254" t="s">
        <v>159</v>
      </c>
      <c r="D126" s="255"/>
      <c r="E126" s="182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 t="str">
        <f t="shared" si="66"/>
        <v/>
      </c>
      <c r="R126" s="76">
        <f t="shared" si="67"/>
        <v>0</v>
      </c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 t="str">
        <f t="shared" si="68"/>
        <v/>
      </c>
      <c r="AD126" s="79" t="str">
        <f t="shared" si="69"/>
        <v/>
      </c>
      <c r="AE126" s="182">
        <v>8</v>
      </c>
      <c r="AF126" s="182">
        <v>14</v>
      </c>
      <c r="AG126" s="76">
        <v>8</v>
      </c>
      <c r="AH126" s="76">
        <v>15</v>
      </c>
      <c r="AI126" s="76"/>
      <c r="AJ126" s="76"/>
      <c r="AK126" s="76"/>
      <c r="AL126" s="76"/>
      <c r="AM126" s="76"/>
      <c r="AN126" s="76"/>
      <c r="AO126" s="76">
        <f t="shared" si="70"/>
        <v>45</v>
      </c>
      <c r="AP126" s="76">
        <f t="shared" si="71"/>
        <v>60</v>
      </c>
      <c r="AQ126" s="78">
        <v>15</v>
      </c>
      <c r="AR126" s="78">
        <v>18</v>
      </c>
      <c r="AS126" s="78">
        <v>12</v>
      </c>
      <c r="AT126" s="78">
        <v>19</v>
      </c>
      <c r="AU126" s="78"/>
      <c r="AV126" s="78"/>
      <c r="AW126" s="78"/>
      <c r="AX126" s="78">
        <f t="shared" si="72"/>
        <v>64</v>
      </c>
      <c r="AY126" s="78">
        <f t="shared" si="73"/>
        <v>85.333333333333343</v>
      </c>
      <c r="AZ126" s="384">
        <v>47</v>
      </c>
      <c r="BA126" s="385"/>
      <c r="BB126" s="80">
        <f t="shared" si="74"/>
        <v>94</v>
      </c>
      <c r="BC126" s="182">
        <v>98</v>
      </c>
      <c r="BD126" s="76"/>
      <c r="BE126" s="76"/>
      <c r="BF126" s="76"/>
      <c r="BG126" s="76"/>
      <c r="BH126" s="76">
        <f t="shared" si="75"/>
        <v>98</v>
      </c>
      <c r="BI126" s="76">
        <f t="shared" si="76"/>
        <v>98</v>
      </c>
      <c r="BJ126" s="78">
        <v>21</v>
      </c>
      <c r="BK126" s="78">
        <v>27</v>
      </c>
      <c r="BL126" s="78">
        <v>15</v>
      </c>
      <c r="BM126" s="78">
        <v>15</v>
      </c>
      <c r="BN126" s="78"/>
      <c r="BO126" s="78"/>
      <c r="BP126" s="78"/>
      <c r="BQ126" s="78"/>
      <c r="BR126" s="78"/>
      <c r="BS126" s="78"/>
      <c r="BT126" s="78">
        <f t="shared" si="77"/>
        <v>78</v>
      </c>
      <c r="BU126" s="78">
        <f t="shared" si="78"/>
        <v>82.10526315789474</v>
      </c>
      <c r="BV126" s="82">
        <v>89</v>
      </c>
      <c r="BW126" s="82"/>
      <c r="BX126" s="82"/>
      <c r="BY126" s="82"/>
      <c r="BZ126" s="82"/>
      <c r="CA126" s="82">
        <f t="shared" si="79"/>
        <v>89</v>
      </c>
      <c r="CB126" s="82">
        <f t="shared" si="80"/>
        <v>89</v>
      </c>
      <c r="CC126" s="84">
        <v>88</v>
      </c>
      <c r="CD126" s="84"/>
      <c r="CE126" s="84"/>
      <c r="CF126" s="84"/>
      <c r="CG126" s="84"/>
      <c r="CH126" s="84">
        <f t="shared" si="81"/>
        <v>88</v>
      </c>
      <c r="CI126" s="84">
        <f t="shared" si="82"/>
        <v>88</v>
      </c>
      <c r="CJ126" s="86"/>
      <c r="CK126" s="86"/>
      <c r="CL126" s="86"/>
      <c r="CM126" s="86"/>
      <c r="CN126" s="86"/>
      <c r="CO126" s="86" t="str">
        <f>IF(SUMIFS(CJ126:CN126,CJ126:CN126,"&gt;=0")=0,"",SUMIFS(CJ126:CN126,CJ126:CN126,"&gt;=0"))</f>
        <v/>
      </c>
      <c r="CP126" s="86">
        <f t="shared" si="84"/>
        <v>0</v>
      </c>
      <c r="CQ126" s="182">
        <v>18</v>
      </c>
      <c r="CR126" s="76">
        <v>8</v>
      </c>
      <c r="CS126" s="76">
        <v>8</v>
      </c>
      <c r="CT126" s="88"/>
      <c r="CU126" s="88"/>
      <c r="CV126" s="88"/>
      <c r="CW126" s="88"/>
      <c r="CX126" s="88"/>
      <c r="CY126" s="88">
        <f t="shared" si="85"/>
        <v>34</v>
      </c>
      <c r="CZ126" s="89">
        <f t="shared" si="86"/>
        <v>75.555555555555557</v>
      </c>
      <c r="DA126" s="386">
        <v>50</v>
      </c>
      <c r="DB126" s="385"/>
      <c r="DC126" s="80">
        <f t="shared" si="87"/>
        <v>20</v>
      </c>
      <c r="DD126" s="162" t="str">
        <f t="shared" si="88"/>
        <v/>
      </c>
      <c r="DE126" s="162">
        <f t="shared" si="89"/>
        <v>23.34</v>
      </c>
      <c r="DF126" s="162">
        <f t="shared" si="90"/>
        <v>43.843567251461984</v>
      </c>
      <c r="DG126" s="162">
        <f t="shared" si="91"/>
        <v>20</v>
      </c>
      <c r="DH126" s="93">
        <f t="shared" si="92"/>
        <v>87.18356725146198</v>
      </c>
      <c r="DI126" s="94">
        <f t="shared" si="93"/>
        <v>91.989729532163736</v>
      </c>
      <c r="DJ126" s="95">
        <f t="shared" si="94"/>
        <v>92.879759584145546</v>
      </c>
      <c r="DK126" s="96">
        <f t="shared" si="95"/>
        <v>93.591783625730983</v>
      </c>
      <c r="DL126" s="97">
        <f t="shared" si="96"/>
        <v>94</v>
      </c>
      <c r="DM126" s="164">
        <f t="shared" si="97"/>
        <v>-1</v>
      </c>
      <c r="DN126" s="248">
        <f t="shared" si="98"/>
        <v>95</v>
      </c>
      <c r="DO126" s="248">
        <f t="shared" si="99"/>
        <v>97</v>
      </c>
    </row>
    <row r="127" spans="1:127" ht="18" customHeight="1">
      <c r="A127" s="70">
        <v>484545150055</v>
      </c>
      <c r="B127" s="71" t="s">
        <v>160</v>
      </c>
      <c r="C127" s="252" t="s">
        <v>161</v>
      </c>
      <c r="D127" s="253"/>
      <c r="E127" s="182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 t="str">
        <f t="shared" si="66"/>
        <v/>
      </c>
      <c r="R127" s="76">
        <f t="shared" si="67"/>
        <v>0</v>
      </c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 t="str">
        <f t="shared" si="68"/>
        <v/>
      </c>
      <c r="AD127" s="79" t="str">
        <f t="shared" si="69"/>
        <v/>
      </c>
      <c r="AE127" s="182">
        <v>5</v>
      </c>
      <c r="AF127" s="182">
        <v>12</v>
      </c>
      <c r="AG127" s="76">
        <v>7</v>
      </c>
      <c r="AH127" s="76">
        <v>12</v>
      </c>
      <c r="AI127" s="76"/>
      <c r="AJ127" s="76"/>
      <c r="AK127" s="76"/>
      <c r="AL127" s="76"/>
      <c r="AM127" s="76"/>
      <c r="AN127" s="76"/>
      <c r="AO127" s="76">
        <f t="shared" si="70"/>
        <v>36</v>
      </c>
      <c r="AP127" s="76">
        <f t="shared" si="71"/>
        <v>48</v>
      </c>
      <c r="AQ127" s="78">
        <v>11</v>
      </c>
      <c r="AR127" s="78">
        <v>10</v>
      </c>
      <c r="AS127" s="78">
        <v>10</v>
      </c>
      <c r="AT127" s="78">
        <v>14</v>
      </c>
      <c r="AU127" s="78"/>
      <c r="AV127" s="78"/>
      <c r="AW127" s="78"/>
      <c r="AX127" s="78">
        <f t="shared" si="72"/>
        <v>45</v>
      </c>
      <c r="AY127" s="78">
        <f t="shared" si="73"/>
        <v>60</v>
      </c>
      <c r="AZ127" s="384">
        <v>29</v>
      </c>
      <c r="BA127" s="385"/>
      <c r="BB127" s="80">
        <f t="shared" si="74"/>
        <v>57.999999999999993</v>
      </c>
      <c r="BC127" s="182">
        <v>87</v>
      </c>
      <c r="BD127" s="76"/>
      <c r="BE127" s="76"/>
      <c r="BF127" s="76"/>
      <c r="BG127" s="76"/>
      <c r="BH127" s="76">
        <f t="shared" si="75"/>
        <v>87</v>
      </c>
      <c r="BI127" s="76">
        <f t="shared" si="76"/>
        <v>87</v>
      </c>
      <c r="BJ127" s="78">
        <v>25</v>
      </c>
      <c r="BK127" s="78">
        <v>24</v>
      </c>
      <c r="BL127" s="78">
        <v>18</v>
      </c>
      <c r="BM127" s="78">
        <v>12</v>
      </c>
      <c r="BN127" s="78"/>
      <c r="BO127" s="78"/>
      <c r="BP127" s="78"/>
      <c r="BQ127" s="78"/>
      <c r="BR127" s="78"/>
      <c r="BS127" s="78"/>
      <c r="BT127" s="78">
        <f t="shared" si="77"/>
        <v>79</v>
      </c>
      <c r="BU127" s="78">
        <f t="shared" si="78"/>
        <v>83.15789473684211</v>
      </c>
      <c r="BV127" s="82">
        <v>89</v>
      </c>
      <c r="BW127" s="82"/>
      <c r="BX127" s="82"/>
      <c r="BY127" s="82"/>
      <c r="BZ127" s="82"/>
      <c r="CA127" s="82">
        <f t="shared" si="79"/>
        <v>89</v>
      </c>
      <c r="CB127" s="82">
        <f t="shared" si="80"/>
        <v>89</v>
      </c>
      <c r="CC127" s="84">
        <v>86</v>
      </c>
      <c r="CD127" s="84"/>
      <c r="CE127" s="84"/>
      <c r="CF127" s="84"/>
      <c r="CG127" s="84"/>
      <c r="CH127" s="84">
        <f t="shared" si="81"/>
        <v>86</v>
      </c>
      <c r="CI127" s="84">
        <f t="shared" si="82"/>
        <v>86</v>
      </c>
      <c r="CJ127" s="86"/>
      <c r="CK127" s="86"/>
      <c r="CL127" s="86"/>
      <c r="CM127" s="86"/>
      <c r="CN127" s="86"/>
      <c r="CO127" s="86" t="str">
        <f t="shared" si="83"/>
        <v/>
      </c>
      <c r="CP127" s="86">
        <f t="shared" si="84"/>
        <v>0</v>
      </c>
      <c r="CQ127" s="182">
        <v>11</v>
      </c>
      <c r="CR127" s="76">
        <v>7</v>
      </c>
      <c r="CS127" s="76">
        <v>4</v>
      </c>
      <c r="CT127" s="88"/>
      <c r="CU127" s="88"/>
      <c r="CV127" s="88"/>
      <c r="CW127" s="88"/>
      <c r="CX127" s="88"/>
      <c r="CY127" s="88">
        <f t="shared" si="85"/>
        <v>22</v>
      </c>
      <c r="CZ127" s="89">
        <f t="shared" si="86"/>
        <v>48.888888888888886</v>
      </c>
      <c r="DA127" s="386">
        <v>30</v>
      </c>
      <c r="DB127" s="385"/>
      <c r="DC127" s="80">
        <f t="shared" si="87"/>
        <v>12</v>
      </c>
      <c r="DD127" s="162" t="str">
        <f t="shared" si="88"/>
        <v/>
      </c>
      <c r="DE127" s="162">
        <f t="shared" si="89"/>
        <v>16.38</v>
      </c>
      <c r="DF127" s="162">
        <f t="shared" si="90"/>
        <v>41.143128654970759</v>
      </c>
      <c r="DG127" s="162">
        <f t="shared" si="91"/>
        <v>12</v>
      </c>
      <c r="DH127" s="93">
        <f t="shared" si="92"/>
        <v>69.523128654970762</v>
      </c>
      <c r="DI127" s="94">
        <f t="shared" si="93"/>
        <v>80.951955409356728</v>
      </c>
      <c r="DJ127" s="95">
        <f t="shared" si="94"/>
        <v>83.068404808317098</v>
      </c>
      <c r="DK127" s="96">
        <f t="shared" si="95"/>
        <v>84.761564327485388</v>
      </c>
      <c r="DL127" s="97">
        <f>IFERROR(IF(ROUND(IF($C$113="Green",DI127,IF($C$113="Orange",DJ127,IF($C$113="Yellow",DK127,"Error!"))),0)&lt;70,70,ROUND(IF($C$113="Green",DI127,IF($C$113="Orange",DJ127,IF($C$113="Yellow",DK127,"Error!"))),0)),"")</f>
        <v>85</v>
      </c>
      <c r="DM127" s="164">
        <f t="shared" si="97"/>
        <v>2</v>
      </c>
      <c r="DN127" s="248">
        <f t="shared" si="98"/>
        <v>83</v>
      </c>
      <c r="DO127" s="248">
        <f t="shared" si="99"/>
        <v>85</v>
      </c>
    </row>
    <row r="128" spans="1:127" ht="18" customHeight="1">
      <c r="A128" s="70">
        <v>403045150809</v>
      </c>
      <c r="B128" s="103" t="s">
        <v>162</v>
      </c>
      <c r="C128" s="250" t="s">
        <v>163</v>
      </c>
      <c r="D128" s="251"/>
      <c r="E128" s="182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 t="str">
        <f t="shared" si="66"/>
        <v/>
      </c>
      <c r="R128" s="76">
        <f>IFERROR(IF($R$115=0,0,((Q128/SUMIFS($E$118:$P$118,E128:P128,"&gt;=0")*100))),"")</f>
        <v>0</v>
      </c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 t="str">
        <f t="shared" si="68"/>
        <v/>
      </c>
      <c r="AD128" s="79" t="str">
        <f t="shared" si="69"/>
        <v/>
      </c>
      <c r="AE128" s="182">
        <v>1</v>
      </c>
      <c r="AF128" s="182">
        <v>16</v>
      </c>
      <c r="AG128" s="76">
        <v>11</v>
      </c>
      <c r="AH128" s="76">
        <v>7</v>
      </c>
      <c r="AI128" s="76"/>
      <c r="AJ128" s="76"/>
      <c r="AK128" s="76"/>
      <c r="AL128" s="76"/>
      <c r="AM128" s="76"/>
      <c r="AN128" s="76"/>
      <c r="AO128" s="76">
        <f t="shared" si="70"/>
        <v>35</v>
      </c>
      <c r="AP128" s="76">
        <f t="shared" si="71"/>
        <v>46.666666666666664</v>
      </c>
      <c r="AQ128" s="78">
        <v>10</v>
      </c>
      <c r="AR128" s="78">
        <v>8</v>
      </c>
      <c r="AS128" s="78">
        <v>4</v>
      </c>
      <c r="AT128" s="78">
        <v>3</v>
      </c>
      <c r="AU128" s="78"/>
      <c r="AV128" s="78"/>
      <c r="AW128" s="78"/>
      <c r="AX128" s="78">
        <f t="shared" si="72"/>
        <v>25</v>
      </c>
      <c r="AY128" s="78">
        <f t="shared" si="73"/>
        <v>33.333333333333329</v>
      </c>
      <c r="AZ128" s="384">
        <v>18</v>
      </c>
      <c r="BA128" s="385"/>
      <c r="BB128" s="80">
        <f t="shared" si="74"/>
        <v>36</v>
      </c>
      <c r="BC128" s="182">
        <v>86</v>
      </c>
      <c r="BD128" s="76"/>
      <c r="BE128" s="76"/>
      <c r="BF128" s="76"/>
      <c r="BG128" s="76"/>
      <c r="BH128" s="76">
        <f t="shared" si="75"/>
        <v>86</v>
      </c>
      <c r="BI128" s="76">
        <f t="shared" si="76"/>
        <v>86</v>
      </c>
      <c r="BJ128" s="78">
        <v>15</v>
      </c>
      <c r="BK128" s="78">
        <v>15</v>
      </c>
      <c r="BL128" s="78">
        <v>13</v>
      </c>
      <c r="BM128" s="78">
        <v>15</v>
      </c>
      <c r="BN128" s="78"/>
      <c r="BO128" s="78"/>
      <c r="BP128" s="78"/>
      <c r="BQ128" s="78"/>
      <c r="BR128" s="78"/>
      <c r="BS128" s="78"/>
      <c r="BT128" s="78">
        <f t="shared" si="77"/>
        <v>58</v>
      </c>
      <c r="BU128" s="78">
        <f t="shared" si="78"/>
        <v>61.05263157894737</v>
      </c>
      <c r="BV128" s="82">
        <v>88</v>
      </c>
      <c r="BW128" s="82"/>
      <c r="BX128" s="82"/>
      <c r="BY128" s="82"/>
      <c r="BZ128" s="82"/>
      <c r="CA128" s="82">
        <f t="shared" si="79"/>
        <v>88</v>
      </c>
      <c r="CB128" s="82">
        <f t="shared" si="80"/>
        <v>88</v>
      </c>
      <c r="CC128" s="84">
        <v>84</v>
      </c>
      <c r="CD128" s="84"/>
      <c r="CE128" s="84"/>
      <c r="CF128" s="84"/>
      <c r="CG128" s="84"/>
      <c r="CH128" s="84">
        <f t="shared" si="81"/>
        <v>84</v>
      </c>
      <c r="CI128" s="84">
        <f t="shared" si="82"/>
        <v>84</v>
      </c>
      <c r="CJ128" s="86"/>
      <c r="CK128" s="86"/>
      <c r="CL128" s="86"/>
      <c r="CM128" s="86"/>
      <c r="CN128" s="86"/>
      <c r="CO128" s="86" t="str">
        <f t="shared" si="83"/>
        <v/>
      </c>
      <c r="CP128" s="86">
        <f t="shared" si="84"/>
        <v>0</v>
      </c>
      <c r="CQ128" s="182">
        <v>13</v>
      </c>
      <c r="CR128" s="76">
        <v>6</v>
      </c>
      <c r="CS128" s="76">
        <v>14</v>
      </c>
      <c r="CT128" s="88"/>
      <c r="CU128" s="88"/>
      <c r="CV128" s="88"/>
      <c r="CW128" s="88"/>
      <c r="CX128" s="88"/>
      <c r="CY128" s="88">
        <f t="shared" si="85"/>
        <v>33</v>
      </c>
      <c r="CZ128" s="89">
        <f t="shared" si="86"/>
        <v>73.333333333333329</v>
      </c>
      <c r="DA128" s="386">
        <v>27</v>
      </c>
      <c r="DB128" s="385"/>
      <c r="DC128" s="80">
        <f t="shared" si="87"/>
        <v>10.8</v>
      </c>
      <c r="DD128" s="162" t="str">
        <f t="shared" si="88"/>
        <v/>
      </c>
      <c r="DE128" s="162">
        <f t="shared" si="89"/>
        <v>11.84</v>
      </c>
      <c r="DF128" s="162">
        <f t="shared" si="90"/>
        <v>38.674561403508768</v>
      </c>
      <c r="DG128" s="162">
        <f t="shared" si="91"/>
        <v>10.8</v>
      </c>
      <c r="DH128" s="93">
        <f t="shared" si="92"/>
        <v>61.314561403508762</v>
      </c>
      <c r="DI128" s="94">
        <f t="shared" si="93"/>
        <v>75.821600877192978</v>
      </c>
      <c r="DJ128" s="95">
        <f t="shared" si="94"/>
        <v>78.50808966861598</v>
      </c>
      <c r="DK128" s="96">
        <f t="shared" si="95"/>
        <v>80.657280701754388</v>
      </c>
      <c r="DL128" s="97">
        <f t="shared" si="96"/>
        <v>81</v>
      </c>
      <c r="DM128" s="164">
        <f t="shared" si="97"/>
        <v>-7</v>
      </c>
      <c r="DN128" s="248">
        <f t="shared" si="98"/>
        <v>88</v>
      </c>
      <c r="DO128" s="248">
        <f t="shared" si="99"/>
        <v>81</v>
      </c>
    </row>
    <row r="129" spans="1:119" ht="18" customHeight="1">
      <c r="A129" s="70"/>
      <c r="B129" s="71"/>
      <c r="C129" s="252"/>
      <c r="D129" s="253"/>
      <c r="E129" s="182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 t="str">
        <f t="shared" si="66"/>
        <v/>
      </c>
      <c r="R129" s="76">
        <f t="shared" si="67"/>
        <v>0</v>
      </c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 t="str">
        <f t="shared" si="68"/>
        <v/>
      </c>
      <c r="AD129" s="79" t="str">
        <f t="shared" si="69"/>
        <v/>
      </c>
      <c r="AE129" s="182"/>
      <c r="AF129" s="182"/>
      <c r="AG129" s="76"/>
      <c r="AH129" s="76"/>
      <c r="AI129" s="76"/>
      <c r="AJ129" s="76"/>
      <c r="AK129" s="76"/>
      <c r="AL129" s="76"/>
      <c r="AM129" s="76"/>
      <c r="AN129" s="76"/>
      <c r="AO129" s="76" t="str">
        <f t="shared" si="70"/>
        <v/>
      </c>
      <c r="AP129" s="76" t="str">
        <f t="shared" si="71"/>
        <v/>
      </c>
      <c r="AQ129" s="78"/>
      <c r="AR129" s="78"/>
      <c r="AS129" s="78"/>
      <c r="AT129" s="78"/>
      <c r="AU129" s="78"/>
      <c r="AV129" s="78"/>
      <c r="AW129" s="78"/>
      <c r="AX129" s="78" t="str">
        <f t="shared" si="72"/>
        <v/>
      </c>
      <c r="AY129" s="78" t="str">
        <f t="shared" si="73"/>
        <v/>
      </c>
      <c r="AZ129" s="384"/>
      <c r="BA129" s="385"/>
      <c r="BB129" s="80" t="str">
        <f t="shared" si="74"/>
        <v/>
      </c>
      <c r="BC129" s="182"/>
      <c r="BD129" s="76"/>
      <c r="BE129" s="76"/>
      <c r="BF129" s="76"/>
      <c r="BG129" s="76"/>
      <c r="BH129" s="76" t="str">
        <f t="shared" si="75"/>
        <v/>
      </c>
      <c r="BI129" s="76" t="str">
        <f t="shared" si="76"/>
        <v/>
      </c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 t="str">
        <f t="shared" si="77"/>
        <v/>
      </c>
      <c r="BU129" s="78" t="str">
        <f t="shared" si="78"/>
        <v/>
      </c>
      <c r="BV129" s="82"/>
      <c r="BW129" s="82"/>
      <c r="BX129" s="82"/>
      <c r="BY129" s="82"/>
      <c r="BZ129" s="82"/>
      <c r="CA129" s="82" t="str">
        <f t="shared" si="79"/>
        <v/>
      </c>
      <c r="CB129" s="82" t="str">
        <f t="shared" si="80"/>
        <v/>
      </c>
      <c r="CC129" s="84"/>
      <c r="CD129" s="84"/>
      <c r="CE129" s="84"/>
      <c r="CF129" s="84"/>
      <c r="CG129" s="84"/>
      <c r="CH129" s="84" t="str">
        <f t="shared" si="81"/>
        <v/>
      </c>
      <c r="CI129" s="84" t="str">
        <f t="shared" si="82"/>
        <v/>
      </c>
      <c r="CJ129" s="86"/>
      <c r="CK129" s="86"/>
      <c r="CL129" s="86"/>
      <c r="CM129" s="86"/>
      <c r="CN129" s="86"/>
      <c r="CO129" s="86" t="str">
        <f t="shared" si="83"/>
        <v/>
      </c>
      <c r="CP129" s="86">
        <f t="shared" si="84"/>
        <v>0</v>
      </c>
      <c r="CQ129" s="182"/>
      <c r="CR129" s="76"/>
      <c r="CS129" s="76"/>
      <c r="CT129" s="88"/>
      <c r="CU129" s="88"/>
      <c r="CV129" s="88"/>
      <c r="CW129" s="88"/>
      <c r="CX129" s="88"/>
      <c r="CY129" s="88" t="str">
        <f t="shared" si="85"/>
        <v/>
      </c>
      <c r="CZ129" s="89" t="str">
        <f t="shared" si="86"/>
        <v/>
      </c>
      <c r="DA129" s="386"/>
      <c r="DB129" s="385"/>
      <c r="DC129" s="80" t="str">
        <f t="shared" si="87"/>
        <v/>
      </c>
      <c r="DD129" s="162" t="str">
        <f t="shared" si="88"/>
        <v/>
      </c>
      <c r="DE129" s="162" t="str">
        <f t="shared" si="89"/>
        <v/>
      </c>
      <c r="DF129" s="162" t="str">
        <f t="shared" si="90"/>
        <v/>
      </c>
      <c r="DG129" s="162" t="str">
        <f t="shared" si="91"/>
        <v/>
      </c>
      <c r="DH129" s="93" t="str">
        <f t="shared" si="92"/>
        <v/>
      </c>
      <c r="DI129" s="94" t="str">
        <f t="shared" si="93"/>
        <v/>
      </c>
      <c r="DJ129" s="95" t="str">
        <f t="shared" si="94"/>
        <v/>
      </c>
      <c r="DK129" s="96" t="str">
        <f t="shared" si="95"/>
        <v/>
      </c>
      <c r="DL129" s="97" t="str">
        <f t="shared" si="96"/>
        <v/>
      </c>
      <c r="DM129" s="164" t="str">
        <f t="shared" si="97"/>
        <v/>
      </c>
      <c r="DN129" s="248" t="str">
        <f t="shared" si="98"/>
        <v/>
      </c>
      <c r="DO129" s="248" t="str">
        <f t="shared" si="99"/>
        <v/>
      </c>
    </row>
    <row r="130" spans="1:119" ht="18" customHeight="1">
      <c r="A130" s="70">
        <v>406936150113</v>
      </c>
      <c r="B130" s="71" t="s">
        <v>164</v>
      </c>
      <c r="C130" s="252" t="s">
        <v>165</v>
      </c>
      <c r="D130" s="253"/>
      <c r="E130" s="182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 t="str">
        <f t="shared" si="66"/>
        <v/>
      </c>
      <c r="R130" s="76">
        <f t="shared" si="67"/>
        <v>0</v>
      </c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 t="str">
        <f t="shared" si="68"/>
        <v/>
      </c>
      <c r="AD130" s="79" t="str">
        <f t="shared" si="69"/>
        <v/>
      </c>
      <c r="AE130" s="182">
        <v>14</v>
      </c>
      <c r="AF130" s="182">
        <v>14</v>
      </c>
      <c r="AG130" s="76">
        <v>17</v>
      </c>
      <c r="AH130" s="76">
        <v>20</v>
      </c>
      <c r="AI130" s="76"/>
      <c r="AJ130" s="76"/>
      <c r="AK130" s="76"/>
      <c r="AL130" s="76"/>
      <c r="AM130" s="76"/>
      <c r="AN130" s="76"/>
      <c r="AO130" s="76">
        <f t="shared" si="70"/>
        <v>65</v>
      </c>
      <c r="AP130" s="76">
        <f t="shared" si="71"/>
        <v>86.666666666666671</v>
      </c>
      <c r="AQ130" s="78">
        <v>13</v>
      </c>
      <c r="AR130" s="78">
        <v>20</v>
      </c>
      <c r="AS130" s="78">
        <v>12</v>
      </c>
      <c r="AT130" s="78">
        <v>23</v>
      </c>
      <c r="AU130" s="78"/>
      <c r="AV130" s="78"/>
      <c r="AW130" s="78"/>
      <c r="AX130" s="78">
        <f t="shared" si="72"/>
        <v>68</v>
      </c>
      <c r="AY130" s="78">
        <f t="shared" si="73"/>
        <v>90.666666666666657</v>
      </c>
      <c r="AZ130" s="384">
        <v>47</v>
      </c>
      <c r="BA130" s="385"/>
      <c r="BB130" s="80">
        <f t="shared" si="74"/>
        <v>94</v>
      </c>
      <c r="BC130" s="182">
        <v>98</v>
      </c>
      <c r="BD130" s="76"/>
      <c r="BE130" s="76"/>
      <c r="BF130" s="76"/>
      <c r="BG130" s="76"/>
      <c r="BH130" s="76">
        <f t="shared" si="75"/>
        <v>98</v>
      </c>
      <c r="BI130" s="76">
        <f t="shared" si="76"/>
        <v>98</v>
      </c>
      <c r="BJ130" s="78">
        <v>25</v>
      </c>
      <c r="BK130" s="78">
        <v>30</v>
      </c>
      <c r="BL130" s="78">
        <v>20</v>
      </c>
      <c r="BM130" s="78">
        <v>19</v>
      </c>
      <c r="BN130" s="78"/>
      <c r="BO130" s="78"/>
      <c r="BP130" s="78"/>
      <c r="BQ130" s="78"/>
      <c r="BR130" s="78"/>
      <c r="BS130" s="78"/>
      <c r="BT130" s="78">
        <f t="shared" si="77"/>
        <v>94</v>
      </c>
      <c r="BU130" s="78">
        <f t="shared" si="78"/>
        <v>98.94736842105263</v>
      </c>
      <c r="BV130" s="82">
        <v>88</v>
      </c>
      <c r="BW130" s="82"/>
      <c r="BX130" s="82"/>
      <c r="BY130" s="82"/>
      <c r="BZ130" s="82"/>
      <c r="CA130" s="82">
        <f t="shared" si="79"/>
        <v>88</v>
      </c>
      <c r="CB130" s="82">
        <f t="shared" si="80"/>
        <v>88</v>
      </c>
      <c r="CC130" s="84">
        <v>87</v>
      </c>
      <c r="CD130" s="84"/>
      <c r="CE130" s="84"/>
      <c r="CF130" s="84"/>
      <c r="CG130" s="84"/>
      <c r="CH130" s="84">
        <f t="shared" si="81"/>
        <v>87</v>
      </c>
      <c r="CI130" s="84">
        <f t="shared" si="82"/>
        <v>87</v>
      </c>
      <c r="CJ130" s="86"/>
      <c r="CK130" s="86"/>
      <c r="CL130" s="86"/>
      <c r="CM130" s="86"/>
      <c r="CN130" s="86"/>
      <c r="CO130" s="86" t="str">
        <f t="shared" si="83"/>
        <v/>
      </c>
      <c r="CP130" s="86">
        <f t="shared" si="84"/>
        <v>0</v>
      </c>
      <c r="CQ130" s="182">
        <v>20</v>
      </c>
      <c r="CR130" s="76">
        <v>7</v>
      </c>
      <c r="CS130" s="76">
        <v>14</v>
      </c>
      <c r="CT130" s="88"/>
      <c r="CU130" s="88"/>
      <c r="CV130" s="88"/>
      <c r="CW130" s="88"/>
      <c r="CX130" s="88"/>
      <c r="CY130" s="88">
        <f t="shared" si="85"/>
        <v>41</v>
      </c>
      <c r="CZ130" s="89">
        <f t="shared" si="86"/>
        <v>91.111111111111114</v>
      </c>
      <c r="DA130" s="386">
        <v>50</v>
      </c>
      <c r="DB130" s="385"/>
      <c r="DC130" s="80">
        <f t="shared" si="87"/>
        <v>20</v>
      </c>
      <c r="DD130" s="162" t="str">
        <f t="shared" si="88"/>
        <v/>
      </c>
      <c r="DE130" s="162">
        <f t="shared" si="89"/>
        <v>27.02</v>
      </c>
      <c r="DF130" s="162">
        <f t="shared" si="90"/>
        <v>46.97266081871345</v>
      </c>
      <c r="DG130" s="162">
        <f t="shared" si="91"/>
        <v>20</v>
      </c>
      <c r="DH130" s="93">
        <f t="shared" si="92"/>
        <v>93.992660818713446</v>
      </c>
      <c r="DI130" s="94">
        <f t="shared" si="93"/>
        <v>96.245413011695902</v>
      </c>
      <c r="DJ130" s="95">
        <f t="shared" si="94"/>
        <v>96.662589343729692</v>
      </c>
      <c r="DK130" s="96">
        <f t="shared" si="95"/>
        <v>96.996330409356716</v>
      </c>
      <c r="DL130" s="97">
        <f t="shared" si="96"/>
        <v>97</v>
      </c>
      <c r="DM130" s="164">
        <f t="shared" si="97"/>
        <v>0</v>
      </c>
      <c r="DN130" s="248">
        <f t="shared" si="98"/>
        <v>97</v>
      </c>
      <c r="DO130" s="248">
        <f t="shared" si="99"/>
        <v>98</v>
      </c>
    </row>
    <row r="131" spans="1:119" ht="18" customHeight="1">
      <c r="A131" s="70">
        <v>406913150153</v>
      </c>
      <c r="B131" s="71" t="s">
        <v>166</v>
      </c>
      <c r="C131" s="252" t="s">
        <v>167</v>
      </c>
      <c r="D131" s="253"/>
      <c r="E131" s="182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 t="str">
        <f t="shared" si="66"/>
        <v/>
      </c>
      <c r="R131" s="76">
        <f t="shared" si="67"/>
        <v>0</v>
      </c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 t="str">
        <f t="shared" si="68"/>
        <v/>
      </c>
      <c r="AD131" s="79" t="str">
        <f t="shared" si="69"/>
        <v/>
      </c>
      <c r="AE131" s="182">
        <v>12</v>
      </c>
      <c r="AF131" s="182">
        <v>12</v>
      </c>
      <c r="AG131" s="76">
        <v>16</v>
      </c>
      <c r="AH131" s="76">
        <v>14</v>
      </c>
      <c r="AI131" s="76"/>
      <c r="AJ131" s="76"/>
      <c r="AK131" s="76"/>
      <c r="AL131" s="76"/>
      <c r="AM131" s="76"/>
      <c r="AN131" s="76"/>
      <c r="AO131" s="76">
        <f t="shared" si="70"/>
        <v>54</v>
      </c>
      <c r="AP131" s="76">
        <f t="shared" si="71"/>
        <v>72</v>
      </c>
      <c r="AQ131" s="78">
        <v>13</v>
      </c>
      <c r="AR131" s="78">
        <v>16</v>
      </c>
      <c r="AS131" s="78">
        <v>11</v>
      </c>
      <c r="AT131" s="78">
        <v>23</v>
      </c>
      <c r="AU131" s="78"/>
      <c r="AV131" s="78"/>
      <c r="AW131" s="78"/>
      <c r="AX131" s="78">
        <f t="shared" si="72"/>
        <v>63</v>
      </c>
      <c r="AY131" s="78">
        <f t="shared" si="73"/>
        <v>84</v>
      </c>
      <c r="AZ131" s="384">
        <v>47</v>
      </c>
      <c r="BA131" s="385"/>
      <c r="BB131" s="80">
        <f t="shared" si="74"/>
        <v>94</v>
      </c>
      <c r="BC131" s="182">
        <v>96</v>
      </c>
      <c r="BD131" s="76"/>
      <c r="BE131" s="76"/>
      <c r="BF131" s="76"/>
      <c r="BG131" s="76"/>
      <c r="BH131" s="76">
        <f t="shared" si="75"/>
        <v>96</v>
      </c>
      <c r="BI131" s="76">
        <f t="shared" si="76"/>
        <v>96</v>
      </c>
      <c r="BJ131" s="78">
        <v>22</v>
      </c>
      <c r="BK131" s="78">
        <v>18</v>
      </c>
      <c r="BL131" s="78">
        <v>20</v>
      </c>
      <c r="BM131" s="78">
        <v>14</v>
      </c>
      <c r="BN131" s="78"/>
      <c r="BO131" s="78"/>
      <c r="BP131" s="78"/>
      <c r="BQ131" s="78"/>
      <c r="BR131" s="78"/>
      <c r="BS131" s="78"/>
      <c r="BT131" s="78">
        <f t="shared" si="77"/>
        <v>74</v>
      </c>
      <c r="BU131" s="78">
        <f t="shared" si="78"/>
        <v>77.89473684210526</v>
      </c>
      <c r="BV131" s="82">
        <v>89</v>
      </c>
      <c r="BW131" s="82"/>
      <c r="BX131" s="82"/>
      <c r="BY131" s="82"/>
      <c r="BZ131" s="82"/>
      <c r="CA131" s="82">
        <f t="shared" si="79"/>
        <v>89</v>
      </c>
      <c r="CB131" s="82">
        <f t="shared" si="80"/>
        <v>89</v>
      </c>
      <c r="CC131" s="84">
        <v>86</v>
      </c>
      <c r="CD131" s="84"/>
      <c r="CE131" s="84"/>
      <c r="CF131" s="84"/>
      <c r="CG131" s="84"/>
      <c r="CH131" s="84">
        <f t="shared" si="81"/>
        <v>86</v>
      </c>
      <c r="CI131" s="84">
        <f t="shared" si="82"/>
        <v>86</v>
      </c>
      <c r="CJ131" s="86"/>
      <c r="CK131" s="86"/>
      <c r="CL131" s="86"/>
      <c r="CM131" s="86"/>
      <c r="CN131" s="86"/>
      <c r="CO131" s="86" t="str">
        <f t="shared" si="83"/>
        <v/>
      </c>
      <c r="CP131" s="86">
        <f t="shared" si="84"/>
        <v>0</v>
      </c>
      <c r="CQ131" s="182">
        <v>13</v>
      </c>
      <c r="CR131" s="76">
        <v>7</v>
      </c>
      <c r="CS131" s="76">
        <v>14</v>
      </c>
      <c r="CT131" s="88"/>
      <c r="CU131" s="88"/>
      <c r="CV131" s="88"/>
      <c r="CW131" s="88"/>
      <c r="CX131" s="88"/>
      <c r="CY131" s="88">
        <f t="shared" si="85"/>
        <v>34</v>
      </c>
      <c r="CZ131" s="89">
        <f t="shared" si="86"/>
        <v>75.555555555555557</v>
      </c>
      <c r="DA131" s="386">
        <v>44</v>
      </c>
      <c r="DB131" s="385"/>
      <c r="DC131" s="80">
        <f t="shared" si="87"/>
        <v>17.600000000000001</v>
      </c>
      <c r="DD131" s="162" t="str">
        <f t="shared" si="88"/>
        <v/>
      </c>
      <c r="DE131" s="162">
        <f t="shared" si="89"/>
        <v>24.66</v>
      </c>
      <c r="DF131" s="162">
        <f t="shared" si="90"/>
        <v>42.811988304093568</v>
      </c>
      <c r="DG131" s="162">
        <f t="shared" si="91"/>
        <v>17.600000000000001</v>
      </c>
      <c r="DH131" s="93">
        <f t="shared" si="92"/>
        <v>85.071988304093566</v>
      </c>
      <c r="DI131" s="94">
        <f t="shared" si="93"/>
        <v>90.669992690058479</v>
      </c>
      <c r="DJ131" s="95">
        <f t="shared" si="94"/>
        <v>91.706660168940871</v>
      </c>
      <c r="DK131" s="96">
        <f t="shared" si="95"/>
        <v>92.535994152046783</v>
      </c>
      <c r="DL131" s="97">
        <f t="shared" si="96"/>
        <v>93</v>
      </c>
      <c r="DM131" s="164">
        <f t="shared" si="97"/>
        <v>-1</v>
      </c>
      <c r="DN131" s="248">
        <f t="shared" si="98"/>
        <v>94</v>
      </c>
      <c r="DO131" s="248">
        <f t="shared" si="99"/>
        <v>92</v>
      </c>
    </row>
    <row r="132" spans="1:119" ht="18" customHeight="1">
      <c r="A132" s="70">
        <v>406913150155</v>
      </c>
      <c r="B132" s="71" t="s">
        <v>168</v>
      </c>
      <c r="C132" s="252" t="s">
        <v>169</v>
      </c>
      <c r="D132" s="253"/>
      <c r="E132" s="182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 t="str">
        <f t="shared" si="66"/>
        <v/>
      </c>
      <c r="R132" s="76">
        <f t="shared" si="67"/>
        <v>0</v>
      </c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 t="str">
        <f t="shared" si="68"/>
        <v/>
      </c>
      <c r="AD132" s="79" t="str">
        <f t="shared" si="69"/>
        <v/>
      </c>
      <c r="AE132" s="182">
        <v>4</v>
      </c>
      <c r="AF132" s="182">
        <v>11</v>
      </c>
      <c r="AG132" s="76">
        <v>13</v>
      </c>
      <c r="AH132" s="76">
        <v>14</v>
      </c>
      <c r="AI132" s="76"/>
      <c r="AJ132" s="76"/>
      <c r="AK132" s="76"/>
      <c r="AL132" s="76"/>
      <c r="AM132" s="76"/>
      <c r="AN132" s="76"/>
      <c r="AO132" s="76">
        <f t="shared" si="70"/>
        <v>42</v>
      </c>
      <c r="AP132" s="76">
        <f t="shared" si="71"/>
        <v>56.000000000000007</v>
      </c>
      <c r="AQ132" s="78">
        <v>12</v>
      </c>
      <c r="AR132" s="78">
        <v>18</v>
      </c>
      <c r="AS132" s="78">
        <v>9</v>
      </c>
      <c r="AT132" s="78">
        <v>16</v>
      </c>
      <c r="AU132" s="78"/>
      <c r="AV132" s="78"/>
      <c r="AW132" s="78"/>
      <c r="AX132" s="78">
        <f t="shared" si="72"/>
        <v>55</v>
      </c>
      <c r="AY132" s="78">
        <f t="shared" si="73"/>
        <v>73.333333333333329</v>
      </c>
      <c r="AZ132" s="384">
        <v>38</v>
      </c>
      <c r="BA132" s="385"/>
      <c r="BB132" s="80">
        <f t="shared" si="74"/>
        <v>76</v>
      </c>
      <c r="BC132" s="182">
        <v>97</v>
      </c>
      <c r="BD132" s="76"/>
      <c r="BE132" s="76"/>
      <c r="BF132" s="76"/>
      <c r="BG132" s="76"/>
      <c r="BH132" s="76">
        <f t="shared" si="75"/>
        <v>97</v>
      </c>
      <c r="BI132" s="76">
        <f t="shared" si="76"/>
        <v>97</v>
      </c>
      <c r="BJ132" s="78">
        <v>20</v>
      </c>
      <c r="BK132" s="78">
        <v>19</v>
      </c>
      <c r="BL132" s="78">
        <v>20</v>
      </c>
      <c r="BM132" s="78">
        <v>12</v>
      </c>
      <c r="BN132" s="78"/>
      <c r="BO132" s="78"/>
      <c r="BP132" s="78"/>
      <c r="BQ132" s="78"/>
      <c r="BR132" s="78"/>
      <c r="BS132" s="78"/>
      <c r="BT132" s="78">
        <f t="shared" si="77"/>
        <v>71</v>
      </c>
      <c r="BU132" s="78">
        <f t="shared" si="78"/>
        <v>74.73684210526315</v>
      </c>
      <c r="BV132" s="82">
        <v>89</v>
      </c>
      <c r="BW132" s="82"/>
      <c r="BX132" s="82"/>
      <c r="BY132" s="82"/>
      <c r="BZ132" s="82"/>
      <c r="CA132" s="82">
        <f t="shared" si="79"/>
        <v>89</v>
      </c>
      <c r="CB132" s="82">
        <f t="shared" si="80"/>
        <v>89</v>
      </c>
      <c r="CC132" s="84">
        <v>84</v>
      </c>
      <c r="CD132" s="84"/>
      <c r="CE132" s="84"/>
      <c r="CF132" s="84"/>
      <c r="CG132" s="84"/>
      <c r="CH132" s="84">
        <f t="shared" si="81"/>
        <v>84</v>
      </c>
      <c r="CI132" s="84">
        <f t="shared" si="82"/>
        <v>84</v>
      </c>
      <c r="CJ132" s="86"/>
      <c r="CK132" s="86"/>
      <c r="CL132" s="86"/>
      <c r="CM132" s="86"/>
      <c r="CN132" s="86"/>
      <c r="CO132" s="86" t="str">
        <f t="shared" si="83"/>
        <v/>
      </c>
      <c r="CP132" s="86">
        <f t="shared" si="84"/>
        <v>0</v>
      </c>
      <c r="CQ132" s="182">
        <v>20</v>
      </c>
      <c r="CR132" s="76">
        <v>5</v>
      </c>
      <c r="CS132" s="76">
        <v>12</v>
      </c>
      <c r="CT132" s="88"/>
      <c r="CU132" s="88"/>
      <c r="CV132" s="88"/>
      <c r="CW132" s="88"/>
      <c r="CX132" s="88"/>
      <c r="CY132" s="88">
        <f t="shared" si="85"/>
        <v>37</v>
      </c>
      <c r="CZ132" s="89">
        <f t="shared" si="86"/>
        <v>82.222222222222214</v>
      </c>
      <c r="DA132" s="386">
        <v>32</v>
      </c>
      <c r="DB132" s="385"/>
      <c r="DC132" s="80">
        <f t="shared" si="87"/>
        <v>12.8</v>
      </c>
      <c r="DD132" s="162" t="str">
        <f t="shared" si="88"/>
        <v/>
      </c>
      <c r="DE132" s="162">
        <f t="shared" si="89"/>
        <v>20.16</v>
      </c>
      <c r="DF132" s="162">
        <f t="shared" si="90"/>
        <v>42.64663742690059</v>
      </c>
      <c r="DG132" s="162">
        <f t="shared" si="91"/>
        <v>12.8</v>
      </c>
      <c r="DH132" s="93">
        <f t="shared" si="92"/>
        <v>75.606637426900591</v>
      </c>
      <c r="DI132" s="94">
        <f t="shared" si="93"/>
        <v>84.754148391812862</v>
      </c>
      <c r="DJ132" s="95">
        <f t="shared" si="94"/>
        <v>86.448131903833655</v>
      </c>
      <c r="DK132" s="96">
        <f t="shared" si="95"/>
        <v>87.803318713450295</v>
      </c>
      <c r="DL132" s="97">
        <f t="shared" si="96"/>
        <v>88</v>
      </c>
      <c r="DM132" s="164">
        <f t="shared" si="97"/>
        <v>3</v>
      </c>
      <c r="DN132" s="248">
        <f t="shared" si="98"/>
        <v>85</v>
      </c>
      <c r="DO132" s="248">
        <f t="shared" si="99"/>
        <v>86</v>
      </c>
    </row>
    <row r="133" spans="1:119" ht="18" customHeight="1">
      <c r="A133" s="70">
        <v>406913150157</v>
      </c>
      <c r="B133" s="71" t="s">
        <v>170</v>
      </c>
      <c r="C133" s="252" t="s">
        <v>171</v>
      </c>
      <c r="D133" s="253"/>
      <c r="E133" s="182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 t="str">
        <f t="shared" si="66"/>
        <v/>
      </c>
      <c r="R133" s="76">
        <f t="shared" si="67"/>
        <v>0</v>
      </c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 t="str">
        <f t="shared" si="68"/>
        <v/>
      </c>
      <c r="AD133" s="79" t="str">
        <f t="shared" si="69"/>
        <v/>
      </c>
      <c r="AE133" s="182">
        <v>13</v>
      </c>
      <c r="AF133" s="182">
        <v>20</v>
      </c>
      <c r="AG133" s="76">
        <v>17</v>
      </c>
      <c r="AH133" s="76">
        <v>19</v>
      </c>
      <c r="AI133" s="76"/>
      <c r="AJ133" s="76"/>
      <c r="AK133" s="76"/>
      <c r="AL133" s="76"/>
      <c r="AM133" s="76"/>
      <c r="AN133" s="76"/>
      <c r="AO133" s="76">
        <f t="shared" si="70"/>
        <v>69</v>
      </c>
      <c r="AP133" s="76">
        <f t="shared" si="71"/>
        <v>92</v>
      </c>
      <c r="AQ133" s="78">
        <v>14</v>
      </c>
      <c r="AR133" s="78">
        <v>20</v>
      </c>
      <c r="AS133" s="78">
        <v>14</v>
      </c>
      <c r="AT133" s="78">
        <v>18</v>
      </c>
      <c r="AU133" s="78"/>
      <c r="AV133" s="78"/>
      <c r="AW133" s="78"/>
      <c r="AX133" s="78">
        <f t="shared" si="72"/>
        <v>66</v>
      </c>
      <c r="AY133" s="78">
        <f t="shared" si="73"/>
        <v>88</v>
      </c>
      <c r="AZ133" s="384">
        <v>48</v>
      </c>
      <c r="BA133" s="385"/>
      <c r="BB133" s="80">
        <f t="shared" si="74"/>
        <v>96</v>
      </c>
      <c r="BC133" s="182">
        <v>98</v>
      </c>
      <c r="BD133" s="76"/>
      <c r="BE133" s="76"/>
      <c r="BF133" s="76"/>
      <c r="BG133" s="76"/>
      <c r="BH133" s="76">
        <f t="shared" si="75"/>
        <v>98</v>
      </c>
      <c r="BI133" s="76">
        <f t="shared" si="76"/>
        <v>98</v>
      </c>
      <c r="BJ133" s="78">
        <v>20</v>
      </c>
      <c r="BK133" s="78">
        <v>24</v>
      </c>
      <c r="BL133" s="78">
        <v>20</v>
      </c>
      <c r="BM133" s="78">
        <v>20</v>
      </c>
      <c r="BN133" s="78"/>
      <c r="BO133" s="78"/>
      <c r="BP133" s="78"/>
      <c r="BQ133" s="78"/>
      <c r="BR133" s="78"/>
      <c r="BS133" s="78"/>
      <c r="BT133" s="78">
        <f t="shared" si="77"/>
        <v>84</v>
      </c>
      <c r="BU133" s="78">
        <f t="shared" si="78"/>
        <v>88.421052631578945</v>
      </c>
      <c r="BV133" s="82">
        <v>90</v>
      </c>
      <c r="BW133" s="82"/>
      <c r="BX133" s="82"/>
      <c r="BY133" s="82"/>
      <c r="BZ133" s="82"/>
      <c r="CA133" s="82">
        <f t="shared" si="79"/>
        <v>90</v>
      </c>
      <c r="CB133" s="82">
        <f t="shared" si="80"/>
        <v>90</v>
      </c>
      <c r="CC133" s="84">
        <v>86</v>
      </c>
      <c r="CD133" s="84"/>
      <c r="CE133" s="84"/>
      <c r="CF133" s="84"/>
      <c r="CG133" s="84"/>
      <c r="CH133" s="84">
        <f t="shared" si="81"/>
        <v>86</v>
      </c>
      <c r="CI133" s="84">
        <f t="shared" si="82"/>
        <v>86</v>
      </c>
      <c r="CJ133" s="86"/>
      <c r="CK133" s="86"/>
      <c r="CL133" s="86"/>
      <c r="CM133" s="86"/>
      <c r="CN133" s="86"/>
      <c r="CO133" s="86" t="str">
        <f t="shared" si="83"/>
        <v/>
      </c>
      <c r="CP133" s="86">
        <f t="shared" si="84"/>
        <v>0</v>
      </c>
      <c r="CQ133" s="182">
        <v>14</v>
      </c>
      <c r="CR133" s="76">
        <v>8</v>
      </c>
      <c r="CS133" s="76">
        <v>15</v>
      </c>
      <c r="CT133" s="88"/>
      <c r="CU133" s="88"/>
      <c r="CV133" s="88"/>
      <c r="CW133" s="88"/>
      <c r="CX133" s="88"/>
      <c r="CY133" s="88">
        <f t="shared" si="85"/>
        <v>37</v>
      </c>
      <c r="CZ133" s="89">
        <f t="shared" si="86"/>
        <v>82.222222222222214</v>
      </c>
      <c r="DA133" s="386">
        <v>50</v>
      </c>
      <c r="DB133" s="385"/>
      <c r="DC133" s="80">
        <f t="shared" si="87"/>
        <v>20</v>
      </c>
      <c r="DD133" s="162" t="str">
        <f t="shared" si="88"/>
        <v/>
      </c>
      <c r="DE133" s="162">
        <f t="shared" si="89"/>
        <v>27.6</v>
      </c>
      <c r="DF133" s="162">
        <f t="shared" si="90"/>
        <v>45.074269005847952</v>
      </c>
      <c r="DG133" s="162">
        <f t="shared" si="91"/>
        <v>20</v>
      </c>
      <c r="DH133" s="93">
        <f t="shared" si="92"/>
        <v>92.674269005847947</v>
      </c>
      <c r="DI133" s="94">
        <f t="shared" si="93"/>
        <v>95.421418128654963</v>
      </c>
      <c r="DJ133" s="95">
        <f t="shared" si="94"/>
        <v>95.93014944769331</v>
      </c>
      <c r="DK133" s="96">
        <f t="shared" si="95"/>
        <v>96.337134502923973</v>
      </c>
      <c r="DL133" s="97">
        <f t="shared" si="96"/>
        <v>96</v>
      </c>
      <c r="DM133" s="164">
        <f t="shared" si="97"/>
        <v>0</v>
      </c>
      <c r="DN133" s="248">
        <f t="shared" si="98"/>
        <v>96</v>
      </c>
      <c r="DO133" s="248">
        <f t="shared" si="99"/>
        <v>97</v>
      </c>
    </row>
    <row r="134" spans="1:119" ht="18" customHeight="1">
      <c r="A134" s="70">
        <v>406910150370</v>
      </c>
      <c r="B134" s="71" t="s">
        <v>172</v>
      </c>
      <c r="C134" s="252" t="s">
        <v>173</v>
      </c>
      <c r="D134" s="251"/>
      <c r="E134" s="182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 t="str">
        <f t="shared" si="66"/>
        <v/>
      </c>
      <c r="R134" s="76">
        <f t="shared" si="67"/>
        <v>0</v>
      </c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 t="str">
        <f t="shared" si="68"/>
        <v/>
      </c>
      <c r="AD134" s="79" t="str">
        <f t="shared" si="69"/>
        <v/>
      </c>
      <c r="AE134" s="182">
        <v>7</v>
      </c>
      <c r="AF134" s="182">
        <v>7</v>
      </c>
      <c r="AG134" s="76">
        <v>13</v>
      </c>
      <c r="AH134" s="76">
        <v>3</v>
      </c>
      <c r="AI134" s="76"/>
      <c r="AJ134" s="76"/>
      <c r="AK134" s="76"/>
      <c r="AL134" s="76"/>
      <c r="AM134" s="76"/>
      <c r="AN134" s="76"/>
      <c r="AO134" s="76">
        <f t="shared" si="70"/>
        <v>30</v>
      </c>
      <c r="AP134" s="76">
        <f t="shared" si="71"/>
        <v>40</v>
      </c>
      <c r="AQ134" s="78">
        <v>15</v>
      </c>
      <c r="AR134" s="78">
        <v>0</v>
      </c>
      <c r="AS134" s="78">
        <v>8</v>
      </c>
      <c r="AT134" s="78">
        <v>14</v>
      </c>
      <c r="AU134" s="78"/>
      <c r="AV134" s="78"/>
      <c r="AW134" s="78"/>
      <c r="AX134" s="78">
        <f t="shared" si="72"/>
        <v>37</v>
      </c>
      <c r="AY134" s="78">
        <f t="shared" si="73"/>
        <v>49.333333333333336</v>
      </c>
      <c r="AZ134" s="384">
        <v>47</v>
      </c>
      <c r="BA134" s="385"/>
      <c r="BB134" s="80">
        <f t="shared" si="74"/>
        <v>94</v>
      </c>
      <c r="BC134" s="182">
        <v>82</v>
      </c>
      <c r="BD134" s="76"/>
      <c r="BE134" s="76"/>
      <c r="BF134" s="76"/>
      <c r="BG134" s="76"/>
      <c r="BH134" s="76">
        <f t="shared" si="75"/>
        <v>82</v>
      </c>
      <c r="BI134" s="76">
        <f t="shared" si="76"/>
        <v>82</v>
      </c>
      <c r="BJ134" s="78">
        <v>15</v>
      </c>
      <c r="BK134" s="78">
        <v>20</v>
      </c>
      <c r="BL134" s="78">
        <v>14</v>
      </c>
      <c r="BM134" s="78">
        <v>15</v>
      </c>
      <c r="BN134" s="78"/>
      <c r="BO134" s="78"/>
      <c r="BP134" s="78"/>
      <c r="BQ134" s="78"/>
      <c r="BR134" s="78"/>
      <c r="BS134" s="78"/>
      <c r="BT134" s="78">
        <f t="shared" si="77"/>
        <v>64</v>
      </c>
      <c r="BU134" s="78">
        <f t="shared" si="78"/>
        <v>67.368421052631575</v>
      </c>
      <c r="BV134" s="82">
        <v>88</v>
      </c>
      <c r="BW134" s="82"/>
      <c r="BX134" s="82"/>
      <c r="BY134" s="82"/>
      <c r="BZ134" s="82"/>
      <c r="CA134" s="82">
        <f t="shared" si="79"/>
        <v>88</v>
      </c>
      <c r="CB134" s="82">
        <f t="shared" si="80"/>
        <v>88</v>
      </c>
      <c r="CC134" s="84">
        <v>75</v>
      </c>
      <c r="CD134" s="84"/>
      <c r="CE134" s="84"/>
      <c r="CF134" s="84"/>
      <c r="CG134" s="84"/>
      <c r="CH134" s="84">
        <f t="shared" si="81"/>
        <v>75</v>
      </c>
      <c r="CI134" s="84">
        <f t="shared" si="82"/>
        <v>75</v>
      </c>
      <c r="CJ134" s="86"/>
      <c r="CK134" s="86"/>
      <c r="CL134" s="86"/>
      <c r="CM134" s="86"/>
      <c r="CN134" s="86"/>
      <c r="CO134" s="86" t="str">
        <f t="shared" si="83"/>
        <v/>
      </c>
      <c r="CP134" s="86">
        <f t="shared" si="84"/>
        <v>0</v>
      </c>
      <c r="CQ134" s="182">
        <v>11</v>
      </c>
      <c r="CR134" s="76">
        <v>7</v>
      </c>
      <c r="CS134" s="76">
        <v>8</v>
      </c>
      <c r="CT134" s="88"/>
      <c r="CU134" s="88"/>
      <c r="CV134" s="88"/>
      <c r="CW134" s="88"/>
      <c r="CX134" s="88"/>
      <c r="CY134" s="88">
        <f t="shared" si="85"/>
        <v>26</v>
      </c>
      <c r="CZ134" s="89">
        <f t="shared" si="86"/>
        <v>57.777777777777771</v>
      </c>
      <c r="DA134" s="386">
        <v>37</v>
      </c>
      <c r="DB134" s="385"/>
      <c r="DC134" s="80">
        <f t="shared" si="87"/>
        <v>14.8</v>
      </c>
      <c r="DD134" s="162" t="str">
        <f t="shared" si="88"/>
        <v/>
      </c>
      <c r="DE134" s="162">
        <f t="shared" si="89"/>
        <v>17.7</v>
      </c>
      <c r="DF134" s="162">
        <f t="shared" si="90"/>
        <v>37.669152046783623</v>
      </c>
      <c r="DG134" s="162">
        <f t="shared" si="91"/>
        <v>14.8</v>
      </c>
      <c r="DH134" s="93">
        <f t="shared" si="92"/>
        <v>70.169152046783623</v>
      </c>
      <c r="DI134" s="94">
        <f t="shared" si="93"/>
        <v>81.355720029239762</v>
      </c>
      <c r="DJ134" s="95">
        <f t="shared" si="94"/>
        <v>83.427306692657567</v>
      </c>
      <c r="DK134" s="96">
        <f t="shared" si="95"/>
        <v>85.084576023391804</v>
      </c>
      <c r="DL134" s="97">
        <f t="shared" si="96"/>
        <v>85</v>
      </c>
      <c r="DM134" s="164">
        <f t="shared" si="97"/>
        <v>-3</v>
      </c>
      <c r="DN134" s="248">
        <f t="shared" si="98"/>
        <v>88</v>
      </c>
      <c r="DO134" s="248">
        <f t="shared" si="99"/>
        <v>86</v>
      </c>
    </row>
    <row r="135" spans="1:119" ht="18" customHeight="1">
      <c r="A135" s="70">
        <v>406913150174</v>
      </c>
      <c r="B135" s="71" t="s">
        <v>174</v>
      </c>
      <c r="C135" s="252" t="s">
        <v>175</v>
      </c>
      <c r="D135" s="253"/>
      <c r="E135" s="182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 t="str">
        <f t="shared" si="66"/>
        <v/>
      </c>
      <c r="R135" s="76">
        <f t="shared" si="67"/>
        <v>0</v>
      </c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 t="str">
        <f t="shared" si="68"/>
        <v/>
      </c>
      <c r="AD135" s="79" t="str">
        <f t="shared" si="69"/>
        <v/>
      </c>
      <c r="AE135" s="182">
        <v>14</v>
      </c>
      <c r="AF135" s="182">
        <v>7</v>
      </c>
      <c r="AG135" s="76">
        <v>15</v>
      </c>
      <c r="AH135" s="76">
        <v>14</v>
      </c>
      <c r="AI135" s="76"/>
      <c r="AJ135" s="76"/>
      <c r="AK135" s="76"/>
      <c r="AL135" s="76"/>
      <c r="AM135" s="76"/>
      <c r="AN135" s="76"/>
      <c r="AO135" s="76">
        <f t="shared" si="70"/>
        <v>50</v>
      </c>
      <c r="AP135" s="76">
        <f t="shared" si="71"/>
        <v>66.666666666666657</v>
      </c>
      <c r="AQ135" s="78">
        <v>15</v>
      </c>
      <c r="AR135" s="78">
        <v>16</v>
      </c>
      <c r="AS135" s="78">
        <v>13</v>
      </c>
      <c r="AT135" s="78">
        <v>21</v>
      </c>
      <c r="AU135" s="78"/>
      <c r="AV135" s="78"/>
      <c r="AW135" s="78"/>
      <c r="AX135" s="78">
        <f t="shared" si="72"/>
        <v>65</v>
      </c>
      <c r="AY135" s="78">
        <f t="shared" si="73"/>
        <v>86.666666666666671</v>
      </c>
      <c r="AZ135" s="384">
        <v>36</v>
      </c>
      <c r="BA135" s="385"/>
      <c r="BB135" s="80">
        <f t="shared" si="74"/>
        <v>72</v>
      </c>
      <c r="BC135" s="182">
        <v>88</v>
      </c>
      <c r="BD135" s="76"/>
      <c r="BE135" s="76"/>
      <c r="BF135" s="76"/>
      <c r="BG135" s="76"/>
      <c r="BH135" s="76">
        <f t="shared" si="75"/>
        <v>88</v>
      </c>
      <c r="BI135" s="76">
        <f t="shared" si="76"/>
        <v>88</v>
      </c>
      <c r="BJ135" s="78">
        <v>22</v>
      </c>
      <c r="BK135" s="78">
        <v>28</v>
      </c>
      <c r="BL135" s="78">
        <v>15</v>
      </c>
      <c r="BM135" s="78">
        <v>14</v>
      </c>
      <c r="BN135" s="78"/>
      <c r="BO135" s="78"/>
      <c r="BP135" s="78"/>
      <c r="BQ135" s="78"/>
      <c r="BR135" s="78"/>
      <c r="BS135" s="78"/>
      <c r="BT135" s="78">
        <f t="shared" si="77"/>
        <v>79</v>
      </c>
      <c r="BU135" s="78">
        <f t="shared" si="78"/>
        <v>83.15789473684211</v>
      </c>
      <c r="BV135" s="82">
        <v>85</v>
      </c>
      <c r="BW135" s="82"/>
      <c r="BX135" s="82"/>
      <c r="BY135" s="82"/>
      <c r="BZ135" s="82"/>
      <c r="CA135" s="82">
        <f t="shared" si="79"/>
        <v>85</v>
      </c>
      <c r="CB135" s="82">
        <f t="shared" si="80"/>
        <v>85</v>
      </c>
      <c r="CC135" s="84">
        <v>82</v>
      </c>
      <c r="CD135" s="84"/>
      <c r="CE135" s="84"/>
      <c r="CF135" s="84"/>
      <c r="CG135" s="84"/>
      <c r="CH135" s="84">
        <f t="shared" si="81"/>
        <v>82</v>
      </c>
      <c r="CI135" s="84">
        <f t="shared" si="82"/>
        <v>82</v>
      </c>
      <c r="CJ135" s="86"/>
      <c r="CK135" s="86"/>
      <c r="CL135" s="86"/>
      <c r="CM135" s="86"/>
      <c r="CN135" s="86"/>
      <c r="CO135" s="86" t="str">
        <f t="shared" si="83"/>
        <v/>
      </c>
      <c r="CP135" s="86">
        <f t="shared" si="84"/>
        <v>0</v>
      </c>
      <c r="CQ135" s="182">
        <v>12</v>
      </c>
      <c r="CR135" s="76">
        <v>8</v>
      </c>
      <c r="CS135" s="76">
        <v>14</v>
      </c>
      <c r="CT135" s="88"/>
      <c r="CU135" s="88"/>
      <c r="CV135" s="88"/>
      <c r="CW135" s="88"/>
      <c r="CX135" s="88"/>
      <c r="CY135" s="88">
        <f t="shared" si="85"/>
        <v>34</v>
      </c>
      <c r="CZ135" s="89">
        <f t="shared" si="86"/>
        <v>75.555555555555557</v>
      </c>
      <c r="DA135" s="386">
        <v>49</v>
      </c>
      <c r="DB135" s="385"/>
      <c r="DC135" s="80">
        <f t="shared" si="87"/>
        <v>19.600000000000001</v>
      </c>
      <c r="DD135" s="162" t="str">
        <f t="shared" si="88"/>
        <v/>
      </c>
      <c r="DE135" s="162">
        <f t="shared" si="89"/>
        <v>22.28</v>
      </c>
      <c r="DF135" s="162">
        <f t="shared" si="90"/>
        <v>41.901461988304092</v>
      </c>
      <c r="DG135" s="162">
        <f t="shared" si="91"/>
        <v>19.600000000000001</v>
      </c>
      <c r="DH135" s="93">
        <f t="shared" si="92"/>
        <v>83.781461988304102</v>
      </c>
      <c r="DI135" s="94">
        <f t="shared" si="93"/>
        <v>89.863413742690057</v>
      </c>
      <c r="DJ135" s="95">
        <f t="shared" si="94"/>
        <v>90.989701104613388</v>
      </c>
      <c r="DK135" s="96">
        <f t="shared" si="95"/>
        <v>91.890730994152051</v>
      </c>
      <c r="DL135" s="97">
        <f t="shared" si="96"/>
        <v>92</v>
      </c>
      <c r="DM135" s="164">
        <f t="shared" si="97"/>
        <v>2</v>
      </c>
      <c r="DN135" s="248">
        <f t="shared" si="98"/>
        <v>90</v>
      </c>
      <c r="DO135" s="248">
        <f t="shared" si="99"/>
        <v>86</v>
      </c>
    </row>
    <row r="136" spans="1:119" ht="18" customHeight="1">
      <c r="A136" s="70">
        <v>406913150158</v>
      </c>
      <c r="B136" s="71" t="s">
        <v>62</v>
      </c>
      <c r="C136" s="252" t="s">
        <v>176</v>
      </c>
      <c r="D136" s="255"/>
      <c r="E136" s="182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 t="str">
        <f t="shared" si="66"/>
        <v/>
      </c>
      <c r="R136" s="76">
        <f t="shared" si="67"/>
        <v>0</v>
      </c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 t="str">
        <f t="shared" si="68"/>
        <v/>
      </c>
      <c r="AD136" s="79" t="str">
        <f t="shared" si="69"/>
        <v/>
      </c>
      <c r="AE136" s="182">
        <v>7</v>
      </c>
      <c r="AF136" s="182">
        <v>12</v>
      </c>
      <c r="AG136" s="76">
        <v>20</v>
      </c>
      <c r="AH136" s="76">
        <v>15</v>
      </c>
      <c r="AI136" s="76"/>
      <c r="AJ136" s="76"/>
      <c r="AK136" s="76"/>
      <c r="AL136" s="76"/>
      <c r="AM136" s="76"/>
      <c r="AN136" s="76"/>
      <c r="AO136" s="76">
        <f t="shared" si="70"/>
        <v>54</v>
      </c>
      <c r="AP136" s="76">
        <f t="shared" si="71"/>
        <v>72</v>
      </c>
      <c r="AQ136" s="78">
        <v>12</v>
      </c>
      <c r="AR136" s="78">
        <v>18</v>
      </c>
      <c r="AS136" s="78">
        <v>12</v>
      </c>
      <c r="AT136" s="78">
        <v>18</v>
      </c>
      <c r="AU136" s="78"/>
      <c r="AV136" s="78"/>
      <c r="AW136" s="78"/>
      <c r="AX136" s="78">
        <f t="shared" si="72"/>
        <v>60</v>
      </c>
      <c r="AY136" s="78">
        <f t="shared" si="73"/>
        <v>80</v>
      </c>
      <c r="AZ136" s="384">
        <v>47</v>
      </c>
      <c r="BA136" s="385"/>
      <c r="BB136" s="80">
        <f t="shared" si="74"/>
        <v>94</v>
      </c>
      <c r="BC136" s="182">
        <v>94</v>
      </c>
      <c r="BD136" s="76"/>
      <c r="BE136" s="76"/>
      <c r="BF136" s="76"/>
      <c r="BG136" s="76"/>
      <c r="BH136" s="76">
        <f t="shared" si="75"/>
        <v>94</v>
      </c>
      <c r="BI136" s="76">
        <f t="shared" si="76"/>
        <v>94</v>
      </c>
      <c r="BJ136" s="78">
        <v>25</v>
      </c>
      <c r="BK136" s="78">
        <v>29</v>
      </c>
      <c r="BL136" s="78">
        <v>12</v>
      </c>
      <c r="BM136" s="78">
        <v>17</v>
      </c>
      <c r="BN136" s="78"/>
      <c r="BO136" s="78"/>
      <c r="BP136" s="78"/>
      <c r="BQ136" s="78"/>
      <c r="BR136" s="78"/>
      <c r="BS136" s="78"/>
      <c r="BT136" s="78">
        <f t="shared" si="77"/>
        <v>83</v>
      </c>
      <c r="BU136" s="78">
        <f t="shared" si="78"/>
        <v>87.368421052631589</v>
      </c>
      <c r="BV136" s="82">
        <v>89</v>
      </c>
      <c r="BW136" s="82"/>
      <c r="BX136" s="82"/>
      <c r="BY136" s="82"/>
      <c r="BZ136" s="82"/>
      <c r="CA136" s="82">
        <f t="shared" si="79"/>
        <v>89</v>
      </c>
      <c r="CB136" s="82">
        <f t="shared" si="80"/>
        <v>89</v>
      </c>
      <c r="CC136" s="84">
        <v>86</v>
      </c>
      <c r="CD136" s="84"/>
      <c r="CE136" s="84"/>
      <c r="CF136" s="84"/>
      <c r="CG136" s="84"/>
      <c r="CH136" s="84">
        <f t="shared" si="81"/>
        <v>86</v>
      </c>
      <c r="CI136" s="84">
        <f t="shared" si="82"/>
        <v>86</v>
      </c>
      <c r="CJ136" s="86"/>
      <c r="CK136" s="86"/>
      <c r="CL136" s="86"/>
      <c r="CM136" s="86"/>
      <c r="CN136" s="86"/>
      <c r="CO136" s="86" t="str">
        <f t="shared" si="83"/>
        <v/>
      </c>
      <c r="CP136" s="86">
        <f t="shared" si="84"/>
        <v>0</v>
      </c>
      <c r="CQ136" s="182">
        <v>18</v>
      </c>
      <c r="CR136" s="76">
        <v>8</v>
      </c>
      <c r="CS136" s="76">
        <v>14</v>
      </c>
      <c r="CT136" s="88"/>
      <c r="CU136" s="88"/>
      <c r="CV136" s="88"/>
      <c r="CW136" s="88"/>
      <c r="CX136" s="88"/>
      <c r="CY136" s="88">
        <f t="shared" si="85"/>
        <v>40</v>
      </c>
      <c r="CZ136" s="89">
        <f t="shared" si="86"/>
        <v>88.888888888888886</v>
      </c>
      <c r="DA136" s="386">
        <v>43</v>
      </c>
      <c r="DB136" s="385"/>
      <c r="DC136" s="80">
        <f t="shared" si="87"/>
        <v>17.2</v>
      </c>
      <c r="DD136" s="162" t="str">
        <f t="shared" si="88"/>
        <v/>
      </c>
      <c r="DE136" s="162">
        <f t="shared" si="89"/>
        <v>24.3</v>
      </c>
      <c r="DF136" s="162">
        <f t="shared" si="90"/>
        <v>44.649707602339184</v>
      </c>
      <c r="DG136" s="162">
        <f t="shared" si="91"/>
        <v>17.2</v>
      </c>
      <c r="DH136" s="93">
        <f t="shared" si="92"/>
        <v>86.149707602339191</v>
      </c>
      <c r="DI136" s="94">
        <f t="shared" si="93"/>
        <v>91.343567251461991</v>
      </c>
      <c r="DJ136" s="95">
        <f t="shared" si="94"/>
        <v>92.305393112410655</v>
      </c>
      <c r="DK136" s="96">
        <f t="shared" si="95"/>
        <v>93.074853801169596</v>
      </c>
      <c r="DL136" s="97">
        <f t="shared" si="96"/>
        <v>93</v>
      </c>
      <c r="DM136" s="164">
        <f t="shared" si="97"/>
        <v>3</v>
      </c>
      <c r="DN136" s="248">
        <f t="shared" si="98"/>
        <v>90</v>
      </c>
      <c r="DO136" s="248">
        <f t="shared" si="99"/>
        <v>89</v>
      </c>
    </row>
    <row r="137" spans="1:119" ht="18" customHeight="1">
      <c r="A137" s="70">
        <v>406913150159</v>
      </c>
      <c r="B137" s="103" t="s">
        <v>177</v>
      </c>
      <c r="C137" s="252" t="s">
        <v>178</v>
      </c>
      <c r="D137" s="251"/>
      <c r="E137" s="182"/>
      <c r="F137" s="76"/>
      <c r="G137" s="76"/>
      <c r="H137" s="76"/>
      <c r="I137" s="76"/>
      <c r="J137" s="76"/>
      <c r="K137" s="76"/>
      <c r="L137" s="76"/>
      <c r="M137" s="76"/>
      <c r="N137" s="76"/>
      <c r="O137" s="106"/>
      <c r="P137" s="106"/>
      <c r="Q137" s="76" t="str">
        <f t="shared" si="66"/>
        <v/>
      </c>
      <c r="R137" s="76">
        <f t="shared" si="67"/>
        <v>0</v>
      </c>
      <c r="S137" s="108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78" t="str">
        <f t="shared" si="68"/>
        <v/>
      </c>
      <c r="AD137" s="79" t="str">
        <f t="shared" si="69"/>
        <v/>
      </c>
      <c r="AE137" s="182">
        <v>1</v>
      </c>
      <c r="AF137" s="182">
        <v>14</v>
      </c>
      <c r="AG137" s="76">
        <v>9</v>
      </c>
      <c r="AH137" s="76">
        <v>13</v>
      </c>
      <c r="AI137" s="76"/>
      <c r="AJ137" s="76"/>
      <c r="AK137" s="76"/>
      <c r="AL137" s="76"/>
      <c r="AM137" s="76"/>
      <c r="AN137" s="76"/>
      <c r="AO137" s="76">
        <f t="shared" si="70"/>
        <v>37</v>
      </c>
      <c r="AP137" s="76">
        <f t="shared" si="71"/>
        <v>49.333333333333336</v>
      </c>
      <c r="AQ137" s="78">
        <v>15</v>
      </c>
      <c r="AR137" s="108">
        <v>20</v>
      </c>
      <c r="AS137" s="108">
        <v>13</v>
      </c>
      <c r="AT137" s="108">
        <v>2</v>
      </c>
      <c r="AU137" s="108"/>
      <c r="AV137" s="108"/>
      <c r="AW137" s="108"/>
      <c r="AX137" s="78">
        <f t="shared" si="72"/>
        <v>50</v>
      </c>
      <c r="AY137" s="78">
        <f t="shared" si="73"/>
        <v>66.666666666666657</v>
      </c>
      <c r="AZ137" s="384">
        <v>38</v>
      </c>
      <c r="BA137" s="385"/>
      <c r="BB137" s="80">
        <f t="shared" si="74"/>
        <v>76</v>
      </c>
      <c r="BC137" s="182">
        <v>88</v>
      </c>
      <c r="BD137" s="76"/>
      <c r="BE137" s="76"/>
      <c r="BF137" s="76"/>
      <c r="BG137" s="76"/>
      <c r="BH137" s="76">
        <f t="shared" si="75"/>
        <v>88</v>
      </c>
      <c r="BI137" s="76">
        <f t="shared" si="76"/>
        <v>88</v>
      </c>
      <c r="BJ137" s="108">
        <v>17</v>
      </c>
      <c r="BK137" s="108">
        <v>29</v>
      </c>
      <c r="BL137" s="78">
        <v>18</v>
      </c>
      <c r="BM137" s="78">
        <v>20</v>
      </c>
      <c r="BN137" s="78"/>
      <c r="BO137" s="78"/>
      <c r="BP137" s="78"/>
      <c r="BQ137" s="78"/>
      <c r="BR137" s="78"/>
      <c r="BS137" s="78"/>
      <c r="BT137" s="78">
        <f t="shared" si="77"/>
        <v>84</v>
      </c>
      <c r="BU137" s="78">
        <f t="shared" si="78"/>
        <v>88.421052631578945</v>
      </c>
      <c r="BV137" s="82">
        <v>88</v>
      </c>
      <c r="BW137" s="82"/>
      <c r="BX137" s="82"/>
      <c r="BY137" s="82"/>
      <c r="BZ137" s="82"/>
      <c r="CA137" s="82">
        <f t="shared" si="79"/>
        <v>88</v>
      </c>
      <c r="CB137" s="82">
        <f t="shared" si="80"/>
        <v>88</v>
      </c>
      <c r="CC137" s="84">
        <v>85</v>
      </c>
      <c r="CD137" s="84"/>
      <c r="CE137" s="84"/>
      <c r="CF137" s="84"/>
      <c r="CG137" s="84"/>
      <c r="CH137" s="84">
        <f t="shared" si="81"/>
        <v>85</v>
      </c>
      <c r="CI137" s="84">
        <f t="shared" si="82"/>
        <v>85</v>
      </c>
      <c r="CJ137" s="86"/>
      <c r="CK137" s="86"/>
      <c r="CL137" s="86"/>
      <c r="CM137" s="86"/>
      <c r="CN137" s="86"/>
      <c r="CO137" s="86" t="str">
        <f t="shared" si="83"/>
        <v/>
      </c>
      <c r="CP137" s="86">
        <f t="shared" si="84"/>
        <v>0</v>
      </c>
      <c r="CQ137" s="182">
        <v>13</v>
      </c>
      <c r="CR137" s="76">
        <v>7</v>
      </c>
      <c r="CS137" s="76">
        <v>14</v>
      </c>
      <c r="CT137" s="88"/>
      <c r="CU137" s="88"/>
      <c r="CV137" s="88"/>
      <c r="CW137" s="88"/>
      <c r="CX137" s="88"/>
      <c r="CY137" s="88">
        <f t="shared" si="85"/>
        <v>34</v>
      </c>
      <c r="CZ137" s="89">
        <f t="shared" si="86"/>
        <v>75.555555555555557</v>
      </c>
      <c r="DA137" s="386">
        <v>37</v>
      </c>
      <c r="DB137" s="385"/>
      <c r="DC137" s="80">
        <f t="shared" si="87"/>
        <v>14.8</v>
      </c>
      <c r="DD137" s="162" t="str">
        <f t="shared" si="88"/>
        <v/>
      </c>
      <c r="DE137" s="162">
        <f t="shared" si="89"/>
        <v>18.760000000000002</v>
      </c>
      <c r="DF137" s="162">
        <f t="shared" si="90"/>
        <v>43.215935672514618</v>
      </c>
      <c r="DG137" s="162">
        <f t="shared" si="91"/>
        <v>14.8</v>
      </c>
      <c r="DH137" s="93">
        <f t="shared" si="92"/>
        <v>76.77593567251462</v>
      </c>
      <c r="DI137" s="94">
        <f t="shared" si="93"/>
        <v>85.484959795321643</v>
      </c>
      <c r="DJ137" s="95">
        <f t="shared" si="94"/>
        <v>87.097742040285908</v>
      </c>
      <c r="DK137" s="96">
        <f t="shared" si="95"/>
        <v>88.387967836257303</v>
      </c>
      <c r="DL137" s="97">
        <f t="shared" si="96"/>
        <v>88</v>
      </c>
      <c r="DM137" s="164">
        <f t="shared" si="97"/>
        <v>-4</v>
      </c>
      <c r="DN137" s="248">
        <f t="shared" si="98"/>
        <v>92</v>
      </c>
      <c r="DO137" s="248">
        <f t="shared" si="99"/>
        <v>92</v>
      </c>
    </row>
    <row r="138" spans="1:119" ht="18" customHeight="1" thickBot="1">
      <c r="A138" s="70">
        <v>406913150160</v>
      </c>
      <c r="B138" s="71" t="s">
        <v>179</v>
      </c>
      <c r="C138" s="250" t="s">
        <v>180</v>
      </c>
      <c r="D138" s="253"/>
      <c r="E138" s="182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 t="str">
        <f t="shared" si="66"/>
        <v/>
      </c>
      <c r="R138" s="76">
        <f t="shared" si="67"/>
        <v>0</v>
      </c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 t="str">
        <f t="shared" si="68"/>
        <v/>
      </c>
      <c r="AD138" s="79" t="str">
        <f t="shared" si="69"/>
        <v/>
      </c>
      <c r="AE138" s="182">
        <v>7</v>
      </c>
      <c r="AF138" s="182">
        <v>13</v>
      </c>
      <c r="AG138" s="76">
        <v>15</v>
      </c>
      <c r="AH138" s="76">
        <v>10</v>
      </c>
      <c r="AI138" s="76"/>
      <c r="AJ138" s="76"/>
      <c r="AK138" s="76"/>
      <c r="AL138" s="76"/>
      <c r="AM138" s="76"/>
      <c r="AN138" s="76"/>
      <c r="AO138" s="76">
        <f t="shared" si="70"/>
        <v>45</v>
      </c>
      <c r="AP138" s="76">
        <f t="shared" si="71"/>
        <v>60</v>
      </c>
      <c r="AQ138" s="78">
        <v>11</v>
      </c>
      <c r="AR138" s="78">
        <v>18</v>
      </c>
      <c r="AS138" s="78">
        <v>6</v>
      </c>
      <c r="AT138" s="78">
        <v>21</v>
      </c>
      <c r="AU138" s="78"/>
      <c r="AV138" s="78"/>
      <c r="AW138" s="78"/>
      <c r="AX138" s="78">
        <f t="shared" si="72"/>
        <v>56</v>
      </c>
      <c r="AY138" s="78">
        <f t="shared" si="73"/>
        <v>74.666666666666671</v>
      </c>
      <c r="AZ138" s="384">
        <v>34</v>
      </c>
      <c r="BA138" s="385"/>
      <c r="BB138" s="80">
        <f t="shared" si="74"/>
        <v>68</v>
      </c>
      <c r="BC138" s="182">
        <v>88</v>
      </c>
      <c r="BD138" s="76"/>
      <c r="BE138" s="76"/>
      <c r="BF138" s="76"/>
      <c r="BG138" s="76"/>
      <c r="BH138" s="76">
        <f t="shared" si="75"/>
        <v>88</v>
      </c>
      <c r="BI138" s="76">
        <f t="shared" si="76"/>
        <v>88</v>
      </c>
      <c r="BJ138" s="78">
        <v>15</v>
      </c>
      <c r="BK138" s="78">
        <v>24</v>
      </c>
      <c r="BL138" s="78">
        <v>10</v>
      </c>
      <c r="BM138" s="78">
        <v>15</v>
      </c>
      <c r="BN138" s="78"/>
      <c r="BO138" s="78"/>
      <c r="BP138" s="78"/>
      <c r="BQ138" s="78"/>
      <c r="BR138" s="78"/>
      <c r="BS138" s="78"/>
      <c r="BT138" s="78">
        <f t="shared" si="77"/>
        <v>64</v>
      </c>
      <c r="BU138" s="78">
        <f t="shared" si="78"/>
        <v>67.368421052631575</v>
      </c>
      <c r="BV138" s="82">
        <v>88</v>
      </c>
      <c r="BW138" s="82"/>
      <c r="BX138" s="82"/>
      <c r="BY138" s="82"/>
      <c r="BZ138" s="82"/>
      <c r="CA138" s="82">
        <f t="shared" si="79"/>
        <v>88</v>
      </c>
      <c r="CB138" s="82">
        <f t="shared" si="80"/>
        <v>88</v>
      </c>
      <c r="CC138" s="84">
        <v>84</v>
      </c>
      <c r="CD138" s="84"/>
      <c r="CE138" s="84"/>
      <c r="CF138" s="84"/>
      <c r="CG138" s="84"/>
      <c r="CH138" s="84">
        <f t="shared" si="81"/>
        <v>84</v>
      </c>
      <c r="CI138" s="84">
        <f t="shared" si="82"/>
        <v>84</v>
      </c>
      <c r="CJ138" s="86"/>
      <c r="CK138" s="86"/>
      <c r="CL138" s="86"/>
      <c r="CM138" s="86"/>
      <c r="CN138" s="86"/>
      <c r="CO138" s="86" t="str">
        <f t="shared" si="83"/>
        <v/>
      </c>
      <c r="CP138" s="86">
        <f t="shared" si="84"/>
        <v>0</v>
      </c>
      <c r="CQ138" s="182">
        <v>8</v>
      </c>
      <c r="CR138" s="76">
        <v>7</v>
      </c>
      <c r="CS138" s="76">
        <v>14</v>
      </c>
      <c r="CT138" s="88"/>
      <c r="CU138" s="88"/>
      <c r="CV138" s="88"/>
      <c r="CW138" s="88"/>
      <c r="CX138" s="88"/>
      <c r="CY138" s="88">
        <f>IF(SUMIFS(CQ138:CX138,CQ138:CX138,"&gt;=0")=0,"",SUMIFS(CQ138:CX138,CQ138:CX138,"&gt;=0"))</f>
        <v>29</v>
      </c>
      <c r="CZ138" s="89">
        <f t="shared" si="86"/>
        <v>64.444444444444443</v>
      </c>
      <c r="DA138" s="386">
        <v>32</v>
      </c>
      <c r="DB138" s="385"/>
      <c r="DC138" s="80">
        <f t="shared" si="87"/>
        <v>12.8</v>
      </c>
      <c r="DD138" s="162" t="str">
        <f t="shared" si="88"/>
        <v/>
      </c>
      <c r="DE138" s="162">
        <f t="shared" si="89"/>
        <v>20.04</v>
      </c>
      <c r="DF138" s="162">
        <f t="shared" si="90"/>
        <v>39.427485380116963</v>
      </c>
      <c r="DG138" s="162">
        <f t="shared" si="91"/>
        <v>12.8</v>
      </c>
      <c r="DH138" s="93">
        <f t="shared" si="92"/>
        <v>72.267485380116966</v>
      </c>
      <c r="DI138" s="94">
        <f t="shared" si="93"/>
        <v>82.667178362573111</v>
      </c>
      <c r="DJ138" s="95">
        <f t="shared" si="94"/>
        <v>84.593047433398311</v>
      </c>
      <c r="DK138" s="96">
        <f t="shared" si="95"/>
        <v>86.133742690058483</v>
      </c>
      <c r="DL138" s="97">
        <f t="shared" si="96"/>
        <v>86</v>
      </c>
      <c r="DM138" s="164">
        <f t="shared" si="97"/>
        <v>0</v>
      </c>
      <c r="DN138" s="248">
        <f t="shared" si="98"/>
        <v>86</v>
      </c>
      <c r="DO138" s="248">
        <f t="shared" si="99"/>
        <v>86</v>
      </c>
    </row>
    <row r="139" spans="1:119" ht="18" hidden="1" customHeight="1">
      <c r="A139" s="70"/>
      <c r="B139" s="99"/>
      <c r="C139" s="254"/>
      <c r="D139" s="251"/>
      <c r="E139" s="182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 t="str">
        <f t="shared" si="66"/>
        <v/>
      </c>
      <c r="R139" s="76">
        <f t="shared" si="67"/>
        <v>0</v>
      </c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 t="str">
        <f t="shared" si="68"/>
        <v/>
      </c>
      <c r="AD139" s="79" t="str">
        <f t="shared" si="69"/>
        <v/>
      </c>
      <c r="AE139" s="182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 t="str">
        <f t="shared" si="70"/>
        <v/>
      </c>
      <c r="AP139" s="76" t="str">
        <f t="shared" si="71"/>
        <v/>
      </c>
      <c r="AQ139" s="78"/>
      <c r="AR139" s="78"/>
      <c r="AS139" s="78"/>
      <c r="AT139" s="78"/>
      <c r="AU139" s="78"/>
      <c r="AV139" s="78"/>
      <c r="AW139" s="78"/>
      <c r="AX139" s="78" t="str">
        <f t="shared" si="72"/>
        <v/>
      </c>
      <c r="AY139" s="78" t="str">
        <f t="shared" si="73"/>
        <v/>
      </c>
      <c r="AZ139" s="384"/>
      <c r="BA139" s="385"/>
      <c r="BB139" s="80" t="str">
        <f t="shared" si="74"/>
        <v/>
      </c>
      <c r="BC139" s="182"/>
      <c r="BD139" s="76"/>
      <c r="BE139" s="76"/>
      <c r="BF139" s="76"/>
      <c r="BG139" s="76"/>
      <c r="BH139" s="76" t="str">
        <f t="shared" si="75"/>
        <v/>
      </c>
      <c r="BI139" s="76" t="str">
        <f t="shared" si="76"/>
        <v/>
      </c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 t="str">
        <f t="shared" si="77"/>
        <v/>
      </c>
      <c r="BU139" s="78" t="str">
        <f t="shared" si="78"/>
        <v/>
      </c>
      <c r="BV139" s="82"/>
      <c r="BW139" s="82"/>
      <c r="BX139" s="82"/>
      <c r="BY139" s="82"/>
      <c r="BZ139" s="82"/>
      <c r="CA139" s="82" t="str">
        <f t="shared" si="79"/>
        <v/>
      </c>
      <c r="CB139" s="82" t="str">
        <f t="shared" si="80"/>
        <v/>
      </c>
      <c r="CC139" s="84"/>
      <c r="CD139" s="84"/>
      <c r="CE139" s="84"/>
      <c r="CF139" s="84"/>
      <c r="CG139" s="84"/>
      <c r="CH139" s="84" t="str">
        <f t="shared" si="81"/>
        <v/>
      </c>
      <c r="CI139" s="84" t="str">
        <f t="shared" si="82"/>
        <v/>
      </c>
      <c r="CJ139" s="86"/>
      <c r="CK139" s="86"/>
      <c r="CL139" s="86"/>
      <c r="CM139" s="86"/>
      <c r="CN139" s="86"/>
      <c r="CO139" s="86" t="str">
        <f t="shared" si="83"/>
        <v/>
      </c>
      <c r="CP139" s="86">
        <f t="shared" si="84"/>
        <v>0</v>
      </c>
      <c r="CQ139" s="182"/>
      <c r="CR139" s="76"/>
      <c r="CS139" s="76"/>
      <c r="CT139" s="88"/>
      <c r="CU139" s="88"/>
      <c r="CV139" s="88"/>
      <c r="CW139" s="88"/>
      <c r="CX139" s="88"/>
      <c r="CY139" s="88" t="str">
        <f t="shared" si="85"/>
        <v/>
      </c>
      <c r="CZ139" s="89" t="str">
        <f t="shared" si="86"/>
        <v/>
      </c>
      <c r="DA139" s="386"/>
      <c r="DB139" s="385"/>
      <c r="DC139" s="80" t="str">
        <f t="shared" si="87"/>
        <v/>
      </c>
      <c r="DD139" s="162" t="str">
        <f t="shared" si="88"/>
        <v/>
      </c>
      <c r="DE139" s="162" t="str">
        <f t="shared" si="89"/>
        <v/>
      </c>
      <c r="DF139" s="162" t="str">
        <f t="shared" si="90"/>
        <v/>
      </c>
      <c r="DG139" s="162" t="str">
        <f t="shared" si="91"/>
        <v/>
      </c>
      <c r="DH139" s="93" t="str">
        <f t="shared" si="92"/>
        <v/>
      </c>
      <c r="DI139" s="94" t="str">
        <f t="shared" si="93"/>
        <v/>
      </c>
      <c r="DJ139" s="95" t="str">
        <f t="shared" si="94"/>
        <v/>
      </c>
      <c r="DK139" s="96" t="str">
        <f t="shared" si="95"/>
        <v/>
      </c>
      <c r="DL139" s="97" t="str">
        <f t="shared" si="96"/>
        <v/>
      </c>
      <c r="DM139" s="164" t="str">
        <f t="shared" si="97"/>
        <v/>
      </c>
      <c r="DN139" s="248" t="str">
        <f t="shared" si="98"/>
        <v/>
      </c>
      <c r="DO139" s="248" t="str">
        <f t="shared" si="99"/>
        <v/>
      </c>
    </row>
    <row r="140" spans="1:119" ht="18" hidden="1" customHeight="1">
      <c r="A140" s="70"/>
      <c r="B140" s="71"/>
      <c r="C140" s="252"/>
      <c r="D140" s="253"/>
      <c r="E140" s="182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 t="str">
        <f t="shared" si="66"/>
        <v/>
      </c>
      <c r="R140" s="76">
        <f t="shared" si="67"/>
        <v>0</v>
      </c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 t="str">
        <f t="shared" si="68"/>
        <v/>
      </c>
      <c r="AD140" s="79" t="str">
        <f t="shared" si="69"/>
        <v/>
      </c>
      <c r="AE140" s="182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 t="str">
        <f t="shared" si="70"/>
        <v/>
      </c>
      <c r="AP140" s="76" t="str">
        <f t="shared" si="71"/>
        <v/>
      </c>
      <c r="AQ140" s="78"/>
      <c r="AR140" s="78"/>
      <c r="AS140" s="78"/>
      <c r="AT140" s="78"/>
      <c r="AU140" s="78"/>
      <c r="AV140" s="78"/>
      <c r="AW140" s="78"/>
      <c r="AX140" s="78" t="str">
        <f t="shared" si="72"/>
        <v/>
      </c>
      <c r="AY140" s="78" t="str">
        <f t="shared" si="73"/>
        <v/>
      </c>
      <c r="AZ140" s="384"/>
      <c r="BA140" s="385"/>
      <c r="BB140" s="80" t="str">
        <f t="shared" si="74"/>
        <v/>
      </c>
      <c r="BC140" s="182"/>
      <c r="BD140" s="76"/>
      <c r="BE140" s="76"/>
      <c r="BF140" s="76"/>
      <c r="BG140" s="76"/>
      <c r="BH140" s="76" t="str">
        <f t="shared" si="75"/>
        <v/>
      </c>
      <c r="BI140" s="76" t="str">
        <f t="shared" si="76"/>
        <v/>
      </c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 t="str">
        <f t="shared" si="77"/>
        <v/>
      </c>
      <c r="BU140" s="78" t="str">
        <f t="shared" si="78"/>
        <v/>
      </c>
      <c r="BV140" s="82"/>
      <c r="BW140" s="82"/>
      <c r="BX140" s="82"/>
      <c r="BY140" s="82"/>
      <c r="BZ140" s="82"/>
      <c r="CA140" s="82" t="str">
        <f t="shared" si="79"/>
        <v/>
      </c>
      <c r="CB140" s="82" t="str">
        <f t="shared" si="80"/>
        <v/>
      </c>
      <c r="CC140" s="84"/>
      <c r="CD140" s="84"/>
      <c r="CE140" s="84"/>
      <c r="CF140" s="84"/>
      <c r="CG140" s="84"/>
      <c r="CH140" s="84" t="str">
        <f t="shared" si="81"/>
        <v/>
      </c>
      <c r="CI140" s="84" t="str">
        <f t="shared" si="82"/>
        <v/>
      </c>
      <c r="CJ140" s="86"/>
      <c r="CK140" s="86"/>
      <c r="CL140" s="86"/>
      <c r="CM140" s="86"/>
      <c r="CN140" s="86"/>
      <c r="CO140" s="86" t="str">
        <f t="shared" si="83"/>
        <v/>
      </c>
      <c r="CP140" s="86">
        <f t="shared" si="84"/>
        <v>0</v>
      </c>
      <c r="CQ140" s="182"/>
      <c r="CR140" s="76"/>
      <c r="CS140" s="76"/>
      <c r="CT140" s="88"/>
      <c r="CU140" s="88"/>
      <c r="CV140" s="88"/>
      <c r="CW140" s="88"/>
      <c r="CX140" s="88"/>
      <c r="CY140" s="88" t="str">
        <f t="shared" si="85"/>
        <v/>
      </c>
      <c r="CZ140" s="89" t="str">
        <f t="shared" si="86"/>
        <v/>
      </c>
      <c r="DA140" s="386"/>
      <c r="DB140" s="385"/>
      <c r="DC140" s="80" t="str">
        <f t="shared" si="87"/>
        <v/>
      </c>
      <c r="DD140" s="162" t="str">
        <f t="shared" si="88"/>
        <v/>
      </c>
      <c r="DE140" s="162" t="str">
        <f t="shared" si="89"/>
        <v/>
      </c>
      <c r="DF140" s="162" t="str">
        <f t="shared" si="90"/>
        <v/>
      </c>
      <c r="DG140" s="162" t="str">
        <f t="shared" si="91"/>
        <v/>
      </c>
      <c r="DH140" s="93" t="str">
        <f t="shared" si="92"/>
        <v/>
      </c>
      <c r="DI140" s="94" t="str">
        <f t="shared" si="93"/>
        <v/>
      </c>
      <c r="DJ140" s="95" t="str">
        <f t="shared" si="94"/>
        <v/>
      </c>
      <c r="DK140" s="96" t="str">
        <f t="shared" si="95"/>
        <v/>
      </c>
      <c r="DL140" s="97" t="str">
        <f t="shared" si="96"/>
        <v/>
      </c>
      <c r="DM140" s="164" t="str">
        <f t="shared" si="97"/>
        <v/>
      </c>
      <c r="DN140" s="248" t="str">
        <f t="shared" si="98"/>
        <v/>
      </c>
      <c r="DO140" s="248" t="str">
        <f t="shared" si="99"/>
        <v/>
      </c>
    </row>
    <row r="141" spans="1:119" ht="18" hidden="1" customHeight="1">
      <c r="A141" s="70"/>
      <c r="B141" s="103"/>
      <c r="C141" s="250"/>
      <c r="D141" s="251"/>
      <c r="E141" s="182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 t="str">
        <f t="shared" si="66"/>
        <v/>
      </c>
      <c r="R141" s="76">
        <f t="shared" si="67"/>
        <v>0</v>
      </c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 t="str">
        <f t="shared" si="68"/>
        <v/>
      </c>
      <c r="AD141" s="79" t="str">
        <f t="shared" si="69"/>
        <v/>
      </c>
      <c r="AE141" s="182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 t="str">
        <f t="shared" si="70"/>
        <v/>
      </c>
      <c r="AP141" s="76" t="str">
        <f t="shared" si="71"/>
        <v/>
      </c>
      <c r="AQ141" s="78"/>
      <c r="AR141" s="78"/>
      <c r="AS141" s="78"/>
      <c r="AT141" s="78"/>
      <c r="AU141" s="78"/>
      <c r="AV141" s="78"/>
      <c r="AW141" s="78"/>
      <c r="AX141" s="78" t="str">
        <f t="shared" si="72"/>
        <v/>
      </c>
      <c r="AY141" s="78" t="str">
        <f t="shared" si="73"/>
        <v/>
      </c>
      <c r="AZ141" s="384"/>
      <c r="BA141" s="385"/>
      <c r="BB141" s="80" t="str">
        <f t="shared" si="74"/>
        <v/>
      </c>
      <c r="BC141" s="182"/>
      <c r="BD141" s="76"/>
      <c r="BE141" s="76"/>
      <c r="BF141" s="76"/>
      <c r="BG141" s="76"/>
      <c r="BH141" s="76" t="str">
        <f t="shared" si="75"/>
        <v/>
      </c>
      <c r="BI141" s="76" t="str">
        <f t="shared" si="76"/>
        <v/>
      </c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 t="str">
        <f t="shared" si="77"/>
        <v/>
      </c>
      <c r="BU141" s="78" t="str">
        <f t="shared" si="78"/>
        <v/>
      </c>
      <c r="BV141" s="82"/>
      <c r="BW141" s="82"/>
      <c r="BX141" s="82"/>
      <c r="BY141" s="82"/>
      <c r="BZ141" s="82"/>
      <c r="CA141" s="82" t="str">
        <f t="shared" si="79"/>
        <v/>
      </c>
      <c r="CB141" s="82" t="str">
        <f t="shared" si="80"/>
        <v/>
      </c>
      <c r="CC141" s="84"/>
      <c r="CD141" s="84"/>
      <c r="CE141" s="84"/>
      <c r="CF141" s="84"/>
      <c r="CG141" s="84"/>
      <c r="CH141" s="84" t="str">
        <f t="shared" si="81"/>
        <v/>
      </c>
      <c r="CI141" s="84" t="str">
        <f t="shared" si="82"/>
        <v/>
      </c>
      <c r="CJ141" s="86"/>
      <c r="CK141" s="86"/>
      <c r="CL141" s="86"/>
      <c r="CM141" s="86"/>
      <c r="CN141" s="86"/>
      <c r="CO141" s="86" t="str">
        <f t="shared" si="83"/>
        <v/>
      </c>
      <c r="CP141" s="86">
        <f t="shared" si="84"/>
        <v>0</v>
      </c>
      <c r="CQ141" s="182"/>
      <c r="CR141" s="76"/>
      <c r="CS141" s="76"/>
      <c r="CT141" s="88"/>
      <c r="CU141" s="88"/>
      <c r="CV141" s="88"/>
      <c r="CW141" s="88"/>
      <c r="CX141" s="88"/>
      <c r="CY141" s="88" t="str">
        <f t="shared" si="85"/>
        <v/>
      </c>
      <c r="CZ141" s="89" t="str">
        <f t="shared" si="86"/>
        <v/>
      </c>
      <c r="DA141" s="386"/>
      <c r="DB141" s="385"/>
      <c r="DC141" s="80" t="str">
        <f t="shared" si="87"/>
        <v/>
      </c>
      <c r="DD141" s="162" t="str">
        <f t="shared" si="88"/>
        <v/>
      </c>
      <c r="DE141" s="162" t="str">
        <f t="shared" si="89"/>
        <v/>
      </c>
      <c r="DF141" s="162" t="str">
        <f t="shared" si="90"/>
        <v/>
      </c>
      <c r="DG141" s="162" t="str">
        <f t="shared" si="91"/>
        <v/>
      </c>
      <c r="DH141" s="93" t="str">
        <f t="shared" si="92"/>
        <v/>
      </c>
      <c r="DI141" s="94" t="str">
        <f t="shared" si="93"/>
        <v/>
      </c>
      <c r="DJ141" s="95" t="str">
        <f t="shared" si="94"/>
        <v/>
      </c>
      <c r="DK141" s="96" t="str">
        <f t="shared" si="95"/>
        <v/>
      </c>
      <c r="DL141" s="97" t="str">
        <f t="shared" si="96"/>
        <v/>
      </c>
      <c r="DM141" s="164" t="str">
        <f t="shared" si="97"/>
        <v/>
      </c>
      <c r="DN141" s="248" t="str">
        <f t="shared" si="98"/>
        <v/>
      </c>
      <c r="DO141" s="248" t="str">
        <f t="shared" si="99"/>
        <v/>
      </c>
    </row>
    <row r="142" spans="1:119" ht="18" hidden="1" customHeight="1">
      <c r="A142" s="70"/>
      <c r="B142" s="71"/>
      <c r="C142" s="252"/>
      <c r="D142" s="253"/>
      <c r="E142" s="182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 t="str">
        <f t="shared" si="66"/>
        <v/>
      </c>
      <c r="R142" s="76">
        <f t="shared" si="67"/>
        <v>0</v>
      </c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 t="str">
        <f t="shared" si="68"/>
        <v/>
      </c>
      <c r="AD142" s="79" t="str">
        <f t="shared" si="69"/>
        <v/>
      </c>
      <c r="AE142" s="182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 t="str">
        <f t="shared" si="70"/>
        <v/>
      </c>
      <c r="AP142" s="76" t="str">
        <f t="shared" si="71"/>
        <v/>
      </c>
      <c r="AQ142" s="78"/>
      <c r="AR142" s="78"/>
      <c r="AS142" s="78"/>
      <c r="AT142" s="78"/>
      <c r="AU142" s="78"/>
      <c r="AV142" s="78"/>
      <c r="AW142" s="78"/>
      <c r="AX142" s="78" t="str">
        <f t="shared" si="72"/>
        <v/>
      </c>
      <c r="AY142" s="78" t="str">
        <f t="shared" si="73"/>
        <v/>
      </c>
      <c r="AZ142" s="384"/>
      <c r="BA142" s="385"/>
      <c r="BB142" s="80" t="str">
        <f t="shared" si="74"/>
        <v/>
      </c>
      <c r="BC142" s="182"/>
      <c r="BD142" s="76"/>
      <c r="BE142" s="76"/>
      <c r="BF142" s="76"/>
      <c r="BG142" s="76"/>
      <c r="BH142" s="76" t="str">
        <f t="shared" si="75"/>
        <v/>
      </c>
      <c r="BI142" s="76" t="str">
        <f t="shared" si="76"/>
        <v/>
      </c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 t="str">
        <f t="shared" si="77"/>
        <v/>
      </c>
      <c r="BU142" s="78" t="str">
        <f t="shared" si="78"/>
        <v/>
      </c>
      <c r="BV142" s="82"/>
      <c r="BW142" s="82"/>
      <c r="BX142" s="82"/>
      <c r="BY142" s="82"/>
      <c r="BZ142" s="82"/>
      <c r="CA142" s="82" t="str">
        <f t="shared" si="79"/>
        <v/>
      </c>
      <c r="CB142" s="82" t="str">
        <f t="shared" si="80"/>
        <v/>
      </c>
      <c r="CC142" s="84"/>
      <c r="CD142" s="84"/>
      <c r="CE142" s="84"/>
      <c r="CF142" s="84"/>
      <c r="CG142" s="84"/>
      <c r="CH142" s="84" t="str">
        <f t="shared" si="81"/>
        <v/>
      </c>
      <c r="CI142" s="84" t="str">
        <f t="shared" si="82"/>
        <v/>
      </c>
      <c r="CJ142" s="86"/>
      <c r="CK142" s="86"/>
      <c r="CL142" s="86"/>
      <c r="CM142" s="86"/>
      <c r="CN142" s="86"/>
      <c r="CO142" s="86" t="str">
        <f t="shared" si="83"/>
        <v/>
      </c>
      <c r="CP142" s="86">
        <f t="shared" si="84"/>
        <v>0</v>
      </c>
      <c r="CQ142" s="182"/>
      <c r="CR142" s="76"/>
      <c r="CS142" s="76"/>
      <c r="CT142" s="88"/>
      <c r="CU142" s="88"/>
      <c r="CV142" s="88"/>
      <c r="CW142" s="88"/>
      <c r="CX142" s="88"/>
      <c r="CY142" s="88" t="str">
        <f t="shared" si="85"/>
        <v/>
      </c>
      <c r="CZ142" s="89" t="str">
        <f t="shared" si="86"/>
        <v/>
      </c>
      <c r="DA142" s="386"/>
      <c r="DB142" s="385"/>
      <c r="DC142" s="80" t="str">
        <f t="shared" si="87"/>
        <v/>
      </c>
      <c r="DD142" s="162" t="str">
        <f t="shared" si="88"/>
        <v/>
      </c>
      <c r="DE142" s="162" t="str">
        <f t="shared" si="89"/>
        <v/>
      </c>
      <c r="DF142" s="162" t="str">
        <f t="shared" si="90"/>
        <v/>
      </c>
      <c r="DG142" s="162" t="str">
        <f t="shared" si="91"/>
        <v/>
      </c>
      <c r="DH142" s="93" t="str">
        <f t="shared" si="92"/>
        <v/>
      </c>
      <c r="DI142" s="94" t="str">
        <f>IFERROR(75+(100-75)/(100-60)*(DH142-60),"")</f>
        <v/>
      </c>
      <c r="DJ142" s="95" t="str">
        <f t="shared" si="94"/>
        <v/>
      </c>
      <c r="DK142" s="96" t="str">
        <f t="shared" si="95"/>
        <v/>
      </c>
      <c r="DL142" s="97" t="str">
        <f>IFERROR(IF(ROUND(IF($C$113="Green",DI142,IF($C$113="Orange",DJ142,IF($C$113="Yellow",DK142,"Error!"))),0)&lt;70,70,ROUND(IF($C$113="Green",DI142,IF($C$113="Orange",DJ142,IF($C$113="Yellow",DK142,"Error!"))),0)),"")</f>
        <v/>
      </c>
      <c r="DM142" s="164" t="str">
        <f t="shared" si="97"/>
        <v/>
      </c>
      <c r="DN142" s="248" t="str">
        <f t="shared" si="98"/>
        <v/>
      </c>
      <c r="DO142" s="248" t="str">
        <f t="shared" si="99"/>
        <v/>
      </c>
    </row>
    <row r="143" spans="1:119" ht="18" hidden="1" customHeight="1">
      <c r="A143" s="70"/>
      <c r="B143" s="71"/>
      <c r="C143" s="252"/>
      <c r="D143" s="253"/>
      <c r="E143" s="182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 t="str">
        <f t="shared" si="66"/>
        <v/>
      </c>
      <c r="R143" s="76">
        <f t="shared" si="67"/>
        <v>0</v>
      </c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 t="str">
        <f t="shared" si="68"/>
        <v/>
      </c>
      <c r="AD143" s="79" t="str">
        <f t="shared" si="69"/>
        <v/>
      </c>
      <c r="AE143" s="182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 t="str">
        <f t="shared" si="70"/>
        <v/>
      </c>
      <c r="AP143" s="76" t="str">
        <f t="shared" si="71"/>
        <v/>
      </c>
      <c r="AQ143" s="78"/>
      <c r="AR143" s="78"/>
      <c r="AS143" s="78"/>
      <c r="AT143" s="78"/>
      <c r="AU143" s="78"/>
      <c r="AV143" s="78"/>
      <c r="AW143" s="78"/>
      <c r="AX143" s="78" t="str">
        <f t="shared" si="72"/>
        <v/>
      </c>
      <c r="AY143" s="78" t="str">
        <f t="shared" si="73"/>
        <v/>
      </c>
      <c r="AZ143" s="384"/>
      <c r="BA143" s="385"/>
      <c r="BB143" s="80" t="str">
        <f t="shared" si="74"/>
        <v/>
      </c>
      <c r="BC143" s="182"/>
      <c r="BD143" s="76"/>
      <c r="BE143" s="76"/>
      <c r="BF143" s="76"/>
      <c r="BG143" s="76"/>
      <c r="BH143" s="76" t="str">
        <f t="shared" si="75"/>
        <v/>
      </c>
      <c r="BI143" s="76" t="str">
        <f t="shared" si="76"/>
        <v/>
      </c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 t="str">
        <f t="shared" si="77"/>
        <v/>
      </c>
      <c r="BU143" s="78" t="str">
        <f t="shared" si="78"/>
        <v/>
      </c>
      <c r="BV143" s="82"/>
      <c r="BW143" s="82"/>
      <c r="BX143" s="82"/>
      <c r="BY143" s="82"/>
      <c r="BZ143" s="82"/>
      <c r="CA143" s="82" t="str">
        <f t="shared" si="79"/>
        <v/>
      </c>
      <c r="CB143" s="82" t="str">
        <f t="shared" si="80"/>
        <v/>
      </c>
      <c r="CC143" s="84"/>
      <c r="CD143" s="84"/>
      <c r="CE143" s="84"/>
      <c r="CF143" s="84"/>
      <c r="CG143" s="84"/>
      <c r="CH143" s="84" t="str">
        <f t="shared" si="81"/>
        <v/>
      </c>
      <c r="CI143" s="84" t="str">
        <f t="shared" si="82"/>
        <v/>
      </c>
      <c r="CJ143" s="86"/>
      <c r="CK143" s="86"/>
      <c r="CL143" s="86"/>
      <c r="CM143" s="86"/>
      <c r="CN143" s="86"/>
      <c r="CO143" s="86" t="str">
        <f t="shared" si="83"/>
        <v/>
      </c>
      <c r="CP143" s="86">
        <f t="shared" si="84"/>
        <v>0</v>
      </c>
      <c r="CQ143" s="182"/>
      <c r="CR143" s="76"/>
      <c r="CS143" s="76"/>
      <c r="CT143" s="88"/>
      <c r="CU143" s="88"/>
      <c r="CV143" s="88"/>
      <c r="CW143" s="88"/>
      <c r="CX143" s="88"/>
      <c r="CY143" s="88" t="str">
        <f t="shared" si="85"/>
        <v/>
      </c>
      <c r="CZ143" s="89" t="str">
        <f t="shared" si="86"/>
        <v/>
      </c>
      <c r="DA143" s="386"/>
      <c r="DB143" s="385"/>
      <c r="DC143" s="80" t="str">
        <f t="shared" si="87"/>
        <v/>
      </c>
      <c r="DD143" s="162" t="str">
        <f t="shared" si="88"/>
        <v/>
      </c>
      <c r="DE143" s="162" t="str">
        <f t="shared" si="89"/>
        <v/>
      </c>
      <c r="DF143" s="162" t="str">
        <f t="shared" si="90"/>
        <v/>
      </c>
      <c r="DG143" s="162" t="str">
        <f t="shared" si="91"/>
        <v/>
      </c>
      <c r="DH143" s="93" t="str">
        <f t="shared" si="92"/>
        <v/>
      </c>
      <c r="DI143" s="94" t="str">
        <f t="shared" si="93"/>
        <v/>
      </c>
      <c r="DJ143" s="95" t="str">
        <f t="shared" si="94"/>
        <v/>
      </c>
      <c r="DK143" s="96" t="str">
        <f t="shared" si="95"/>
        <v/>
      </c>
      <c r="DL143" s="97" t="str">
        <f t="shared" si="96"/>
        <v/>
      </c>
      <c r="DM143" s="164" t="str">
        <f t="shared" si="97"/>
        <v/>
      </c>
      <c r="DN143" s="248" t="str">
        <f t="shared" si="98"/>
        <v/>
      </c>
      <c r="DO143" s="248" t="str">
        <f t="shared" si="99"/>
        <v/>
      </c>
    </row>
    <row r="144" spans="1:119" ht="18" hidden="1" customHeight="1">
      <c r="A144" s="70"/>
      <c r="B144" s="71"/>
      <c r="C144" s="252"/>
      <c r="D144" s="253"/>
      <c r="E144" s="182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 t="str">
        <f t="shared" si="66"/>
        <v/>
      </c>
      <c r="R144" s="76">
        <f t="shared" si="67"/>
        <v>0</v>
      </c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 t="str">
        <f t="shared" si="68"/>
        <v/>
      </c>
      <c r="AD144" s="79" t="str">
        <f t="shared" si="69"/>
        <v/>
      </c>
      <c r="AE144" s="182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 t="str">
        <f t="shared" si="70"/>
        <v/>
      </c>
      <c r="AP144" s="76" t="str">
        <f t="shared" si="71"/>
        <v/>
      </c>
      <c r="AQ144" s="78"/>
      <c r="AR144" s="78"/>
      <c r="AS144" s="78"/>
      <c r="AT144" s="78"/>
      <c r="AU144" s="78"/>
      <c r="AV144" s="78"/>
      <c r="AW144" s="78"/>
      <c r="AX144" s="78" t="str">
        <f t="shared" si="72"/>
        <v/>
      </c>
      <c r="AY144" s="78" t="str">
        <f t="shared" si="73"/>
        <v/>
      </c>
      <c r="AZ144" s="384"/>
      <c r="BA144" s="385"/>
      <c r="BB144" s="80" t="str">
        <f t="shared" si="74"/>
        <v/>
      </c>
      <c r="BC144" s="182"/>
      <c r="BD144" s="76"/>
      <c r="BE144" s="76"/>
      <c r="BF144" s="76"/>
      <c r="BG144" s="76"/>
      <c r="BH144" s="76" t="str">
        <f t="shared" si="75"/>
        <v/>
      </c>
      <c r="BI144" s="76" t="str">
        <f t="shared" si="76"/>
        <v/>
      </c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 t="str">
        <f t="shared" si="77"/>
        <v/>
      </c>
      <c r="BU144" s="78" t="str">
        <f t="shared" si="78"/>
        <v/>
      </c>
      <c r="BV144" s="82"/>
      <c r="BW144" s="82"/>
      <c r="BX144" s="82"/>
      <c r="BY144" s="82"/>
      <c r="BZ144" s="82"/>
      <c r="CA144" s="82" t="str">
        <f t="shared" si="79"/>
        <v/>
      </c>
      <c r="CB144" s="82" t="str">
        <f t="shared" si="80"/>
        <v/>
      </c>
      <c r="CC144" s="84"/>
      <c r="CD144" s="84"/>
      <c r="CE144" s="84"/>
      <c r="CF144" s="84"/>
      <c r="CG144" s="84"/>
      <c r="CH144" s="84" t="str">
        <f t="shared" si="81"/>
        <v/>
      </c>
      <c r="CI144" s="84" t="str">
        <f t="shared" si="82"/>
        <v/>
      </c>
      <c r="CJ144" s="86"/>
      <c r="CK144" s="86"/>
      <c r="CL144" s="86"/>
      <c r="CM144" s="86"/>
      <c r="CN144" s="86"/>
      <c r="CO144" s="86" t="str">
        <f t="shared" si="83"/>
        <v/>
      </c>
      <c r="CP144" s="86">
        <f t="shared" si="84"/>
        <v>0</v>
      </c>
      <c r="CQ144" s="182"/>
      <c r="CR144" s="76"/>
      <c r="CS144" s="76"/>
      <c r="CT144" s="88"/>
      <c r="CU144" s="88"/>
      <c r="CV144" s="88"/>
      <c r="CW144" s="88"/>
      <c r="CX144" s="88"/>
      <c r="CY144" s="88" t="str">
        <f t="shared" si="85"/>
        <v/>
      </c>
      <c r="CZ144" s="89" t="str">
        <f t="shared" si="86"/>
        <v/>
      </c>
      <c r="DA144" s="386"/>
      <c r="DB144" s="385"/>
      <c r="DC144" s="80" t="str">
        <f t="shared" si="87"/>
        <v/>
      </c>
      <c r="DD144" s="162" t="str">
        <f t="shared" si="88"/>
        <v/>
      </c>
      <c r="DE144" s="162" t="str">
        <f t="shared" si="89"/>
        <v/>
      </c>
      <c r="DF144" s="162" t="str">
        <f t="shared" si="90"/>
        <v/>
      </c>
      <c r="DG144" s="162" t="str">
        <f t="shared" si="91"/>
        <v/>
      </c>
      <c r="DH144" s="93" t="str">
        <f t="shared" si="92"/>
        <v/>
      </c>
      <c r="DI144" s="94" t="str">
        <f t="shared" si="93"/>
        <v/>
      </c>
      <c r="DJ144" s="95" t="str">
        <f t="shared" si="94"/>
        <v/>
      </c>
      <c r="DK144" s="96" t="str">
        <f t="shared" si="95"/>
        <v/>
      </c>
      <c r="DL144" s="97" t="str">
        <f t="shared" si="96"/>
        <v/>
      </c>
      <c r="DM144" s="164" t="str">
        <f t="shared" si="97"/>
        <v/>
      </c>
      <c r="DN144" s="248" t="str">
        <f t="shared" si="98"/>
        <v/>
      </c>
      <c r="DO144" s="248" t="str">
        <f t="shared" si="99"/>
        <v/>
      </c>
    </row>
    <row r="145" spans="1:120" ht="18" hidden="1" customHeight="1">
      <c r="A145" s="70"/>
      <c r="B145" s="71"/>
      <c r="C145" s="252"/>
      <c r="D145" s="253"/>
      <c r="E145" s="182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 t="str">
        <f t="shared" si="66"/>
        <v/>
      </c>
      <c r="R145" s="76">
        <f t="shared" si="67"/>
        <v>0</v>
      </c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 t="str">
        <f t="shared" si="68"/>
        <v/>
      </c>
      <c r="AD145" s="79" t="str">
        <f t="shared" si="69"/>
        <v/>
      </c>
      <c r="AE145" s="182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 t="str">
        <f t="shared" si="70"/>
        <v/>
      </c>
      <c r="AP145" s="76" t="str">
        <f t="shared" si="71"/>
        <v/>
      </c>
      <c r="AQ145" s="78"/>
      <c r="AR145" s="78"/>
      <c r="AS145" s="78"/>
      <c r="AT145" s="78"/>
      <c r="AU145" s="78"/>
      <c r="AV145" s="78"/>
      <c r="AW145" s="78"/>
      <c r="AX145" s="78" t="str">
        <f t="shared" si="72"/>
        <v/>
      </c>
      <c r="AY145" s="78" t="str">
        <f t="shared" si="73"/>
        <v/>
      </c>
      <c r="AZ145" s="384"/>
      <c r="BA145" s="385"/>
      <c r="BB145" s="80" t="str">
        <f t="shared" si="74"/>
        <v/>
      </c>
      <c r="BC145" s="182"/>
      <c r="BD145" s="76"/>
      <c r="BE145" s="76"/>
      <c r="BF145" s="76"/>
      <c r="BG145" s="76"/>
      <c r="BH145" s="76" t="str">
        <f t="shared" si="75"/>
        <v/>
      </c>
      <c r="BI145" s="76" t="str">
        <f t="shared" si="76"/>
        <v/>
      </c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 t="str">
        <f t="shared" si="77"/>
        <v/>
      </c>
      <c r="BU145" s="78" t="str">
        <f t="shared" si="78"/>
        <v/>
      </c>
      <c r="BV145" s="82"/>
      <c r="BW145" s="82"/>
      <c r="BX145" s="82"/>
      <c r="BY145" s="82"/>
      <c r="BZ145" s="82"/>
      <c r="CA145" s="82" t="str">
        <f t="shared" si="79"/>
        <v/>
      </c>
      <c r="CB145" s="82" t="str">
        <f t="shared" si="80"/>
        <v/>
      </c>
      <c r="CC145" s="84"/>
      <c r="CD145" s="84"/>
      <c r="CE145" s="84"/>
      <c r="CF145" s="84"/>
      <c r="CG145" s="84"/>
      <c r="CH145" s="84" t="str">
        <f t="shared" si="81"/>
        <v/>
      </c>
      <c r="CI145" s="84" t="str">
        <f t="shared" si="82"/>
        <v/>
      </c>
      <c r="CJ145" s="86"/>
      <c r="CK145" s="86"/>
      <c r="CL145" s="86"/>
      <c r="CM145" s="86"/>
      <c r="CN145" s="86"/>
      <c r="CO145" s="86" t="str">
        <f t="shared" si="83"/>
        <v/>
      </c>
      <c r="CP145" s="86">
        <f t="shared" si="84"/>
        <v>0</v>
      </c>
      <c r="CQ145" s="182"/>
      <c r="CR145" s="76"/>
      <c r="CS145" s="76"/>
      <c r="CT145" s="88"/>
      <c r="CU145" s="88"/>
      <c r="CV145" s="88"/>
      <c r="CW145" s="88"/>
      <c r="CX145" s="88"/>
      <c r="CY145" s="88" t="str">
        <f t="shared" si="85"/>
        <v/>
      </c>
      <c r="CZ145" s="89" t="str">
        <f t="shared" si="86"/>
        <v/>
      </c>
      <c r="DA145" s="386"/>
      <c r="DB145" s="385"/>
      <c r="DC145" s="80" t="str">
        <f t="shared" si="87"/>
        <v/>
      </c>
      <c r="DD145" s="162" t="str">
        <f t="shared" si="88"/>
        <v/>
      </c>
      <c r="DE145" s="162" t="str">
        <f t="shared" si="89"/>
        <v/>
      </c>
      <c r="DF145" s="162" t="str">
        <f t="shared" si="90"/>
        <v/>
      </c>
      <c r="DG145" s="162" t="str">
        <f t="shared" si="91"/>
        <v/>
      </c>
      <c r="DH145" s="93" t="str">
        <f t="shared" si="92"/>
        <v/>
      </c>
      <c r="DI145" s="94" t="str">
        <f t="shared" si="93"/>
        <v/>
      </c>
      <c r="DJ145" s="95" t="str">
        <f t="shared" si="94"/>
        <v/>
      </c>
      <c r="DK145" s="96" t="str">
        <f t="shared" si="95"/>
        <v/>
      </c>
      <c r="DL145" s="97" t="str">
        <f t="shared" si="96"/>
        <v/>
      </c>
      <c r="DM145" s="164" t="str">
        <f t="shared" si="97"/>
        <v/>
      </c>
      <c r="DN145" s="248" t="str">
        <f t="shared" si="98"/>
        <v/>
      </c>
      <c r="DO145" s="248" t="str">
        <f t="shared" si="99"/>
        <v/>
      </c>
    </row>
    <row r="146" spans="1:120" ht="18" hidden="1" customHeight="1" thickBot="1">
      <c r="A146" s="70"/>
      <c r="B146" s="71"/>
      <c r="C146" s="252"/>
      <c r="D146" s="251"/>
      <c r="E146" s="182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 t="str">
        <f t="shared" si="66"/>
        <v/>
      </c>
      <c r="R146" s="76">
        <f t="shared" si="67"/>
        <v>0</v>
      </c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 t="str">
        <f t="shared" si="68"/>
        <v/>
      </c>
      <c r="AD146" s="79" t="str">
        <f t="shared" si="69"/>
        <v/>
      </c>
      <c r="AE146" s="182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 t="str">
        <f t="shared" si="70"/>
        <v/>
      </c>
      <c r="AP146" s="76" t="str">
        <f t="shared" si="71"/>
        <v/>
      </c>
      <c r="AQ146" s="78"/>
      <c r="AR146" s="78"/>
      <c r="AS146" s="78"/>
      <c r="AT146" s="78"/>
      <c r="AU146" s="78"/>
      <c r="AV146" s="78"/>
      <c r="AW146" s="78"/>
      <c r="AX146" s="78" t="str">
        <f t="shared" si="72"/>
        <v/>
      </c>
      <c r="AY146" s="78" t="str">
        <f t="shared" si="73"/>
        <v/>
      </c>
      <c r="AZ146" s="384"/>
      <c r="BA146" s="385"/>
      <c r="BB146" s="80" t="str">
        <f t="shared" si="74"/>
        <v/>
      </c>
      <c r="BC146" s="182"/>
      <c r="BD146" s="76"/>
      <c r="BE146" s="76"/>
      <c r="BF146" s="76"/>
      <c r="BG146" s="76"/>
      <c r="BH146" s="76" t="str">
        <f t="shared" si="75"/>
        <v/>
      </c>
      <c r="BI146" s="76" t="str">
        <f t="shared" si="76"/>
        <v/>
      </c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 t="str">
        <f t="shared" si="77"/>
        <v/>
      </c>
      <c r="BU146" s="78" t="str">
        <f t="shared" si="78"/>
        <v/>
      </c>
      <c r="BV146" s="82"/>
      <c r="BW146" s="82"/>
      <c r="BX146" s="82"/>
      <c r="BY146" s="82"/>
      <c r="BZ146" s="82"/>
      <c r="CA146" s="82" t="str">
        <f t="shared" si="79"/>
        <v/>
      </c>
      <c r="CB146" s="82" t="str">
        <f t="shared" si="80"/>
        <v/>
      </c>
      <c r="CC146" s="84"/>
      <c r="CD146" s="84"/>
      <c r="CE146" s="84"/>
      <c r="CF146" s="84"/>
      <c r="CG146" s="84"/>
      <c r="CH146" s="84" t="str">
        <f t="shared" si="81"/>
        <v/>
      </c>
      <c r="CI146" s="84" t="str">
        <f t="shared" si="82"/>
        <v/>
      </c>
      <c r="CJ146" s="86"/>
      <c r="CK146" s="86"/>
      <c r="CL146" s="86"/>
      <c r="CM146" s="86"/>
      <c r="CN146" s="86"/>
      <c r="CO146" s="86" t="str">
        <f t="shared" si="83"/>
        <v/>
      </c>
      <c r="CP146" s="86">
        <f t="shared" si="84"/>
        <v>0</v>
      </c>
      <c r="CQ146" s="182"/>
      <c r="CR146" s="76"/>
      <c r="CS146" s="76"/>
      <c r="CT146" s="88"/>
      <c r="CU146" s="88"/>
      <c r="CV146" s="88"/>
      <c r="CW146" s="88"/>
      <c r="CX146" s="88"/>
      <c r="CY146" s="88" t="str">
        <f t="shared" si="85"/>
        <v/>
      </c>
      <c r="CZ146" s="89" t="str">
        <f t="shared" si="86"/>
        <v/>
      </c>
      <c r="DA146" s="386"/>
      <c r="DB146" s="385"/>
      <c r="DC146" s="80" t="str">
        <f t="shared" si="87"/>
        <v/>
      </c>
      <c r="DD146" s="162" t="str">
        <f t="shared" si="88"/>
        <v/>
      </c>
      <c r="DE146" s="162" t="str">
        <f t="shared" si="89"/>
        <v/>
      </c>
      <c r="DF146" s="162" t="str">
        <f t="shared" si="90"/>
        <v/>
      </c>
      <c r="DG146" s="162" t="str">
        <f t="shared" si="91"/>
        <v/>
      </c>
      <c r="DH146" s="93" t="str">
        <f t="shared" si="92"/>
        <v/>
      </c>
      <c r="DI146" s="94" t="str">
        <f t="shared" si="93"/>
        <v/>
      </c>
      <c r="DJ146" s="95" t="str">
        <f t="shared" si="94"/>
        <v/>
      </c>
      <c r="DK146" s="96" t="str">
        <f t="shared" si="95"/>
        <v/>
      </c>
      <c r="DL146" s="97" t="str">
        <f t="shared" si="96"/>
        <v/>
      </c>
      <c r="DM146" s="164" t="str">
        <f t="shared" si="97"/>
        <v/>
      </c>
      <c r="DN146" s="248" t="str">
        <f t="shared" si="98"/>
        <v/>
      </c>
      <c r="DO146" s="248" t="str">
        <f t="shared" si="99"/>
        <v/>
      </c>
    </row>
    <row r="147" spans="1:120" ht="18" hidden="1" customHeight="1">
      <c r="A147" s="70"/>
      <c r="B147" s="103"/>
      <c r="C147" s="250"/>
      <c r="D147" s="251"/>
      <c r="E147" s="182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 t="str">
        <f t="shared" si="66"/>
        <v/>
      </c>
      <c r="R147" s="76">
        <f t="shared" si="67"/>
        <v>0</v>
      </c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 t="str">
        <f t="shared" si="68"/>
        <v/>
      </c>
      <c r="AD147" s="79" t="str">
        <f t="shared" si="69"/>
        <v/>
      </c>
      <c r="AE147" s="182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 t="str">
        <f t="shared" si="70"/>
        <v/>
      </c>
      <c r="AP147" s="76" t="str">
        <f t="shared" si="71"/>
        <v/>
      </c>
      <c r="AQ147" s="78"/>
      <c r="AR147" s="78"/>
      <c r="AS147" s="78"/>
      <c r="AT147" s="78"/>
      <c r="AU147" s="78"/>
      <c r="AV147" s="78"/>
      <c r="AW147" s="78"/>
      <c r="AX147" s="78" t="str">
        <f t="shared" si="72"/>
        <v/>
      </c>
      <c r="AY147" s="78" t="str">
        <f t="shared" si="73"/>
        <v/>
      </c>
      <c r="AZ147" s="384"/>
      <c r="BA147" s="385"/>
      <c r="BB147" s="80" t="str">
        <f t="shared" si="74"/>
        <v/>
      </c>
      <c r="BC147" s="182"/>
      <c r="BD147" s="76"/>
      <c r="BE147" s="76"/>
      <c r="BF147" s="76"/>
      <c r="BG147" s="76"/>
      <c r="BH147" s="76" t="str">
        <f t="shared" si="75"/>
        <v/>
      </c>
      <c r="BI147" s="76" t="str">
        <f t="shared" si="76"/>
        <v/>
      </c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 t="str">
        <f t="shared" si="77"/>
        <v/>
      </c>
      <c r="BU147" s="78" t="str">
        <f t="shared" si="78"/>
        <v/>
      </c>
      <c r="BV147" s="82"/>
      <c r="BW147" s="82"/>
      <c r="BX147" s="82"/>
      <c r="BY147" s="82"/>
      <c r="BZ147" s="82"/>
      <c r="CA147" s="82" t="str">
        <f t="shared" si="79"/>
        <v/>
      </c>
      <c r="CB147" s="82" t="str">
        <f t="shared" si="80"/>
        <v/>
      </c>
      <c r="CC147" s="84"/>
      <c r="CD147" s="84"/>
      <c r="CE147" s="84"/>
      <c r="CF147" s="84"/>
      <c r="CG147" s="84"/>
      <c r="CH147" s="84" t="str">
        <f t="shared" si="81"/>
        <v/>
      </c>
      <c r="CI147" s="84" t="str">
        <f t="shared" si="82"/>
        <v/>
      </c>
      <c r="CJ147" s="86"/>
      <c r="CK147" s="86"/>
      <c r="CL147" s="86"/>
      <c r="CM147" s="86"/>
      <c r="CN147" s="86"/>
      <c r="CO147" s="86" t="str">
        <f t="shared" si="83"/>
        <v/>
      </c>
      <c r="CP147" s="86">
        <f t="shared" si="84"/>
        <v>0</v>
      </c>
      <c r="CQ147" s="182"/>
      <c r="CR147" s="76"/>
      <c r="CS147" s="76"/>
      <c r="CT147" s="88"/>
      <c r="CU147" s="88"/>
      <c r="CV147" s="88"/>
      <c r="CW147" s="88"/>
      <c r="CX147" s="88"/>
      <c r="CY147" s="88" t="str">
        <f t="shared" si="85"/>
        <v/>
      </c>
      <c r="CZ147" s="89" t="str">
        <f t="shared" si="86"/>
        <v/>
      </c>
      <c r="DA147" s="386"/>
      <c r="DB147" s="385"/>
      <c r="DC147" s="80" t="str">
        <f t="shared" si="87"/>
        <v/>
      </c>
      <c r="DD147" s="162" t="str">
        <f t="shared" si="88"/>
        <v/>
      </c>
      <c r="DE147" s="162" t="str">
        <f t="shared" si="89"/>
        <v/>
      </c>
      <c r="DF147" s="162" t="str">
        <f t="shared" si="90"/>
        <v/>
      </c>
      <c r="DG147" s="162" t="str">
        <f t="shared" si="91"/>
        <v/>
      </c>
      <c r="DH147" s="93" t="str">
        <f t="shared" si="92"/>
        <v/>
      </c>
      <c r="DI147" s="94" t="str">
        <f t="shared" si="93"/>
        <v/>
      </c>
      <c r="DJ147" s="95" t="str">
        <f t="shared" si="94"/>
        <v/>
      </c>
      <c r="DK147" s="96" t="str">
        <f t="shared" si="95"/>
        <v/>
      </c>
      <c r="DL147" s="97" t="str">
        <f t="shared" si="96"/>
        <v/>
      </c>
      <c r="DM147" s="164" t="str">
        <f t="shared" si="97"/>
        <v/>
      </c>
      <c r="DN147" s="248" t="str">
        <f t="shared" si="98"/>
        <v/>
      </c>
      <c r="DO147" s="248" t="str">
        <f t="shared" si="99"/>
        <v/>
      </c>
    </row>
    <row r="148" spans="1:120" ht="18" hidden="1" customHeight="1">
      <c r="A148" s="70"/>
      <c r="B148" s="116"/>
      <c r="C148" s="117"/>
      <c r="D148" s="115"/>
      <c r="E148" s="182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 t="str">
        <f t="shared" si="66"/>
        <v/>
      </c>
      <c r="R148" s="76">
        <f t="shared" si="67"/>
        <v>0</v>
      </c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 t="str">
        <f t="shared" si="68"/>
        <v/>
      </c>
      <c r="AD148" s="79" t="str">
        <f t="shared" si="69"/>
        <v/>
      </c>
      <c r="AE148" s="182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 t="str">
        <f t="shared" si="70"/>
        <v/>
      </c>
      <c r="AP148" s="76" t="str">
        <f t="shared" si="71"/>
        <v/>
      </c>
      <c r="AQ148" s="78"/>
      <c r="AR148" s="78"/>
      <c r="AS148" s="78"/>
      <c r="AT148" s="78"/>
      <c r="AU148" s="78"/>
      <c r="AV148" s="78"/>
      <c r="AW148" s="78"/>
      <c r="AX148" s="78" t="str">
        <f t="shared" si="72"/>
        <v/>
      </c>
      <c r="AY148" s="78" t="str">
        <f t="shared" si="73"/>
        <v/>
      </c>
      <c r="AZ148" s="384"/>
      <c r="BA148" s="385"/>
      <c r="BB148" s="80" t="str">
        <f t="shared" si="74"/>
        <v/>
      </c>
      <c r="BC148" s="182"/>
      <c r="BD148" s="76"/>
      <c r="BE148" s="76"/>
      <c r="BF148" s="76"/>
      <c r="BG148" s="76"/>
      <c r="BH148" s="76" t="str">
        <f t="shared" si="75"/>
        <v/>
      </c>
      <c r="BI148" s="76" t="str">
        <f t="shared" si="76"/>
        <v/>
      </c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 t="str">
        <f t="shared" si="77"/>
        <v/>
      </c>
      <c r="BU148" s="78" t="str">
        <f t="shared" si="78"/>
        <v/>
      </c>
      <c r="BV148" s="82"/>
      <c r="BW148" s="82"/>
      <c r="BX148" s="82"/>
      <c r="BY148" s="82"/>
      <c r="BZ148" s="82"/>
      <c r="CA148" s="82" t="str">
        <f t="shared" si="79"/>
        <v/>
      </c>
      <c r="CB148" s="82" t="str">
        <f t="shared" si="80"/>
        <v/>
      </c>
      <c r="CC148" s="84"/>
      <c r="CD148" s="84"/>
      <c r="CE148" s="84"/>
      <c r="CF148" s="84"/>
      <c r="CG148" s="84"/>
      <c r="CH148" s="84" t="str">
        <f t="shared" si="81"/>
        <v/>
      </c>
      <c r="CI148" s="84" t="str">
        <f t="shared" si="82"/>
        <v/>
      </c>
      <c r="CJ148" s="86"/>
      <c r="CK148" s="86"/>
      <c r="CL148" s="86"/>
      <c r="CM148" s="86"/>
      <c r="CN148" s="86"/>
      <c r="CO148" s="86" t="str">
        <f t="shared" si="83"/>
        <v/>
      </c>
      <c r="CP148" s="86">
        <f>IFERROR(IF($CP$115=0,0,((CO148/SUMIFS($CJ$118:$CN$118,CJ148:CN148,"&gt;=0"))*100)),"")</f>
        <v>0</v>
      </c>
      <c r="CQ148" s="88"/>
      <c r="CR148" s="88"/>
      <c r="CS148" s="88"/>
      <c r="CT148" s="88"/>
      <c r="CU148" s="88"/>
      <c r="CV148" s="88"/>
      <c r="CW148" s="88"/>
      <c r="CX148" s="88"/>
      <c r="CY148" s="88" t="str">
        <f t="shared" si="85"/>
        <v/>
      </c>
      <c r="CZ148" s="89" t="str">
        <f t="shared" si="86"/>
        <v/>
      </c>
      <c r="DA148" s="386"/>
      <c r="DB148" s="385"/>
      <c r="DC148" s="80" t="str">
        <f t="shared" si="87"/>
        <v/>
      </c>
      <c r="DD148" s="162" t="str">
        <f t="shared" si="88"/>
        <v/>
      </c>
      <c r="DE148" s="162" t="str">
        <f t="shared" si="89"/>
        <v/>
      </c>
      <c r="DF148" s="162" t="str">
        <f t="shared" si="90"/>
        <v/>
      </c>
      <c r="DG148" s="162" t="str">
        <f t="shared" si="91"/>
        <v/>
      </c>
      <c r="DH148" s="93" t="str">
        <f t="shared" si="92"/>
        <v/>
      </c>
      <c r="DI148" s="94" t="str">
        <f t="shared" si="93"/>
        <v/>
      </c>
      <c r="DJ148" s="95" t="str">
        <f t="shared" si="94"/>
        <v/>
      </c>
      <c r="DK148" s="96" t="str">
        <f t="shared" si="95"/>
        <v/>
      </c>
      <c r="DL148" s="97" t="str">
        <f t="shared" si="96"/>
        <v/>
      </c>
      <c r="DM148" s="164" t="str">
        <f t="shared" si="97"/>
        <v/>
      </c>
      <c r="DN148" s="248" t="str">
        <f t="shared" si="98"/>
        <v/>
      </c>
      <c r="DO148" s="248" t="str">
        <f t="shared" si="99"/>
        <v/>
      </c>
    </row>
    <row r="149" spans="1:120" ht="18" hidden="1" customHeight="1">
      <c r="A149" s="70"/>
      <c r="B149" s="116"/>
      <c r="C149" s="117"/>
      <c r="D149" s="115"/>
      <c r="E149" s="182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 t="str">
        <f t="shared" si="66"/>
        <v/>
      </c>
      <c r="R149" s="76">
        <f t="shared" si="67"/>
        <v>0</v>
      </c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 t="str">
        <f t="shared" si="68"/>
        <v/>
      </c>
      <c r="AD149" s="79" t="str">
        <f t="shared" si="69"/>
        <v/>
      </c>
      <c r="AE149" s="182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 t="str">
        <f t="shared" si="70"/>
        <v/>
      </c>
      <c r="AP149" s="76" t="str">
        <f t="shared" si="71"/>
        <v/>
      </c>
      <c r="AQ149" s="78"/>
      <c r="AR149" s="78"/>
      <c r="AS149" s="78"/>
      <c r="AT149" s="78"/>
      <c r="AU149" s="78"/>
      <c r="AV149" s="78"/>
      <c r="AW149" s="78"/>
      <c r="AX149" s="78" t="str">
        <f t="shared" si="72"/>
        <v/>
      </c>
      <c r="AY149" s="78" t="str">
        <f t="shared" si="73"/>
        <v/>
      </c>
      <c r="AZ149" s="384"/>
      <c r="BA149" s="385"/>
      <c r="BB149" s="80" t="str">
        <f t="shared" si="74"/>
        <v/>
      </c>
      <c r="BC149" s="182"/>
      <c r="BD149" s="76"/>
      <c r="BE149" s="76"/>
      <c r="BF149" s="76"/>
      <c r="BG149" s="76"/>
      <c r="BH149" s="76" t="str">
        <f t="shared" si="75"/>
        <v/>
      </c>
      <c r="BI149" s="76" t="str">
        <f t="shared" si="76"/>
        <v/>
      </c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 t="str">
        <f t="shared" si="77"/>
        <v/>
      </c>
      <c r="BU149" s="78" t="str">
        <f t="shared" si="78"/>
        <v/>
      </c>
      <c r="BV149" s="82"/>
      <c r="BW149" s="82"/>
      <c r="BX149" s="82"/>
      <c r="BY149" s="82"/>
      <c r="BZ149" s="82"/>
      <c r="CA149" s="82" t="str">
        <f t="shared" si="79"/>
        <v/>
      </c>
      <c r="CB149" s="82" t="str">
        <f t="shared" si="80"/>
        <v/>
      </c>
      <c r="CC149" s="84"/>
      <c r="CD149" s="84"/>
      <c r="CE149" s="84"/>
      <c r="CF149" s="84"/>
      <c r="CG149" s="84"/>
      <c r="CH149" s="84" t="str">
        <f t="shared" si="81"/>
        <v/>
      </c>
      <c r="CI149" s="84" t="str">
        <f t="shared" si="82"/>
        <v/>
      </c>
      <c r="CJ149" s="86"/>
      <c r="CK149" s="86"/>
      <c r="CL149" s="86"/>
      <c r="CM149" s="86"/>
      <c r="CN149" s="86"/>
      <c r="CO149" s="86" t="str">
        <f t="shared" si="83"/>
        <v/>
      </c>
      <c r="CP149" s="86">
        <f t="shared" si="84"/>
        <v>0</v>
      </c>
      <c r="CQ149" s="88"/>
      <c r="CR149" s="88"/>
      <c r="CS149" s="88"/>
      <c r="CT149" s="88"/>
      <c r="CU149" s="88"/>
      <c r="CV149" s="88"/>
      <c r="CW149" s="88"/>
      <c r="CX149" s="88"/>
      <c r="CY149" s="88" t="str">
        <f t="shared" si="85"/>
        <v/>
      </c>
      <c r="CZ149" s="89" t="str">
        <f t="shared" si="86"/>
        <v/>
      </c>
      <c r="DA149" s="386"/>
      <c r="DB149" s="385"/>
      <c r="DC149" s="80" t="str">
        <f t="shared" si="87"/>
        <v/>
      </c>
      <c r="DD149" s="162" t="str">
        <f t="shared" si="88"/>
        <v/>
      </c>
      <c r="DE149" s="162" t="str">
        <f t="shared" si="89"/>
        <v/>
      </c>
      <c r="DF149" s="162" t="str">
        <f t="shared" si="90"/>
        <v/>
      </c>
      <c r="DG149" s="162" t="str">
        <f t="shared" si="91"/>
        <v/>
      </c>
      <c r="DH149" s="93" t="str">
        <f t="shared" si="92"/>
        <v/>
      </c>
      <c r="DI149" s="94" t="str">
        <f t="shared" si="93"/>
        <v/>
      </c>
      <c r="DJ149" s="95" t="str">
        <f t="shared" si="94"/>
        <v/>
      </c>
      <c r="DK149" s="96" t="str">
        <f t="shared" si="95"/>
        <v/>
      </c>
      <c r="DL149" s="97" t="str">
        <f t="shared" si="96"/>
        <v/>
      </c>
      <c r="DM149" s="164" t="str">
        <f t="shared" si="97"/>
        <v/>
      </c>
      <c r="DN149" s="248" t="str">
        <f t="shared" si="98"/>
        <v/>
      </c>
      <c r="DO149" s="248" t="str">
        <f t="shared" si="99"/>
        <v/>
      </c>
    </row>
    <row r="150" spans="1:120" ht="18" hidden="1" customHeight="1">
      <c r="A150" s="70"/>
      <c r="B150" s="116"/>
      <c r="C150" s="117"/>
      <c r="D150" s="115"/>
      <c r="E150" s="182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 t="str">
        <f t="shared" si="66"/>
        <v/>
      </c>
      <c r="R150" s="76">
        <f t="shared" si="67"/>
        <v>0</v>
      </c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 t="str">
        <f t="shared" si="68"/>
        <v/>
      </c>
      <c r="AD150" s="79" t="str">
        <f t="shared" si="69"/>
        <v/>
      </c>
      <c r="AE150" s="182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 t="str">
        <f t="shared" si="70"/>
        <v/>
      </c>
      <c r="AP150" s="76" t="str">
        <f t="shared" si="71"/>
        <v/>
      </c>
      <c r="AQ150" s="78"/>
      <c r="AR150" s="78"/>
      <c r="AS150" s="78"/>
      <c r="AT150" s="78"/>
      <c r="AU150" s="78"/>
      <c r="AV150" s="78"/>
      <c r="AW150" s="78"/>
      <c r="AX150" s="78" t="str">
        <f t="shared" si="72"/>
        <v/>
      </c>
      <c r="AY150" s="78" t="str">
        <f t="shared" si="73"/>
        <v/>
      </c>
      <c r="AZ150" s="384"/>
      <c r="BA150" s="385"/>
      <c r="BB150" s="80" t="str">
        <f t="shared" si="74"/>
        <v/>
      </c>
      <c r="BC150" s="182"/>
      <c r="BD150" s="76"/>
      <c r="BE150" s="76"/>
      <c r="BF150" s="76"/>
      <c r="BG150" s="76"/>
      <c r="BH150" s="76" t="str">
        <f t="shared" si="75"/>
        <v/>
      </c>
      <c r="BI150" s="76" t="str">
        <f t="shared" si="76"/>
        <v/>
      </c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 t="str">
        <f t="shared" si="77"/>
        <v/>
      </c>
      <c r="BU150" s="78" t="str">
        <f t="shared" si="78"/>
        <v/>
      </c>
      <c r="BV150" s="82"/>
      <c r="BW150" s="82"/>
      <c r="BX150" s="82"/>
      <c r="BY150" s="82"/>
      <c r="BZ150" s="82"/>
      <c r="CA150" s="82" t="str">
        <f t="shared" si="79"/>
        <v/>
      </c>
      <c r="CB150" s="82" t="str">
        <f t="shared" si="80"/>
        <v/>
      </c>
      <c r="CC150" s="84"/>
      <c r="CD150" s="84"/>
      <c r="CE150" s="84"/>
      <c r="CF150" s="84"/>
      <c r="CG150" s="84"/>
      <c r="CH150" s="84" t="str">
        <f t="shared" si="81"/>
        <v/>
      </c>
      <c r="CI150" s="84" t="str">
        <f>IFERROR(IF($CI$115=0,0,((CH150/SUMIFS($CC$118:$CG$118,CC150:CG150,"&gt;=0"))*100)),"")</f>
        <v/>
      </c>
      <c r="CJ150" s="86"/>
      <c r="CK150" s="86"/>
      <c r="CL150" s="86"/>
      <c r="CM150" s="86"/>
      <c r="CN150" s="86"/>
      <c r="CO150" s="86" t="str">
        <f t="shared" si="83"/>
        <v/>
      </c>
      <c r="CP150" s="86">
        <f t="shared" si="84"/>
        <v>0</v>
      </c>
      <c r="CQ150" s="88"/>
      <c r="CR150" s="88"/>
      <c r="CS150" s="88"/>
      <c r="CT150" s="88"/>
      <c r="CU150" s="88"/>
      <c r="CV150" s="88"/>
      <c r="CW150" s="88"/>
      <c r="CX150" s="88"/>
      <c r="CY150" s="88" t="str">
        <f t="shared" si="85"/>
        <v/>
      </c>
      <c r="CZ150" s="89" t="str">
        <f t="shared" si="86"/>
        <v/>
      </c>
      <c r="DA150" s="386"/>
      <c r="DB150" s="385"/>
      <c r="DC150" s="80" t="str">
        <f t="shared" si="87"/>
        <v/>
      </c>
      <c r="DD150" s="162" t="str">
        <f t="shared" si="88"/>
        <v/>
      </c>
      <c r="DE150" s="162" t="str">
        <f>IFERROR(((AP150*$AP$115+AY150*$AY$115+BB150*$BB$115)/100)*$BA$114/100,"")</f>
        <v/>
      </c>
      <c r="DF150" s="162" t="str">
        <f t="shared" si="90"/>
        <v/>
      </c>
      <c r="DG150" s="162" t="str">
        <f t="shared" si="91"/>
        <v/>
      </c>
      <c r="DH150" s="93" t="str">
        <f t="shared" si="92"/>
        <v/>
      </c>
      <c r="DI150" s="94" t="str">
        <f t="shared" si="93"/>
        <v/>
      </c>
      <c r="DJ150" s="95" t="str">
        <f t="shared" si="94"/>
        <v/>
      </c>
      <c r="DK150" s="96" t="str">
        <f t="shared" si="95"/>
        <v/>
      </c>
      <c r="DL150" s="97" t="str">
        <f t="shared" si="96"/>
        <v/>
      </c>
      <c r="DM150" s="164" t="str">
        <f t="shared" si="97"/>
        <v/>
      </c>
      <c r="DN150" s="248" t="str">
        <f t="shared" si="98"/>
        <v/>
      </c>
      <c r="DO150" s="248" t="str">
        <f t="shared" si="99"/>
        <v/>
      </c>
    </row>
    <row r="151" spans="1:120" ht="18" hidden="1" customHeight="1">
      <c r="A151" s="70"/>
      <c r="B151" s="116"/>
      <c r="C151" s="117"/>
      <c r="D151" s="115"/>
      <c r="E151" s="182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 t="str">
        <f t="shared" si="66"/>
        <v/>
      </c>
      <c r="R151" s="76">
        <f t="shared" si="67"/>
        <v>0</v>
      </c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 t="str">
        <f t="shared" si="68"/>
        <v/>
      </c>
      <c r="AD151" s="79" t="str">
        <f t="shared" si="69"/>
        <v/>
      </c>
      <c r="AE151" s="182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 t="str">
        <f t="shared" si="70"/>
        <v/>
      </c>
      <c r="AP151" s="76" t="str">
        <f t="shared" si="71"/>
        <v/>
      </c>
      <c r="AQ151" s="78"/>
      <c r="AR151" s="78"/>
      <c r="AS151" s="78"/>
      <c r="AT151" s="78"/>
      <c r="AU151" s="78"/>
      <c r="AV151" s="78"/>
      <c r="AW151" s="78"/>
      <c r="AX151" s="78" t="str">
        <f t="shared" si="72"/>
        <v/>
      </c>
      <c r="AY151" s="78" t="str">
        <f t="shared" si="73"/>
        <v/>
      </c>
      <c r="AZ151" s="384"/>
      <c r="BA151" s="385"/>
      <c r="BB151" s="80" t="str">
        <f t="shared" si="74"/>
        <v/>
      </c>
      <c r="BC151" s="182"/>
      <c r="BD151" s="76"/>
      <c r="BE151" s="76"/>
      <c r="BF151" s="76"/>
      <c r="BG151" s="76"/>
      <c r="BH151" s="76" t="str">
        <f t="shared" si="75"/>
        <v/>
      </c>
      <c r="BI151" s="76" t="str">
        <f t="shared" si="76"/>
        <v/>
      </c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 t="str">
        <f t="shared" si="77"/>
        <v/>
      </c>
      <c r="BU151" s="78" t="str">
        <f t="shared" si="78"/>
        <v/>
      </c>
      <c r="BV151" s="82"/>
      <c r="BW151" s="82"/>
      <c r="BX151" s="82"/>
      <c r="BY151" s="82"/>
      <c r="BZ151" s="82"/>
      <c r="CA151" s="82" t="str">
        <f t="shared" si="79"/>
        <v/>
      </c>
      <c r="CB151" s="82" t="str">
        <f t="shared" si="80"/>
        <v/>
      </c>
      <c r="CC151" s="84"/>
      <c r="CD151" s="84"/>
      <c r="CE151" s="84"/>
      <c r="CF151" s="84"/>
      <c r="CG151" s="84"/>
      <c r="CH151" s="84" t="str">
        <f t="shared" si="81"/>
        <v/>
      </c>
      <c r="CI151" s="84" t="str">
        <f t="shared" si="82"/>
        <v/>
      </c>
      <c r="CJ151" s="86"/>
      <c r="CK151" s="86"/>
      <c r="CL151" s="86"/>
      <c r="CM151" s="86"/>
      <c r="CN151" s="86"/>
      <c r="CO151" s="86" t="str">
        <f t="shared" si="83"/>
        <v/>
      </c>
      <c r="CP151" s="86">
        <f t="shared" si="84"/>
        <v>0</v>
      </c>
      <c r="CQ151" s="88"/>
      <c r="CR151" s="88"/>
      <c r="CS151" s="88"/>
      <c r="CT151" s="88"/>
      <c r="CU151" s="88"/>
      <c r="CV151" s="88"/>
      <c r="CW151" s="88"/>
      <c r="CX151" s="88"/>
      <c r="CY151" s="88" t="str">
        <f t="shared" si="85"/>
        <v/>
      </c>
      <c r="CZ151" s="89" t="str">
        <f t="shared" si="86"/>
        <v/>
      </c>
      <c r="DA151" s="386"/>
      <c r="DB151" s="385"/>
      <c r="DC151" s="80" t="str">
        <f t="shared" si="87"/>
        <v/>
      </c>
      <c r="DD151" s="162" t="str">
        <f t="shared" si="88"/>
        <v/>
      </c>
      <c r="DE151" s="162" t="str">
        <f t="shared" si="89"/>
        <v/>
      </c>
      <c r="DF151" s="162" t="str">
        <f t="shared" si="90"/>
        <v/>
      </c>
      <c r="DG151" s="162" t="str">
        <f t="shared" si="91"/>
        <v/>
      </c>
      <c r="DH151" s="93" t="str">
        <f t="shared" si="92"/>
        <v/>
      </c>
      <c r="DI151" s="94" t="str">
        <f t="shared" si="93"/>
        <v/>
      </c>
      <c r="DJ151" s="95" t="str">
        <f t="shared" si="94"/>
        <v/>
      </c>
      <c r="DK151" s="96" t="str">
        <f t="shared" si="95"/>
        <v/>
      </c>
      <c r="DL151" s="97" t="str">
        <f t="shared" si="96"/>
        <v/>
      </c>
      <c r="DM151" s="164" t="str">
        <f t="shared" si="97"/>
        <v/>
      </c>
      <c r="DN151" s="248" t="str">
        <f t="shared" si="98"/>
        <v/>
      </c>
      <c r="DO151" s="248" t="str">
        <f t="shared" si="99"/>
        <v/>
      </c>
    </row>
    <row r="152" spans="1:120" ht="18" hidden="1" customHeight="1">
      <c r="A152" s="70"/>
      <c r="B152" s="118"/>
      <c r="C152" s="117"/>
      <c r="D152" s="115"/>
      <c r="E152" s="182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 t="str">
        <f t="shared" si="66"/>
        <v/>
      </c>
      <c r="R152" s="76">
        <f t="shared" si="67"/>
        <v>0</v>
      </c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 t="str">
        <f t="shared" si="68"/>
        <v/>
      </c>
      <c r="AD152" s="79" t="str">
        <f t="shared" si="69"/>
        <v/>
      </c>
      <c r="AE152" s="182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 t="str">
        <f t="shared" si="70"/>
        <v/>
      </c>
      <c r="AP152" s="76" t="str">
        <f t="shared" si="71"/>
        <v/>
      </c>
      <c r="AQ152" s="78"/>
      <c r="AR152" s="78"/>
      <c r="AS152" s="78"/>
      <c r="AT152" s="78"/>
      <c r="AU152" s="78"/>
      <c r="AV152" s="78"/>
      <c r="AW152" s="78"/>
      <c r="AX152" s="78" t="str">
        <f t="shared" si="72"/>
        <v/>
      </c>
      <c r="AY152" s="78" t="str">
        <f t="shared" si="73"/>
        <v/>
      </c>
      <c r="AZ152" s="384"/>
      <c r="BA152" s="385"/>
      <c r="BB152" s="80" t="str">
        <f t="shared" si="74"/>
        <v/>
      </c>
      <c r="BC152" s="182"/>
      <c r="BD152" s="76"/>
      <c r="BE152" s="76"/>
      <c r="BF152" s="76"/>
      <c r="BG152" s="76"/>
      <c r="BH152" s="76" t="str">
        <f t="shared" si="75"/>
        <v/>
      </c>
      <c r="BI152" s="76" t="str">
        <f t="shared" si="76"/>
        <v/>
      </c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 t="str">
        <f t="shared" si="77"/>
        <v/>
      </c>
      <c r="BU152" s="78" t="str">
        <f t="shared" si="78"/>
        <v/>
      </c>
      <c r="BV152" s="82"/>
      <c r="BW152" s="82"/>
      <c r="BX152" s="82"/>
      <c r="BY152" s="82"/>
      <c r="BZ152" s="82"/>
      <c r="CA152" s="82" t="str">
        <f t="shared" si="79"/>
        <v/>
      </c>
      <c r="CB152" s="82" t="str">
        <f t="shared" si="80"/>
        <v/>
      </c>
      <c r="CC152" s="84"/>
      <c r="CD152" s="84"/>
      <c r="CE152" s="84"/>
      <c r="CF152" s="84"/>
      <c r="CG152" s="84"/>
      <c r="CH152" s="84" t="str">
        <f t="shared" si="81"/>
        <v/>
      </c>
      <c r="CI152" s="84" t="str">
        <f t="shared" si="82"/>
        <v/>
      </c>
      <c r="CJ152" s="86"/>
      <c r="CK152" s="86"/>
      <c r="CL152" s="86"/>
      <c r="CM152" s="86"/>
      <c r="CN152" s="86"/>
      <c r="CO152" s="86" t="str">
        <f t="shared" si="83"/>
        <v/>
      </c>
      <c r="CP152" s="86">
        <f t="shared" si="84"/>
        <v>0</v>
      </c>
      <c r="CQ152" s="88"/>
      <c r="CR152" s="88"/>
      <c r="CS152" s="88"/>
      <c r="CT152" s="88"/>
      <c r="CU152" s="88"/>
      <c r="CV152" s="88"/>
      <c r="CW152" s="88"/>
      <c r="CX152" s="88"/>
      <c r="CY152" s="88" t="str">
        <f t="shared" si="85"/>
        <v/>
      </c>
      <c r="CZ152" s="89" t="str">
        <f t="shared" si="86"/>
        <v/>
      </c>
      <c r="DA152" s="386"/>
      <c r="DB152" s="385"/>
      <c r="DC152" s="80" t="str">
        <f t="shared" si="87"/>
        <v/>
      </c>
      <c r="DD152" s="162" t="str">
        <f t="shared" si="88"/>
        <v/>
      </c>
      <c r="DE152" s="162" t="str">
        <f t="shared" si="89"/>
        <v/>
      </c>
      <c r="DF152" s="162" t="str">
        <f t="shared" si="90"/>
        <v/>
      </c>
      <c r="DG152" s="162" t="str">
        <f t="shared" si="91"/>
        <v/>
      </c>
      <c r="DH152" s="93" t="str">
        <f t="shared" si="92"/>
        <v/>
      </c>
      <c r="DI152" s="94" t="str">
        <f t="shared" si="93"/>
        <v/>
      </c>
      <c r="DJ152" s="95" t="str">
        <f t="shared" si="94"/>
        <v/>
      </c>
      <c r="DK152" s="96" t="str">
        <f t="shared" si="95"/>
        <v/>
      </c>
      <c r="DL152" s="97" t="str">
        <f t="shared" si="96"/>
        <v/>
      </c>
      <c r="DM152" s="164" t="str">
        <f t="shared" si="97"/>
        <v/>
      </c>
      <c r="DN152" s="248" t="str">
        <f t="shared" si="98"/>
        <v/>
      </c>
      <c r="DO152" s="248" t="str">
        <f t="shared" si="99"/>
        <v/>
      </c>
    </row>
    <row r="153" spans="1:120" ht="18" hidden="1" customHeight="1">
      <c r="A153" s="70"/>
      <c r="B153" s="118"/>
      <c r="C153" s="117"/>
      <c r="D153" s="115"/>
      <c r="E153" s="182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 t="str">
        <f t="shared" si="66"/>
        <v/>
      </c>
      <c r="R153" s="76">
        <f t="shared" si="67"/>
        <v>0</v>
      </c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 t="str">
        <f t="shared" si="68"/>
        <v/>
      </c>
      <c r="AD153" s="79" t="str">
        <f t="shared" si="69"/>
        <v/>
      </c>
      <c r="AE153" s="182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 t="str">
        <f t="shared" si="70"/>
        <v/>
      </c>
      <c r="AP153" s="76" t="str">
        <f t="shared" si="71"/>
        <v/>
      </c>
      <c r="AQ153" s="78"/>
      <c r="AR153" s="78"/>
      <c r="AS153" s="78"/>
      <c r="AT153" s="78"/>
      <c r="AU153" s="78"/>
      <c r="AV153" s="78"/>
      <c r="AW153" s="78"/>
      <c r="AX153" s="78" t="str">
        <f t="shared" si="72"/>
        <v/>
      </c>
      <c r="AY153" s="78" t="str">
        <f t="shared" si="73"/>
        <v/>
      </c>
      <c r="AZ153" s="384"/>
      <c r="BA153" s="385"/>
      <c r="BB153" s="80" t="str">
        <f t="shared" si="74"/>
        <v/>
      </c>
      <c r="BC153" s="182"/>
      <c r="BD153" s="76"/>
      <c r="BE153" s="76"/>
      <c r="BF153" s="76"/>
      <c r="BG153" s="76"/>
      <c r="BH153" s="76" t="str">
        <f t="shared" si="75"/>
        <v/>
      </c>
      <c r="BI153" s="76" t="str">
        <f t="shared" si="76"/>
        <v/>
      </c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 t="str">
        <f t="shared" si="77"/>
        <v/>
      </c>
      <c r="BU153" s="78" t="str">
        <f t="shared" si="78"/>
        <v/>
      </c>
      <c r="BV153" s="82"/>
      <c r="BW153" s="82"/>
      <c r="BX153" s="82"/>
      <c r="BY153" s="82"/>
      <c r="BZ153" s="82"/>
      <c r="CA153" s="82" t="str">
        <f t="shared" si="79"/>
        <v/>
      </c>
      <c r="CB153" s="82" t="str">
        <f t="shared" si="80"/>
        <v/>
      </c>
      <c r="CC153" s="84"/>
      <c r="CD153" s="84"/>
      <c r="CE153" s="84"/>
      <c r="CF153" s="84"/>
      <c r="CG153" s="84"/>
      <c r="CH153" s="84" t="str">
        <f t="shared" si="81"/>
        <v/>
      </c>
      <c r="CI153" s="84" t="str">
        <f t="shared" si="82"/>
        <v/>
      </c>
      <c r="CJ153" s="86"/>
      <c r="CK153" s="86"/>
      <c r="CL153" s="86"/>
      <c r="CM153" s="86"/>
      <c r="CN153" s="86"/>
      <c r="CO153" s="86" t="str">
        <f t="shared" si="83"/>
        <v/>
      </c>
      <c r="CP153" s="86">
        <f t="shared" si="84"/>
        <v>0</v>
      </c>
      <c r="CQ153" s="88"/>
      <c r="CR153" s="88"/>
      <c r="CS153" s="88"/>
      <c r="CT153" s="88"/>
      <c r="CU153" s="88"/>
      <c r="CV153" s="88"/>
      <c r="CW153" s="88"/>
      <c r="CX153" s="88"/>
      <c r="CY153" s="88" t="str">
        <f t="shared" si="85"/>
        <v/>
      </c>
      <c r="CZ153" s="89" t="str">
        <f t="shared" si="86"/>
        <v/>
      </c>
      <c r="DA153" s="386"/>
      <c r="DB153" s="385"/>
      <c r="DC153" s="80" t="str">
        <f t="shared" si="87"/>
        <v/>
      </c>
      <c r="DD153" s="162" t="str">
        <f>IFERROR((R153*$R$115+AD153*$AD$115)/100*$AC$114/100,"")</f>
        <v/>
      </c>
      <c r="DE153" s="162" t="str">
        <f t="shared" si="89"/>
        <v/>
      </c>
      <c r="DF153" s="162" t="str">
        <f t="shared" si="90"/>
        <v/>
      </c>
      <c r="DG153" s="162" t="str">
        <f t="shared" si="91"/>
        <v/>
      </c>
      <c r="DH153" s="93" t="str">
        <f t="shared" si="92"/>
        <v/>
      </c>
      <c r="DI153" s="94" t="str">
        <f t="shared" si="93"/>
        <v/>
      </c>
      <c r="DJ153" s="95" t="str">
        <f t="shared" si="94"/>
        <v/>
      </c>
      <c r="DK153" s="96" t="str">
        <f t="shared" si="95"/>
        <v/>
      </c>
      <c r="DL153" s="97" t="str">
        <f t="shared" si="96"/>
        <v/>
      </c>
      <c r="DM153" s="164" t="str">
        <f t="shared" si="97"/>
        <v/>
      </c>
      <c r="DN153" s="248" t="str">
        <f t="shared" si="98"/>
        <v/>
      </c>
      <c r="DO153" s="248" t="str">
        <f t="shared" si="99"/>
        <v/>
      </c>
    </row>
    <row r="154" spans="1:120" ht="18" hidden="1" customHeight="1">
      <c r="A154" s="70"/>
      <c r="B154" s="118"/>
      <c r="C154" s="117"/>
      <c r="D154" s="115"/>
      <c r="E154" s="182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 t="str">
        <f t="shared" si="66"/>
        <v/>
      </c>
      <c r="R154" s="76">
        <f t="shared" si="67"/>
        <v>0</v>
      </c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 t="str">
        <f t="shared" si="68"/>
        <v/>
      </c>
      <c r="AD154" s="79" t="str">
        <f t="shared" si="69"/>
        <v/>
      </c>
      <c r="AE154" s="182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 t="str">
        <f t="shared" si="70"/>
        <v/>
      </c>
      <c r="AP154" s="76" t="str">
        <f t="shared" si="71"/>
        <v/>
      </c>
      <c r="AQ154" s="78"/>
      <c r="AR154" s="78"/>
      <c r="AS154" s="78"/>
      <c r="AT154" s="78"/>
      <c r="AU154" s="78"/>
      <c r="AV154" s="78"/>
      <c r="AW154" s="78"/>
      <c r="AX154" s="78" t="str">
        <f t="shared" si="72"/>
        <v/>
      </c>
      <c r="AY154" s="78" t="str">
        <f t="shared" si="73"/>
        <v/>
      </c>
      <c r="AZ154" s="384"/>
      <c r="BA154" s="385"/>
      <c r="BB154" s="80" t="str">
        <f t="shared" si="74"/>
        <v/>
      </c>
      <c r="BC154" s="182"/>
      <c r="BD154" s="76"/>
      <c r="BE154" s="76"/>
      <c r="BF154" s="76"/>
      <c r="BG154" s="76"/>
      <c r="BH154" s="76" t="str">
        <f t="shared" si="75"/>
        <v/>
      </c>
      <c r="BI154" s="76" t="str">
        <f t="shared" si="76"/>
        <v/>
      </c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 t="str">
        <f t="shared" si="77"/>
        <v/>
      </c>
      <c r="BU154" s="78" t="str">
        <f>IFERROR(IF($BU$115=0,0,((BT154/SUMIFS($BJ$118:$BS$118,BJ154:BS154,"&gt;=0"))*100)),"")</f>
        <v/>
      </c>
      <c r="BV154" s="82"/>
      <c r="BW154" s="82"/>
      <c r="BX154" s="82"/>
      <c r="BY154" s="82"/>
      <c r="BZ154" s="82"/>
      <c r="CA154" s="82" t="str">
        <f t="shared" si="79"/>
        <v/>
      </c>
      <c r="CB154" s="82" t="str">
        <f t="shared" si="80"/>
        <v/>
      </c>
      <c r="CC154" s="84"/>
      <c r="CD154" s="84"/>
      <c r="CE154" s="84"/>
      <c r="CF154" s="84"/>
      <c r="CG154" s="84"/>
      <c r="CH154" s="84" t="str">
        <f t="shared" si="81"/>
        <v/>
      </c>
      <c r="CI154" s="84" t="str">
        <f t="shared" si="82"/>
        <v/>
      </c>
      <c r="CJ154" s="86"/>
      <c r="CK154" s="86"/>
      <c r="CL154" s="86"/>
      <c r="CM154" s="86"/>
      <c r="CN154" s="86"/>
      <c r="CO154" s="86" t="str">
        <f t="shared" si="83"/>
        <v/>
      </c>
      <c r="CP154" s="86">
        <f t="shared" si="84"/>
        <v>0</v>
      </c>
      <c r="CQ154" s="88"/>
      <c r="CR154" s="88"/>
      <c r="CS154" s="88"/>
      <c r="CT154" s="88"/>
      <c r="CU154" s="88"/>
      <c r="CV154" s="88"/>
      <c r="CW154" s="88"/>
      <c r="CX154" s="88"/>
      <c r="CY154" s="88" t="str">
        <f t="shared" si="85"/>
        <v/>
      </c>
      <c r="CZ154" s="89" t="str">
        <f t="shared" si="86"/>
        <v/>
      </c>
      <c r="DA154" s="386"/>
      <c r="DB154" s="385"/>
      <c r="DC154" s="80" t="str">
        <f t="shared" si="87"/>
        <v/>
      </c>
      <c r="DD154" s="162" t="str">
        <f t="shared" si="88"/>
        <v/>
      </c>
      <c r="DE154" s="162" t="str">
        <f t="shared" si="89"/>
        <v/>
      </c>
      <c r="DF154" s="162" t="str">
        <f>IFERROR(((BI154*$BI$115+BU154*$BU$115+CB154*$CB$115+CI154*$CI$115+CP154*$CP$115+CZ154*$CZ$115)/100)*$CY$114/100,"")</f>
        <v/>
      </c>
      <c r="DG154" s="162" t="str">
        <f t="shared" si="91"/>
        <v/>
      </c>
      <c r="DH154" s="93" t="str">
        <f t="shared" si="92"/>
        <v/>
      </c>
      <c r="DI154" s="94" t="str">
        <f t="shared" si="93"/>
        <v/>
      </c>
      <c r="DJ154" s="95" t="str">
        <f t="shared" si="94"/>
        <v/>
      </c>
      <c r="DK154" s="96" t="str">
        <f t="shared" si="95"/>
        <v/>
      </c>
      <c r="DL154" s="97" t="str">
        <f t="shared" si="96"/>
        <v/>
      </c>
      <c r="DM154" s="164" t="str">
        <f t="shared" si="97"/>
        <v/>
      </c>
      <c r="DN154" s="248" t="str">
        <f t="shared" si="98"/>
        <v/>
      </c>
      <c r="DO154" s="248" t="str">
        <f t="shared" si="99"/>
        <v/>
      </c>
    </row>
    <row r="155" spans="1:120" ht="18" hidden="1" customHeight="1">
      <c r="A155" s="70"/>
      <c r="B155" s="118"/>
      <c r="C155" s="117"/>
      <c r="D155" s="115"/>
      <c r="E155" s="182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 t="str">
        <f t="shared" si="66"/>
        <v/>
      </c>
      <c r="R155" s="76">
        <f t="shared" si="67"/>
        <v>0</v>
      </c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 t="str">
        <f t="shared" si="68"/>
        <v/>
      </c>
      <c r="AD155" s="79" t="str">
        <f t="shared" si="69"/>
        <v/>
      </c>
      <c r="AE155" s="182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 t="str">
        <f t="shared" si="70"/>
        <v/>
      </c>
      <c r="AP155" s="76" t="str">
        <f t="shared" si="71"/>
        <v/>
      </c>
      <c r="AQ155" s="78"/>
      <c r="AR155" s="78"/>
      <c r="AS155" s="78"/>
      <c r="AT155" s="78"/>
      <c r="AU155" s="78"/>
      <c r="AV155" s="78"/>
      <c r="AW155" s="78"/>
      <c r="AX155" s="78" t="str">
        <f t="shared" si="72"/>
        <v/>
      </c>
      <c r="AY155" s="78" t="str">
        <f t="shared" si="73"/>
        <v/>
      </c>
      <c r="AZ155" s="384"/>
      <c r="BA155" s="385"/>
      <c r="BB155" s="80" t="str">
        <f t="shared" si="74"/>
        <v/>
      </c>
      <c r="BC155" s="182"/>
      <c r="BD155" s="76"/>
      <c r="BE155" s="76"/>
      <c r="BF155" s="76"/>
      <c r="BG155" s="76"/>
      <c r="BH155" s="76" t="str">
        <f t="shared" si="75"/>
        <v/>
      </c>
      <c r="BI155" s="76" t="str">
        <f t="shared" si="76"/>
        <v/>
      </c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 t="str">
        <f t="shared" si="77"/>
        <v/>
      </c>
      <c r="BU155" s="78" t="str">
        <f t="shared" si="78"/>
        <v/>
      </c>
      <c r="BV155" s="82"/>
      <c r="BW155" s="82"/>
      <c r="BX155" s="82"/>
      <c r="BY155" s="82"/>
      <c r="BZ155" s="82"/>
      <c r="CA155" s="82" t="str">
        <f t="shared" si="79"/>
        <v/>
      </c>
      <c r="CB155" s="82" t="str">
        <f t="shared" si="80"/>
        <v/>
      </c>
      <c r="CC155" s="84"/>
      <c r="CD155" s="84"/>
      <c r="CE155" s="84"/>
      <c r="CF155" s="84"/>
      <c r="CG155" s="84"/>
      <c r="CH155" s="84" t="str">
        <f t="shared" si="81"/>
        <v/>
      </c>
      <c r="CI155" s="84" t="str">
        <f t="shared" si="82"/>
        <v/>
      </c>
      <c r="CJ155" s="86"/>
      <c r="CK155" s="86"/>
      <c r="CL155" s="86"/>
      <c r="CM155" s="86"/>
      <c r="CN155" s="86"/>
      <c r="CO155" s="86" t="str">
        <f t="shared" si="83"/>
        <v/>
      </c>
      <c r="CP155" s="86">
        <f t="shared" si="84"/>
        <v>0</v>
      </c>
      <c r="CQ155" s="88"/>
      <c r="CR155" s="88"/>
      <c r="CS155" s="88"/>
      <c r="CT155" s="88"/>
      <c r="CU155" s="88"/>
      <c r="CV155" s="88"/>
      <c r="CW155" s="88"/>
      <c r="CX155" s="88"/>
      <c r="CY155" s="88" t="str">
        <f t="shared" si="85"/>
        <v/>
      </c>
      <c r="CZ155" s="89" t="str">
        <f t="shared" si="86"/>
        <v/>
      </c>
      <c r="DA155" s="386"/>
      <c r="DB155" s="385"/>
      <c r="DC155" s="80" t="str">
        <f t="shared" si="87"/>
        <v/>
      </c>
      <c r="DD155" s="162" t="str">
        <f t="shared" si="88"/>
        <v/>
      </c>
      <c r="DE155" s="162" t="str">
        <f t="shared" si="89"/>
        <v/>
      </c>
      <c r="DF155" s="162" t="str">
        <f t="shared" si="90"/>
        <v/>
      </c>
      <c r="DG155" s="162" t="str">
        <f t="shared" si="91"/>
        <v/>
      </c>
      <c r="DH155" s="93" t="str">
        <f t="shared" si="92"/>
        <v/>
      </c>
      <c r="DI155" s="94" t="str">
        <f t="shared" si="93"/>
        <v/>
      </c>
      <c r="DJ155" s="95" t="str">
        <f t="shared" si="94"/>
        <v/>
      </c>
      <c r="DK155" s="96" t="str">
        <f t="shared" si="95"/>
        <v/>
      </c>
      <c r="DL155" s="97" t="str">
        <f t="shared" si="96"/>
        <v/>
      </c>
      <c r="DM155" s="164" t="str">
        <f t="shared" si="97"/>
        <v/>
      </c>
      <c r="DN155" s="248" t="str">
        <f t="shared" si="98"/>
        <v/>
      </c>
      <c r="DO155" s="248" t="str">
        <f t="shared" si="99"/>
        <v/>
      </c>
    </row>
    <row r="156" spans="1:120" ht="18" hidden="1" customHeight="1">
      <c r="A156" s="70"/>
      <c r="B156" s="118"/>
      <c r="C156" s="117"/>
      <c r="D156" s="115"/>
      <c r="E156" s="182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 t="str">
        <f t="shared" si="66"/>
        <v/>
      </c>
      <c r="R156" s="76">
        <f t="shared" si="67"/>
        <v>0</v>
      </c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 t="str">
        <f t="shared" si="68"/>
        <v/>
      </c>
      <c r="AD156" s="79" t="str">
        <f t="shared" si="69"/>
        <v/>
      </c>
      <c r="AE156" s="182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 t="str">
        <f t="shared" si="70"/>
        <v/>
      </c>
      <c r="AP156" s="76" t="str">
        <f t="shared" si="71"/>
        <v/>
      </c>
      <c r="AQ156" s="78"/>
      <c r="AR156" s="78"/>
      <c r="AS156" s="78"/>
      <c r="AT156" s="78"/>
      <c r="AU156" s="78"/>
      <c r="AV156" s="78"/>
      <c r="AW156" s="78"/>
      <c r="AX156" s="78" t="str">
        <f t="shared" si="72"/>
        <v/>
      </c>
      <c r="AY156" s="78" t="str">
        <f t="shared" si="73"/>
        <v/>
      </c>
      <c r="AZ156" s="384"/>
      <c r="BA156" s="385"/>
      <c r="BB156" s="80" t="str">
        <f t="shared" si="74"/>
        <v/>
      </c>
      <c r="BC156" s="182"/>
      <c r="BD156" s="76"/>
      <c r="BE156" s="76"/>
      <c r="BF156" s="76"/>
      <c r="BG156" s="76"/>
      <c r="BH156" s="76" t="str">
        <f t="shared" si="75"/>
        <v/>
      </c>
      <c r="BI156" s="76" t="str">
        <f t="shared" si="76"/>
        <v/>
      </c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 t="str">
        <f t="shared" si="77"/>
        <v/>
      </c>
      <c r="BU156" s="78" t="str">
        <f t="shared" si="78"/>
        <v/>
      </c>
      <c r="BV156" s="82"/>
      <c r="BW156" s="82"/>
      <c r="BX156" s="82"/>
      <c r="BY156" s="82"/>
      <c r="BZ156" s="82"/>
      <c r="CA156" s="82" t="str">
        <f t="shared" si="79"/>
        <v/>
      </c>
      <c r="CB156" s="82" t="str">
        <f t="shared" si="80"/>
        <v/>
      </c>
      <c r="CC156" s="84"/>
      <c r="CD156" s="84"/>
      <c r="CE156" s="84"/>
      <c r="CF156" s="84"/>
      <c r="CG156" s="84"/>
      <c r="CH156" s="84" t="str">
        <f t="shared" si="81"/>
        <v/>
      </c>
      <c r="CI156" s="84" t="str">
        <f t="shared" si="82"/>
        <v/>
      </c>
      <c r="CJ156" s="86"/>
      <c r="CK156" s="86"/>
      <c r="CL156" s="86"/>
      <c r="CM156" s="86"/>
      <c r="CN156" s="86"/>
      <c r="CO156" s="86" t="str">
        <f t="shared" si="83"/>
        <v/>
      </c>
      <c r="CP156" s="86">
        <f t="shared" si="84"/>
        <v>0</v>
      </c>
      <c r="CQ156" s="88"/>
      <c r="CR156" s="88"/>
      <c r="CS156" s="88"/>
      <c r="CT156" s="88"/>
      <c r="CU156" s="88"/>
      <c r="CV156" s="88"/>
      <c r="CW156" s="88"/>
      <c r="CX156" s="88"/>
      <c r="CY156" s="88" t="str">
        <f t="shared" si="85"/>
        <v/>
      </c>
      <c r="CZ156" s="89" t="str">
        <f t="shared" si="86"/>
        <v/>
      </c>
      <c r="DA156" s="386"/>
      <c r="DB156" s="385"/>
      <c r="DC156" s="80" t="str">
        <f t="shared" si="87"/>
        <v/>
      </c>
      <c r="DD156" s="162" t="str">
        <f t="shared" si="88"/>
        <v/>
      </c>
      <c r="DE156" s="162" t="str">
        <f t="shared" si="89"/>
        <v/>
      </c>
      <c r="DF156" s="162" t="str">
        <f t="shared" si="90"/>
        <v/>
      </c>
      <c r="DG156" s="162" t="str">
        <f t="shared" si="91"/>
        <v/>
      </c>
      <c r="DH156" s="93" t="str">
        <f t="shared" si="92"/>
        <v/>
      </c>
      <c r="DI156" s="94" t="str">
        <f t="shared" si="93"/>
        <v/>
      </c>
      <c r="DJ156" s="95" t="str">
        <f t="shared" si="94"/>
        <v/>
      </c>
      <c r="DK156" s="96" t="str">
        <f t="shared" si="95"/>
        <v/>
      </c>
      <c r="DL156" s="97" t="str">
        <f t="shared" si="96"/>
        <v/>
      </c>
      <c r="DM156" s="164" t="str">
        <f t="shared" si="97"/>
        <v/>
      </c>
      <c r="DN156" s="248" t="str">
        <f t="shared" si="98"/>
        <v/>
      </c>
      <c r="DO156" s="248" t="str">
        <f t="shared" si="99"/>
        <v/>
      </c>
      <c r="DP156" s="4"/>
    </row>
    <row r="157" spans="1:120" ht="18" hidden="1" customHeight="1">
      <c r="A157" s="70"/>
      <c r="B157" s="118"/>
      <c r="C157" s="117"/>
      <c r="D157" s="115"/>
      <c r="E157" s="182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 t="str">
        <f t="shared" si="66"/>
        <v/>
      </c>
      <c r="R157" s="76">
        <f t="shared" si="67"/>
        <v>0</v>
      </c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 t="str">
        <f t="shared" si="68"/>
        <v/>
      </c>
      <c r="AD157" s="79" t="str">
        <f t="shared" si="69"/>
        <v/>
      </c>
      <c r="AE157" s="182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 t="str">
        <f t="shared" si="70"/>
        <v/>
      </c>
      <c r="AP157" s="76" t="str">
        <f t="shared" si="71"/>
        <v/>
      </c>
      <c r="AQ157" s="78"/>
      <c r="AR157" s="78"/>
      <c r="AS157" s="78"/>
      <c r="AT157" s="78"/>
      <c r="AU157" s="78"/>
      <c r="AV157" s="78"/>
      <c r="AW157" s="78"/>
      <c r="AX157" s="78" t="str">
        <f t="shared" si="72"/>
        <v/>
      </c>
      <c r="AY157" s="78" t="str">
        <f t="shared" si="73"/>
        <v/>
      </c>
      <c r="AZ157" s="384"/>
      <c r="BA157" s="385"/>
      <c r="BB157" s="80" t="str">
        <f t="shared" si="74"/>
        <v/>
      </c>
      <c r="BC157" s="182"/>
      <c r="BD157" s="76"/>
      <c r="BE157" s="76"/>
      <c r="BF157" s="76"/>
      <c r="BG157" s="76"/>
      <c r="BH157" s="76" t="str">
        <f t="shared" si="75"/>
        <v/>
      </c>
      <c r="BI157" s="76" t="str">
        <f t="shared" si="76"/>
        <v/>
      </c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 t="str">
        <f t="shared" si="77"/>
        <v/>
      </c>
      <c r="BU157" s="78" t="str">
        <f t="shared" si="78"/>
        <v/>
      </c>
      <c r="BV157" s="82"/>
      <c r="BW157" s="82"/>
      <c r="BX157" s="82"/>
      <c r="BY157" s="82"/>
      <c r="BZ157" s="82"/>
      <c r="CA157" s="82" t="str">
        <f t="shared" si="79"/>
        <v/>
      </c>
      <c r="CB157" s="82" t="str">
        <f t="shared" si="80"/>
        <v/>
      </c>
      <c r="CC157" s="84"/>
      <c r="CD157" s="84"/>
      <c r="CE157" s="84"/>
      <c r="CF157" s="84"/>
      <c r="CG157" s="84"/>
      <c r="CH157" s="84" t="str">
        <f t="shared" si="81"/>
        <v/>
      </c>
      <c r="CI157" s="84" t="str">
        <f t="shared" si="82"/>
        <v/>
      </c>
      <c r="CJ157" s="86"/>
      <c r="CK157" s="86"/>
      <c r="CL157" s="86"/>
      <c r="CM157" s="86"/>
      <c r="CN157" s="86"/>
      <c r="CO157" s="86" t="str">
        <f t="shared" si="83"/>
        <v/>
      </c>
      <c r="CP157" s="86">
        <f t="shared" si="84"/>
        <v>0</v>
      </c>
      <c r="CQ157" s="88"/>
      <c r="CR157" s="88"/>
      <c r="CS157" s="88"/>
      <c r="CT157" s="88"/>
      <c r="CU157" s="88"/>
      <c r="CV157" s="88"/>
      <c r="CW157" s="88"/>
      <c r="CX157" s="88"/>
      <c r="CY157" s="88" t="str">
        <f t="shared" si="85"/>
        <v/>
      </c>
      <c r="CZ157" s="89" t="str">
        <f t="shared" si="86"/>
        <v/>
      </c>
      <c r="DA157" s="386"/>
      <c r="DB157" s="385"/>
      <c r="DC157" s="80" t="str">
        <f t="shared" si="87"/>
        <v/>
      </c>
      <c r="DD157" s="162" t="str">
        <f t="shared" si="88"/>
        <v/>
      </c>
      <c r="DE157" s="162" t="str">
        <f t="shared" si="89"/>
        <v/>
      </c>
      <c r="DF157" s="162" t="str">
        <f t="shared" si="90"/>
        <v/>
      </c>
      <c r="DG157" s="162" t="str">
        <f t="shared" si="91"/>
        <v/>
      </c>
      <c r="DH157" s="93" t="str">
        <f t="shared" si="92"/>
        <v/>
      </c>
      <c r="DI157" s="94" t="str">
        <f t="shared" si="93"/>
        <v/>
      </c>
      <c r="DJ157" s="95" t="str">
        <f t="shared" si="94"/>
        <v/>
      </c>
      <c r="DK157" s="96" t="str">
        <f t="shared" si="95"/>
        <v/>
      </c>
      <c r="DL157" s="97" t="str">
        <f t="shared" si="96"/>
        <v/>
      </c>
      <c r="DM157" s="164" t="str">
        <f t="shared" si="97"/>
        <v/>
      </c>
      <c r="DN157" s="248" t="str">
        <f t="shared" si="98"/>
        <v/>
      </c>
      <c r="DO157" s="248" t="str">
        <f t="shared" si="99"/>
        <v/>
      </c>
      <c r="DP157" s="4"/>
    </row>
    <row r="158" spans="1:120" ht="18" hidden="1" customHeight="1" thickBot="1">
      <c r="A158" s="70"/>
      <c r="B158" s="118"/>
      <c r="C158" s="117"/>
      <c r="D158" s="115"/>
      <c r="E158" s="183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 t="str">
        <f t="shared" si="66"/>
        <v/>
      </c>
      <c r="R158" s="121">
        <f t="shared" si="67"/>
        <v>0</v>
      </c>
      <c r="S158" s="123"/>
      <c r="T158" s="123"/>
      <c r="U158" s="123"/>
      <c r="V158" s="123"/>
      <c r="W158" s="123"/>
      <c r="X158" s="123"/>
      <c r="Y158" s="123"/>
      <c r="Z158" s="123"/>
      <c r="AA158" s="123"/>
      <c r="AB158" s="123"/>
      <c r="AC158" s="123" t="str">
        <f t="shared" si="68"/>
        <v/>
      </c>
      <c r="AD158" s="124" t="str">
        <f t="shared" si="69"/>
        <v/>
      </c>
      <c r="AE158" s="183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 t="str">
        <f t="shared" si="70"/>
        <v/>
      </c>
      <c r="AP158" s="121" t="str">
        <f t="shared" si="71"/>
        <v/>
      </c>
      <c r="AQ158" s="123"/>
      <c r="AR158" s="123"/>
      <c r="AS158" s="123"/>
      <c r="AT158" s="123"/>
      <c r="AU158" s="123"/>
      <c r="AV158" s="123"/>
      <c r="AW158" s="123"/>
      <c r="AX158" s="123" t="str">
        <f t="shared" si="72"/>
        <v/>
      </c>
      <c r="AY158" s="123" t="str">
        <f t="shared" si="73"/>
        <v/>
      </c>
      <c r="AZ158" s="387"/>
      <c r="BA158" s="388"/>
      <c r="BB158" s="80" t="str">
        <f t="shared" si="74"/>
        <v/>
      </c>
      <c r="BC158" s="183"/>
      <c r="BD158" s="121"/>
      <c r="BE158" s="121"/>
      <c r="BF158" s="121"/>
      <c r="BG158" s="121"/>
      <c r="BH158" s="121" t="str">
        <f t="shared" si="75"/>
        <v/>
      </c>
      <c r="BI158" s="121" t="str">
        <f t="shared" si="76"/>
        <v/>
      </c>
      <c r="BJ158" s="123"/>
      <c r="BK158" s="123"/>
      <c r="BL158" s="123"/>
      <c r="BM158" s="123"/>
      <c r="BN158" s="123"/>
      <c r="BO158" s="123"/>
      <c r="BP158" s="123"/>
      <c r="BQ158" s="123"/>
      <c r="BR158" s="123"/>
      <c r="BS158" s="123"/>
      <c r="BT158" s="123" t="str">
        <f t="shared" si="77"/>
        <v/>
      </c>
      <c r="BU158" s="123" t="str">
        <f t="shared" si="78"/>
        <v/>
      </c>
      <c r="BV158" s="127"/>
      <c r="BW158" s="127"/>
      <c r="BX158" s="127"/>
      <c r="BY158" s="127"/>
      <c r="BZ158" s="127"/>
      <c r="CA158" s="127" t="str">
        <f t="shared" si="79"/>
        <v/>
      </c>
      <c r="CB158" s="127" t="str">
        <f t="shared" si="80"/>
        <v/>
      </c>
      <c r="CC158" s="129"/>
      <c r="CD158" s="129"/>
      <c r="CE158" s="129"/>
      <c r="CF158" s="129"/>
      <c r="CG158" s="129"/>
      <c r="CH158" s="129" t="str">
        <f t="shared" si="81"/>
        <v/>
      </c>
      <c r="CI158" s="129" t="str">
        <f t="shared" si="82"/>
        <v/>
      </c>
      <c r="CJ158" s="131"/>
      <c r="CK158" s="131"/>
      <c r="CL158" s="131"/>
      <c r="CM158" s="131"/>
      <c r="CN158" s="131"/>
      <c r="CO158" s="131" t="str">
        <f t="shared" si="83"/>
        <v/>
      </c>
      <c r="CP158" s="131">
        <f t="shared" si="84"/>
        <v>0</v>
      </c>
      <c r="CQ158" s="133"/>
      <c r="CR158" s="133"/>
      <c r="CS158" s="133"/>
      <c r="CT158" s="133"/>
      <c r="CU158" s="133"/>
      <c r="CV158" s="133"/>
      <c r="CW158" s="133"/>
      <c r="CX158" s="133"/>
      <c r="CY158" s="133" t="str">
        <f t="shared" si="85"/>
        <v/>
      </c>
      <c r="CZ158" s="134" t="str">
        <f t="shared" si="86"/>
        <v/>
      </c>
      <c r="DA158" s="389"/>
      <c r="DB158" s="388"/>
      <c r="DC158" s="125" t="str">
        <f>IFERROR(IF(OR($DC$115="",$DC$115=0),0,IF((DA158/$DA$117*100)*$DC$115/100=0,"",(DA158/$DA$117*100)*$DC$115/100)),"")</f>
        <v/>
      </c>
      <c r="DD158" s="167" t="str">
        <f t="shared" si="88"/>
        <v/>
      </c>
      <c r="DE158" s="167" t="str">
        <f t="shared" si="89"/>
        <v/>
      </c>
      <c r="DF158" s="167" t="str">
        <f t="shared" si="90"/>
        <v/>
      </c>
      <c r="DG158" s="167" t="str">
        <f t="shared" si="91"/>
        <v/>
      </c>
      <c r="DH158" s="138" t="str">
        <f t="shared" si="92"/>
        <v/>
      </c>
      <c r="DI158" s="169" t="str">
        <f t="shared" si="93"/>
        <v/>
      </c>
      <c r="DJ158" s="140" t="str">
        <f t="shared" si="94"/>
        <v/>
      </c>
      <c r="DK158" s="141" t="str">
        <f t="shared" si="95"/>
        <v/>
      </c>
      <c r="DL158" s="142" t="str">
        <f t="shared" si="96"/>
        <v/>
      </c>
      <c r="DM158" s="164" t="str">
        <f t="shared" si="97"/>
        <v/>
      </c>
      <c r="DN158" s="248" t="str">
        <f t="shared" si="98"/>
        <v/>
      </c>
      <c r="DO158" s="248" t="str">
        <f t="shared" si="99"/>
        <v/>
      </c>
      <c r="DP158" s="4"/>
    </row>
    <row r="159" spans="1:120" s="148" customFormat="1" ht="15">
      <c r="B159" s="144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  <c r="AN159" s="144"/>
      <c r="AO159" s="144"/>
      <c r="AP159" s="144"/>
      <c r="AQ159" s="144"/>
      <c r="AR159" s="144"/>
      <c r="AS159" s="144"/>
      <c r="AT159" s="144"/>
      <c r="AU159" s="144"/>
      <c r="AV159" s="144"/>
      <c r="AW159" s="144"/>
      <c r="AX159" s="144"/>
      <c r="AY159" s="144"/>
      <c r="AZ159" s="144"/>
      <c r="BA159" s="144"/>
      <c r="BB159" s="144"/>
      <c r="BC159" s="144"/>
      <c r="BD159" s="144"/>
      <c r="BE159" s="144"/>
      <c r="BF159" s="144"/>
      <c r="BG159" s="144"/>
      <c r="BH159" s="144"/>
      <c r="BI159" s="144"/>
      <c r="BJ159" s="144"/>
      <c r="BK159" s="144"/>
      <c r="BL159" s="144"/>
      <c r="BM159" s="144"/>
      <c r="BN159" s="144"/>
      <c r="BO159" s="144"/>
      <c r="BP159" s="144"/>
      <c r="BQ159" s="144"/>
      <c r="BR159" s="144"/>
      <c r="BS159" s="144"/>
      <c r="BT159" s="144"/>
      <c r="BU159" s="144"/>
      <c r="BV159" s="144"/>
      <c r="BW159" s="144"/>
      <c r="BX159" s="144"/>
      <c r="BY159" s="144"/>
      <c r="BZ159" s="144"/>
      <c r="CA159" s="144"/>
      <c r="CB159" s="144"/>
      <c r="CC159" s="144"/>
      <c r="CD159" s="144"/>
      <c r="CE159" s="144"/>
      <c r="CF159" s="144"/>
      <c r="CG159" s="144"/>
      <c r="CH159" s="144"/>
      <c r="CI159" s="144"/>
      <c r="CJ159" s="144"/>
      <c r="CK159" s="144"/>
      <c r="CL159" s="144"/>
      <c r="CM159" s="144"/>
      <c r="CN159" s="144"/>
      <c r="CO159" s="144"/>
      <c r="CP159" s="144"/>
      <c r="CQ159" s="144"/>
      <c r="CR159" s="144"/>
      <c r="CS159" s="144"/>
      <c r="CT159" s="144"/>
      <c r="CU159" s="144"/>
      <c r="CV159" s="144"/>
      <c r="CW159" s="144"/>
      <c r="CX159" s="144"/>
      <c r="CY159" s="144"/>
      <c r="CZ159" s="268" t="s">
        <v>102</v>
      </c>
      <c r="DA159" s="269"/>
      <c r="DB159" s="269"/>
      <c r="DC159" s="269"/>
      <c r="DD159" s="2"/>
      <c r="DE159" s="2"/>
      <c r="DF159" s="2"/>
      <c r="DG159" s="2"/>
      <c r="DH159" s="145">
        <f>IFERROR(AVERAGE(DH119:DH158),"")</f>
        <v>76.267850107725465</v>
      </c>
      <c r="DI159" s="145">
        <f>IFERROR(AVERAGE(DI119:DI158),"")</f>
        <v>85.167406317328414</v>
      </c>
      <c r="DJ159" s="145">
        <f>IFERROR(AVERAGE(DJ119:DJ158),"")</f>
        <v>86.815472282069706</v>
      </c>
      <c r="DK159" s="145">
        <f>IFERROR(AVERAGE(DK119:DK158),"")</f>
        <v>88.13392505386274</v>
      </c>
      <c r="DL159" s="151"/>
      <c r="DM159" s="147"/>
      <c r="DN159" s="151"/>
      <c r="DO159" s="151"/>
      <c r="DP159" s="151"/>
    </row>
    <row r="160" spans="1:120" s="148" customFormat="1" ht="15">
      <c r="B160" s="144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  <c r="AN160" s="144"/>
      <c r="AO160" s="144"/>
      <c r="AP160" s="144"/>
      <c r="AQ160" s="144"/>
      <c r="AR160" s="144"/>
      <c r="AS160" s="144"/>
      <c r="AT160" s="144"/>
      <c r="AU160" s="144"/>
      <c r="AV160" s="144"/>
      <c r="AW160" s="144"/>
      <c r="AX160" s="144"/>
      <c r="AY160" s="144"/>
      <c r="AZ160" s="144"/>
      <c r="BA160" s="144"/>
      <c r="BB160" s="144"/>
      <c r="BC160" s="144"/>
      <c r="BD160" s="144"/>
      <c r="BE160" s="144"/>
      <c r="BF160" s="144"/>
      <c r="BG160" s="144"/>
      <c r="BH160" s="144"/>
      <c r="BI160" s="144"/>
      <c r="BJ160" s="144"/>
      <c r="BK160" s="144"/>
      <c r="BL160" s="144"/>
      <c r="BM160" s="144"/>
      <c r="BN160" s="144"/>
      <c r="BO160" s="144"/>
      <c r="BP160" s="144"/>
      <c r="BQ160" s="144"/>
      <c r="BR160" s="144"/>
      <c r="BS160" s="144"/>
      <c r="BT160" s="144"/>
      <c r="BU160" s="144"/>
      <c r="BV160" s="144"/>
      <c r="BW160" s="144"/>
      <c r="BX160" s="144"/>
      <c r="BY160" s="144"/>
      <c r="BZ160" s="144"/>
      <c r="CA160" s="144"/>
      <c r="CB160" s="144"/>
      <c r="CC160" s="144"/>
      <c r="CD160" s="144"/>
      <c r="CE160" s="144"/>
      <c r="CF160" s="144"/>
      <c r="CG160" s="144"/>
      <c r="CH160" s="144"/>
      <c r="CI160" s="144"/>
      <c r="CJ160" s="144"/>
      <c r="CK160" s="144"/>
      <c r="CL160" s="144"/>
      <c r="CM160" s="144"/>
      <c r="CN160" s="144"/>
      <c r="CO160" s="144"/>
      <c r="CP160" s="144"/>
      <c r="CQ160" s="144"/>
      <c r="CR160" s="144"/>
      <c r="CS160" s="144"/>
      <c r="CT160" s="144"/>
      <c r="CU160" s="144"/>
      <c r="CV160" s="144"/>
      <c r="CW160" s="144"/>
      <c r="CX160" s="144"/>
      <c r="CY160" s="144"/>
      <c r="CZ160" s="270" t="s">
        <v>103</v>
      </c>
      <c r="DA160" s="270"/>
      <c r="DB160" s="270"/>
      <c r="DC160" s="270"/>
      <c r="DD160" s="2"/>
      <c r="DE160" s="2"/>
      <c r="DF160" s="2"/>
      <c r="DG160" s="2"/>
      <c r="DH160" s="145">
        <f>IFERROR(ROUND(STDEV(DH119:DH158),2),"")</f>
        <v>10.44</v>
      </c>
      <c r="DI160" s="145">
        <f>IFERROR(ROUND(STDEV(DI119:DI158),2),"")</f>
        <v>6.53</v>
      </c>
      <c r="DJ160" s="145">
        <f>IFERROR(ROUND(STDEV(DJ119:DJ158),2),"")</f>
        <v>5.8</v>
      </c>
      <c r="DK160" s="145">
        <f>IFERROR(ROUND(STDEV(DK119:DK158),2),"")</f>
        <v>5.22</v>
      </c>
      <c r="DL160" s="151"/>
      <c r="DM160" s="147"/>
      <c r="DN160" s="151"/>
      <c r="DO160" s="151"/>
      <c r="DP160" s="151"/>
    </row>
    <row r="161" spans="1:127" s="148" customFormat="1" ht="15">
      <c r="B161" s="144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  <c r="AN161" s="144"/>
      <c r="AO161" s="144"/>
      <c r="AP161" s="144"/>
      <c r="AQ161" s="144"/>
      <c r="AR161" s="144"/>
      <c r="AS161" s="144"/>
      <c r="AT161" s="144"/>
      <c r="AU161" s="144"/>
      <c r="AV161" s="144"/>
      <c r="AW161" s="144"/>
      <c r="AX161" s="144"/>
      <c r="AY161" s="144"/>
      <c r="AZ161" s="144"/>
      <c r="BA161" s="144"/>
      <c r="BB161" s="144"/>
      <c r="BC161" s="144"/>
      <c r="BD161" s="144"/>
      <c r="BE161" s="144"/>
      <c r="BF161" s="144"/>
      <c r="BG161" s="144"/>
      <c r="BH161" s="144"/>
      <c r="BI161" s="144"/>
      <c r="BJ161" s="144"/>
      <c r="BK161" s="144"/>
      <c r="BL161" s="144"/>
      <c r="BM161" s="144"/>
      <c r="BN161" s="144"/>
      <c r="BO161" s="144"/>
      <c r="BP161" s="144"/>
      <c r="BQ161" s="144"/>
      <c r="BR161" s="144"/>
      <c r="BS161" s="144"/>
      <c r="BT161" s="144"/>
      <c r="BU161" s="144"/>
      <c r="BV161" s="144"/>
      <c r="BW161" s="144"/>
      <c r="BX161" s="144"/>
      <c r="BY161" s="144"/>
      <c r="BZ161" s="144"/>
      <c r="CA161" s="144"/>
      <c r="CB161" s="144"/>
      <c r="CC161" s="144"/>
      <c r="CD161" s="144"/>
      <c r="CE161" s="144"/>
      <c r="CF161" s="144"/>
      <c r="CG161" s="144"/>
      <c r="CH161" s="144"/>
      <c r="CI161" s="144"/>
      <c r="CJ161" s="144"/>
      <c r="CK161" s="144"/>
      <c r="CL161" s="144"/>
      <c r="CM161" s="144"/>
      <c r="CN161" s="144"/>
      <c r="CO161" s="144"/>
      <c r="CP161" s="144"/>
      <c r="CQ161" s="144"/>
      <c r="CR161" s="144"/>
      <c r="CS161" s="144"/>
      <c r="CT161" s="144"/>
      <c r="CU161" s="144"/>
      <c r="CV161" s="144"/>
      <c r="CW161" s="144"/>
      <c r="CX161" s="144"/>
      <c r="CY161" s="144"/>
      <c r="CZ161" s="144"/>
      <c r="DA161" s="144"/>
      <c r="DB161" s="144"/>
      <c r="DC161" s="144"/>
      <c r="DD161" s="149"/>
      <c r="DE161" s="149"/>
      <c r="DF161" s="149"/>
      <c r="DG161" s="149"/>
      <c r="DH161" s="150"/>
      <c r="DL161" s="151"/>
      <c r="DM161" s="147"/>
      <c r="DN161" s="151"/>
      <c r="DO161" s="151"/>
      <c r="DP161" s="151"/>
    </row>
    <row r="162" spans="1:127" s="148" customFormat="1" ht="15">
      <c r="B162" s="144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  <c r="AN162" s="144"/>
      <c r="AO162" s="144"/>
      <c r="AP162" s="144"/>
      <c r="AQ162" s="144"/>
      <c r="AR162" s="144"/>
      <c r="AS162" s="144"/>
      <c r="AT162" s="144"/>
      <c r="AU162" s="144"/>
      <c r="AV162" s="144"/>
      <c r="AW162" s="144"/>
      <c r="AX162" s="144"/>
      <c r="AY162" s="144"/>
      <c r="AZ162" s="144"/>
      <c r="BA162" s="144"/>
      <c r="BB162" s="144"/>
      <c r="BC162" s="144"/>
      <c r="BD162" s="144"/>
      <c r="BE162" s="144"/>
      <c r="BF162" s="144"/>
      <c r="BG162" s="144"/>
      <c r="BH162" s="144"/>
      <c r="BI162" s="144"/>
      <c r="BJ162" s="144"/>
      <c r="BK162" s="144"/>
      <c r="BL162" s="144"/>
      <c r="BM162" s="144"/>
      <c r="BN162" s="144"/>
      <c r="BO162" s="144"/>
      <c r="BP162" s="144"/>
      <c r="BQ162" s="144"/>
      <c r="BR162" s="144"/>
      <c r="BS162" s="144"/>
      <c r="BT162" s="144"/>
      <c r="BU162" s="144"/>
      <c r="BV162" s="144"/>
      <c r="BW162" s="144"/>
      <c r="BX162" s="144"/>
      <c r="BY162" s="144"/>
      <c r="BZ162" s="144"/>
      <c r="CA162" s="144"/>
      <c r="CB162" s="144"/>
      <c r="CC162" s="144"/>
      <c r="CD162" s="144"/>
      <c r="CE162" s="144"/>
      <c r="CF162" s="144"/>
      <c r="CG162" s="144"/>
      <c r="CH162" s="144"/>
      <c r="CI162" s="144"/>
      <c r="CJ162" s="144"/>
      <c r="CK162" s="144"/>
      <c r="CL162" s="144"/>
      <c r="CM162" s="144"/>
      <c r="CN162" s="144"/>
      <c r="CO162" s="144"/>
      <c r="CP162" s="144"/>
      <c r="CQ162" s="144"/>
      <c r="CR162" s="144"/>
      <c r="CS162" s="144"/>
      <c r="CT162" s="144"/>
      <c r="CU162" s="144"/>
      <c r="CV162" s="144"/>
      <c r="CW162" s="144"/>
      <c r="CX162" s="144"/>
      <c r="CY162" s="144"/>
      <c r="CZ162" s="144"/>
      <c r="DA162" s="144"/>
      <c r="DB162" s="144"/>
      <c r="DC162" s="144"/>
      <c r="DD162" s="149"/>
      <c r="DE162" s="149"/>
      <c r="DF162" s="149"/>
      <c r="DG162" s="149"/>
      <c r="DH162" s="150"/>
      <c r="DL162" s="151"/>
      <c r="DM162" s="147"/>
      <c r="DN162" s="151"/>
      <c r="DO162" s="151"/>
      <c r="DP162" s="151"/>
    </row>
    <row r="163" spans="1:127" s="148" customFormat="1" ht="15">
      <c r="B163" s="144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  <c r="AN163" s="144"/>
      <c r="AO163" s="144"/>
      <c r="AP163" s="144"/>
      <c r="AQ163" s="144"/>
      <c r="AR163" s="144"/>
      <c r="AS163" s="144"/>
      <c r="AT163" s="144"/>
      <c r="AU163" s="144"/>
      <c r="AV163" s="144"/>
      <c r="AW163" s="144"/>
      <c r="AX163" s="144"/>
      <c r="AY163" s="144"/>
      <c r="AZ163" s="144"/>
      <c r="BA163" s="144"/>
      <c r="BB163" s="144"/>
      <c r="BC163" s="144"/>
      <c r="BD163" s="144"/>
      <c r="BE163" s="144"/>
      <c r="BF163" s="144"/>
      <c r="BG163" s="144"/>
      <c r="BH163" s="144"/>
      <c r="BI163" s="144"/>
      <c r="BJ163" s="144"/>
      <c r="BK163" s="144"/>
      <c r="BL163" s="144"/>
      <c r="BM163" s="144"/>
      <c r="BN163" s="144"/>
      <c r="BO163" s="144"/>
      <c r="BP163" s="144"/>
      <c r="BQ163" s="144"/>
      <c r="BR163" s="144"/>
      <c r="BS163" s="144"/>
      <c r="BT163" s="144"/>
      <c r="BU163" s="144"/>
      <c r="BV163" s="144"/>
      <c r="BW163" s="144"/>
      <c r="BX163" s="144"/>
      <c r="BY163" s="144"/>
      <c r="BZ163" s="144"/>
      <c r="CA163" s="144"/>
      <c r="CB163" s="144"/>
      <c r="CC163" s="144"/>
      <c r="CD163" s="144"/>
      <c r="CE163" s="144"/>
      <c r="CF163" s="144"/>
      <c r="CG163" s="144"/>
      <c r="CH163" s="144"/>
      <c r="CI163" s="144"/>
      <c r="CJ163" s="144"/>
      <c r="CK163" s="144"/>
      <c r="CL163" s="144"/>
      <c r="CM163" s="144"/>
      <c r="CN163" s="144"/>
      <c r="CO163" s="144"/>
      <c r="CP163" s="144"/>
      <c r="CQ163" s="144"/>
      <c r="CR163" s="144"/>
      <c r="CS163" s="144"/>
      <c r="CT163" s="144"/>
      <c r="CU163" s="144"/>
      <c r="CV163" s="144"/>
      <c r="CW163" s="144"/>
      <c r="CX163" s="144"/>
      <c r="CY163" s="144"/>
      <c r="CZ163" s="144"/>
      <c r="DA163" s="144"/>
      <c r="DB163" s="144"/>
      <c r="DC163" s="144"/>
      <c r="DD163" s="149"/>
      <c r="DE163" s="149"/>
      <c r="DF163" s="149"/>
      <c r="DG163" s="149"/>
      <c r="DH163" s="150"/>
      <c r="DL163" s="151"/>
      <c r="DM163" s="147"/>
      <c r="DN163" s="151"/>
      <c r="DO163" s="151"/>
      <c r="DP163" s="151"/>
    </row>
    <row r="164" spans="1:127" ht="24" thickBot="1">
      <c r="B164" s="1"/>
      <c r="C164" s="363" t="s">
        <v>114</v>
      </c>
      <c r="D164" s="363"/>
      <c r="DM164" s="1"/>
      <c r="DN164" s="1"/>
    </row>
    <row r="165" spans="1:127" ht="21" thickBot="1">
      <c r="B165" s="1"/>
      <c r="C165" s="364" t="s">
        <v>1</v>
      </c>
      <c r="D165" s="364"/>
      <c r="E165" s="365" t="str">
        <f>IF($AC$167+$BA$167+$CY$167+$DC$168=100,"","Total weight should be equal to 100")</f>
        <v/>
      </c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  <c r="BI165" s="366"/>
      <c r="BJ165" s="366"/>
      <c r="BK165" s="366"/>
      <c r="BL165" s="366"/>
      <c r="BM165" s="366"/>
      <c r="BN165" s="366"/>
      <c r="BO165" s="366"/>
      <c r="BP165" s="366"/>
      <c r="BQ165" s="366"/>
      <c r="BR165" s="366"/>
      <c r="BS165" s="366"/>
      <c r="BT165" s="366"/>
      <c r="BU165" s="366"/>
      <c r="BV165" s="366"/>
      <c r="BW165" s="366"/>
      <c r="BX165" s="366"/>
      <c r="BY165" s="366"/>
      <c r="BZ165" s="366"/>
      <c r="CA165" s="366"/>
      <c r="CB165" s="366"/>
      <c r="CC165" s="366"/>
      <c r="CD165" s="366"/>
      <c r="CE165" s="366"/>
      <c r="CF165" s="366"/>
      <c r="CG165" s="366"/>
      <c r="CH165" s="366"/>
      <c r="CI165" s="366"/>
      <c r="CJ165" s="366"/>
      <c r="CK165" s="366"/>
      <c r="CL165" s="366"/>
      <c r="CM165" s="366"/>
      <c r="CN165" s="366"/>
      <c r="CO165" s="366"/>
      <c r="CP165" s="366"/>
      <c r="CQ165" s="366"/>
      <c r="CR165" s="366"/>
      <c r="CS165" s="366"/>
      <c r="CT165" s="366"/>
      <c r="CU165" s="366"/>
      <c r="CV165" s="366"/>
      <c r="CW165" s="366"/>
      <c r="CX165" s="366"/>
      <c r="CY165" s="366"/>
      <c r="CZ165" s="367"/>
      <c r="DM165" s="1"/>
      <c r="DN165" s="1"/>
    </row>
    <row r="166" spans="1:127" ht="17.25" thickBot="1">
      <c r="B166" s="1"/>
      <c r="C166" s="368" t="s">
        <v>262</v>
      </c>
      <c r="D166" s="369"/>
      <c r="E166" s="370" t="str">
        <f>IF(R168+AD168=100,"","Total formative assessment weight should be 100")</f>
        <v/>
      </c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1"/>
      <c r="T166" s="371"/>
      <c r="U166" s="371"/>
      <c r="V166" s="371"/>
      <c r="W166" s="371"/>
      <c r="X166" s="371"/>
      <c r="Y166" s="371"/>
      <c r="Z166" s="371"/>
      <c r="AA166" s="371"/>
      <c r="AB166" s="371"/>
      <c r="AC166" s="371"/>
      <c r="AD166" s="371"/>
      <c r="AE166" s="371" t="str">
        <f>IF(AP168+AY168+BB168=100,"","Total written work weight should be 100")</f>
        <v/>
      </c>
      <c r="AF166" s="371"/>
      <c r="AG166" s="371"/>
      <c r="AH166" s="371"/>
      <c r="AI166" s="371"/>
      <c r="AJ166" s="371"/>
      <c r="AK166" s="371"/>
      <c r="AL166" s="371"/>
      <c r="AM166" s="371"/>
      <c r="AN166" s="371"/>
      <c r="AO166" s="371"/>
      <c r="AP166" s="371"/>
      <c r="AQ166" s="371"/>
      <c r="AR166" s="371"/>
      <c r="AS166" s="371"/>
      <c r="AT166" s="371"/>
      <c r="AU166" s="371"/>
      <c r="AV166" s="371"/>
      <c r="AW166" s="371"/>
      <c r="AX166" s="371"/>
      <c r="AY166" s="371"/>
      <c r="AZ166" s="371"/>
      <c r="BA166" s="371"/>
      <c r="BB166" s="371"/>
      <c r="BC166" s="371" t="str">
        <f>IF(BI168+BU168+CB168+CI168+CP168+CZ168=100,"","Total written work weight should be 100")</f>
        <v/>
      </c>
      <c r="BD166" s="371"/>
      <c r="BE166" s="371"/>
      <c r="BF166" s="371"/>
      <c r="BG166" s="371"/>
      <c r="BH166" s="371"/>
      <c r="BI166" s="371"/>
      <c r="BJ166" s="371"/>
      <c r="BK166" s="371"/>
      <c r="BL166" s="371"/>
      <c r="BM166" s="371"/>
      <c r="BN166" s="371"/>
      <c r="BO166" s="371"/>
      <c r="BP166" s="371"/>
      <c r="BQ166" s="371"/>
      <c r="BR166" s="371"/>
      <c r="BS166" s="371"/>
      <c r="BT166" s="371"/>
      <c r="BU166" s="371"/>
      <c r="BV166" s="371"/>
      <c r="BW166" s="371"/>
      <c r="BX166" s="371"/>
      <c r="BY166" s="371"/>
      <c r="BZ166" s="371"/>
      <c r="CA166" s="371"/>
      <c r="CB166" s="371"/>
      <c r="CC166" s="371"/>
      <c r="CD166" s="371"/>
      <c r="CE166" s="371"/>
      <c r="CF166" s="371"/>
      <c r="CG166" s="371"/>
      <c r="CH166" s="371"/>
      <c r="CI166" s="371"/>
      <c r="CJ166" s="371"/>
      <c r="CK166" s="371"/>
      <c r="CL166" s="371"/>
      <c r="CM166" s="371"/>
      <c r="CN166" s="371"/>
      <c r="CO166" s="371"/>
      <c r="CP166" s="371"/>
      <c r="CQ166" s="371"/>
      <c r="CR166" s="371"/>
      <c r="CS166" s="371"/>
      <c r="CT166" s="371"/>
      <c r="CU166" s="371"/>
      <c r="CV166" s="371"/>
      <c r="CW166" s="371"/>
      <c r="CX166" s="371"/>
      <c r="CY166" s="371"/>
      <c r="CZ166" s="372"/>
      <c r="DA166" s="373" t="s">
        <v>3</v>
      </c>
      <c r="DB166" s="374"/>
      <c r="DC166" s="375"/>
      <c r="DD166" s="9"/>
      <c r="DE166" s="9"/>
      <c r="DF166" s="9"/>
      <c r="DG166" s="9"/>
      <c r="DH166" s="7"/>
      <c r="DI166" s="5"/>
      <c r="DJ166" s="5"/>
      <c r="DK166" s="5"/>
      <c r="DL166" s="10"/>
      <c r="DN166" s="1"/>
    </row>
    <row r="167" spans="1:127" ht="18.75" thickBot="1">
      <c r="B167" s="1"/>
      <c r="C167" s="359" t="str">
        <f>IF(C166='AP 5O'!C166:D166,"","Scale should be the same with the other section.")</f>
        <v/>
      </c>
      <c r="D167" s="359"/>
      <c r="E167" s="360" t="s">
        <v>4</v>
      </c>
      <c r="F167" s="361"/>
      <c r="G167" s="361"/>
      <c r="H167" s="361"/>
      <c r="I167" s="361"/>
      <c r="J167" s="361"/>
      <c r="K167" s="361"/>
      <c r="L167" s="361"/>
      <c r="M167" s="361"/>
      <c r="N167" s="361"/>
      <c r="O167" s="361"/>
      <c r="P167" s="361"/>
      <c r="Q167" s="361"/>
      <c r="R167" s="361"/>
      <c r="S167" s="361"/>
      <c r="T167" s="361"/>
      <c r="U167" s="361"/>
      <c r="V167" s="361"/>
      <c r="W167" s="361"/>
      <c r="X167" s="361" t="s">
        <v>5</v>
      </c>
      <c r="Y167" s="361"/>
      <c r="Z167" s="361"/>
      <c r="AA167" s="361"/>
      <c r="AB167" s="361"/>
      <c r="AC167" s="361">
        <v>0</v>
      </c>
      <c r="AD167" s="381"/>
      <c r="AE167" s="382" t="s">
        <v>6</v>
      </c>
      <c r="AF167" s="383"/>
      <c r="AG167" s="383"/>
      <c r="AH167" s="383"/>
      <c r="AI167" s="383"/>
      <c r="AJ167" s="383"/>
      <c r="AK167" s="383"/>
      <c r="AL167" s="383"/>
      <c r="AM167" s="383"/>
      <c r="AN167" s="383"/>
      <c r="AO167" s="383"/>
      <c r="AP167" s="383"/>
      <c r="AQ167" s="383"/>
      <c r="AR167" s="383"/>
      <c r="AS167" s="383"/>
      <c r="AT167" s="383"/>
      <c r="AU167" s="383"/>
      <c r="AV167" s="383"/>
      <c r="AW167" s="383" t="s">
        <v>5</v>
      </c>
      <c r="AX167" s="383"/>
      <c r="AY167" s="383"/>
      <c r="AZ167" s="383"/>
      <c r="BA167" s="329">
        <v>30</v>
      </c>
      <c r="BB167" s="330"/>
      <c r="BC167" s="331" t="s">
        <v>7</v>
      </c>
      <c r="BD167" s="332"/>
      <c r="BE167" s="332"/>
      <c r="BF167" s="332"/>
      <c r="BG167" s="332"/>
      <c r="BH167" s="332"/>
      <c r="BI167" s="332"/>
      <c r="BJ167" s="332"/>
      <c r="BK167" s="332"/>
      <c r="BL167" s="332"/>
      <c r="BM167" s="332"/>
      <c r="BN167" s="332"/>
      <c r="BO167" s="332"/>
      <c r="BP167" s="332"/>
      <c r="BQ167" s="332"/>
      <c r="BR167" s="332"/>
      <c r="BS167" s="332"/>
      <c r="BT167" s="332"/>
      <c r="BU167" s="332"/>
      <c r="BV167" s="332"/>
      <c r="BW167" s="332"/>
      <c r="BX167" s="332"/>
      <c r="BY167" s="332"/>
      <c r="BZ167" s="332"/>
      <c r="CA167" s="332"/>
      <c r="CB167" s="332"/>
      <c r="CC167" s="332"/>
      <c r="CD167" s="332"/>
      <c r="CE167" s="332"/>
      <c r="CF167" s="332"/>
      <c r="CG167" s="332"/>
      <c r="CH167" s="332"/>
      <c r="CI167" s="332"/>
      <c r="CJ167" s="332"/>
      <c r="CK167" s="332"/>
      <c r="CL167" s="332"/>
      <c r="CM167" s="332"/>
      <c r="CN167" s="332"/>
      <c r="CO167" s="332"/>
      <c r="CP167" s="332"/>
      <c r="CQ167" s="332"/>
      <c r="CR167" s="333" t="s">
        <v>5</v>
      </c>
      <c r="CS167" s="334"/>
      <c r="CT167" s="334"/>
      <c r="CU167" s="334"/>
      <c r="CV167" s="334"/>
      <c r="CW167" s="334"/>
      <c r="CX167" s="335"/>
      <c r="CY167" s="379">
        <v>50</v>
      </c>
      <c r="CZ167" s="380"/>
      <c r="DA167" s="376"/>
      <c r="DB167" s="377"/>
      <c r="DC167" s="378"/>
      <c r="DD167" s="12"/>
      <c r="DE167" s="12"/>
      <c r="DF167" s="12"/>
      <c r="DG167" s="12"/>
      <c r="DH167" s="13"/>
      <c r="DI167" s="14"/>
      <c r="DJ167" s="14"/>
      <c r="DK167" s="14"/>
      <c r="DL167" s="15"/>
      <c r="DN167" s="1"/>
    </row>
    <row r="168" spans="1:127" ht="24.75" customHeight="1">
      <c r="A168" s="350" t="s">
        <v>8</v>
      </c>
      <c r="B168" s="350" t="s">
        <v>108</v>
      </c>
      <c r="C168" s="353" t="s">
        <v>9</v>
      </c>
      <c r="D168" s="356" t="s">
        <v>10</v>
      </c>
      <c r="E168" s="324" t="s">
        <v>11</v>
      </c>
      <c r="F168" s="325"/>
      <c r="G168" s="325"/>
      <c r="H168" s="325"/>
      <c r="I168" s="325"/>
      <c r="J168" s="325"/>
      <c r="K168" s="325"/>
      <c r="L168" s="325"/>
      <c r="M168" s="326"/>
      <c r="N168" s="327" t="s">
        <v>5</v>
      </c>
      <c r="O168" s="358"/>
      <c r="P168" s="358"/>
      <c r="Q168" s="328"/>
      <c r="R168" s="17">
        <v>0</v>
      </c>
      <c r="S168" s="278" t="s">
        <v>12</v>
      </c>
      <c r="T168" s="278"/>
      <c r="U168" s="278"/>
      <c r="V168" s="278"/>
      <c r="W168" s="278"/>
      <c r="X168" s="278"/>
      <c r="Y168" s="278"/>
      <c r="Z168" s="301" t="s">
        <v>5</v>
      </c>
      <c r="AA168" s="362"/>
      <c r="AB168" s="362"/>
      <c r="AC168" s="302"/>
      <c r="AD168" s="16">
        <v>100</v>
      </c>
      <c r="AE168" s="324" t="s">
        <v>13</v>
      </c>
      <c r="AF168" s="325"/>
      <c r="AG168" s="325"/>
      <c r="AH168" s="325"/>
      <c r="AI168" s="325"/>
      <c r="AJ168" s="325"/>
      <c r="AK168" s="325"/>
      <c r="AL168" s="325"/>
      <c r="AM168" s="326"/>
      <c r="AN168" s="327" t="s">
        <v>5</v>
      </c>
      <c r="AO168" s="328"/>
      <c r="AP168" s="17">
        <v>40</v>
      </c>
      <c r="AQ168" s="278" t="s">
        <v>14</v>
      </c>
      <c r="AR168" s="278"/>
      <c r="AS168" s="278"/>
      <c r="AT168" s="278"/>
      <c r="AU168" s="278"/>
      <c r="AV168" s="278"/>
      <c r="AW168" s="301" t="s">
        <v>5</v>
      </c>
      <c r="AX168" s="302"/>
      <c r="AY168" s="19">
        <v>30</v>
      </c>
      <c r="AZ168" s="295" t="s">
        <v>15</v>
      </c>
      <c r="BA168" s="296"/>
      <c r="BB168" s="18">
        <v>30</v>
      </c>
      <c r="BC168" s="299" t="s">
        <v>16</v>
      </c>
      <c r="BD168" s="300"/>
      <c r="BE168" s="300"/>
      <c r="BF168" s="300"/>
      <c r="BG168" s="289" t="s">
        <v>5</v>
      </c>
      <c r="BH168" s="289"/>
      <c r="BI168" s="17">
        <v>20</v>
      </c>
      <c r="BJ168" s="278" t="s">
        <v>17</v>
      </c>
      <c r="BK168" s="278"/>
      <c r="BL168" s="278"/>
      <c r="BM168" s="278"/>
      <c r="BN168" s="278"/>
      <c r="BO168" s="278"/>
      <c r="BP168" s="278"/>
      <c r="BQ168" s="278"/>
      <c r="BR168" s="278"/>
      <c r="BS168" s="301" t="s">
        <v>5</v>
      </c>
      <c r="BT168" s="302"/>
      <c r="BU168" s="19">
        <v>25</v>
      </c>
      <c r="BV168" s="277" t="s">
        <v>109</v>
      </c>
      <c r="BW168" s="277"/>
      <c r="BX168" s="277"/>
      <c r="BY168" s="277"/>
      <c r="BZ168" s="339" t="s">
        <v>5</v>
      </c>
      <c r="CA168" s="339"/>
      <c r="CB168" s="20">
        <v>15</v>
      </c>
      <c r="CC168" s="340" t="s">
        <v>110</v>
      </c>
      <c r="CD168" s="340"/>
      <c r="CE168" s="340"/>
      <c r="CF168" s="340"/>
      <c r="CG168" s="341" t="s">
        <v>5</v>
      </c>
      <c r="CH168" s="341"/>
      <c r="CI168" s="21">
        <v>15</v>
      </c>
      <c r="CJ168" s="342" t="s">
        <v>111</v>
      </c>
      <c r="CK168" s="342"/>
      <c r="CL168" s="342"/>
      <c r="CM168" s="342"/>
      <c r="CN168" s="343" t="s">
        <v>5</v>
      </c>
      <c r="CO168" s="343"/>
      <c r="CP168" s="22">
        <v>0</v>
      </c>
      <c r="CQ168" s="284" t="s">
        <v>21</v>
      </c>
      <c r="CR168" s="284"/>
      <c r="CS168" s="284"/>
      <c r="CT168" s="284"/>
      <c r="CU168" s="284"/>
      <c r="CV168" s="284"/>
      <c r="CW168" s="284"/>
      <c r="CX168" s="303" t="s">
        <v>5</v>
      </c>
      <c r="CY168" s="303"/>
      <c r="CZ168" s="170">
        <v>25</v>
      </c>
      <c r="DA168" s="304" t="s">
        <v>5</v>
      </c>
      <c r="DB168" s="305"/>
      <c r="DC168" s="23">
        <v>20</v>
      </c>
      <c r="DD168" s="24"/>
      <c r="DE168" s="24"/>
      <c r="DF168" s="24"/>
      <c r="DG168" s="24"/>
      <c r="DH168" s="306" t="s">
        <v>22</v>
      </c>
      <c r="DI168" s="309" t="s">
        <v>23</v>
      </c>
      <c r="DJ168" s="312" t="s">
        <v>23</v>
      </c>
      <c r="DK168" s="315" t="s">
        <v>23</v>
      </c>
      <c r="DL168" s="282" t="s">
        <v>24</v>
      </c>
      <c r="DM168" s="282" t="s">
        <v>105</v>
      </c>
      <c r="DN168" s="282" t="s">
        <v>115</v>
      </c>
      <c r="DO168" s="282" t="s">
        <v>112</v>
      </c>
      <c r="DP168" s="282" t="s">
        <v>106</v>
      </c>
      <c r="DQ168" s="282" t="s">
        <v>102</v>
      </c>
    </row>
    <row r="169" spans="1:127" ht="15" customHeight="1">
      <c r="A169" s="351"/>
      <c r="B169" s="351"/>
      <c r="C169" s="354"/>
      <c r="D169" s="357"/>
      <c r="E169" s="30">
        <v>1</v>
      </c>
      <c r="F169" s="28">
        <v>2</v>
      </c>
      <c r="G169" s="28">
        <v>3</v>
      </c>
      <c r="H169" s="28">
        <v>4</v>
      </c>
      <c r="I169" s="28">
        <v>5</v>
      </c>
      <c r="J169" s="28">
        <v>6</v>
      </c>
      <c r="K169" s="28">
        <v>7</v>
      </c>
      <c r="L169" s="28">
        <v>8</v>
      </c>
      <c r="M169" s="28">
        <v>9</v>
      </c>
      <c r="N169" s="28">
        <v>10</v>
      </c>
      <c r="O169" s="28">
        <v>11</v>
      </c>
      <c r="P169" s="28">
        <v>12</v>
      </c>
      <c r="Q169" s="336" t="s">
        <v>25</v>
      </c>
      <c r="R169" s="289" t="s">
        <v>26</v>
      </c>
      <c r="S169" s="29">
        <v>1</v>
      </c>
      <c r="T169" s="29">
        <v>2</v>
      </c>
      <c r="U169" s="29">
        <v>3</v>
      </c>
      <c r="V169" s="29">
        <v>4</v>
      </c>
      <c r="W169" s="29">
        <v>5</v>
      </c>
      <c r="X169" s="29">
        <v>6</v>
      </c>
      <c r="Y169" s="29">
        <v>7</v>
      </c>
      <c r="Z169" s="29">
        <v>8</v>
      </c>
      <c r="AA169" s="29">
        <v>9</v>
      </c>
      <c r="AB169" s="29">
        <v>10</v>
      </c>
      <c r="AC169" s="285" t="s">
        <v>25</v>
      </c>
      <c r="AD169" s="338" t="s">
        <v>26</v>
      </c>
      <c r="AE169" s="30">
        <v>1</v>
      </c>
      <c r="AF169" s="28">
        <v>2</v>
      </c>
      <c r="AG169" s="28">
        <v>3</v>
      </c>
      <c r="AH169" s="28">
        <v>4</v>
      </c>
      <c r="AI169" s="28">
        <v>5</v>
      </c>
      <c r="AJ169" s="28">
        <v>6</v>
      </c>
      <c r="AK169" s="28">
        <v>7</v>
      </c>
      <c r="AL169" s="28">
        <v>8</v>
      </c>
      <c r="AM169" s="28">
        <v>9</v>
      </c>
      <c r="AN169" s="28">
        <v>10</v>
      </c>
      <c r="AO169" s="336" t="s">
        <v>25</v>
      </c>
      <c r="AP169" s="289" t="s">
        <v>26</v>
      </c>
      <c r="AQ169" s="29">
        <v>1</v>
      </c>
      <c r="AR169" s="29">
        <v>2</v>
      </c>
      <c r="AS169" s="29">
        <v>3</v>
      </c>
      <c r="AT169" s="29">
        <v>4</v>
      </c>
      <c r="AU169" s="29">
        <v>5</v>
      </c>
      <c r="AV169" s="29">
        <v>6</v>
      </c>
      <c r="AW169" s="29">
        <v>7</v>
      </c>
      <c r="AX169" s="285" t="s">
        <v>25</v>
      </c>
      <c r="AY169" s="278" t="s">
        <v>113</v>
      </c>
      <c r="AZ169" s="297"/>
      <c r="BA169" s="298"/>
      <c r="BB169" s="287" t="s">
        <v>26</v>
      </c>
      <c r="BC169" s="30">
        <v>1</v>
      </c>
      <c r="BD169" s="28">
        <v>2</v>
      </c>
      <c r="BE169" s="28">
        <v>3</v>
      </c>
      <c r="BF169" s="28">
        <v>4</v>
      </c>
      <c r="BG169" s="28">
        <v>5</v>
      </c>
      <c r="BH169" s="288" t="s">
        <v>25</v>
      </c>
      <c r="BI169" s="289" t="s">
        <v>26</v>
      </c>
      <c r="BJ169" s="29">
        <v>1</v>
      </c>
      <c r="BK169" s="29">
        <v>2</v>
      </c>
      <c r="BL169" s="29">
        <v>3</v>
      </c>
      <c r="BM169" s="29">
        <v>4</v>
      </c>
      <c r="BN169" s="29">
        <v>5</v>
      </c>
      <c r="BO169" s="29">
        <v>6</v>
      </c>
      <c r="BP169" s="29">
        <v>7</v>
      </c>
      <c r="BQ169" s="29">
        <v>8</v>
      </c>
      <c r="BR169" s="29">
        <v>9</v>
      </c>
      <c r="BS169" s="29">
        <v>10</v>
      </c>
      <c r="BT169" s="290" t="s">
        <v>25</v>
      </c>
      <c r="BU169" s="278" t="s">
        <v>26</v>
      </c>
      <c r="BV169" s="31">
        <v>1</v>
      </c>
      <c r="BW169" s="31">
        <v>2</v>
      </c>
      <c r="BX169" s="31">
        <v>3</v>
      </c>
      <c r="BY169" s="31">
        <v>4</v>
      </c>
      <c r="BZ169" s="32">
        <v>5</v>
      </c>
      <c r="CA169" s="344" t="s">
        <v>25</v>
      </c>
      <c r="CB169" s="345" t="s">
        <v>26</v>
      </c>
      <c r="CC169" s="33">
        <v>1</v>
      </c>
      <c r="CD169" s="33">
        <v>2</v>
      </c>
      <c r="CE169" s="33">
        <v>3</v>
      </c>
      <c r="CF169" s="33">
        <v>4</v>
      </c>
      <c r="CG169" s="33">
        <v>5</v>
      </c>
      <c r="CH169" s="346" t="s">
        <v>25</v>
      </c>
      <c r="CI169" s="347" t="s">
        <v>26</v>
      </c>
      <c r="CJ169" s="34">
        <v>1</v>
      </c>
      <c r="CK169" s="34">
        <v>2</v>
      </c>
      <c r="CL169" s="34">
        <v>3</v>
      </c>
      <c r="CM169" s="34">
        <v>4</v>
      </c>
      <c r="CN169" s="34">
        <v>5</v>
      </c>
      <c r="CO169" s="348" t="s">
        <v>25</v>
      </c>
      <c r="CP169" s="349" t="s">
        <v>26</v>
      </c>
      <c r="CQ169" s="35">
        <v>1</v>
      </c>
      <c r="CR169" s="35">
        <v>2</v>
      </c>
      <c r="CS169" s="35">
        <v>3</v>
      </c>
      <c r="CT169" s="36">
        <v>4</v>
      </c>
      <c r="CU169" s="35">
        <v>5</v>
      </c>
      <c r="CV169" s="35">
        <v>6</v>
      </c>
      <c r="CW169" s="35">
        <v>7</v>
      </c>
      <c r="CX169" s="35">
        <v>8</v>
      </c>
      <c r="CY169" s="288" t="s">
        <v>25</v>
      </c>
      <c r="CZ169" s="318" t="s">
        <v>26</v>
      </c>
      <c r="DA169" s="37"/>
      <c r="DB169" s="38"/>
      <c r="DC169" s="287" t="s">
        <v>27</v>
      </c>
      <c r="DD169" s="39"/>
      <c r="DE169" s="39"/>
      <c r="DF169" s="39"/>
      <c r="DG169" s="39"/>
      <c r="DH169" s="307"/>
      <c r="DI169" s="310"/>
      <c r="DJ169" s="313"/>
      <c r="DK169" s="316"/>
      <c r="DL169" s="283"/>
      <c r="DM169" s="283"/>
      <c r="DN169" s="283"/>
      <c r="DO169" s="283"/>
      <c r="DP169" s="283"/>
      <c r="DQ169" s="283"/>
    </row>
    <row r="170" spans="1:127" ht="17.25" customHeight="1">
      <c r="A170" s="351"/>
      <c r="B170" s="351"/>
      <c r="C170" s="354"/>
      <c r="D170" s="40" t="s">
        <v>28</v>
      </c>
      <c r="E170" s="41"/>
      <c r="F170" s="42"/>
      <c r="G170" s="42"/>
      <c r="H170" s="42"/>
      <c r="I170" s="42"/>
      <c r="J170" s="42"/>
      <c r="K170" s="42"/>
      <c r="L170" s="42"/>
      <c r="M170" s="43"/>
      <c r="N170" s="44"/>
      <c r="O170" s="44"/>
      <c r="P170" s="44"/>
      <c r="Q170" s="337"/>
      <c r="R170" s="289"/>
      <c r="S170" s="45"/>
      <c r="T170" s="45"/>
      <c r="U170" s="45"/>
      <c r="V170" s="45"/>
      <c r="W170" s="45"/>
      <c r="X170" s="46"/>
      <c r="Y170" s="46"/>
      <c r="Z170" s="46"/>
      <c r="AA170" s="47"/>
      <c r="AB170" s="47"/>
      <c r="AC170" s="286"/>
      <c r="AD170" s="338"/>
      <c r="AE170" s="41">
        <v>43516</v>
      </c>
      <c r="AF170" s="42">
        <v>43537</v>
      </c>
      <c r="AG170" s="42">
        <v>39883</v>
      </c>
      <c r="AH170" s="42">
        <v>39884</v>
      </c>
      <c r="AI170" s="42">
        <v>39886</v>
      </c>
      <c r="AJ170" s="42"/>
      <c r="AK170" s="42"/>
      <c r="AL170" s="43"/>
      <c r="AM170" s="43"/>
      <c r="AN170" s="43"/>
      <c r="AO170" s="337"/>
      <c r="AP170" s="289"/>
      <c r="AQ170" s="45">
        <v>39837</v>
      </c>
      <c r="AR170" s="45">
        <v>39843</v>
      </c>
      <c r="AS170" s="45">
        <v>39844</v>
      </c>
      <c r="AT170" s="45">
        <v>39857</v>
      </c>
      <c r="AU170" s="46"/>
      <c r="AV170" s="46"/>
      <c r="AW170" s="46"/>
      <c r="AX170" s="286"/>
      <c r="AY170" s="278"/>
      <c r="AZ170" s="291">
        <v>39870</v>
      </c>
      <c r="BA170" s="292"/>
      <c r="BB170" s="287"/>
      <c r="BC170" s="41">
        <v>39841</v>
      </c>
      <c r="BD170" s="42"/>
      <c r="BE170" s="42"/>
      <c r="BF170" s="42"/>
      <c r="BG170" s="42"/>
      <c r="BH170" s="288"/>
      <c r="BI170" s="289"/>
      <c r="BJ170" s="45">
        <v>39857</v>
      </c>
      <c r="BK170" s="45">
        <v>39859</v>
      </c>
      <c r="BL170" s="45">
        <v>39863</v>
      </c>
      <c r="BM170" s="45">
        <v>39877</v>
      </c>
      <c r="BN170" s="45">
        <v>39887</v>
      </c>
      <c r="BO170" s="45"/>
      <c r="BP170" s="46"/>
      <c r="BQ170" s="46"/>
      <c r="BR170" s="46"/>
      <c r="BS170" s="46"/>
      <c r="BT170" s="290"/>
      <c r="BU170" s="278"/>
      <c r="BV170" s="48">
        <v>39862</v>
      </c>
      <c r="BW170" s="48"/>
      <c r="BX170" s="48"/>
      <c r="BY170" s="49"/>
      <c r="BZ170" s="50"/>
      <c r="CA170" s="344"/>
      <c r="CB170" s="345"/>
      <c r="CC170" s="51">
        <v>39860</v>
      </c>
      <c r="CD170" s="51">
        <v>39891</v>
      </c>
      <c r="CE170" s="52"/>
      <c r="CF170" s="52"/>
      <c r="CG170" s="52"/>
      <c r="CH170" s="346"/>
      <c r="CI170" s="347"/>
      <c r="CJ170" s="53"/>
      <c r="CK170" s="53"/>
      <c r="CL170" s="54"/>
      <c r="CM170" s="54"/>
      <c r="CN170" s="54"/>
      <c r="CO170" s="348"/>
      <c r="CP170" s="349"/>
      <c r="CQ170" s="55">
        <v>39862</v>
      </c>
      <c r="CR170" s="55">
        <v>39877</v>
      </c>
      <c r="CS170" s="55">
        <v>39886</v>
      </c>
      <c r="CT170" s="56"/>
      <c r="CU170" s="57"/>
      <c r="CV170" s="57"/>
      <c r="CW170" s="57"/>
      <c r="CX170" s="57"/>
      <c r="CY170" s="288"/>
      <c r="CZ170" s="318"/>
      <c r="DA170" s="320">
        <v>50</v>
      </c>
      <c r="DB170" s="321"/>
      <c r="DC170" s="287"/>
      <c r="DD170" s="39" t="s">
        <v>29</v>
      </c>
      <c r="DE170" s="39" t="s">
        <v>30</v>
      </c>
      <c r="DF170" s="39" t="s">
        <v>31</v>
      </c>
      <c r="DG170" s="39" t="s">
        <v>32</v>
      </c>
      <c r="DH170" s="307"/>
      <c r="DI170" s="311"/>
      <c r="DJ170" s="314"/>
      <c r="DK170" s="317"/>
      <c r="DL170" s="283"/>
      <c r="DM170" s="283"/>
      <c r="DN170" s="283"/>
      <c r="DO170" s="283"/>
      <c r="DP170" s="283"/>
      <c r="DQ170" s="283"/>
    </row>
    <row r="171" spans="1:127" ht="15" customHeight="1" thickBot="1">
      <c r="A171" s="352"/>
      <c r="B171" s="352"/>
      <c r="C171" s="355"/>
      <c r="D171" s="40" t="s">
        <v>33</v>
      </c>
      <c r="E171" s="58"/>
      <c r="F171" s="17"/>
      <c r="G171" s="17"/>
      <c r="H171" s="17"/>
      <c r="I171" s="17"/>
      <c r="J171" s="17"/>
      <c r="K171" s="17"/>
      <c r="L171" s="17"/>
      <c r="M171" s="28"/>
      <c r="N171" s="28"/>
      <c r="O171" s="28"/>
      <c r="P171" s="28"/>
      <c r="Q171" s="28">
        <f>SUM(E171:P171)</f>
        <v>0</v>
      </c>
      <c r="R171" s="289"/>
      <c r="S171" s="59"/>
      <c r="T171" s="59"/>
      <c r="U171" s="59"/>
      <c r="V171" s="59"/>
      <c r="W171" s="59"/>
      <c r="X171" s="29"/>
      <c r="Y171" s="29"/>
      <c r="Z171" s="29"/>
      <c r="AA171" s="29"/>
      <c r="AB171" s="29"/>
      <c r="AC171" s="29">
        <f>SUM(S171:AB171)</f>
        <v>0</v>
      </c>
      <c r="AD171" s="338"/>
      <c r="AE171" s="58">
        <v>10</v>
      </c>
      <c r="AF171" s="17">
        <v>10</v>
      </c>
      <c r="AG171" s="17">
        <v>20</v>
      </c>
      <c r="AH171" s="17">
        <v>10</v>
      </c>
      <c r="AI171" s="17">
        <v>15</v>
      </c>
      <c r="AJ171" s="17"/>
      <c r="AK171" s="17"/>
      <c r="AL171" s="28"/>
      <c r="AM171" s="28"/>
      <c r="AN171" s="28"/>
      <c r="AO171" s="28">
        <f>SUM(AE171:AN171)</f>
        <v>65</v>
      </c>
      <c r="AP171" s="289"/>
      <c r="AQ171" s="59">
        <v>10</v>
      </c>
      <c r="AR171" s="59">
        <v>15</v>
      </c>
      <c r="AS171" s="59">
        <v>10</v>
      </c>
      <c r="AT171" s="59">
        <v>25</v>
      </c>
      <c r="AU171" s="29"/>
      <c r="AV171" s="29"/>
      <c r="AW171" s="29"/>
      <c r="AX171" s="29">
        <f>SUM(AQ171:AW171)</f>
        <v>60</v>
      </c>
      <c r="AY171" s="278"/>
      <c r="AZ171" s="293">
        <v>50</v>
      </c>
      <c r="BA171" s="294"/>
      <c r="BB171" s="287"/>
      <c r="BC171" s="58">
        <v>100</v>
      </c>
      <c r="BD171" s="17"/>
      <c r="BE171" s="17"/>
      <c r="BF171" s="17"/>
      <c r="BG171" s="17"/>
      <c r="BH171" s="28">
        <f>SUM(BC171:BG171)</f>
        <v>100</v>
      </c>
      <c r="BI171" s="289"/>
      <c r="BJ171" s="59">
        <v>20</v>
      </c>
      <c r="BK171" s="59">
        <v>15</v>
      </c>
      <c r="BL171" s="59">
        <v>20</v>
      </c>
      <c r="BM171" s="59">
        <v>25</v>
      </c>
      <c r="BN171" s="59">
        <v>10</v>
      </c>
      <c r="BO171" s="59"/>
      <c r="BP171" s="29"/>
      <c r="BQ171" s="29"/>
      <c r="BR171" s="29"/>
      <c r="BS171" s="29"/>
      <c r="BT171" s="29">
        <f>SUM(BJ171:BS171)</f>
        <v>90</v>
      </c>
      <c r="BU171" s="278"/>
      <c r="BV171" s="60">
        <v>100</v>
      </c>
      <c r="BW171" s="60"/>
      <c r="BX171" s="60"/>
      <c r="BY171" s="31"/>
      <c r="BZ171" s="31"/>
      <c r="CA171" s="32">
        <f>SUM(BV171:BZ171)</f>
        <v>100</v>
      </c>
      <c r="CB171" s="345"/>
      <c r="CC171" s="61">
        <v>100</v>
      </c>
      <c r="CD171" s="61">
        <v>100</v>
      </c>
      <c r="CE171" s="33"/>
      <c r="CF171" s="33"/>
      <c r="CG171" s="33"/>
      <c r="CH171" s="33">
        <f>SUM(CC171:CG171)</f>
        <v>200</v>
      </c>
      <c r="CI171" s="347"/>
      <c r="CJ171" s="62"/>
      <c r="CK171" s="62"/>
      <c r="CL171" s="34"/>
      <c r="CM171" s="34"/>
      <c r="CN171" s="34"/>
      <c r="CO171" s="63">
        <f>SUM(CJ171:CN171)</f>
        <v>0</v>
      </c>
      <c r="CP171" s="349"/>
      <c r="CQ171" s="64">
        <v>20</v>
      </c>
      <c r="CR171" s="64">
        <v>15</v>
      </c>
      <c r="CS171" s="64">
        <v>15</v>
      </c>
      <c r="CT171" s="65"/>
      <c r="CU171" s="35"/>
      <c r="CV171" s="35"/>
      <c r="CW171" s="35"/>
      <c r="CX171" s="35"/>
      <c r="CY171" s="66">
        <f>SUM(CQ171:CX171)</f>
        <v>50</v>
      </c>
      <c r="CZ171" s="318"/>
      <c r="DA171" s="322"/>
      <c r="DB171" s="323"/>
      <c r="DC171" s="319"/>
      <c r="DD171" s="39"/>
      <c r="DE171" s="39"/>
      <c r="DF171" s="39"/>
      <c r="DG171" s="39"/>
      <c r="DH171" s="308"/>
      <c r="DI171" s="67" t="s">
        <v>34</v>
      </c>
      <c r="DJ171" s="68" t="s">
        <v>35</v>
      </c>
      <c r="DK171" s="69" t="s">
        <v>36</v>
      </c>
      <c r="DL171" s="283"/>
      <c r="DM171" s="283"/>
      <c r="DN171" s="283"/>
      <c r="DO171" s="283"/>
      <c r="DP171" s="283"/>
      <c r="DQ171" s="283"/>
      <c r="DR171" s="279" t="s">
        <v>37</v>
      </c>
      <c r="DS171" s="279"/>
      <c r="DT171" s="279"/>
      <c r="DU171" s="279"/>
      <c r="DV171" s="279"/>
      <c r="DW171" s="279"/>
    </row>
    <row r="172" spans="1:127" ht="18" customHeight="1">
      <c r="A172" s="70">
        <v>406913150140</v>
      </c>
      <c r="B172" s="71" t="s">
        <v>144</v>
      </c>
      <c r="C172" s="72" t="s">
        <v>145</v>
      </c>
      <c r="D172" s="73"/>
      <c r="E172" s="74"/>
      <c r="F172" s="75"/>
      <c r="G172" s="75"/>
      <c r="H172" s="75"/>
      <c r="I172" s="75"/>
      <c r="J172" s="75"/>
      <c r="K172" s="75"/>
      <c r="L172" s="75"/>
      <c r="M172" s="76"/>
      <c r="N172" s="76"/>
      <c r="O172" s="76"/>
      <c r="P172" s="76"/>
      <c r="Q172" s="76" t="str">
        <f>IF(SUMIFS(E172:P172,E172:P172,"&gt;=0")=0,"",SUMIFS(E172:P172,E172:P172,"&gt;=0"))</f>
        <v/>
      </c>
      <c r="R172" s="76">
        <f>IFERROR(IF($R$168=0,0,((Q172/SUMIFS($E$171:$P$171,E172:P172,"&gt;=0")*100))),"")</f>
        <v>0</v>
      </c>
      <c r="S172" s="77"/>
      <c r="T172" s="77"/>
      <c r="U172" s="77"/>
      <c r="V172" s="77"/>
      <c r="W172" s="77"/>
      <c r="X172" s="78"/>
      <c r="Y172" s="78"/>
      <c r="Z172" s="78"/>
      <c r="AA172" s="78"/>
      <c r="AB172" s="78"/>
      <c r="AC172" s="78" t="str">
        <f>IF(SUMIFS(S172:AB172,S172:AB172,"&gt;=0")=0,"",SUMIFS(S172:AB172,S172:AB172,"&gt;=0"))</f>
        <v/>
      </c>
      <c r="AD172" s="79" t="str">
        <f>IFERROR(IF($AD$168=0,0,((AC172/SUMIFS($S$171:$AB$171,S172:AB172,"&gt;=0")*100))),"")</f>
        <v/>
      </c>
      <c r="AE172" s="74">
        <v>10</v>
      </c>
      <c r="AF172" s="75">
        <v>8</v>
      </c>
      <c r="AG172" s="75">
        <v>17</v>
      </c>
      <c r="AH172" s="75">
        <v>9</v>
      </c>
      <c r="AI172" s="75">
        <v>14</v>
      </c>
      <c r="AJ172" s="75"/>
      <c r="AK172" s="75"/>
      <c r="AL172" s="76"/>
      <c r="AM172" s="76"/>
      <c r="AN172" s="76"/>
      <c r="AO172" s="76">
        <f>IF(SUMIFS(AE172:AN172,AE172:AN172,"&gt;=0")=0,"",SUMIFS(AE172:AN172,AE172:AN172,"&gt;=0"))</f>
        <v>58</v>
      </c>
      <c r="AP172" s="76">
        <f>IFERROR(IF($AP$168=0,0,((AO172/SUMIFS($AE$171:$AN$171,AE172:AN172,"&gt;=0"))*100)),"")</f>
        <v>89.230769230769241</v>
      </c>
      <c r="AQ172" s="77">
        <v>10</v>
      </c>
      <c r="AR172" s="77">
        <v>12</v>
      </c>
      <c r="AS172" s="77">
        <v>10</v>
      </c>
      <c r="AT172" s="77">
        <v>21</v>
      </c>
      <c r="AU172" s="78"/>
      <c r="AV172" s="78"/>
      <c r="AW172" s="78"/>
      <c r="AX172" s="78">
        <f t="shared" ref="AX172:AX177" si="100">IF(SUMIFS(AQ172:AW172,AQ172:AW172,"&gt;=0")=0,"",SUMIFS(AQ172:AW172,AQ172:AW172,"&gt;=0"))</f>
        <v>53</v>
      </c>
      <c r="AY172" s="78">
        <f>IFERROR(IF($AY$168=0,0,((AX172/SUMIFS($AQ$171:$AW$171,AQ172:AW172,"&gt;=0"))*100)),"")</f>
        <v>88.333333333333329</v>
      </c>
      <c r="AZ172" s="262">
        <v>32</v>
      </c>
      <c r="BA172" s="263"/>
      <c r="BB172" s="80">
        <f>IFERROR(IF(OR($BB$168="",$BB$168=0),0,IF(AZ172/$AZ$171*100=0,"",AZ172/$AZ$171*100)),"")</f>
        <v>64</v>
      </c>
      <c r="BC172" s="74">
        <v>89</v>
      </c>
      <c r="BD172" s="75"/>
      <c r="BE172" s="75"/>
      <c r="BF172" s="75"/>
      <c r="BG172" s="75"/>
      <c r="BH172" s="76">
        <f>IF(SUMIFS(BC172:BG172,BC172:BG172,"&gt;=0")=0,"",SUMIFS(BC172:BG172,BC172:BG172,"&gt;=0"))</f>
        <v>89</v>
      </c>
      <c r="BI172" s="76">
        <f>IFERROR(IF($BI$168=0,0,((BH172/SUMIFS($BC$171:$BG$171,BC172:BG172,"&gt;=0"))*100)),"")</f>
        <v>89</v>
      </c>
      <c r="BJ172" s="77">
        <v>15</v>
      </c>
      <c r="BK172" s="77">
        <v>14</v>
      </c>
      <c r="BL172" s="77">
        <v>17</v>
      </c>
      <c r="BM172" s="77">
        <v>13</v>
      </c>
      <c r="BN172" s="77">
        <v>10</v>
      </c>
      <c r="BO172" s="77"/>
      <c r="BP172" s="78"/>
      <c r="BQ172" s="78"/>
      <c r="BR172" s="78"/>
      <c r="BS172" s="78"/>
      <c r="BT172" s="78">
        <f t="shared" ref="BT172:BT178" si="101">IF(SUMIFS(BJ172:BS172,BJ172:BS172,"&gt;=0")=0,"",SUMIFS(BJ172:BS172,BJ172:BS172,"&gt;=0"))</f>
        <v>69</v>
      </c>
      <c r="BU172" s="78">
        <f>IFERROR(IF($BU$168=0,0,((BT172/SUMIFS($BJ$171:$BS$171,BJ172:BS172,"&gt;=0"))*100)),"")</f>
        <v>76.666666666666671</v>
      </c>
      <c r="BV172" s="81">
        <v>93</v>
      </c>
      <c r="BW172" s="81"/>
      <c r="BX172" s="81"/>
      <c r="BY172" s="82"/>
      <c r="BZ172" s="82"/>
      <c r="CA172" s="82">
        <f>IF(SUMIFS(BV172:BZ172,BV172:BZ172,"&gt;=0")=0,"",SUMIFS(BV172:BZ172,BV172:BZ172,"&gt;=0"))</f>
        <v>93</v>
      </c>
      <c r="CB172" s="82">
        <f>IFERROR(IF($CB$168=0,0,((CA172/SUMIFS($BV$171:$BZ$171,BV172:BZ172,"&gt;=0"))*100)),"")</f>
        <v>93</v>
      </c>
      <c r="CC172" s="83">
        <v>89</v>
      </c>
      <c r="CD172" s="83">
        <v>86</v>
      </c>
      <c r="CE172" s="84"/>
      <c r="CF172" s="84"/>
      <c r="CG172" s="84"/>
      <c r="CH172" s="84">
        <f>IF(SUMIFS(CC172:CG172,CC172:CG172,"&gt;=0")=0,"",SUMIFS(CC172:CG172,CC172:CG172,"&gt;=0"))</f>
        <v>175</v>
      </c>
      <c r="CI172" s="84">
        <f>IFERROR(IF($CI$168=0,0,((CH172/SUMIFS($CC$171:$CG$171,CC172:CG172,"&gt;=0"))*100)),"")</f>
        <v>87.5</v>
      </c>
      <c r="CJ172" s="85"/>
      <c r="CK172" s="85"/>
      <c r="CL172" s="86"/>
      <c r="CM172" s="86"/>
      <c r="CN172" s="86"/>
      <c r="CO172" s="86" t="str">
        <f>IF(SUMIFS(CJ172:CN172,CJ172:CN172,"&gt;=0")=0,"",SUMIFS(CJ172:CN172,CJ172:CN172,"&gt;=0"))</f>
        <v/>
      </c>
      <c r="CP172" s="86">
        <f>IFERROR(IF($CP$168=0,0,((CO172/SUMIFS($CJ$171:$CN$171,CJ172:CN172,"&gt;=0"))*100)),"")</f>
        <v>0</v>
      </c>
      <c r="CQ172" s="74">
        <v>17</v>
      </c>
      <c r="CR172" s="87">
        <v>15</v>
      </c>
      <c r="CS172" s="87">
        <v>10</v>
      </c>
      <c r="CT172" s="87"/>
      <c r="CU172" s="88"/>
      <c r="CV172" s="88"/>
      <c r="CW172" s="88"/>
      <c r="CX172" s="88"/>
      <c r="CY172" s="88">
        <f>IF(SUMIFS(CQ172:CX172,CQ172:CX172,"&gt;=0")=0,"",SUMIFS(CQ172:CX172,CQ172:CX172,"&gt;=0"))</f>
        <v>42</v>
      </c>
      <c r="CZ172" s="89">
        <f>IFERROR(IF($CZ$168=0,0,((CY172/SUMIFS($CQ$171:$CX$171,CQ172:CX172,"&gt;=0"))*100)),"")</f>
        <v>84</v>
      </c>
      <c r="DA172" s="280">
        <v>38</v>
      </c>
      <c r="DB172" s="281"/>
      <c r="DC172" s="80">
        <f>IFERROR(IF(OR($DC$168="",$DC$168=0),0,IF((DA172/$DA$170*100)*$DC$168/100=0,"",(DA172/$DA$170*100)*$DC$168/100)),"")</f>
        <v>15.2</v>
      </c>
      <c r="DD172" s="162" t="str">
        <f>IFERROR((R172*$R$168+AD172*$AD$168)/100*$AC$167/100,"")</f>
        <v/>
      </c>
      <c r="DE172" s="162">
        <f>IFERROR(((AP172*$AP$168+AY172*$AY$168+BB172*$BB$168)/100)*$BA$167/100,"")</f>
        <v>24.41769230769231</v>
      </c>
      <c r="DF172" s="162">
        <f>IFERROR(((BI172*$BI$168+BU172*$BU$168+CB172*$CB$168+CI172*$CI$168+CP172*$CP$168+CZ172*$CZ$168)/100)*$CY$167/100,"")</f>
        <v>42.520833333333343</v>
      </c>
      <c r="DG172" s="162">
        <f>IFERROR(DC172,"")</f>
        <v>15.2</v>
      </c>
      <c r="DH172" s="93">
        <f>IFERROR(IF(AND($C$167="",$E$166="",$AE$166="",$BC$166="",$E$165=""),IF(SUM(DD172:DG172)=0,"",SUM(DD172:DG172)),""),"")</f>
        <v>82.138525641025652</v>
      </c>
      <c r="DI172" s="94">
        <f>IFERROR(75+(100-75)/(100-60)*(DH172-60),"")</f>
        <v>88.836578525641031</v>
      </c>
      <c r="DJ172" s="95">
        <f>IFERROR(75+(100-75)/(100-55)*(DH172-55),"")</f>
        <v>90.076958689458692</v>
      </c>
      <c r="DK172" s="96">
        <f>IFERROR(75+(100-75)/(100-50)*(DH172-50),"")</f>
        <v>91.069262820512819</v>
      </c>
      <c r="DL172" s="97">
        <f>IFERROR(IF(ROUND(IF($C$166="Green",DI172,IF($C$166="Orange",DJ172,IF($C$166="Yellow",DK172,"Error!"))),0)&lt;70,70,ROUND(IF($C$166="Green",DI172,IF($C$166="Orange",DJ172,IF($C$166="Yellow",DK172,"Error!"))),0)),"")</f>
        <v>90</v>
      </c>
      <c r="DM172" s="164">
        <f>IFERROR(DL172-DL119,"")</f>
        <v>1</v>
      </c>
      <c r="DN172" s="165">
        <f>DL119</f>
        <v>89</v>
      </c>
      <c r="DO172" s="165">
        <f>DL66</f>
        <v>90</v>
      </c>
      <c r="DP172" s="165">
        <f>DL13</f>
        <v>88</v>
      </c>
      <c r="DQ172" s="171">
        <f>IFERROR(AVERAGE(DL172,DN172:DP172),"")</f>
        <v>89.25</v>
      </c>
      <c r="DR172" s="274" t="s">
        <v>40</v>
      </c>
      <c r="DS172" s="275"/>
      <c r="DT172" s="275"/>
      <c r="DU172" s="275"/>
      <c r="DV172" s="276">
        <f>COUNTIFS($DL$172:$DL$211,"&gt;=95",$DL$172:$DL$211,"&lt;=100")</f>
        <v>3</v>
      </c>
      <c r="DW172" s="276"/>
    </row>
    <row r="173" spans="1:127" ht="18" customHeight="1">
      <c r="A173" s="70">
        <v>406913150164</v>
      </c>
      <c r="B173" s="99" t="s">
        <v>146</v>
      </c>
      <c r="C173" s="72" t="s">
        <v>147</v>
      </c>
      <c r="D173" s="73"/>
      <c r="E173" s="74"/>
      <c r="F173" s="75"/>
      <c r="G173" s="75"/>
      <c r="H173" s="75"/>
      <c r="I173" s="75"/>
      <c r="J173" s="75"/>
      <c r="K173" s="75"/>
      <c r="L173" s="75"/>
      <c r="M173" s="76"/>
      <c r="N173" s="76"/>
      <c r="O173" s="76"/>
      <c r="P173" s="76"/>
      <c r="Q173" s="76" t="str">
        <f t="shared" ref="Q173:Q211" si="102">IF(SUMIFS(E173:P173,E173:P173,"&gt;=0")=0,"",SUMIFS(E173:P173,E173:P173,"&gt;=0"))</f>
        <v/>
      </c>
      <c r="R173" s="76">
        <f t="shared" ref="R173:R211" si="103">IFERROR(IF($R$168=0,0,((Q173/SUMIFS($E$171:$P$171,E173:P173,"&gt;=0")*100))),"")</f>
        <v>0</v>
      </c>
      <c r="S173" s="77"/>
      <c r="T173" s="77"/>
      <c r="U173" s="77"/>
      <c r="V173" s="77"/>
      <c r="W173" s="77"/>
      <c r="X173" s="78"/>
      <c r="Y173" s="78"/>
      <c r="Z173" s="78"/>
      <c r="AA173" s="78"/>
      <c r="AB173" s="78"/>
      <c r="AC173" s="78" t="str">
        <f t="shared" ref="AC173:AC211" si="104">IF(SUMIFS(S173:AB173,S173:AB173,"&gt;=0")=0,"",SUMIFS(S173:AB173,S173:AB173,"&gt;=0"))</f>
        <v/>
      </c>
      <c r="AD173" s="79" t="str">
        <f t="shared" ref="AD173:AD211" si="105">IFERROR(IF($AD$168=0,0,((AC173/SUMIFS($S$171:$AB$171,S173:AB173,"&gt;=0")*100))),"")</f>
        <v/>
      </c>
      <c r="AE173" s="74">
        <v>9</v>
      </c>
      <c r="AF173" s="75">
        <v>4</v>
      </c>
      <c r="AG173" s="75">
        <v>10</v>
      </c>
      <c r="AH173" s="75">
        <v>4</v>
      </c>
      <c r="AI173" s="75">
        <v>14</v>
      </c>
      <c r="AJ173" s="75"/>
      <c r="AK173" s="75"/>
      <c r="AL173" s="76"/>
      <c r="AM173" s="76"/>
      <c r="AN173" s="76"/>
      <c r="AO173" s="76">
        <f t="shared" ref="AO173:AO211" si="106">IF(SUMIFS(AE173:AN173,AE173:AN173,"&gt;=0")=0,"",SUMIFS(AE173:AN173,AE173:AN173,"&gt;=0"))</f>
        <v>41</v>
      </c>
      <c r="AP173" s="76">
        <f t="shared" ref="AP173:AP211" si="107">IFERROR(IF($AP$168=0,0,((AO173/SUMIFS($AE$171:$AN$171,AE173:AN173,"&gt;=0"))*100)),"")</f>
        <v>63.076923076923073</v>
      </c>
      <c r="AQ173" s="77">
        <v>10</v>
      </c>
      <c r="AR173" s="77">
        <v>15</v>
      </c>
      <c r="AS173" s="77">
        <v>7</v>
      </c>
      <c r="AT173" s="77">
        <v>25</v>
      </c>
      <c r="AU173" s="78"/>
      <c r="AV173" s="78"/>
      <c r="AW173" s="78"/>
      <c r="AX173" s="78">
        <f t="shared" si="100"/>
        <v>57</v>
      </c>
      <c r="AY173" s="78">
        <f t="shared" ref="AY173:AY211" si="108">IFERROR(IF($AY$168=0,0,((AX173/SUMIFS($AQ$171:$AW$171,AQ173:AW173,"&gt;=0"))*100)),"")</f>
        <v>95</v>
      </c>
      <c r="AZ173" s="262">
        <v>42</v>
      </c>
      <c r="BA173" s="263"/>
      <c r="BB173" s="80">
        <f t="shared" ref="BB173:BB211" si="109">IFERROR(IF(OR($BB$168="",$BB$168=0),0,IF(AZ173/$AZ$171*100=0,"",AZ173/$AZ$171*100)),"")</f>
        <v>84</v>
      </c>
      <c r="BC173" s="74">
        <v>90</v>
      </c>
      <c r="BD173" s="75"/>
      <c r="BE173" s="75"/>
      <c r="BF173" s="75"/>
      <c r="BG173" s="75"/>
      <c r="BH173" s="76">
        <f t="shared" ref="BH173:BH211" si="110">IF(SUMIFS(BC173:BG173,BC173:BG173,"&gt;=0")=0,"",SUMIFS(BC173:BG173,BC173:BG173,"&gt;=0"))</f>
        <v>90</v>
      </c>
      <c r="BI173" s="76">
        <f t="shared" ref="BI173:BI211" si="111">IFERROR(IF($BI$168=0,0,((BH173/SUMIFS($BC$171:$BG$171,BC173:BG173,"&gt;=0"))*100)),"")</f>
        <v>90</v>
      </c>
      <c r="BJ173" s="77">
        <v>10</v>
      </c>
      <c r="BK173" s="77">
        <v>6</v>
      </c>
      <c r="BL173" s="77">
        <v>15</v>
      </c>
      <c r="BM173" s="77">
        <v>17</v>
      </c>
      <c r="BN173" s="77">
        <v>8</v>
      </c>
      <c r="BO173" s="77"/>
      <c r="BP173" s="78"/>
      <c r="BQ173" s="78"/>
      <c r="BR173" s="78"/>
      <c r="BS173" s="78"/>
      <c r="BT173" s="78">
        <f t="shared" si="101"/>
        <v>56</v>
      </c>
      <c r="BU173" s="78">
        <f t="shared" ref="BU173:BU211" si="112">IFERROR(IF($BU$168=0,0,((BT173/SUMIFS($BJ$171:$BS$171,BJ173:BS173,"&gt;=0"))*100)),"")</f>
        <v>62.222222222222221</v>
      </c>
      <c r="BV173" s="81">
        <v>83</v>
      </c>
      <c r="BW173" s="81"/>
      <c r="BX173" s="81"/>
      <c r="BY173" s="82"/>
      <c r="BZ173" s="82"/>
      <c r="CA173" s="82">
        <f t="shared" ref="CA173:CA211" si="113">IF(SUMIFS(BV173:BZ173,BV173:BZ173,"&gt;=0")=0,"",SUMIFS(BV173:BZ173,BV173:BZ173,"&gt;=0"))</f>
        <v>83</v>
      </c>
      <c r="CB173" s="82">
        <f t="shared" ref="CB173:CB211" si="114">IFERROR(IF($CB$168=0,0,((CA173/SUMIFS($BV$171:$BZ$171,BV173:BZ173,"&gt;=0"))*100)),"")</f>
        <v>83</v>
      </c>
      <c r="CC173" s="83">
        <v>80</v>
      </c>
      <c r="CD173" s="83">
        <v>89</v>
      </c>
      <c r="CE173" s="84"/>
      <c r="CF173" s="84"/>
      <c r="CG173" s="84"/>
      <c r="CH173" s="84">
        <f t="shared" ref="CH173:CH211" si="115">IF(SUMIFS(CC173:CG173,CC173:CG173,"&gt;=0")=0,"",SUMIFS(CC173:CG173,CC173:CG173,"&gt;=0"))</f>
        <v>169</v>
      </c>
      <c r="CI173" s="84">
        <f t="shared" ref="CI173:CI211" si="116">IFERROR(IF($CI$168=0,0,((CH173/SUMIFS($CC$171:$CG$171,CC173:CG173,"&gt;=0"))*100)),"")</f>
        <v>84.5</v>
      </c>
      <c r="CJ173" s="85"/>
      <c r="CK173" s="85"/>
      <c r="CL173" s="86"/>
      <c r="CM173" s="86"/>
      <c r="CN173" s="86"/>
      <c r="CO173" s="86" t="str">
        <f t="shared" ref="CO173:CO178" si="117">IF(SUMIFS(CJ173:CN173,CJ173:CN173,"&gt;=0")=0,"",SUMIFS(CJ173:CN173,CJ173:CN173,"&gt;=0"))</f>
        <v/>
      </c>
      <c r="CP173" s="86">
        <f t="shared" ref="CP173:CP211" si="118">IFERROR(IF($CP$168=0,0,((CO173/SUMIFS($CJ$171:$CN$171,CJ173:CN173,"&gt;=0"))*100)),"")</f>
        <v>0</v>
      </c>
      <c r="CQ173" s="74">
        <v>16</v>
      </c>
      <c r="CR173" s="87">
        <v>15</v>
      </c>
      <c r="CS173" s="87">
        <v>10</v>
      </c>
      <c r="CT173" s="87"/>
      <c r="CU173" s="88"/>
      <c r="CV173" s="88"/>
      <c r="CW173" s="88"/>
      <c r="CX173" s="88"/>
      <c r="CY173" s="88">
        <f t="shared" ref="CY173:CY190" si="119">IF(SUMIFS(CQ173:CX173,CQ173:CX173,"&gt;=0")=0,"",SUMIFS(CQ173:CX173,CQ173:CX173,"&gt;=0"))</f>
        <v>41</v>
      </c>
      <c r="CZ173" s="89">
        <f t="shared" ref="CZ173:CZ211" si="120">IFERROR(IF($CZ$168=0,0,((CY173/SUMIFS($CQ$171:$CX$171,CQ173:CX173,"&gt;=0"))*100)),"")</f>
        <v>82</v>
      </c>
      <c r="DA173" s="264">
        <v>51</v>
      </c>
      <c r="DB173" s="263"/>
      <c r="DC173" s="80">
        <f t="shared" ref="DC173:DC211" si="121">IFERROR(IF(OR($DC$168="",$DC$168=0),0,IF((DA173/$DA$170*100)*$DC$168/100=0,"",(DA173/$DA$170*100)*$DC$168/100)),"")</f>
        <v>20.399999999999999</v>
      </c>
      <c r="DD173" s="162" t="str">
        <f t="shared" ref="DD173:DD211" si="122">IFERROR((R173*$R$168+AD173*$AD$168)/100*$AC$167/100,"")</f>
        <v/>
      </c>
      <c r="DE173" s="162">
        <f t="shared" ref="DE173:DE211" si="123">IFERROR(((AP173*$AP$168+AY173*$AY$168+BB173*$BB$168)/100)*$BA$167/100,"")</f>
        <v>23.679230769230767</v>
      </c>
      <c r="DF173" s="162">
        <f t="shared" ref="DF173:DF211" si="124">IFERROR(((BI173*$BI$168+BU173*$BU$168+CB173*$CB$168+CI173*$CI$168+CP173*$CP$168+CZ173*$CZ$168)/100)*$CY$167/100,"")</f>
        <v>39.590277777777779</v>
      </c>
      <c r="DG173" s="162">
        <f t="shared" ref="DG173:DG211" si="125">IFERROR(DC173,"")</f>
        <v>20.399999999999999</v>
      </c>
      <c r="DH173" s="93">
        <f t="shared" ref="DH173:DH211" si="126">IFERROR(IF(AND($C$167="",$E$166="",$AE$166="",$BC$166="",$E$165=""),IF(SUM(DD173:DG173)=0,"",SUM(DD173:DG173)),""),"")</f>
        <v>83.669508547008547</v>
      </c>
      <c r="DI173" s="94">
        <f t="shared" ref="DI173:DI211" si="127">IFERROR(75+(100-75)/(100-60)*(DH173-60),"")</f>
        <v>89.793442841880335</v>
      </c>
      <c r="DJ173" s="95">
        <f t="shared" ref="DJ173:DJ211" si="128">IFERROR(75+(100-75)/(100-55)*(DH173-55),"")</f>
        <v>90.92750474833808</v>
      </c>
      <c r="DK173" s="96">
        <f t="shared" ref="DK173:DK211" si="129">IFERROR(75+(100-75)/(100-50)*(DH173-50),"")</f>
        <v>91.834754273504274</v>
      </c>
      <c r="DL173" s="97">
        <f t="shared" ref="DL173:DL211" si="130">IFERROR(IF(ROUND(IF($C$166="Green",DI173,IF($C$166="Orange",DJ173,IF($C$166="Yellow",DK173,"Error!"))),0)&lt;70,70,ROUND(IF($C$166="Green",DI173,IF($C$166="Orange",DJ173,IF($C$166="Yellow",DK173,"Error!"))),0)),"")</f>
        <v>91</v>
      </c>
      <c r="DM173" s="164">
        <f t="shared" ref="DM173:DM211" si="131">IFERROR(DL173-DL120,"")</f>
        <v>-1</v>
      </c>
      <c r="DN173" s="165">
        <f t="shared" ref="DN173:DN211" si="132">DL120</f>
        <v>92</v>
      </c>
      <c r="DO173" s="165">
        <f t="shared" ref="DO173:DO211" si="133">DL67</f>
        <v>96</v>
      </c>
      <c r="DP173" s="165">
        <f t="shared" ref="DP173:DP211" si="134">DL14</f>
        <v>93</v>
      </c>
      <c r="DQ173" s="171">
        <f t="shared" ref="DQ173:DQ211" si="135">IFERROR(AVERAGE(DL173,DN173:DP173),"")</f>
        <v>93</v>
      </c>
      <c r="DR173" s="274" t="s">
        <v>43</v>
      </c>
      <c r="DS173" s="275"/>
      <c r="DT173" s="275"/>
      <c r="DU173" s="275"/>
      <c r="DV173" s="276">
        <f>COUNTIFS($DL$172:$DL$211,"&gt;=90",$DL$172:$DL$211,"&lt;95")</f>
        <v>6</v>
      </c>
      <c r="DW173" s="276"/>
    </row>
    <row r="174" spans="1:127" ht="18" customHeight="1">
      <c r="A174" s="70">
        <v>406913150143</v>
      </c>
      <c r="B174" s="71" t="s">
        <v>148</v>
      </c>
      <c r="C174" s="72" t="s">
        <v>149</v>
      </c>
      <c r="D174" s="73"/>
      <c r="E174" s="74"/>
      <c r="F174" s="75"/>
      <c r="G174" s="75"/>
      <c r="H174" s="75"/>
      <c r="I174" s="75"/>
      <c r="J174" s="75"/>
      <c r="K174" s="75"/>
      <c r="L174" s="75"/>
      <c r="M174" s="76"/>
      <c r="N174" s="76"/>
      <c r="O174" s="76"/>
      <c r="P174" s="76"/>
      <c r="Q174" s="76" t="str">
        <f t="shared" si="102"/>
        <v/>
      </c>
      <c r="R174" s="76">
        <f t="shared" si="103"/>
        <v>0</v>
      </c>
      <c r="S174" s="77"/>
      <c r="T174" s="77"/>
      <c r="U174" s="77"/>
      <c r="V174" s="77"/>
      <c r="W174" s="77"/>
      <c r="X174" s="78"/>
      <c r="Y174" s="78"/>
      <c r="Z174" s="78"/>
      <c r="AA174" s="78"/>
      <c r="AB174" s="78"/>
      <c r="AC174" s="78" t="str">
        <f t="shared" si="104"/>
        <v/>
      </c>
      <c r="AD174" s="79" t="str">
        <f t="shared" si="105"/>
        <v/>
      </c>
      <c r="AE174" s="74">
        <v>10</v>
      </c>
      <c r="AF174" s="75">
        <v>2</v>
      </c>
      <c r="AG174" s="75">
        <v>10</v>
      </c>
      <c r="AH174" s="75">
        <v>4</v>
      </c>
      <c r="AI174" s="75">
        <v>12</v>
      </c>
      <c r="AJ174" s="75"/>
      <c r="AK174" s="75"/>
      <c r="AL174" s="76"/>
      <c r="AM174" s="76"/>
      <c r="AN174" s="76"/>
      <c r="AO174" s="76">
        <f t="shared" si="106"/>
        <v>38</v>
      </c>
      <c r="AP174" s="76">
        <f t="shared" si="107"/>
        <v>58.461538461538467</v>
      </c>
      <c r="AQ174" s="77">
        <v>10</v>
      </c>
      <c r="AR174" s="77">
        <v>7</v>
      </c>
      <c r="AS174" s="77">
        <v>0</v>
      </c>
      <c r="AT174" s="77">
        <v>23</v>
      </c>
      <c r="AU174" s="78"/>
      <c r="AV174" s="78"/>
      <c r="AW174" s="78"/>
      <c r="AX174" s="78">
        <f t="shared" si="100"/>
        <v>40</v>
      </c>
      <c r="AY174" s="78">
        <f t="shared" si="108"/>
        <v>66.666666666666657</v>
      </c>
      <c r="AZ174" s="262">
        <v>17</v>
      </c>
      <c r="BA174" s="263"/>
      <c r="BB174" s="80">
        <f t="shared" si="109"/>
        <v>34</v>
      </c>
      <c r="BC174" s="74">
        <v>80</v>
      </c>
      <c r="BD174" s="75"/>
      <c r="BE174" s="75"/>
      <c r="BF174" s="75"/>
      <c r="BG174" s="75"/>
      <c r="BH174" s="76">
        <f t="shared" si="110"/>
        <v>80</v>
      </c>
      <c r="BI174" s="76">
        <f t="shared" si="111"/>
        <v>80</v>
      </c>
      <c r="BJ174" s="77">
        <v>17</v>
      </c>
      <c r="BK174" s="77">
        <v>10</v>
      </c>
      <c r="BL174" s="77">
        <v>11</v>
      </c>
      <c r="BM174" s="77">
        <v>10</v>
      </c>
      <c r="BN174" s="77">
        <v>10</v>
      </c>
      <c r="BO174" s="77"/>
      <c r="BP174" s="78"/>
      <c r="BQ174" s="78"/>
      <c r="BR174" s="78"/>
      <c r="BS174" s="78"/>
      <c r="BT174" s="78">
        <f t="shared" si="101"/>
        <v>58</v>
      </c>
      <c r="BU174" s="78">
        <f t="shared" si="112"/>
        <v>64.444444444444443</v>
      </c>
      <c r="BV174" s="81">
        <v>84</v>
      </c>
      <c r="BW174" s="81"/>
      <c r="BX174" s="81"/>
      <c r="BY174" s="82"/>
      <c r="BZ174" s="82"/>
      <c r="CA174" s="82">
        <f t="shared" si="113"/>
        <v>84</v>
      </c>
      <c r="CB174" s="82">
        <f t="shared" si="114"/>
        <v>84</v>
      </c>
      <c r="CC174" s="83">
        <v>80</v>
      </c>
      <c r="CD174" s="83">
        <v>80</v>
      </c>
      <c r="CE174" s="84"/>
      <c r="CF174" s="84"/>
      <c r="CG174" s="84"/>
      <c r="CH174" s="84">
        <f t="shared" si="115"/>
        <v>160</v>
      </c>
      <c r="CI174" s="84">
        <f t="shared" si="116"/>
        <v>80</v>
      </c>
      <c r="CJ174" s="85"/>
      <c r="CK174" s="85"/>
      <c r="CL174" s="86"/>
      <c r="CM174" s="86"/>
      <c r="CN174" s="86"/>
      <c r="CO174" s="86" t="str">
        <f t="shared" si="117"/>
        <v/>
      </c>
      <c r="CP174" s="86">
        <f t="shared" si="118"/>
        <v>0</v>
      </c>
      <c r="CQ174" s="74">
        <v>18</v>
      </c>
      <c r="CR174" s="87">
        <v>15</v>
      </c>
      <c r="CS174" s="87">
        <v>13</v>
      </c>
      <c r="CT174" s="87"/>
      <c r="CU174" s="88"/>
      <c r="CV174" s="88"/>
      <c r="CW174" s="88"/>
      <c r="CX174" s="88"/>
      <c r="CY174" s="88">
        <f t="shared" si="119"/>
        <v>46</v>
      </c>
      <c r="CZ174" s="89">
        <f t="shared" si="120"/>
        <v>92</v>
      </c>
      <c r="DA174" s="264">
        <v>18</v>
      </c>
      <c r="DB174" s="263"/>
      <c r="DC174" s="80">
        <f t="shared" si="121"/>
        <v>7.2</v>
      </c>
      <c r="DD174" s="162" t="str">
        <f t="shared" si="122"/>
        <v/>
      </c>
      <c r="DE174" s="162">
        <f t="shared" si="123"/>
        <v>16.075384615384614</v>
      </c>
      <c r="DF174" s="162">
        <f t="shared" si="124"/>
        <v>39.855555555555554</v>
      </c>
      <c r="DG174" s="162">
        <f t="shared" si="125"/>
        <v>7.2</v>
      </c>
      <c r="DH174" s="93">
        <f t="shared" si="126"/>
        <v>63.130940170940171</v>
      </c>
      <c r="DI174" s="94">
        <f t="shared" si="127"/>
        <v>76.95683760683761</v>
      </c>
      <c r="DJ174" s="95">
        <f t="shared" si="128"/>
        <v>79.517188983855647</v>
      </c>
      <c r="DK174" s="96">
        <f t="shared" si="129"/>
        <v>81.565470085470082</v>
      </c>
      <c r="DL174" s="97">
        <f t="shared" si="130"/>
        <v>80</v>
      </c>
      <c r="DM174" s="164">
        <f t="shared" si="131"/>
        <v>0</v>
      </c>
      <c r="DN174" s="165">
        <f t="shared" si="132"/>
        <v>80</v>
      </c>
      <c r="DO174" s="165">
        <f t="shared" si="133"/>
        <v>81</v>
      </c>
      <c r="DP174" s="165">
        <f t="shared" si="134"/>
        <v>86</v>
      </c>
      <c r="DQ174" s="171">
        <f t="shared" si="135"/>
        <v>81.75</v>
      </c>
      <c r="DR174" s="274" t="s">
        <v>46</v>
      </c>
      <c r="DS174" s="275"/>
      <c r="DT174" s="275"/>
      <c r="DU174" s="275"/>
      <c r="DV174" s="276">
        <f>COUNTIFS($DL$172:$DL$211,"&gt;=85",$DL$172:$DL$211,"&lt;90")</f>
        <v>3</v>
      </c>
      <c r="DW174" s="276"/>
    </row>
    <row r="175" spans="1:127" ht="18" customHeight="1">
      <c r="A175" s="70">
        <v>406913150166</v>
      </c>
      <c r="B175" s="103" t="s">
        <v>150</v>
      </c>
      <c r="C175" s="104" t="s">
        <v>151</v>
      </c>
      <c r="D175" s="114"/>
      <c r="E175" s="74"/>
      <c r="F175" s="75"/>
      <c r="G175" s="75"/>
      <c r="H175" s="75"/>
      <c r="I175" s="75"/>
      <c r="J175" s="75"/>
      <c r="K175" s="75"/>
      <c r="L175" s="75"/>
      <c r="M175" s="76"/>
      <c r="N175" s="76"/>
      <c r="O175" s="76"/>
      <c r="P175" s="76"/>
      <c r="Q175" s="76" t="str">
        <f t="shared" si="102"/>
        <v/>
      </c>
      <c r="R175" s="76">
        <f t="shared" si="103"/>
        <v>0</v>
      </c>
      <c r="S175" s="77"/>
      <c r="T175" s="77"/>
      <c r="U175" s="77"/>
      <c r="V175" s="77"/>
      <c r="W175" s="77"/>
      <c r="X175" s="78"/>
      <c r="Y175" s="78"/>
      <c r="Z175" s="78"/>
      <c r="AA175" s="78"/>
      <c r="AB175" s="78"/>
      <c r="AC175" s="78" t="str">
        <f t="shared" si="104"/>
        <v/>
      </c>
      <c r="AD175" s="79" t="str">
        <f t="shared" si="105"/>
        <v/>
      </c>
      <c r="AE175" s="74">
        <v>9</v>
      </c>
      <c r="AF175" s="75">
        <v>8</v>
      </c>
      <c r="AG175" s="75">
        <v>14</v>
      </c>
      <c r="AH175" s="75">
        <v>6</v>
      </c>
      <c r="AI175" s="75">
        <v>13</v>
      </c>
      <c r="AJ175" s="75"/>
      <c r="AK175" s="75"/>
      <c r="AL175" s="76"/>
      <c r="AM175" s="76"/>
      <c r="AN175" s="76"/>
      <c r="AO175" s="76">
        <f t="shared" si="106"/>
        <v>50</v>
      </c>
      <c r="AP175" s="76">
        <f t="shared" si="107"/>
        <v>76.923076923076934</v>
      </c>
      <c r="AQ175" s="77">
        <v>10</v>
      </c>
      <c r="AR175" s="77">
        <v>11</v>
      </c>
      <c r="AS175" s="77">
        <v>6</v>
      </c>
      <c r="AT175" s="77">
        <v>25</v>
      </c>
      <c r="AU175" s="78"/>
      <c r="AV175" s="78"/>
      <c r="AW175" s="78"/>
      <c r="AX175" s="78">
        <f t="shared" si="100"/>
        <v>52</v>
      </c>
      <c r="AY175" s="78">
        <f t="shared" si="108"/>
        <v>86.666666666666671</v>
      </c>
      <c r="AZ175" s="262">
        <v>38</v>
      </c>
      <c r="BA175" s="263"/>
      <c r="BB175" s="80">
        <f t="shared" si="109"/>
        <v>76</v>
      </c>
      <c r="BC175" s="74">
        <v>91</v>
      </c>
      <c r="BD175" s="75"/>
      <c r="BE175" s="75"/>
      <c r="BF175" s="75"/>
      <c r="BG175" s="75"/>
      <c r="BH175" s="76">
        <f t="shared" si="110"/>
        <v>91</v>
      </c>
      <c r="BI175" s="76">
        <f t="shared" si="111"/>
        <v>91</v>
      </c>
      <c r="BJ175" s="77">
        <v>11</v>
      </c>
      <c r="BK175" s="77">
        <v>11</v>
      </c>
      <c r="BL175" s="77">
        <v>19</v>
      </c>
      <c r="BM175" s="77">
        <v>22</v>
      </c>
      <c r="BN175" s="77">
        <v>8</v>
      </c>
      <c r="BO175" s="77"/>
      <c r="BP175" s="78"/>
      <c r="BQ175" s="78"/>
      <c r="BR175" s="78"/>
      <c r="BS175" s="78"/>
      <c r="BT175" s="78">
        <f t="shared" si="101"/>
        <v>71</v>
      </c>
      <c r="BU175" s="78">
        <f t="shared" si="112"/>
        <v>78.888888888888886</v>
      </c>
      <c r="BV175" s="81">
        <v>89</v>
      </c>
      <c r="BW175" s="81"/>
      <c r="BX175" s="81"/>
      <c r="BY175" s="82"/>
      <c r="BZ175" s="82"/>
      <c r="CA175" s="82">
        <f t="shared" si="113"/>
        <v>89</v>
      </c>
      <c r="CB175" s="82">
        <f t="shared" si="114"/>
        <v>89</v>
      </c>
      <c r="CC175" s="83">
        <v>85</v>
      </c>
      <c r="CD175" s="83">
        <v>86</v>
      </c>
      <c r="CE175" s="84"/>
      <c r="CF175" s="84"/>
      <c r="CG175" s="84"/>
      <c r="CH175" s="84">
        <f t="shared" si="115"/>
        <v>171</v>
      </c>
      <c r="CI175" s="84">
        <f t="shared" si="116"/>
        <v>85.5</v>
      </c>
      <c r="CJ175" s="85"/>
      <c r="CK175" s="85"/>
      <c r="CL175" s="86"/>
      <c r="CM175" s="86"/>
      <c r="CN175" s="86"/>
      <c r="CO175" s="86" t="str">
        <f t="shared" si="117"/>
        <v/>
      </c>
      <c r="CP175" s="86">
        <f t="shared" si="118"/>
        <v>0</v>
      </c>
      <c r="CQ175" s="74">
        <v>18</v>
      </c>
      <c r="CR175" s="87">
        <v>15</v>
      </c>
      <c r="CS175" s="87">
        <v>11</v>
      </c>
      <c r="CT175" s="87"/>
      <c r="CU175" s="88"/>
      <c r="CV175" s="88"/>
      <c r="CW175" s="88"/>
      <c r="CX175" s="88"/>
      <c r="CY175" s="88">
        <f t="shared" si="119"/>
        <v>44</v>
      </c>
      <c r="CZ175" s="89">
        <f t="shared" si="120"/>
        <v>88</v>
      </c>
      <c r="DA175" s="264">
        <v>41</v>
      </c>
      <c r="DB175" s="263"/>
      <c r="DC175" s="80">
        <f t="shared" si="121"/>
        <v>16.399999999999999</v>
      </c>
      <c r="DD175" s="162" t="str">
        <f t="shared" si="122"/>
        <v/>
      </c>
      <c r="DE175" s="162">
        <f t="shared" si="123"/>
        <v>23.870769230769234</v>
      </c>
      <c r="DF175" s="162">
        <f t="shared" si="124"/>
        <v>43.048611111111114</v>
      </c>
      <c r="DG175" s="162">
        <f t="shared" si="125"/>
        <v>16.399999999999999</v>
      </c>
      <c r="DH175" s="93">
        <f t="shared" si="126"/>
        <v>83.319380341880361</v>
      </c>
      <c r="DI175" s="94">
        <f t="shared" si="127"/>
        <v>89.574612713675222</v>
      </c>
      <c r="DJ175" s="95">
        <f t="shared" si="128"/>
        <v>90.732989078822428</v>
      </c>
      <c r="DK175" s="96">
        <f t="shared" si="129"/>
        <v>91.659690170940181</v>
      </c>
      <c r="DL175" s="97">
        <f t="shared" si="130"/>
        <v>91</v>
      </c>
      <c r="DM175" s="164">
        <f t="shared" si="131"/>
        <v>2</v>
      </c>
      <c r="DN175" s="165">
        <f t="shared" si="132"/>
        <v>89</v>
      </c>
      <c r="DO175" s="165">
        <f t="shared" si="133"/>
        <v>92</v>
      </c>
      <c r="DP175" s="165">
        <f t="shared" si="134"/>
        <v>90</v>
      </c>
      <c r="DQ175" s="171">
        <f t="shared" si="135"/>
        <v>90.5</v>
      </c>
      <c r="DR175" s="274" t="s">
        <v>49</v>
      </c>
      <c r="DS175" s="275"/>
      <c r="DT175" s="275"/>
      <c r="DU175" s="275"/>
      <c r="DV175" s="276">
        <f>COUNTIFS($DL$172:$DL$211,"&gt;=80",$DL$172:$DL$211,"&lt;85")</f>
        <v>7</v>
      </c>
      <c r="DW175" s="276"/>
    </row>
    <row r="176" spans="1:127" ht="18" customHeight="1">
      <c r="A176" s="70">
        <v>406913150147</v>
      </c>
      <c r="B176" s="71" t="s">
        <v>152</v>
      </c>
      <c r="C176" s="72" t="s">
        <v>153</v>
      </c>
      <c r="D176" s="73"/>
      <c r="E176" s="74"/>
      <c r="F176" s="75"/>
      <c r="G176" s="75"/>
      <c r="H176" s="75"/>
      <c r="I176" s="75"/>
      <c r="J176" s="75"/>
      <c r="K176" s="75"/>
      <c r="L176" s="75"/>
      <c r="M176" s="76"/>
      <c r="N176" s="76"/>
      <c r="O176" s="76"/>
      <c r="P176" s="76"/>
      <c r="Q176" s="76" t="str">
        <f t="shared" si="102"/>
        <v/>
      </c>
      <c r="R176" s="76">
        <f t="shared" si="103"/>
        <v>0</v>
      </c>
      <c r="S176" s="77"/>
      <c r="T176" s="77"/>
      <c r="U176" s="77"/>
      <c r="V176" s="77"/>
      <c r="W176" s="77"/>
      <c r="X176" s="78"/>
      <c r="Y176" s="78"/>
      <c r="Z176" s="78"/>
      <c r="AA176" s="78"/>
      <c r="AB176" s="78"/>
      <c r="AC176" s="78" t="str">
        <f t="shared" si="104"/>
        <v/>
      </c>
      <c r="AD176" s="79" t="str">
        <f t="shared" si="105"/>
        <v/>
      </c>
      <c r="AE176" s="74">
        <v>10</v>
      </c>
      <c r="AF176" s="75">
        <v>5</v>
      </c>
      <c r="AG176" s="75">
        <v>12</v>
      </c>
      <c r="AH176" s="75">
        <v>4</v>
      </c>
      <c r="AI176" s="75">
        <v>11</v>
      </c>
      <c r="AJ176" s="75"/>
      <c r="AK176" s="75"/>
      <c r="AL176" s="76"/>
      <c r="AM176" s="76"/>
      <c r="AN176" s="76"/>
      <c r="AO176" s="76">
        <f t="shared" si="106"/>
        <v>42</v>
      </c>
      <c r="AP176" s="76">
        <f t="shared" si="107"/>
        <v>64.615384615384613</v>
      </c>
      <c r="AQ176" s="77">
        <v>8</v>
      </c>
      <c r="AR176" s="77">
        <v>0</v>
      </c>
      <c r="AS176" s="77">
        <v>4</v>
      </c>
      <c r="AT176" s="77">
        <v>25</v>
      </c>
      <c r="AU176" s="78"/>
      <c r="AV176" s="78"/>
      <c r="AW176" s="78"/>
      <c r="AX176" s="78">
        <f t="shared" si="100"/>
        <v>37</v>
      </c>
      <c r="AY176" s="78">
        <f t="shared" si="108"/>
        <v>61.666666666666671</v>
      </c>
      <c r="AZ176" s="262">
        <v>21</v>
      </c>
      <c r="BA176" s="263"/>
      <c r="BB176" s="80">
        <f t="shared" si="109"/>
        <v>42</v>
      </c>
      <c r="BC176" s="74">
        <v>84</v>
      </c>
      <c r="BD176" s="75"/>
      <c r="BE176" s="75"/>
      <c r="BF176" s="75"/>
      <c r="BG176" s="75"/>
      <c r="BH176" s="76">
        <f t="shared" si="110"/>
        <v>84</v>
      </c>
      <c r="BI176" s="76">
        <f t="shared" si="111"/>
        <v>84</v>
      </c>
      <c r="BJ176" s="77">
        <v>14</v>
      </c>
      <c r="BK176" s="77">
        <v>11</v>
      </c>
      <c r="BL176" s="77">
        <v>14</v>
      </c>
      <c r="BM176" s="77">
        <v>13</v>
      </c>
      <c r="BN176" s="77">
        <v>8</v>
      </c>
      <c r="BO176" s="77"/>
      <c r="BP176" s="78"/>
      <c r="BQ176" s="78"/>
      <c r="BR176" s="78"/>
      <c r="BS176" s="78"/>
      <c r="BT176" s="78">
        <f t="shared" si="101"/>
        <v>60</v>
      </c>
      <c r="BU176" s="78">
        <f t="shared" si="112"/>
        <v>66.666666666666657</v>
      </c>
      <c r="BV176" s="81">
        <v>86</v>
      </c>
      <c r="BW176" s="81"/>
      <c r="BX176" s="81"/>
      <c r="BY176" s="82"/>
      <c r="BZ176" s="82"/>
      <c r="CA176" s="82">
        <f t="shared" si="113"/>
        <v>86</v>
      </c>
      <c r="CB176" s="82">
        <f t="shared" si="114"/>
        <v>86</v>
      </c>
      <c r="CC176" s="83">
        <v>85</v>
      </c>
      <c r="CD176" s="83">
        <v>84</v>
      </c>
      <c r="CE176" s="84"/>
      <c r="CF176" s="84"/>
      <c r="CG176" s="84"/>
      <c r="CH176" s="84">
        <f t="shared" si="115"/>
        <v>169</v>
      </c>
      <c r="CI176" s="84">
        <f t="shared" si="116"/>
        <v>84.5</v>
      </c>
      <c r="CJ176" s="85"/>
      <c r="CK176" s="85"/>
      <c r="CL176" s="86"/>
      <c r="CM176" s="86"/>
      <c r="CN176" s="86"/>
      <c r="CO176" s="86" t="str">
        <f t="shared" si="117"/>
        <v/>
      </c>
      <c r="CP176" s="86">
        <f t="shared" si="118"/>
        <v>0</v>
      </c>
      <c r="CQ176" s="74">
        <v>10</v>
      </c>
      <c r="CR176" s="87">
        <v>11</v>
      </c>
      <c r="CS176" s="87">
        <v>10</v>
      </c>
      <c r="CT176" s="87"/>
      <c r="CU176" s="88"/>
      <c r="CV176" s="88"/>
      <c r="CW176" s="88"/>
      <c r="CX176" s="88"/>
      <c r="CY176" s="88">
        <f t="shared" si="119"/>
        <v>31</v>
      </c>
      <c r="CZ176" s="89">
        <f t="shared" si="120"/>
        <v>62</v>
      </c>
      <c r="DA176" s="264">
        <v>29</v>
      </c>
      <c r="DB176" s="263"/>
      <c r="DC176" s="80">
        <f t="shared" si="121"/>
        <v>11.599999999999998</v>
      </c>
      <c r="DD176" s="162" t="str">
        <f t="shared" si="122"/>
        <v/>
      </c>
      <c r="DE176" s="162">
        <f t="shared" si="123"/>
        <v>17.083846153846153</v>
      </c>
      <c r="DF176" s="162">
        <f t="shared" si="124"/>
        <v>37.270833333333329</v>
      </c>
      <c r="DG176" s="162">
        <f t="shared" si="125"/>
        <v>11.599999999999998</v>
      </c>
      <c r="DH176" s="93">
        <f t="shared" si="126"/>
        <v>65.954679487179476</v>
      </c>
      <c r="DI176" s="94">
        <f t="shared" si="127"/>
        <v>78.721674679487165</v>
      </c>
      <c r="DJ176" s="95">
        <f t="shared" si="128"/>
        <v>81.085933048433048</v>
      </c>
      <c r="DK176" s="96">
        <f t="shared" si="129"/>
        <v>82.977339743589738</v>
      </c>
      <c r="DL176" s="97">
        <f t="shared" si="130"/>
        <v>81</v>
      </c>
      <c r="DM176" s="164">
        <f t="shared" si="131"/>
        <v>0</v>
      </c>
      <c r="DN176" s="165">
        <f t="shared" si="132"/>
        <v>81</v>
      </c>
      <c r="DO176" s="165">
        <f t="shared" si="133"/>
        <v>86</v>
      </c>
      <c r="DP176" s="165">
        <f t="shared" si="134"/>
        <v>87</v>
      </c>
      <c r="DQ176" s="171">
        <f t="shared" si="135"/>
        <v>83.75</v>
      </c>
      <c r="DR176" s="274" t="s">
        <v>52</v>
      </c>
      <c r="DS176" s="275"/>
      <c r="DT176" s="275"/>
      <c r="DU176" s="275"/>
      <c r="DV176" s="276">
        <f>COUNTIFS($DL$172:$DL$211,"&gt;=75",$DL$172:$DL$211,"&lt;80")</f>
        <v>0</v>
      </c>
      <c r="DW176" s="276"/>
    </row>
    <row r="177" spans="1:127" ht="18" customHeight="1">
      <c r="A177" s="70">
        <v>406913150171</v>
      </c>
      <c r="B177" s="71" t="s">
        <v>154</v>
      </c>
      <c r="C177" s="72" t="s">
        <v>155</v>
      </c>
      <c r="D177" s="73"/>
      <c r="E177" s="74"/>
      <c r="F177" s="75"/>
      <c r="G177" s="75"/>
      <c r="H177" s="75"/>
      <c r="I177" s="75"/>
      <c r="J177" s="75"/>
      <c r="K177" s="75"/>
      <c r="L177" s="75"/>
      <c r="M177" s="76"/>
      <c r="N177" s="76"/>
      <c r="O177" s="76"/>
      <c r="P177" s="76"/>
      <c r="Q177" s="76" t="str">
        <f t="shared" si="102"/>
        <v/>
      </c>
      <c r="R177" s="76">
        <f t="shared" si="103"/>
        <v>0</v>
      </c>
      <c r="S177" s="77"/>
      <c r="T177" s="77"/>
      <c r="U177" s="77"/>
      <c r="V177" s="77"/>
      <c r="W177" s="77"/>
      <c r="X177" s="78"/>
      <c r="Y177" s="78"/>
      <c r="Z177" s="78"/>
      <c r="AA177" s="78"/>
      <c r="AB177" s="78"/>
      <c r="AC177" s="78" t="str">
        <f t="shared" si="104"/>
        <v/>
      </c>
      <c r="AD177" s="79" t="str">
        <f t="shared" si="105"/>
        <v/>
      </c>
      <c r="AE177" s="74">
        <v>8</v>
      </c>
      <c r="AF177" s="75">
        <v>2</v>
      </c>
      <c r="AG177" s="75">
        <v>13</v>
      </c>
      <c r="AH177" s="75">
        <v>7</v>
      </c>
      <c r="AI177" s="75">
        <v>13</v>
      </c>
      <c r="AJ177" s="75"/>
      <c r="AK177" s="75"/>
      <c r="AL177" s="76"/>
      <c r="AM177" s="76"/>
      <c r="AN177" s="76"/>
      <c r="AO177" s="76">
        <f t="shared" si="106"/>
        <v>43</v>
      </c>
      <c r="AP177" s="76">
        <f t="shared" si="107"/>
        <v>66.153846153846146</v>
      </c>
      <c r="AQ177" s="77">
        <v>10</v>
      </c>
      <c r="AR177" s="77">
        <v>12</v>
      </c>
      <c r="AS177" s="77">
        <v>7</v>
      </c>
      <c r="AT177" s="77">
        <v>15</v>
      </c>
      <c r="AU177" s="78"/>
      <c r="AV177" s="78"/>
      <c r="AW177" s="78"/>
      <c r="AX177" s="78">
        <f t="shared" si="100"/>
        <v>44</v>
      </c>
      <c r="AY177" s="78">
        <f t="shared" si="108"/>
        <v>73.333333333333329</v>
      </c>
      <c r="AZ177" s="262">
        <v>20</v>
      </c>
      <c r="BA177" s="263"/>
      <c r="BB177" s="80">
        <f t="shared" si="109"/>
        <v>40</v>
      </c>
      <c r="BC177" s="74">
        <v>82</v>
      </c>
      <c r="BD177" s="75"/>
      <c r="BE177" s="75"/>
      <c r="BF177" s="75"/>
      <c r="BG177" s="75"/>
      <c r="BH177" s="76">
        <f t="shared" si="110"/>
        <v>82</v>
      </c>
      <c r="BI177" s="76">
        <f t="shared" si="111"/>
        <v>82</v>
      </c>
      <c r="BJ177" s="77">
        <v>19</v>
      </c>
      <c r="BK177" s="77">
        <v>12</v>
      </c>
      <c r="BL177" s="77">
        <v>17</v>
      </c>
      <c r="BM177" s="77">
        <v>16</v>
      </c>
      <c r="BN177" s="77">
        <v>10</v>
      </c>
      <c r="BO177" s="77"/>
      <c r="BP177" s="78"/>
      <c r="BQ177" s="78"/>
      <c r="BR177" s="78"/>
      <c r="BS177" s="78"/>
      <c r="BT177" s="78">
        <f t="shared" si="101"/>
        <v>74</v>
      </c>
      <c r="BU177" s="78">
        <f t="shared" si="112"/>
        <v>82.222222222222214</v>
      </c>
      <c r="BV177" s="81">
        <v>84</v>
      </c>
      <c r="BW177" s="81"/>
      <c r="BX177" s="81"/>
      <c r="BY177" s="82"/>
      <c r="BZ177" s="82"/>
      <c r="CA177" s="82">
        <f t="shared" si="113"/>
        <v>84</v>
      </c>
      <c r="CB177" s="82">
        <f t="shared" si="114"/>
        <v>84</v>
      </c>
      <c r="CC177" s="83">
        <v>85</v>
      </c>
      <c r="CD177" s="83">
        <v>84</v>
      </c>
      <c r="CE177" s="84"/>
      <c r="CF177" s="84"/>
      <c r="CG177" s="84"/>
      <c r="CH177" s="84">
        <f t="shared" si="115"/>
        <v>169</v>
      </c>
      <c r="CI177" s="84">
        <f t="shared" si="116"/>
        <v>84.5</v>
      </c>
      <c r="CJ177" s="85"/>
      <c r="CK177" s="85"/>
      <c r="CL177" s="86"/>
      <c r="CM177" s="86"/>
      <c r="CN177" s="86"/>
      <c r="CO177" s="86" t="str">
        <f t="shared" si="117"/>
        <v/>
      </c>
      <c r="CP177" s="86">
        <f t="shared" si="118"/>
        <v>0</v>
      </c>
      <c r="CQ177" s="74">
        <v>15</v>
      </c>
      <c r="CR177" s="74">
        <v>14</v>
      </c>
      <c r="CS177" s="74">
        <v>14</v>
      </c>
      <c r="CT177" s="87"/>
      <c r="CU177" s="88"/>
      <c r="CV177" s="88"/>
      <c r="CW177" s="88"/>
      <c r="CX177" s="88"/>
      <c r="CY177" s="88">
        <f t="shared" si="119"/>
        <v>43</v>
      </c>
      <c r="CZ177" s="89">
        <f t="shared" si="120"/>
        <v>86</v>
      </c>
      <c r="DA177" s="264">
        <v>19</v>
      </c>
      <c r="DB177" s="263"/>
      <c r="DC177" s="80">
        <f t="shared" si="121"/>
        <v>7.6</v>
      </c>
      <c r="DD177" s="162" t="str">
        <f t="shared" si="122"/>
        <v/>
      </c>
      <c r="DE177" s="162">
        <f t="shared" si="123"/>
        <v>18.138461538461538</v>
      </c>
      <c r="DF177" s="162">
        <f t="shared" si="124"/>
        <v>41.865277777777777</v>
      </c>
      <c r="DG177" s="162">
        <f t="shared" si="125"/>
        <v>7.6</v>
      </c>
      <c r="DH177" s="93">
        <f t="shared" si="126"/>
        <v>67.603739316239313</v>
      </c>
      <c r="DI177" s="94">
        <f t="shared" si="127"/>
        <v>79.752337072649567</v>
      </c>
      <c r="DJ177" s="95">
        <f t="shared" si="128"/>
        <v>82.002077397910725</v>
      </c>
      <c r="DK177" s="96">
        <f t="shared" si="129"/>
        <v>83.801869658119656</v>
      </c>
      <c r="DL177" s="97">
        <f t="shared" si="130"/>
        <v>82</v>
      </c>
      <c r="DM177" s="164">
        <f t="shared" si="131"/>
        <v>-1</v>
      </c>
      <c r="DN177" s="165">
        <f t="shared" si="132"/>
        <v>83</v>
      </c>
      <c r="DO177" s="165">
        <f t="shared" si="133"/>
        <v>83</v>
      </c>
      <c r="DP177" s="165">
        <f t="shared" si="134"/>
        <v>86</v>
      </c>
      <c r="DQ177" s="171">
        <f t="shared" si="135"/>
        <v>83.5</v>
      </c>
      <c r="DR177" s="274" t="s">
        <v>55</v>
      </c>
      <c r="DS177" s="275"/>
      <c r="DT177" s="275"/>
      <c r="DU177" s="275"/>
      <c r="DV177" s="276">
        <f>COUNTIFS($DL$172:$DL$211,"&lt;75")</f>
        <v>0</v>
      </c>
      <c r="DW177" s="276"/>
    </row>
    <row r="178" spans="1:127" ht="18" customHeight="1">
      <c r="A178" s="70">
        <v>406913150148</v>
      </c>
      <c r="B178" s="71" t="s">
        <v>156</v>
      </c>
      <c r="C178" s="72" t="s">
        <v>157</v>
      </c>
      <c r="D178" s="73"/>
      <c r="E178" s="74"/>
      <c r="F178" s="75"/>
      <c r="G178" s="75"/>
      <c r="H178" s="75"/>
      <c r="I178" s="75"/>
      <c r="J178" s="75"/>
      <c r="K178" s="75"/>
      <c r="L178" s="75"/>
      <c r="M178" s="76"/>
      <c r="N178" s="76"/>
      <c r="O178" s="76"/>
      <c r="P178" s="76"/>
      <c r="Q178" s="76" t="str">
        <f t="shared" si="102"/>
        <v/>
      </c>
      <c r="R178" s="76">
        <f t="shared" si="103"/>
        <v>0</v>
      </c>
      <c r="S178" s="77"/>
      <c r="T178" s="77"/>
      <c r="U178" s="77"/>
      <c r="V178" s="77"/>
      <c r="W178" s="77"/>
      <c r="X178" s="78"/>
      <c r="Y178" s="78"/>
      <c r="Z178" s="78"/>
      <c r="AA178" s="78"/>
      <c r="AB178" s="78"/>
      <c r="AC178" s="78" t="str">
        <f t="shared" si="104"/>
        <v/>
      </c>
      <c r="AD178" s="79" t="str">
        <f t="shared" si="105"/>
        <v/>
      </c>
      <c r="AE178" s="74">
        <v>6</v>
      </c>
      <c r="AF178" s="75">
        <v>4</v>
      </c>
      <c r="AG178" s="75">
        <v>15</v>
      </c>
      <c r="AH178" s="75">
        <v>3</v>
      </c>
      <c r="AI178" s="75">
        <v>14</v>
      </c>
      <c r="AJ178" s="75"/>
      <c r="AK178" s="75"/>
      <c r="AL178" s="76"/>
      <c r="AM178" s="76"/>
      <c r="AN178" s="76"/>
      <c r="AO178" s="76">
        <f t="shared" si="106"/>
        <v>42</v>
      </c>
      <c r="AP178" s="76">
        <f t="shared" si="107"/>
        <v>64.615384615384613</v>
      </c>
      <c r="AQ178" s="77">
        <v>10</v>
      </c>
      <c r="AR178" s="77">
        <v>13</v>
      </c>
      <c r="AS178" s="77">
        <v>8</v>
      </c>
      <c r="AT178" s="77">
        <v>17</v>
      </c>
      <c r="AU178" s="78"/>
      <c r="AV178" s="78"/>
      <c r="AW178" s="78"/>
      <c r="AX178" s="78">
        <f t="shared" ref="AX178:AX211" si="136">IF(SUMIFS(AQ178:AW178,AQ178:AW178,"&gt;=0")=0,"",SUMIFS(AQ178:AW178,AQ178:AW178,"&gt;=0"))</f>
        <v>48</v>
      </c>
      <c r="AY178" s="78">
        <f t="shared" si="108"/>
        <v>80</v>
      </c>
      <c r="AZ178" s="262">
        <v>14</v>
      </c>
      <c r="BA178" s="263"/>
      <c r="BB178" s="80">
        <f t="shared" si="109"/>
        <v>28.000000000000004</v>
      </c>
      <c r="BC178" s="74">
        <v>85</v>
      </c>
      <c r="BD178" s="75"/>
      <c r="BE178" s="75"/>
      <c r="BF178" s="75"/>
      <c r="BG178" s="75"/>
      <c r="BH178" s="76">
        <f t="shared" si="110"/>
        <v>85</v>
      </c>
      <c r="BI178" s="76">
        <f t="shared" si="111"/>
        <v>85</v>
      </c>
      <c r="BJ178" s="77">
        <v>18</v>
      </c>
      <c r="BK178" s="77">
        <v>11</v>
      </c>
      <c r="BL178" s="77">
        <v>17</v>
      </c>
      <c r="BM178" s="77">
        <v>25</v>
      </c>
      <c r="BN178" s="77">
        <v>10</v>
      </c>
      <c r="BO178" s="77"/>
      <c r="BP178" s="78"/>
      <c r="BQ178" s="78"/>
      <c r="BR178" s="78"/>
      <c r="BS178" s="78"/>
      <c r="BT178" s="78">
        <f t="shared" si="101"/>
        <v>81</v>
      </c>
      <c r="BU178" s="78">
        <f t="shared" si="112"/>
        <v>90</v>
      </c>
      <c r="BV178" s="81">
        <v>86</v>
      </c>
      <c r="BW178" s="81"/>
      <c r="BX178" s="81"/>
      <c r="BY178" s="82"/>
      <c r="BZ178" s="82"/>
      <c r="CA178" s="82">
        <f t="shared" si="113"/>
        <v>86</v>
      </c>
      <c r="CB178" s="82">
        <f t="shared" si="114"/>
        <v>86</v>
      </c>
      <c r="CC178" s="83">
        <v>87</v>
      </c>
      <c r="CD178" s="83">
        <v>86</v>
      </c>
      <c r="CE178" s="84"/>
      <c r="CF178" s="84"/>
      <c r="CG178" s="84"/>
      <c r="CH178" s="84">
        <f t="shared" si="115"/>
        <v>173</v>
      </c>
      <c r="CI178" s="84">
        <f t="shared" si="116"/>
        <v>86.5</v>
      </c>
      <c r="CJ178" s="85"/>
      <c r="CK178" s="85"/>
      <c r="CL178" s="86"/>
      <c r="CM178" s="86"/>
      <c r="CN178" s="86"/>
      <c r="CO178" s="86" t="str">
        <f t="shared" si="117"/>
        <v/>
      </c>
      <c r="CP178" s="86">
        <f t="shared" si="118"/>
        <v>0</v>
      </c>
      <c r="CQ178" s="74">
        <v>17</v>
      </c>
      <c r="CR178" s="74">
        <v>14</v>
      </c>
      <c r="CS178" s="87">
        <v>12</v>
      </c>
      <c r="CT178" s="87"/>
      <c r="CU178" s="88"/>
      <c r="CV178" s="88"/>
      <c r="CW178" s="88"/>
      <c r="CX178" s="88"/>
      <c r="CY178" s="88">
        <f t="shared" si="119"/>
        <v>43</v>
      </c>
      <c r="CZ178" s="89">
        <f t="shared" si="120"/>
        <v>86</v>
      </c>
      <c r="DA178" s="264">
        <v>14</v>
      </c>
      <c r="DB178" s="263"/>
      <c r="DC178" s="80">
        <f t="shared" si="121"/>
        <v>5.6000000000000014</v>
      </c>
      <c r="DD178" s="162" t="str">
        <f t="shared" si="122"/>
        <v/>
      </c>
      <c r="DE178" s="162">
        <f t="shared" si="123"/>
        <v>17.473846153846154</v>
      </c>
      <c r="DF178" s="162">
        <f t="shared" si="124"/>
        <v>43.4375</v>
      </c>
      <c r="DG178" s="162">
        <f t="shared" si="125"/>
        <v>5.6000000000000014</v>
      </c>
      <c r="DH178" s="93">
        <f t="shared" si="126"/>
        <v>66.511346153846148</v>
      </c>
      <c r="DI178" s="94">
        <f t="shared" si="127"/>
        <v>79.069591346153842</v>
      </c>
      <c r="DJ178" s="95">
        <f t="shared" si="128"/>
        <v>81.395192307692298</v>
      </c>
      <c r="DK178" s="96">
        <f t="shared" si="129"/>
        <v>83.255673076923074</v>
      </c>
      <c r="DL178" s="97">
        <f t="shared" si="130"/>
        <v>81</v>
      </c>
      <c r="DM178" s="164">
        <f t="shared" si="131"/>
        <v>-2</v>
      </c>
      <c r="DN178" s="165">
        <f t="shared" si="132"/>
        <v>83</v>
      </c>
      <c r="DO178" s="165">
        <f t="shared" si="133"/>
        <v>83</v>
      </c>
      <c r="DP178" s="165">
        <f t="shared" si="134"/>
        <v>86</v>
      </c>
      <c r="DQ178" s="171">
        <f t="shared" si="135"/>
        <v>83.25</v>
      </c>
      <c r="DR178" s="271" t="s">
        <v>25</v>
      </c>
      <c r="DS178" s="272"/>
      <c r="DT178" s="272"/>
      <c r="DU178" s="272"/>
      <c r="DV178" s="273">
        <f>SUM(DV172:DW177)</f>
        <v>19</v>
      </c>
      <c r="DW178" s="273"/>
    </row>
    <row r="179" spans="1:127" ht="18" customHeight="1">
      <c r="A179" s="70">
        <v>406913150150</v>
      </c>
      <c r="B179" s="99" t="s">
        <v>158</v>
      </c>
      <c r="C179" s="105" t="s">
        <v>159</v>
      </c>
      <c r="D179" s="168"/>
      <c r="E179" s="74"/>
      <c r="F179" s="75"/>
      <c r="G179" s="75"/>
      <c r="H179" s="75"/>
      <c r="I179" s="75"/>
      <c r="J179" s="75"/>
      <c r="K179" s="75"/>
      <c r="L179" s="75"/>
      <c r="M179" s="76"/>
      <c r="N179" s="76"/>
      <c r="O179" s="76"/>
      <c r="P179" s="76"/>
      <c r="Q179" s="76" t="str">
        <f t="shared" si="102"/>
        <v/>
      </c>
      <c r="R179" s="76">
        <f t="shared" si="103"/>
        <v>0</v>
      </c>
      <c r="S179" s="77"/>
      <c r="T179" s="77"/>
      <c r="U179" s="77"/>
      <c r="V179" s="77"/>
      <c r="W179" s="77"/>
      <c r="X179" s="78"/>
      <c r="Y179" s="78"/>
      <c r="Z179" s="78"/>
      <c r="AA179" s="78"/>
      <c r="AB179" s="78"/>
      <c r="AC179" s="78" t="str">
        <f t="shared" si="104"/>
        <v/>
      </c>
      <c r="AD179" s="79" t="str">
        <f t="shared" si="105"/>
        <v/>
      </c>
      <c r="AE179" s="74">
        <v>10</v>
      </c>
      <c r="AF179" s="75">
        <v>8</v>
      </c>
      <c r="AG179" s="75">
        <v>13</v>
      </c>
      <c r="AH179" s="75">
        <v>8</v>
      </c>
      <c r="AI179" s="75">
        <v>17</v>
      </c>
      <c r="AJ179" s="75"/>
      <c r="AK179" s="75"/>
      <c r="AL179" s="76"/>
      <c r="AM179" s="76"/>
      <c r="AN179" s="76"/>
      <c r="AO179" s="76">
        <f t="shared" si="106"/>
        <v>56</v>
      </c>
      <c r="AP179" s="76">
        <f t="shared" si="107"/>
        <v>86.15384615384616</v>
      </c>
      <c r="AQ179" s="77">
        <v>10</v>
      </c>
      <c r="AR179" s="77">
        <v>14</v>
      </c>
      <c r="AS179" s="77">
        <v>9</v>
      </c>
      <c r="AT179" s="77">
        <v>25</v>
      </c>
      <c r="AU179" s="78"/>
      <c r="AV179" s="78"/>
      <c r="AW179" s="78"/>
      <c r="AX179" s="78">
        <f t="shared" si="136"/>
        <v>58</v>
      </c>
      <c r="AY179" s="78">
        <f t="shared" si="108"/>
        <v>96.666666666666671</v>
      </c>
      <c r="AZ179" s="262">
        <v>47</v>
      </c>
      <c r="BA179" s="263"/>
      <c r="BB179" s="80">
        <f t="shared" si="109"/>
        <v>94</v>
      </c>
      <c r="BC179" s="74">
        <v>90</v>
      </c>
      <c r="BD179" s="75"/>
      <c r="BE179" s="75"/>
      <c r="BF179" s="75"/>
      <c r="BG179" s="75"/>
      <c r="BH179" s="76">
        <f t="shared" si="110"/>
        <v>90</v>
      </c>
      <c r="BI179" s="76">
        <f t="shared" si="111"/>
        <v>90</v>
      </c>
      <c r="BJ179" s="77">
        <v>18</v>
      </c>
      <c r="BK179" s="77">
        <v>13</v>
      </c>
      <c r="BL179" s="77">
        <v>19</v>
      </c>
      <c r="BM179" s="77">
        <v>22</v>
      </c>
      <c r="BN179" s="77">
        <v>10</v>
      </c>
      <c r="BO179" s="77"/>
      <c r="BP179" s="78"/>
      <c r="BQ179" s="78"/>
      <c r="BR179" s="78"/>
      <c r="BS179" s="78"/>
      <c r="BT179" s="78">
        <f t="shared" ref="BT179:BT211" si="137">IF(SUMIFS(BJ179:BS179,BJ179:BS179,"&gt;=0")=0,"",SUMIFS(BJ179:BS179,BJ179:BS179,"&gt;=0"))</f>
        <v>82</v>
      </c>
      <c r="BU179" s="78">
        <f t="shared" si="112"/>
        <v>91.111111111111114</v>
      </c>
      <c r="BV179" s="81">
        <v>90</v>
      </c>
      <c r="BW179" s="81"/>
      <c r="BX179" s="81"/>
      <c r="BY179" s="82"/>
      <c r="BZ179" s="82"/>
      <c r="CA179" s="82">
        <f t="shared" si="113"/>
        <v>90</v>
      </c>
      <c r="CB179" s="82">
        <f t="shared" si="114"/>
        <v>90</v>
      </c>
      <c r="CC179" s="83">
        <v>88</v>
      </c>
      <c r="CD179" s="83">
        <v>87</v>
      </c>
      <c r="CE179" s="84"/>
      <c r="CF179" s="84"/>
      <c r="CG179" s="84"/>
      <c r="CH179" s="84">
        <f t="shared" si="115"/>
        <v>175</v>
      </c>
      <c r="CI179" s="84">
        <f t="shared" si="116"/>
        <v>87.5</v>
      </c>
      <c r="CJ179" s="85"/>
      <c r="CK179" s="85"/>
      <c r="CL179" s="86"/>
      <c r="CM179" s="86"/>
      <c r="CN179" s="86"/>
      <c r="CO179" s="86" t="str">
        <f>IF(SUMIFS(CJ179:CN179,CJ179:CN179,"&gt;=0")=0,"",SUMIFS(CJ179:CN179,CJ179:CN179,"&gt;=0"))</f>
        <v/>
      </c>
      <c r="CP179" s="86">
        <f t="shared" si="118"/>
        <v>0</v>
      </c>
      <c r="CQ179" s="74">
        <v>15</v>
      </c>
      <c r="CR179" s="87">
        <v>15</v>
      </c>
      <c r="CS179" s="74">
        <v>15</v>
      </c>
      <c r="CT179" s="87"/>
      <c r="CU179" s="88"/>
      <c r="CV179" s="88"/>
      <c r="CW179" s="88"/>
      <c r="CX179" s="88"/>
      <c r="CY179" s="88">
        <f t="shared" si="119"/>
        <v>45</v>
      </c>
      <c r="CZ179" s="89">
        <f t="shared" si="120"/>
        <v>90</v>
      </c>
      <c r="DA179" s="264">
        <v>44</v>
      </c>
      <c r="DB179" s="263"/>
      <c r="DC179" s="80">
        <f t="shared" si="121"/>
        <v>17.600000000000001</v>
      </c>
      <c r="DD179" s="162" t="str">
        <f t="shared" si="122"/>
        <v/>
      </c>
      <c r="DE179" s="162">
        <f t="shared" si="123"/>
        <v>27.498461538461541</v>
      </c>
      <c r="DF179" s="162">
        <f t="shared" si="124"/>
        <v>44.951388888888886</v>
      </c>
      <c r="DG179" s="162">
        <f t="shared" si="125"/>
        <v>17.600000000000001</v>
      </c>
      <c r="DH179" s="93">
        <f t="shared" si="126"/>
        <v>90.049850427350435</v>
      </c>
      <c r="DI179" s="94">
        <f t="shared" si="127"/>
        <v>93.781156517094018</v>
      </c>
      <c r="DJ179" s="95">
        <f t="shared" si="128"/>
        <v>94.472139126305791</v>
      </c>
      <c r="DK179" s="96">
        <f t="shared" si="129"/>
        <v>95.024925213675218</v>
      </c>
      <c r="DL179" s="97">
        <f t="shared" si="130"/>
        <v>94</v>
      </c>
      <c r="DM179" s="164">
        <f t="shared" si="131"/>
        <v>0</v>
      </c>
      <c r="DN179" s="165">
        <f t="shared" si="132"/>
        <v>94</v>
      </c>
      <c r="DO179" s="165">
        <f t="shared" si="133"/>
        <v>95</v>
      </c>
      <c r="DP179" s="165">
        <f t="shared" si="134"/>
        <v>97</v>
      </c>
      <c r="DQ179" s="171">
        <f t="shared" si="135"/>
        <v>95</v>
      </c>
    </row>
    <row r="180" spans="1:127" ht="18" customHeight="1">
      <c r="A180" s="70">
        <v>484545150055</v>
      </c>
      <c r="B180" s="71" t="s">
        <v>160</v>
      </c>
      <c r="C180" s="72" t="s">
        <v>161</v>
      </c>
      <c r="D180" s="73"/>
      <c r="E180" s="74"/>
      <c r="F180" s="75"/>
      <c r="G180" s="75"/>
      <c r="H180" s="75"/>
      <c r="I180" s="75"/>
      <c r="J180" s="75"/>
      <c r="K180" s="75"/>
      <c r="L180" s="75"/>
      <c r="M180" s="76"/>
      <c r="N180" s="76"/>
      <c r="O180" s="76"/>
      <c r="P180" s="76"/>
      <c r="Q180" s="76" t="str">
        <f t="shared" si="102"/>
        <v/>
      </c>
      <c r="R180" s="76">
        <f t="shared" si="103"/>
        <v>0</v>
      </c>
      <c r="S180" s="77"/>
      <c r="T180" s="77"/>
      <c r="U180" s="77"/>
      <c r="V180" s="77"/>
      <c r="W180" s="77"/>
      <c r="X180" s="78"/>
      <c r="Y180" s="78"/>
      <c r="Z180" s="78"/>
      <c r="AA180" s="78"/>
      <c r="AB180" s="78"/>
      <c r="AC180" s="78" t="str">
        <f t="shared" si="104"/>
        <v/>
      </c>
      <c r="AD180" s="79" t="str">
        <f t="shared" si="105"/>
        <v/>
      </c>
      <c r="AE180" s="74">
        <v>10</v>
      </c>
      <c r="AF180" s="75">
        <v>8</v>
      </c>
      <c r="AG180" s="75">
        <v>20</v>
      </c>
      <c r="AH180" s="75">
        <v>8</v>
      </c>
      <c r="AI180" s="75">
        <v>14</v>
      </c>
      <c r="AJ180" s="75"/>
      <c r="AK180" s="75"/>
      <c r="AL180" s="76"/>
      <c r="AM180" s="76"/>
      <c r="AN180" s="76"/>
      <c r="AO180" s="76">
        <f t="shared" si="106"/>
        <v>60</v>
      </c>
      <c r="AP180" s="76">
        <f t="shared" si="107"/>
        <v>92.307692307692307</v>
      </c>
      <c r="AQ180" s="77">
        <v>10</v>
      </c>
      <c r="AR180" s="77">
        <v>13</v>
      </c>
      <c r="AS180" s="77">
        <v>9</v>
      </c>
      <c r="AT180" s="77">
        <v>25</v>
      </c>
      <c r="AU180" s="78"/>
      <c r="AV180" s="78"/>
      <c r="AW180" s="78"/>
      <c r="AX180" s="78">
        <f t="shared" si="136"/>
        <v>57</v>
      </c>
      <c r="AY180" s="78">
        <f t="shared" si="108"/>
        <v>95</v>
      </c>
      <c r="AZ180" s="262">
        <v>29</v>
      </c>
      <c r="BA180" s="263"/>
      <c r="BB180" s="80">
        <f t="shared" si="109"/>
        <v>57.999999999999993</v>
      </c>
      <c r="BC180" s="74">
        <v>86</v>
      </c>
      <c r="BD180" s="75"/>
      <c r="BE180" s="75"/>
      <c r="BF180" s="75"/>
      <c r="BG180" s="75"/>
      <c r="BH180" s="76">
        <f t="shared" si="110"/>
        <v>86</v>
      </c>
      <c r="BI180" s="76">
        <f t="shared" si="111"/>
        <v>86</v>
      </c>
      <c r="BJ180" s="77">
        <v>15</v>
      </c>
      <c r="BK180" s="77">
        <v>9</v>
      </c>
      <c r="BL180" s="77">
        <v>11</v>
      </c>
      <c r="BM180" s="77">
        <v>22</v>
      </c>
      <c r="BN180" s="77">
        <v>8</v>
      </c>
      <c r="BO180" s="77"/>
      <c r="BP180" s="78"/>
      <c r="BQ180" s="78"/>
      <c r="BR180" s="78"/>
      <c r="BS180" s="78"/>
      <c r="BT180" s="78">
        <f t="shared" si="137"/>
        <v>65</v>
      </c>
      <c r="BU180" s="78">
        <f t="shared" si="112"/>
        <v>72.222222222222214</v>
      </c>
      <c r="BV180" s="81">
        <v>85</v>
      </c>
      <c r="BW180" s="81"/>
      <c r="BX180" s="81"/>
      <c r="BY180" s="82"/>
      <c r="BZ180" s="82"/>
      <c r="CA180" s="82">
        <f t="shared" si="113"/>
        <v>85</v>
      </c>
      <c r="CB180" s="82">
        <f t="shared" si="114"/>
        <v>85</v>
      </c>
      <c r="CC180" s="83">
        <v>89</v>
      </c>
      <c r="CD180" s="83">
        <v>86</v>
      </c>
      <c r="CE180" s="84"/>
      <c r="CF180" s="84"/>
      <c r="CG180" s="84"/>
      <c r="CH180" s="84">
        <f t="shared" si="115"/>
        <v>175</v>
      </c>
      <c r="CI180" s="84">
        <f t="shared" si="116"/>
        <v>87.5</v>
      </c>
      <c r="CJ180" s="85"/>
      <c r="CK180" s="85"/>
      <c r="CL180" s="86"/>
      <c r="CM180" s="86"/>
      <c r="CN180" s="86"/>
      <c r="CO180" s="86" t="str">
        <f t="shared" ref="CO180:CO211" si="138">IF(SUMIFS(CJ180:CN180,CJ180:CN180,"&gt;=0")=0,"",SUMIFS(CJ180:CN180,CJ180:CN180,"&gt;=0"))</f>
        <v/>
      </c>
      <c r="CP180" s="86">
        <f t="shared" si="118"/>
        <v>0</v>
      </c>
      <c r="CQ180" s="74">
        <v>19</v>
      </c>
      <c r="CR180" s="87">
        <v>12</v>
      </c>
      <c r="CS180" s="74">
        <v>15</v>
      </c>
      <c r="CT180" s="87"/>
      <c r="CU180" s="88"/>
      <c r="CV180" s="88"/>
      <c r="CW180" s="88"/>
      <c r="CX180" s="88"/>
      <c r="CY180" s="88">
        <f t="shared" si="119"/>
        <v>46</v>
      </c>
      <c r="CZ180" s="89">
        <f t="shared" si="120"/>
        <v>92</v>
      </c>
      <c r="DA180" s="264">
        <v>24</v>
      </c>
      <c r="DB180" s="263"/>
      <c r="DC180" s="80">
        <f t="shared" si="121"/>
        <v>9.6</v>
      </c>
      <c r="DD180" s="162" t="str">
        <f t="shared" si="122"/>
        <v/>
      </c>
      <c r="DE180" s="162">
        <f t="shared" si="123"/>
        <v>24.846923076923073</v>
      </c>
      <c r="DF180" s="162">
        <f t="shared" si="124"/>
        <v>42.065277777777773</v>
      </c>
      <c r="DG180" s="162">
        <f t="shared" si="125"/>
        <v>9.6</v>
      </c>
      <c r="DH180" s="93">
        <f t="shared" si="126"/>
        <v>76.512200854700836</v>
      </c>
      <c r="DI180" s="94">
        <f t="shared" si="127"/>
        <v>85.320125534188023</v>
      </c>
      <c r="DJ180" s="95">
        <f t="shared" si="128"/>
        <v>86.951222697056025</v>
      </c>
      <c r="DK180" s="96">
        <f t="shared" si="129"/>
        <v>88.256100427350418</v>
      </c>
      <c r="DL180" s="97">
        <f t="shared" si="130"/>
        <v>87</v>
      </c>
      <c r="DM180" s="164">
        <f t="shared" si="131"/>
        <v>2</v>
      </c>
      <c r="DN180" s="165">
        <f t="shared" si="132"/>
        <v>85</v>
      </c>
      <c r="DO180" s="165">
        <f t="shared" si="133"/>
        <v>83</v>
      </c>
      <c r="DP180" s="165">
        <f t="shared" si="134"/>
        <v>85</v>
      </c>
      <c r="DQ180" s="171">
        <f t="shared" si="135"/>
        <v>85</v>
      </c>
    </row>
    <row r="181" spans="1:127" ht="18" customHeight="1">
      <c r="A181" s="70">
        <v>403045150809</v>
      </c>
      <c r="B181" s="103" t="s">
        <v>162</v>
      </c>
      <c r="C181" s="104" t="s">
        <v>163</v>
      </c>
      <c r="D181" s="114"/>
      <c r="E181" s="74"/>
      <c r="F181" s="75"/>
      <c r="G181" s="75"/>
      <c r="H181" s="75"/>
      <c r="I181" s="75"/>
      <c r="J181" s="75"/>
      <c r="K181" s="75"/>
      <c r="L181" s="75"/>
      <c r="M181" s="76"/>
      <c r="N181" s="76"/>
      <c r="O181" s="76"/>
      <c r="P181" s="76"/>
      <c r="Q181" s="76" t="str">
        <f t="shared" si="102"/>
        <v/>
      </c>
      <c r="R181" s="76">
        <f t="shared" si="103"/>
        <v>0</v>
      </c>
      <c r="S181" s="77"/>
      <c r="T181" s="77"/>
      <c r="U181" s="77"/>
      <c r="V181" s="77"/>
      <c r="W181" s="77"/>
      <c r="X181" s="78"/>
      <c r="Y181" s="78"/>
      <c r="Z181" s="78"/>
      <c r="AA181" s="78"/>
      <c r="AB181" s="78"/>
      <c r="AC181" s="78" t="str">
        <f t="shared" si="104"/>
        <v/>
      </c>
      <c r="AD181" s="79" t="str">
        <f t="shared" si="105"/>
        <v/>
      </c>
      <c r="AE181" s="74">
        <v>10</v>
      </c>
      <c r="AF181" s="75">
        <v>3</v>
      </c>
      <c r="AG181" s="75">
        <v>12</v>
      </c>
      <c r="AH181" s="75">
        <v>4</v>
      </c>
      <c r="AI181" s="75">
        <v>11</v>
      </c>
      <c r="AJ181" s="75"/>
      <c r="AK181" s="75"/>
      <c r="AL181" s="76"/>
      <c r="AM181" s="76"/>
      <c r="AN181" s="76"/>
      <c r="AO181" s="76">
        <f t="shared" si="106"/>
        <v>40</v>
      </c>
      <c r="AP181" s="76">
        <f t="shared" si="107"/>
        <v>61.53846153846154</v>
      </c>
      <c r="AQ181" s="77">
        <v>8</v>
      </c>
      <c r="AR181" s="77">
        <v>12</v>
      </c>
      <c r="AS181" s="77">
        <v>5</v>
      </c>
      <c r="AT181" s="77">
        <v>10</v>
      </c>
      <c r="AU181" s="78"/>
      <c r="AV181" s="78"/>
      <c r="AW181" s="78"/>
      <c r="AX181" s="78">
        <f t="shared" si="136"/>
        <v>35</v>
      </c>
      <c r="AY181" s="78">
        <f t="shared" si="108"/>
        <v>58.333333333333336</v>
      </c>
      <c r="AZ181" s="262">
        <v>21</v>
      </c>
      <c r="BA181" s="263"/>
      <c r="BB181" s="80">
        <f t="shared" si="109"/>
        <v>42</v>
      </c>
      <c r="BC181" s="74">
        <v>85</v>
      </c>
      <c r="BD181" s="75"/>
      <c r="BE181" s="75"/>
      <c r="BF181" s="75"/>
      <c r="BG181" s="75"/>
      <c r="BH181" s="76">
        <f t="shared" si="110"/>
        <v>85</v>
      </c>
      <c r="BI181" s="76">
        <f t="shared" si="111"/>
        <v>85</v>
      </c>
      <c r="BJ181" s="77">
        <v>13</v>
      </c>
      <c r="BK181" s="77">
        <v>11</v>
      </c>
      <c r="BL181" s="77">
        <v>12</v>
      </c>
      <c r="BM181" s="77">
        <v>16</v>
      </c>
      <c r="BN181" s="77">
        <v>8</v>
      </c>
      <c r="BO181" s="77"/>
      <c r="BP181" s="78"/>
      <c r="BQ181" s="78"/>
      <c r="BR181" s="78"/>
      <c r="BS181" s="78"/>
      <c r="BT181" s="78">
        <f t="shared" si="137"/>
        <v>60</v>
      </c>
      <c r="BU181" s="78">
        <f t="shared" si="112"/>
        <v>66.666666666666657</v>
      </c>
      <c r="BV181" s="81">
        <v>85</v>
      </c>
      <c r="BW181" s="81"/>
      <c r="BX181" s="81"/>
      <c r="BY181" s="82"/>
      <c r="BZ181" s="82"/>
      <c r="CA181" s="82">
        <f t="shared" si="113"/>
        <v>85</v>
      </c>
      <c r="CB181" s="82">
        <f t="shared" si="114"/>
        <v>85</v>
      </c>
      <c r="CC181" s="83">
        <v>86</v>
      </c>
      <c r="CD181" s="83">
        <v>87</v>
      </c>
      <c r="CE181" s="84"/>
      <c r="CF181" s="84"/>
      <c r="CG181" s="84"/>
      <c r="CH181" s="84">
        <f t="shared" si="115"/>
        <v>173</v>
      </c>
      <c r="CI181" s="84">
        <f t="shared" si="116"/>
        <v>86.5</v>
      </c>
      <c r="CJ181" s="85"/>
      <c r="CK181" s="85"/>
      <c r="CL181" s="86"/>
      <c r="CM181" s="86"/>
      <c r="CN181" s="86"/>
      <c r="CO181" s="86" t="str">
        <f t="shared" si="138"/>
        <v/>
      </c>
      <c r="CP181" s="86">
        <f t="shared" si="118"/>
        <v>0</v>
      </c>
      <c r="CQ181" s="74">
        <v>14</v>
      </c>
      <c r="CR181" s="87">
        <v>12</v>
      </c>
      <c r="CS181" s="87">
        <v>11</v>
      </c>
      <c r="CT181" s="87"/>
      <c r="CU181" s="88"/>
      <c r="CV181" s="88"/>
      <c r="CW181" s="88"/>
      <c r="CX181" s="88"/>
      <c r="CY181" s="88">
        <f t="shared" si="119"/>
        <v>37</v>
      </c>
      <c r="CZ181" s="89">
        <f t="shared" si="120"/>
        <v>74</v>
      </c>
      <c r="DA181" s="264">
        <v>25</v>
      </c>
      <c r="DB181" s="263"/>
      <c r="DC181" s="80">
        <f t="shared" si="121"/>
        <v>10</v>
      </c>
      <c r="DD181" s="162" t="str">
        <f t="shared" si="122"/>
        <v/>
      </c>
      <c r="DE181" s="162">
        <f t="shared" si="123"/>
        <v>16.414615384615381</v>
      </c>
      <c r="DF181" s="162">
        <f t="shared" si="124"/>
        <v>38.945833333333333</v>
      </c>
      <c r="DG181" s="162">
        <f t="shared" si="125"/>
        <v>10</v>
      </c>
      <c r="DH181" s="93">
        <f t="shared" si="126"/>
        <v>65.360448717948714</v>
      </c>
      <c r="DI181" s="94">
        <f t="shared" si="127"/>
        <v>78.350280448717939</v>
      </c>
      <c r="DJ181" s="95">
        <f t="shared" si="128"/>
        <v>80.755804843304844</v>
      </c>
      <c r="DK181" s="96">
        <f t="shared" si="129"/>
        <v>82.680224358974357</v>
      </c>
      <c r="DL181" s="97">
        <f t="shared" si="130"/>
        <v>81</v>
      </c>
      <c r="DM181" s="164">
        <f t="shared" si="131"/>
        <v>0</v>
      </c>
      <c r="DN181" s="165">
        <f t="shared" si="132"/>
        <v>81</v>
      </c>
      <c r="DO181" s="165">
        <f t="shared" si="133"/>
        <v>88</v>
      </c>
      <c r="DP181" s="165">
        <f t="shared" si="134"/>
        <v>81</v>
      </c>
      <c r="DQ181" s="171">
        <f t="shared" si="135"/>
        <v>82.75</v>
      </c>
    </row>
    <row r="182" spans="1:127" ht="18" customHeight="1">
      <c r="A182" s="70"/>
      <c r="B182" s="71"/>
      <c r="C182" s="72"/>
      <c r="D182" s="73"/>
      <c r="E182" s="74"/>
      <c r="F182" s="75"/>
      <c r="G182" s="75"/>
      <c r="H182" s="75"/>
      <c r="I182" s="75"/>
      <c r="J182" s="75"/>
      <c r="K182" s="75"/>
      <c r="L182" s="75"/>
      <c r="M182" s="76"/>
      <c r="N182" s="76"/>
      <c r="O182" s="76"/>
      <c r="P182" s="76"/>
      <c r="Q182" s="76" t="str">
        <f t="shared" si="102"/>
        <v/>
      </c>
      <c r="R182" s="76">
        <f t="shared" si="103"/>
        <v>0</v>
      </c>
      <c r="S182" s="77"/>
      <c r="T182" s="77"/>
      <c r="U182" s="77"/>
      <c r="V182" s="77"/>
      <c r="W182" s="77"/>
      <c r="X182" s="78"/>
      <c r="Y182" s="78"/>
      <c r="Z182" s="78"/>
      <c r="AA182" s="78"/>
      <c r="AB182" s="78"/>
      <c r="AC182" s="78" t="str">
        <f t="shared" si="104"/>
        <v/>
      </c>
      <c r="AD182" s="79" t="str">
        <f>IFERROR(IF($AD$168=0,0,((AC182/SUMIFS($S$171:$AB$171,S182:AB182,"&gt;=0")*100))),"")</f>
        <v/>
      </c>
      <c r="AE182" s="74"/>
      <c r="AF182" s="75"/>
      <c r="AG182" s="75"/>
      <c r="AH182" s="75"/>
      <c r="AI182" s="75"/>
      <c r="AJ182" s="75"/>
      <c r="AK182" s="75"/>
      <c r="AL182" s="76"/>
      <c r="AM182" s="76"/>
      <c r="AN182" s="76"/>
      <c r="AO182" s="76" t="str">
        <f t="shared" si="106"/>
        <v/>
      </c>
      <c r="AP182" s="76" t="str">
        <f t="shared" si="107"/>
        <v/>
      </c>
      <c r="AQ182" s="77"/>
      <c r="AR182" s="77"/>
      <c r="AS182" s="77"/>
      <c r="AT182" s="77"/>
      <c r="AU182" s="78"/>
      <c r="AV182" s="78"/>
      <c r="AW182" s="78"/>
      <c r="AX182" s="78" t="str">
        <f t="shared" si="136"/>
        <v/>
      </c>
      <c r="AY182" s="78" t="str">
        <f t="shared" si="108"/>
        <v/>
      </c>
      <c r="AZ182" s="262"/>
      <c r="BA182" s="263"/>
      <c r="BB182" s="80" t="str">
        <f t="shared" si="109"/>
        <v/>
      </c>
      <c r="BC182" s="74"/>
      <c r="BD182" s="75"/>
      <c r="BE182" s="75"/>
      <c r="BF182" s="75"/>
      <c r="BG182" s="75"/>
      <c r="BH182" s="76" t="str">
        <f t="shared" si="110"/>
        <v/>
      </c>
      <c r="BI182" s="76" t="str">
        <f t="shared" si="111"/>
        <v/>
      </c>
      <c r="BJ182" s="77"/>
      <c r="BK182" s="77"/>
      <c r="BL182" s="77"/>
      <c r="BM182" s="77"/>
      <c r="BN182" s="77"/>
      <c r="BO182" s="77"/>
      <c r="BP182" s="78"/>
      <c r="BQ182" s="78"/>
      <c r="BR182" s="78"/>
      <c r="BS182" s="78"/>
      <c r="BT182" s="78" t="str">
        <f t="shared" si="137"/>
        <v/>
      </c>
      <c r="BU182" s="78" t="str">
        <f t="shared" si="112"/>
        <v/>
      </c>
      <c r="BV182" s="81"/>
      <c r="BW182" s="81"/>
      <c r="BX182" s="81"/>
      <c r="BY182" s="82"/>
      <c r="BZ182" s="82"/>
      <c r="CA182" s="82" t="str">
        <f t="shared" si="113"/>
        <v/>
      </c>
      <c r="CB182" s="82" t="str">
        <f t="shared" si="114"/>
        <v/>
      </c>
      <c r="CC182" s="83"/>
      <c r="CD182" s="83"/>
      <c r="CE182" s="84"/>
      <c r="CF182" s="84"/>
      <c r="CG182" s="84"/>
      <c r="CH182" s="84" t="str">
        <f t="shared" si="115"/>
        <v/>
      </c>
      <c r="CI182" s="84" t="str">
        <f t="shared" si="116"/>
        <v/>
      </c>
      <c r="CJ182" s="85"/>
      <c r="CK182" s="85"/>
      <c r="CL182" s="86"/>
      <c r="CM182" s="86"/>
      <c r="CN182" s="86"/>
      <c r="CO182" s="86" t="str">
        <f t="shared" si="138"/>
        <v/>
      </c>
      <c r="CP182" s="86">
        <f t="shared" si="118"/>
        <v>0</v>
      </c>
      <c r="CQ182" s="74"/>
      <c r="CR182" s="75"/>
      <c r="CS182" s="87"/>
      <c r="CT182" s="87"/>
      <c r="CU182" s="88"/>
      <c r="CV182" s="88"/>
      <c r="CW182" s="88"/>
      <c r="CX182" s="88"/>
      <c r="CY182" s="88" t="str">
        <f t="shared" si="119"/>
        <v/>
      </c>
      <c r="CZ182" s="89" t="str">
        <f t="shared" si="120"/>
        <v/>
      </c>
      <c r="DA182" s="264"/>
      <c r="DB182" s="263"/>
      <c r="DC182" s="80" t="str">
        <f t="shared" si="121"/>
        <v/>
      </c>
      <c r="DD182" s="162" t="str">
        <f t="shared" si="122"/>
        <v/>
      </c>
      <c r="DE182" s="162" t="str">
        <f t="shared" si="123"/>
        <v/>
      </c>
      <c r="DF182" s="162" t="str">
        <f t="shared" si="124"/>
        <v/>
      </c>
      <c r="DG182" s="162" t="str">
        <f t="shared" si="125"/>
        <v/>
      </c>
      <c r="DH182" s="93" t="str">
        <f t="shared" si="126"/>
        <v/>
      </c>
      <c r="DI182" s="94" t="str">
        <f t="shared" si="127"/>
        <v/>
      </c>
      <c r="DJ182" s="95" t="str">
        <f t="shared" si="128"/>
        <v/>
      </c>
      <c r="DK182" s="96" t="str">
        <f t="shared" si="129"/>
        <v/>
      </c>
      <c r="DL182" s="97" t="str">
        <f t="shared" si="130"/>
        <v/>
      </c>
      <c r="DM182" s="164" t="str">
        <f t="shared" si="131"/>
        <v/>
      </c>
      <c r="DN182" s="165" t="str">
        <f t="shared" si="132"/>
        <v/>
      </c>
      <c r="DO182" s="165" t="str">
        <f t="shared" si="133"/>
        <v/>
      </c>
      <c r="DP182" s="165" t="str">
        <f t="shared" si="134"/>
        <v/>
      </c>
      <c r="DQ182" s="171" t="str">
        <f t="shared" si="135"/>
        <v/>
      </c>
    </row>
    <row r="183" spans="1:127" ht="18" customHeight="1">
      <c r="A183" s="70">
        <v>406936150113</v>
      </c>
      <c r="B183" s="71" t="s">
        <v>164</v>
      </c>
      <c r="C183" s="72" t="s">
        <v>165</v>
      </c>
      <c r="D183" s="73"/>
      <c r="E183" s="74"/>
      <c r="F183" s="75"/>
      <c r="G183" s="75"/>
      <c r="H183" s="75"/>
      <c r="I183" s="75"/>
      <c r="J183" s="75"/>
      <c r="K183" s="75"/>
      <c r="L183" s="75"/>
      <c r="M183" s="76"/>
      <c r="N183" s="76"/>
      <c r="O183" s="76"/>
      <c r="P183" s="76"/>
      <c r="Q183" s="76" t="str">
        <f t="shared" si="102"/>
        <v/>
      </c>
      <c r="R183" s="76">
        <f t="shared" si="103"/>
        <v>0</v>
      </c>
      <c r="S183" s="77"/>
      <c r="T183" s="77"/>
      <c r="U183" s="77"/>
      <c r="V183" s="77"/>
      <c r="W183" s="77"/>
      <c r="X183" s="78"/>
      <c r="Y183" s="78"/>
      <c r="Z183" s="78"/>
      <c r="AA183" s="78"/>
      <c r="AB183" s="78"/>
      <c r="AC183" s="78" t="str">
        <f t="shared" si="104"/>
        <v/>
      </c>
      <c r="AD183" s="79" t="str">
        <f t="shared" si="105"/>
        <v/>
      </c>
      <c r="AE183" s="74">
        <v>10</v>
      </c>
      <c r="AF183" s="75">
        <v>9</v>
      </c>
      <c r="AG183" s="75">
        <v>13</v>
      </c>
      <c r="AH183" s="75">
        <v>10</v>
      </c>
      <c r="AI183" s="75">
        <v>15</v>
      </c>
      <c r="AJ183" s="75"/>
      <c r="AK183" s="75"/>
      <c r="AL183" s="76"/>
      <c r="AM183" s="76"/>
      <c r="AN183" s="76"/>
      <c r="AO183" s="76">
        <f t="shared" si="106"/>
        <v>57</v>
      </c>
      <c r="AP183" s="76">
        <f t="shared" si="107"/>
        <v>87.692307692307693</v>
      </c>
      <c r="AQ183" s="77">
        <v>10</v>
      </c>
      <c r="AR183" s="77">
        <v>15</v>
      </c>
      <c r="AS183" s="77">
        <v>7</v>
      </c>
      <c r="AT183" s="77">
        <v>25</v>
      </c>
      <c r="AU183" s="78"/>
      <c r="AV183" s="78"/>
      <c r="AW183" s="78"/>
      <c r="AX183" s="78">
        <f t="shared" si="136"/>
        <v>57</v>
      </c>
      <c r="AY183" s="78">
        <f t="shared" si="108"/>
        <v>95</v>
      </c>
      <c r="AZ183" s="262">
        <v>50</v>
      </c>
      <c r="BA183" s="263"/>
      <c r="BB183" s="80">
        <f t="shared" si="109"/>
        <v>100</v>
      </c>
      <c r="BC183" s="74">
        <v>87</v>
      </c>
      <c r="BD183" s="75"/>
      <c r="BE183" s="75"/>
      <c r="BF183" s="75"/>
      <c r="BG183" s="75"/>
      <c r="BH183" s="76">
        <f t="shared" si="110"/>
        <v>87</v>
      </c>
      <c r="BI183" s="76">
        <f t="shared" si="111"/>
        <v>87</v>
      </c>
      <c r="BJ183" s="77">
        <v>18</v>
      </c>
      <c r="BK183" s="77">
        <v>15</v>
      </c>
      <c r="BL183" s="77">
        <v>19</v>
      </c>
      <c r="BM183" s="77">
        <v>25</v>
      </c>
      <c r="BN183" s="77">
        <v>8</v>
      </c>
      <c r="BO183" s="77"/>
      <c r="BP183" s="78"/>
      <c r="BQ183" s="78"/>
      <c r="BR183" s="78"/>
      <c r="BS183" s="78"/>
      <c r="BT183" s="78">
        <f t="shared" si="137"/>
        <v>85</v>
      </c>
      <c r="BU183" s="78">
        <f t="shared" si="112"/>
        <v>94.444444444444443</v>
      </c>
      <c r="BV183" s="81">
        <v>96</v>
      </c>
      <c r="BW183" s="81"/>
      <c r="BX183" s="81"/>
      <c r="BY183" s="82"/>
      <c r="BZ183" s="82"/>
      <c r="CA183" s="82">
        <f t="shared" si="113"/>
        <v>96</v>
      </c>
      <c r="CB183" s="82">
        <f t="shared" si="114"/>
        <v>96</v>
      </c>
      <c r="CC183" s="83">
        <v>92</v>
      </c>
      <c r="CD183" s="83">
        <v>95</v>
      </c>
      <c r="CE183" s="84"/>
      <c r="CF183" s="84"/>
      <c r="CG183" s="84"/>
      <c r="CH183" s="84">
        <f t="shared" si="115"/>
        <v>187</v>
      </c>
      <c r="CI183" s="84">
        <f t="shared" si="116"/>
        <v>93.5</v>
      </c>
      <c r="CJ183" s="85"/>
      <c r="CK183" s="85"/>
      <c r="CL183" s="86"/>
      <c r="CM183" s="86"/>
      <c r="CN183" s="86"/>
      <c r="CO183" s="86" t="str">
        <f t="shared" si="138"/>
        <v/>
      </c>
      <c r="CP183" s="86">
        <f t="shared" si="118"/>
        <v>0</v>
      </c>
      <c r="CQ183" s="74">
        <v>20</v>
      </c>
      <c r="CR183" s="74">
        <v>15</v>
      </c>
      <c r="CS183" s="74">
        <v>15</v>
      </c>
      <c r="CT183" s="87"/>
      <c r="CU183" s="88"/>
      <c r="CV183" s="88"/>
      <c r="CW183" s="88"/>
      <c r="CX183" s="88"/>
      <c r="CY183" s="88">
        <f t="shared" si="119"/>
        <v>50</v>
      </c>
      <c r="CZ183" s="89">
        <f t="shared" si="120"/>
        <v>100</v>
      </c>
      <c r="DA183" s="264">
        <v>50</v>
      </c>
      <c r="DB183" s="263"/>
      <c r="DC183" s="80">
        <f t="shared" si="121"/>
        <v>20</v>
      </c>
      <c r="DD183" s="162" t="str">
        <f t="shared" si="122"/>
        <v/>
      </c>
      <c r="DE183" s="162">
        <f t="shared" si="123"/>
        <v>28.073076923076925</v>
      </c>
      <c r="DF183" s="162">
        <f t="shared" si="124"/>
        <v>47.218055555555559</v>
      </c>
      <c r="DG183" s="162">
        <f t="shared" si="125"/>
        <v>20</v>
      </c>
      <c r="DH183" s="93">
        <f t="shared" si="126"/>
        <v>95.291132478632477</v>
      </c>
      <c r="DI183" s="94">
        <f t="shared" si="127"/>
        <v>97.056957799145295</v>
      </c>
      <c r="DJ183" s="95">
        <f t="shared" si="128"/>
        <v>97.383962488129157</v>
      </c>
      <c r="DK183" s="96">
        <f t="shared" si="129"/>
        <v>97.645566239316238</v>
      </c>
      <c r="DL183" s="97">
        <f>IFERROR(IF(ROUND(IF($C$166="Green",DI183,IF($C$166="Orange",DJ183,IF($C$166="Yellow",DK183,"Error!"))),0)&lt;70,70,ROUND(IF($C$166="Green",DI183,IF($C$166="Orange",DJ183,IF($C$166="Yellow",DK183,"Error!"))),0)),"")</f>
        <v>97</v>
      </c>
      <c r="DM183" s="164">
        <f t="shared" si="131"/>
        <v>0</v>
      </c>
      <c r="DN183" s="165">
        <f t="shared" si="132"/>
        <v>97</v>
      </c>
      <c r="DO183" s="165">
        <f t="shared" si="133"/>
        <v>97</v>
      </c>
      <c r="DP183" s="165">
        <f t="shared" si="134"/>
        <v>98</v>
      </c>
      <c r="DQ183" s="171">
        <f t="shared" si="135"/>
        <v>97.25</v>
      </c>
    </row>
    <row r="184" spans="1:127" ht="18" customHeight="1">
      <c r="A184" s="70">
        <v>406913150153</v>
      </c>
      <c r="B184" s="71" t="s">
        <v>166</v>
      </c>
      <c r="C184" s="72" t="s">
        <v>167</v>
      </c>
      <c r="D184" s="73"/>
      <c r="E184" s="74"/>
      <c r="F184" s="75"/>
      <c r="G184" s="75"/>
      <c r="H184" s="75"/>
      <c r="I184" s="75"/>
      <c r="J184" s="75"/>
      <c r="K184" s="75"/>
      <c r="L184" s="75"/>
      <c r="M184" s="76"/>
      <c r="N184" s="76"/>
      <c r="O184" s="76"/>
      <c r="P184" s="76"/>
      <c r="Q184" s="76" t="str">
        <f t="shared" si="102"/>
        <v/>
      </c>
      <c r="R184" s="76">
        <f t="shared" si="103"/>
        <v>0</v>
      </c>
      <c r="S184" s="77"/>
      <c r="T184" s="77"/>
      <c r="U184" s="77"/>
      <c r="V184" s="77"/>
      <c r="W184" s="77"/>
      <c r="X184" s="78"/>
      <c r="Y184" s="78"/>
      <c r="Z184" s="78"/>
      <c r="AA184" s="78"/>
      <c r="AB184" s="78"/>
      <c r="AC184" s="78" t="str">
        <f t="shared" si="104"/>
        <v/>
      </c>
      <c r="AD184" s="79" t="str">
        <f t="shared" si="105"/>
        <v/>
      </c>
      <c r="AE184" s="74">
        <v>8</v>
      </c>
      <c r="AF184" s="75">
        <v>8</v>
      </c>
      <c r="AG184" s="75">
        <v>20</v>
      </c>
      <c r="AH184" s="75">
        <v>9</v>
      </c>
      <c r="AI184" s="75">
        <v>15</v>
      </c>
      <c r="AJ184" s="75"/>
      <c r="AK184" s="75"/>
      <c r="AL184" s="76"/>
      <c r="AM184" s="76"/>
      <c r="AN184" s="76"/>
      <c r="AO184" s="76">
        <f t="shared" si="106"/>
        <v>60</v>
      </c>
      <c r="AP184" s="76">
        <f t="shared" si="107"/>
        <v>92.307692307692307</v>
      </c>
      <c r="AQ184" s="77">
        <v>10</v>
      </c>
      <c r="AR184" s="77">
        <v>15</v>
      </c>
      <c r="AS184" s="77">
        <v>10</v>
      </c>
      <c r="AT184" s="77">
        <v>25</v>
      </c>
      <c r="AU184" s="78"/>
      <c r="AV184" s="78"/>
      <c r="AW184" s="78"/>
      <c r="AX184" s="78">
        <f t="shared" si="136"/>
        <v>60</v>
      </c>
      <c r="AY184" s="78">
        <f t="shared" si="108"/>
        <v>100</v>
      </c>
      <c r="AZ184" s="262">
        <v>39</v>
      </c>
      <c r="BA184" s="263"/>
      <c r="BB184" s="80">
        <f t="shared" si="109"/>
        <v>78</v>
      </c>
      <c r="BC184" s="74">
        <v>80</v>
      </c>
      <c r="BD184" s="75"/>
      <c r="BE184" s="75"/>
      <c r="BF184" s="75"/>
      <c r="BG184" s="75"/>
      <c r="BH184" s="76">
        <f t="shared" si="110"/>
        <v>80</v>
      </c>
      <c r="BI184" s="76">
        <f t="shared" si="111"/>
        <v>80</v>
      </c>
      <c r="BJ184" s="77">
        <v>15</v>
      </c>
      <c r="BK184" s="77">
        <v>10</v>
      </c>
      <c r="BL184" s="77">
        <v>19</v>
      </c>
      <c r="BM184" s="77">
        <v>17</v>
      </c>
      <c r="BN184" s="77">
        <v>8</v>
      </c>
      <c r="BO184" s="77"/>
      <c r="BP184" s="78"/>
      <c r="BQ184" s="78"/>
      <c r="BR184" s="78"/>
      <c r="BS184" s="78"/>
      <c r="BT184" s="78">
        <f t="shared" si="137"/>
        <v>69</v>
      </c>
      <c r="BU184" s="78">
        <f t="shared" si="112"/>
        <v>76.666666666666671</v>
      </c>
      <c r="BV184" s="81">
        <v>90</v>
      </c>
      <c r="BW184" s="81"/>
      <c r="BX184" s="81"/>
      <c r="BY184" s="82"/>
      <c r="BZ184" s="82"/>
      <c r="CA184" s="82">
        <f t="shared" si="113"/>
        <v>90</v>
      </c>
      <c r="CB184" s="82">
        <f t="shared" si="114"/>
        <v>90</v>
      </c>
      <c r="CC184" s="83">
        <v>87</v>
      </c>
      <c r="CD184" s="83">
        <v>84</v>
      </c>
      <c r="CE184" s="84"/>
      <c r="CF184" s="84"/>
      <c r="CG184" s="84"/>
      <c r="CH184" s="84">
        <f t="shared" si="115"/>
        <v>171</v>
      </c>
      <c r="CI184" s="84">
        <f t="shared" si="116"/>
        <v>85.5</v>
      </c>
      <c r="CJ184" s="85"/>
      <c r="CK184" s="85"/>
      <c r="CL184" s="86"/>
      <c r="CM184" s="86"/>
      <c r="CN184" s="86"/>
      <c r="CO184" s="86" t="str">
        <f t="shared" si="138"/>
        <v/>
      </c>
      <c r="CP184" s="86">
        <f t="shared" si="118"/>
        <v>0</v>
      </c>
      <c r="CQ184" s="74">
        <v>19</v>
      </c>
      <c r="CR184" s="87">
        <v>12</v>
      </c>
      <c r="CS184" s="74">
        <v>15</v>
      </c>
      <c r="CT184" s="87"/>
      <c r="CU184" s="88"/>
      <c r="CV184" s="88"/>
      <c r="CW184" s="88"/>
      <c r="CX184" s="88"/>
      <c r="CY184" s="88">
        <f t="shared" si="119"/>
        <v>46</v>
      </c>
      <c r="CZ184" s="89">
        <f t="shared" si="120"/>
        <v>92</v>
      </c>
      <c r="DA184" s="264">
        <v>50</v>
      </c>
      <c r="DB184" s="263"/>
      <c r="DC184" s="80">
        <f t="shared" si="121"/>
        <v>20</v>
      </c>
      <c r="DD184" s="162" t="str">
        <f t="shared" si="122"/>
        <v/>
      </c>
      <c r="DE184" s="162">
        <f t="shared" si="123"/>
        <v>27.096923076923073</v>
      </c>
      <c r="DF184" s="162">
        <f t="shared" si="124"/>
        <v>42.245833333333337</v>
      </c>
      <c r="DG184" s="162">
        <f t="shared" si="125"/>
        <v>20</v>
      </c>
      <c r="DH184" s="93">
        <f>IFERROR(IF(AND($C$167="",$E$166="",$AE$166="",$BC$166="",$E$165=""),IF(SUM(DD184:DG184)=0,"",SUM(DD184:DG184)),""),"")</f>
        <v>89.342756410256413</v>
      </c>
      <c r="DI184" s="94">
        <f t="shared" si="127"/>
        <v>93.339222756410265</v>
      </c>
      <c r="DJ184" s="95">
        <f t="shared" si="128"/>
        <v>94.079309116809128</v>
      </c>
      <c r="DK184" s="96">
        <f t="shared" si="129"/>
        <v>94.671378205128207</v>
      </c>
      <c r="DL184" s="97">
        <f t="shared" si="130"/>
        <v>94</v>
      </c>
      <c r="DM184" s="164">
        <f t="shared" si="131"/>
        <v>1</v>
      </c>
      <c r="DN184" s="165">
        <f t="shared" si="132"/>
        <v>93</v>
      </c>
      <c r="DO184" s="165">
        <f t="shared" si="133"/>
        <v>94</v>
      </c>
      <c r="DP184" s="165">
        <f t="shared" si="134"/>
        <v>92</v>
      </c>
      <c r="DQ184" s="171">
        <f t="shared" si="135"/>
        <v>93.25</v>
      </c>
    </row>
    <row r="185" spans="1:127" ht="18" customHeight="1">
      <c r="A185" s="70">
        <v>406913150155</v>
      </c>
      <c r="B185" s="71" t="s">
        <v>168</v>
      </c>
      <c r="C185" s="72" t="s">
        <v>169</v>
      </c>
      <c r="D185" s="73"/>
      <c r="E185" s="74"/>
      <c r="F185" s="75"/>
      <c r="G185" s="75"/>
      <c r="H185" s="75"/>
      <c r="I185" s="75"/>
      <c r="J185" s="75"/>
      <c r="K185" s="75"/>
      <c r="L185" s="75"/>
      <c r="M185" s="76"/>
      <c r="N185" s="76"/>
      <c r="O185" s="76"/>
      <c r="P185" s="76"/>
      <c r="Q185" s="76" t="str">
        <f t="shared" si="102"/>
        <v/>
      </c>
      <c r="R185" s="76">
        <f>IFERROR(IF($R$168=0,0,((Q185/SUMIFS($E$171:$P$171,E185:P185,"&gt;=0")*100))),"")</f>
        <v>0</v>
      </c>
      <c r="S185" s="77"/>
      <c r="T185" s="77"/>
      <c r="U185" s="77"/>
      <c r="V185" s="77"/>
      <c r="W185" s="77"/>
      <c r="X185" s="78"/>
      <c r="Y185" s="78"/>
      <c r="Z185" s="78"/>
      <c r="AA185" s="78"/>
      <c r="AB185" s="78"/>
      <c r="AC185" s="78" t="str">
        <f t="shared" si="104"/>
        <v/>
      </c>
      <c r="AD185" s="79" t="str">
        <f t="shared" si="105"/>
        <v/>
      </c>
      <c r="AE185" s="74">
        <v>9</v>
      </c>
      <c r="AF185" s="75">
        <v>7</v>
      </c>
      <c r="AG185" s="75">
        <v>17</v>
      </c>
      <c r="AH185" s="75">
        <v>8</v>
      </c>
      <c r="AI185" s="75">
        <v>12</v>
      </c>
      <c r="AJ185" s="75"/>
      <c r="AK185" s="75"/>
      <c r="AL185" s="76"/>
      <c r="AM185" s="76"/>
      <c r="AN185" s="76"/>
      <c r="AO185" s="76">
        <f t="shared" si="106"/>
        <v>53</v>
      </c>
      <c r="AP185" s="76">
        <f t="shared" si="107"/>
        <v>81.538461538461533</v>
      </c>
      <c r="AQ185" s="77">
        <v>10</v>
      </c>
      <c r="AR185" s="77">
        <v>13</v>
      </c>
      <c r="AS185" s="77">
        <v>10</v>
      </c>
      <c r="AT185" s="77">
        <v>25</v>
      </c>
      <c r="AU185" s="78"/>
      <c r="AV185" s="78"/>
      <c r="AW185" s="78"/>
      <c r="AX185" s="78">
        <f t="shared" si="136"/>
        <v>58</v>
      </c>
      <c r="AY185" s="78">
        <f t="shared" si="108"/>
        <v>96.666666666666671</v>
      </c>
      <c r="AZ185" s="262">
        <v>18</v>
      </c>
      <c r="BA185" s="263"/>
      <c r="BB185" s="80">
        <f t="shared" si="109"/>
        <v>36</v>
      </c>
      <c r="BC185" s="74">
        <v>89</v>
      </c>
      <c r="BD185" s="75"/>
      <c r="BE185" s="75"/>
      <c r="BF185" s="75"/>
      <c r="BG185" s="75"/>
      <c r="BH185" s="76">
        <f t="shared" si="110"/>
        <v>89</v>
      </c>
      <c r="BI185" s="76">
        <f t="shared" si="111"/>
        <v>89</v>
      </c>
      <c r="BJ185" s="77">
        <v>19</v>
      </c>
      <c r="BK185" s="77">
        <v>15</v>
      </c>
      <c r="BL185" s="77">
        <v>13</v>
      </c>
      <c r="BM185" s="77">
        <v>25</v>
      </c>
      <c r="BN185" s="77">
        <v>6</v>
      </c>
      <c r="BO185" s="77"/>
      <c r="BP185" s="78"/>
      <c r="BQ185" s="78"/>
      <c r="BR185" s="78"/>
      <c r="BS185" s="78"/>
      <c r="BT185" s="78">
        <f t="shared" si="137"/>
        <v>78</v>
      </c>
      <c r="BU185" s="78">
        <f t="shared" si="112"/>
        <v>86.666666666666671</v>
      </c>
      <c r="BV185" s="81">
        <v>88</v>
      </c>
      <c r="BW185" s="81"/>
      <c r="BX185" s="81"/>
      <c r="BY185" s="82"/>
      <c r="BZ185" s="82"/>
      <c r="CA185" s="82">
        <f t="shared" si="113"/>
        <v>88</v>
      </c>
      <c r="CB185" s="82">
        <f t="shared" si="114"/>
        <v>88</v>
      </c>
      <c r="CC185" s="83">
        <v>85</v>
      </c>
      <c r="CD185" s="83">
        <v>88</v>
      </c>
      <c r="CE185" s="84"/>
      <c r="CF185" s="84"/>
      <c r="CG185" s="84"/>
      <c r="CH185" s="84">
        <f t="shared" si="115"/>
        <v>173</v>
      </c>
      <c r="CI185" s="84">
        <f t="shared" si="116"/>
        <v>86.5</v>
      </c>
      <c r="CJ185" s="85"/>
      <c r="CK185" s="85"/>
      <c r="CL185" s="86"/>
      <c r="CM185" s="86"/>
      <c r="CN185" s="86"/>
      <c r="CO185" s="86" t="str">
        <f t="shared" si="138"/>
        <v/>
      </c>
      <c r="CP185" s="86">
        <f t="shared" si="118"/>
        <v>0</v>
      </c>
      <c r="CQ185" s="74">
        <v>19</v>
      </c>
      <c r="CR185" s="87">
        <v>13</v>
      </c>
      <c r="CS185" s="74">
        <v>15</v>
      </c>
      <c r="CT185" s="87"/>
      <c r="CU185" s="88"/>
      <c r="CV185" s="88"/>
      <c r="CW185" s="88"/>
      <c r="CX185" s="88"/>
      <c r="CY185" s="88">
        <f t="shared" si="119"/>
        <v>47</v>
      </c>
      <c r="CZ185" s="89">
        <f t="shared" si="120"/>
        <v>94</v>
      </c>
      <c r="DA185" s="264">
        <v>16</v>
      </c>
      <c r="DB185" s="263"/>
      <c r="DC185" s="80">
        <f t="shared" si="121"/>
        <v>6.4</v>
      </c>
      <c r="DD185" s="162" t="str">
        <f t="shared" si="122"/>
        <v/>
      </c>
      <c r="DE185" s="162">
        <f t="shared" si="123"/>
        <v>21.72461538461538</v>
      </c>
      <c r="DF185" s="162">
        <f t="shared" si="124"/>
        <v>44.57083333333334</v>
      </c>
      <c r="DG185" s="162">
        <f t="shared" si="125"/>
        <v>6.4</v>
      </c>
      <c r="DH185" s="93">
        <f t="shared" si="126"/>
        <v>72.695448717948722</v>
      </c>
      <c r="DI185" s="94">
        <f t="shared" si="127"/>
        <v>82.934655448717947</v>
      </c>
      <c r="DJ185" s="95">
        <f t="shared" si="128"/>
        <v>84.830804843304847</v>
      </c>
      <c r="DK185" s="96">
        <f t="shared" si="129"/>
        <v>86.347724358974361</v>
      </c>
      <c r="DL185" s="97">
        <f t="shared" si="130"/>
        <v>85</v>
      </c>
      <c r="DM185" s="164">
        <f t="shared" si="131"/>
        <v>-3</v>
      </c>
      <c r="DN185" s="165">
        <f t="shared" si="132"/>
        <v>88</v>
      </c>
      <c r="DO185" s="165">
        <f t="shared" si="133"/>
        <v>85</v>
      </c>
      <c r="DP185" s="165">
        <f t="shared" si="134"/>
        <v>86</v>
      </c>
      <c r="DQ185" s="171">
        <f t="shared" si="135"/>
        <v>86</v>
      </c>
    </row>
    <row r="186" spans="1:127" ht="18" customHeight="1">
      <c r="A186" s="70">
        <v>406913150157</v>
      </c>
      <c r="B186" s="71" t="s">
        <v>170</v>
      </c>
      <c r="C186" s="72" t="s">
        <v>171</v>
      </c>
      <c r="D186" s="73"/>
      <c r="E186" s="74"/>
      <c r="F186" s="75"/>
      <c r="G186" s="75"/>
      <c r="H186" s="75"/>
      <c r="I186" s="75"/>
      <c r="J186" s="75"/>
      <c r="K186" s="75"/>
      <c r="L186" s="75"/>
      <c r="M186" s="76"/>
      <c r="N186" s="76"/>
      <c r="O186" s="76"/>
      <c r="P186" s="76"/>
      <c r="Q186" s="76" t="str">
        <f t="shared" si="102"/>
        <v/>
      </c>
      <c r="R186" s="76">
        <f t="shared" si="103"/>
        <v>0</v>
      </c>
      <c r="S186" s="77"/>
      <c r="T186" s="77"/>
      <c r="U186" s="77"/>
      <c r="V186" s="77"/>
      <c r="W186" s="77"/>
      <c r="X186" s="78"/>
      <c r="Y186" s="78"/>
      <c r="Z186" s="78"/>
      <c r="AA186" s="78"/>
      <c r="AB186" s="78"/>
      <c r="AC186" s="78" t="str">
        <f t="shared" si="104"/>
        <v/>
      </c>
      <c r="AD186" s="79" t="str">
        <f t="shared" si="105"/>
        <v/>
      </c>
      <c r="AE186" s="74">
        <v>10</v>
      </c>
      <c r="AF186" s="75">
        <v>12</v>
      </c>
      <c r="AG186" s="75">
        <v>20</v>
      </c>
      <c r="AH186" s="75">
        <v>10</v>
      </c>
      <c r="AI186" s="75">
        <v>15</v>
      </c>
      <c r="AJ186" s="75"/>
      <c r="AK186" s="75"/>
      <c r="AL186" s="76"/>
      <c r="AM186" s="76"/>
      <c r="AN186" s="76"/>
      <c r="AO186" s="76">
        <f t="shared" si="106"/>
        <v>67</v>
      </c>
      <c r="AP186" s="76">
        <f t="shared" si="107"/>
        <v>103.07692307692307</v>
      </c>
      <c r="AQ186" s="77">
        <v>10</v>
      </c>
      <c r="AR186" s="77">
        <v>15</v>
      </c>
      <c r="AS186" s="77">
        <v>10</v>
      </c>
      <c r="AT186" s="77">
        <v>25</v>
      </c>
      <c r="AU186" s="78"/>
      <c r="AV186" s="78"/>
      <c r="AW186" s="78"/>
      <c r="AX186" s="78">
        <f t="shared" si="136"/>
        <v>60</v>
      </c>
      <c r="AY186" s="78">
        <f t="shared" si="108"/>
        <v>100</v>
      </c>
      <c r="AZ186" s="262">
        <v>50</v>
      </c>
      <c r="BA186" s="263"/>
      <c r="BB186" s="80">
        <f t="shared" si="109"/>
        <v>100</v>
      </c>
      <c r="BC186" s="74">
        <v>91</v>
      </c>
      <c r="BD186" s="75"/>
      <c r="BE186" s="75"/>
      <c r="BF186" s="75"/>
      <c r="BG186" s="75"/>
      <c r="BH186" s="76">
        <f t="shared" si="110"/>
        <v>91</v>
      </c>
      <c r="BI186" s="76">
        <f t="shared" si="111"/>
        <v>91</v>
      </c>
      <c r="BJ186" s="77">
        <v>18</v>
      </c>
      <c r="BK186" s="77">
        <v>15</v>
      </c>
      <c r="BL186" s="77">
        <v>20</v>
      </c>
      <c r="BM186" s="77">
        <v>25</v>
      </c>
      <c r="BN186" s="77">
        <v>7</v>
      </c>
      <c r="BO186" s="77"/>
      <c r="BP186" s="78"/>
      <c r="BQ186" s="78"/>
      <c r="BR186" s="78"/>
      <c r="BS186" s="78"/>
      <c r="BT186" s="78">
        <f t="shared" si="137"/>
        <v>85</v>
      </c>
      <c r="BU186" s="78">
        <f t="shared" si="112"/>
        <v>94.444444444444443</v>
      </c>
      <c r="BV186" s="81">
        <v>90</v>
      </c>
      <c r="BW186" s="81"/>
      <c r="BX186" s="81"/>
      <c r="BY186" s="82"/>
      <c r="BZ186" s="82"/>
      <c r="CA186" s="82">
        <f t="shared" si="113"/>
        <v>90</v>
      </c>
      <c r="CB186" s="82">
        <f t="shared" si="114"/>
        <v>90</v>
      </c>
      <c r="CC186" s="83">
        <v>94</v>
      </c>
      <c r="CD186" s="83">
        <v>86</v>
      </c>
      <c r="CE186" s="84"/>
      <c r="CF186" s="84"/>
      <c r="CG186" s="84"/>
      <c r="CH186" s="84">
        <f t="shared" si="115"/>
        <v>180</v>
      </c>
      <c r="CI186" s="84">
        <f t="shared" si="116"/>
        <v>90</v>
      </c>
      <c r="CJ186" s="85"/>
      <c r="CK186" s="85"/>
      <c r="CL186" s="86"/>
      <c r="CM186" s="86"/>
      <c r="CN186" s="86"/>
      <c r="CO186" s="86" t="str">
        <f t="shared" si="138"/>
        <v/>
      </c>
      <c r="CP186" s="86">
        <f t="shared" si="118"/>
        <v>0</v>
      </c>
      <c r="CQ186" s="74">
        <v>20</v>
      </c>
      <c r="CR186" s="74">
        <v>15</v>
      </c>
      <c r="CS186" s="74">
        <v>15</v>
      </c>
      <c r="CT186" s="87"/>
      <c r="CU186" s="88"/>
      <c r="CV186" s="88"/>
      <c r="CW186" s="88"/>
      <c r="CX186" s="88"/>
      <c r="CY186" s="88">
        <f t="shared" si="119"/>
        <v>50</v>
      </c>
      <c r="CZ186" s="89">
        <f t="shared" si="120"/>
        <v>100</v>
      </c>
      <c r="DA186" s="264">
        <v>50</v>
      </c>
      <c r="DB186" s="263"/>
      <c r="DC186" s="80">
        <f t="shared" si="121"/>
        <v>20</v>
      </c>
      <c r="DD186" s="162" t="str">
        <f t="shared" si="122"/>
        <v/>
      </c>
      <c r="DE186" s="162">
        <f t="shared" si="123"/>
        <v>30.369230769230768</v>
      </c>
      <c r="DF186" s="162">
        <f t="shared" si="124"/>
        <v>46.905555555555559</v>
      </c>
      <c r="DG186" s="162">
        <f t="shared" si="125"/>
        <v>20</v>
      </c>
      <c r="DH186" s="93">
        <f t="shared" si="126"/>
        <v>97.274786324786334</v>
      </c>
      <c r="DI186" s="94">
        <f t="shared" si="127"/>
        <v>98.296741452991455</v>
      </c>
      <c r="DJ186" s="95">
        <f t="shared" si="128"/>
        <v>98.485992402659079</v>
      </c>
      <c r="DK186" s="96">
        <f t="shared" si="129"/>
        <v>98.637393162393167</v>
      </c>
      <c r="DL186" s="97">
        <f t="shared" si="130"/>
        <v>98</v>
      </c>
      <c r="DM186" s="164">
        <f t="shared" si="131"/>
        <v>2</v>
      </c>
      <c r="DN186" s="165">
        <f t="shared" si="132"/>
        <v>96</v>
      </c>
      <c r="DO186" s="165">
        <f t="shared" si="133"/>
        <v>96</v>
      </c>
      <c r="DP186" s="165">
        <f t="shared" si="134"/>
        <v>97</v>
      </c>
      <c r="DQ186" s="171">
        <f t="shared" si="135"/>
        <v>96.75</v>
      </c>
    </row>
    <row r="187" spans="1:127" ht="18" customHeight="1">
      <c r="A187" s="70">
        <v>406910150370</v>
      </c>
      <c r="B187" s="71" t="s">
        <v>172</v>
      </c>
      <c r="C187" s="72" t="s">
        <v>173</v>
      </c>
      <c r="D187" s="114"/>
      <c r="E187" s="74"/>
      <c r="F187" s="75"/>
      <c r="G187" s="75"/>
      <c r="H187" s="75"/>
      <c r="I187" s="75"/>
      <c r="J187" s="75"/>
      <c r="K187" s="75"/>
      <c r="L187" s="75"/>
      <c r="M187" s="76"/>
      <c r="N187" s="76"/>
      <c r="O187" s="76"/>
      <c r="P187" s="76"/>
      <c r="Q187" s="76" t="str">
        <f t="shared" si="102"/>
        <v/>
      </c>
      <c r="R187" s="76">
        <f t="shared" si="103"/>
        <v>0</v>
      </c>
      <c r="S187" s="77"/>
      <c r="T187" s="77"/>
      <c r="U187" s="77"/>
      <c r="V187" s="77"/>
      <c r="W187" s="77"/>
      <c r="X187" s="78"/>
      <c r="Y187" s="78"/>
      <c r="Z187" s="78"/>
      <c r="AA187" s="78"/>
      <c r="AB187" s="78"/>
      <c r="AC187" s="78" t="str">
        <f t="shared" si="104"/>
        <v/>
      </c>
      <c r="AD187" s="79" t="str">
        <f t="shared" si="105"/>
        <v/>
      </c>
      <c r="AE187" s="74">
        <v>6</v>
      </c>
      <c r="AF187" s="75">
        <v>4</v>
      </c>
      <c r="AG187" s="75">
        <v>10</v>
      </c>
      <c r="AH187" s="75">
        <v>4</v>
      </c>
      <c r="AI187" s="75">
        <v>13</v>
      </c>
      <c r="AJ187" s="75"/>
      <c r="AK187" s="75"/>
      <c r="AL187" s="76"/>
      <c r="AM187" s="76"/>
      <c r="AN187" s="76"/>
      <c r="AO187" s="76">
        <f t="shared" si="106"/>
        <v>37</v>
      </c>
      <c r="AP187" s="76">
        <f t="shared" si="107"/>
        <v>56.92307692307692</v>
      </c>
      <c r="AQ187" s="77">
        <v>10</v>
      </c>
      <c r="AR187" s="77">
        <v>12</v>
      </c>
      <c r="AS187" s="77">
        <v>7</v>
      </c>
      <c r="AT187" s="77">
        <v>18</v>
      </c>
      <c r="AU187" s="78"/>
      <c r="AV187" s="78"/>
      <c r="AW187" s="78"/>
      <c r="AX187" s="78">
        <f t="shared" si="136"/>
        <v>47</v>
      </c>
      <c r="AY187" s="78">
        <f t="shared" si="108"/>
        <v>78.333333333333329</v>
      </c>
      <c r="AZ187" s="262">
        <v>17</v>
      </c>
      <c r="BA187" s="263"/>
      <c r="BB187" s="80">
        <f t="shared" si="109"/>
        <v>34</v>
      </c>
      <c r="BC187" s="74">
        <v>85</v>
      </c>
      <c r="BD187" s="75"/>
      <c r="BE187" s="75"/>
      <c r="BF187" s="75"/>
      <c r="BG187" s="75"/>
      <c r="BH187" s="76">
        <f t="shared" si="110"/>
        <v>85</v>
      </c>
      <c r="BI187" s="76">
        <f t="shared" si="111"/>
        <v>85</v>
      </c>
      <c r="BJ187" s="77">
        <v>10</v>
      </c>
      <c r="BK187" s="77">
        <v>12</v>
      </c>
      <c r="BL187" s="77">
        <v>14</v>
      </c>
      <c r="BM187" s="77">
        <v>18</v>
      </c>
      <c r="BN187" s="77">
        <v>8</v>
      </c>
      <c r="BO187" s="77"/>
      <c r="BP187" s="78"/>
      <c r="BQ187" s="78"/>
      <c r="BR187" s="78"/>
      <c r="BS187" s="78"/>
      <c r="BT187" s="78">
        <f t="shared" si="137"/>
        <v>62</v>
      </c>
      <c r="BU187" s="78">
        <f t="shared" si="112"/>
        <v>68.888888888888886</v>
      </c>
      <c r="BV187" s="81">
        <v>86</v>
      </c>
      <c r="BW187" s="81"/>
      <c r="BX187" s="81"/>
      <c r="BY187" s="82"/>
      <c r="BZ187" s="82"/>
      <c r="CA187" s="82">
        <f t="shared" si="113"/>
        <v>86</v>
      </c>
      <c r="CB187" s="82">
        <f t="shared" si="114"/>
        <v>86</v>
      </c>
      <c r="CC187" s="83">
        <v>85</v>
      </c>
      <c r="CD187" s="83">
        <v>88</v>
      </c>
      <c r="CE187" s="84"/>
      <c r="CF187" s="84"/>
      <c r="CG187" s="84"/>
      <c r="CH187" s="84">
        <f t="shared" si="115"/>
        <v>173</v>
      </c>
      <c r="CI187" s="84">
        <f t="shared" si="116"/>
        <v>86.5</v>
      </c>
      <c r="CJ187" s="85"/>
      <c r="CK187" s="85"/>
      <c r="CL187" s="86"/>
      <c r="CM187" s="86"/>
      <c r="CN187" s="86"/>
      <c r="CO187" s="86" t="str">
        <f t="shared" si="138"/>
        <v/>
      </c>
      <c r="CP187" s="86">
        <f t="shared" si="118"/>
        <v>0</v>
      </c>
      <c r="CQ187" s="74">
        <v>17</v>
      </c>
      <c r="CR187" s="87">
        <v>12</v>
      </c>
      <c r="CS187" s="87">
        <v>13</v>
      </c>
      <c r="CT187" s="87"/>
      <c r="CU187" s="88"/>
      <c r="CV187" s="88"/>
      <c r="CW187" s="88"/>
      <c r="CX187" s="88"/>
      <c r="CY187" s="88">
        <f t="shared" si="119"/>
        <v>42</v>
      </c>
      <c r="CZ187" s="89">
        <f t="shared" si="120"/>
        <v>84</v>
      </c>
      <c r="DA187" s="264">
        <v>25</v>
      </c>
      <c r="DB187" s="263"/>
      <c r="DC187" s="80">
        <f t="shared" si="121"/>
        <v>10</v>
      </c>
      <c r="DD187" s="162" t="str">
        <f t="shared" si="122"/>
        <v/>
      </c>
      <c r="DE187" s="162">
        <f t="shared" si="123"/>
        <v>16.940769230769227</v>
      </c>
      <c r="DF187" s="162">
        <f t="shared" si="124"/>
        <v>40.548611111111114</v>
      </c>
      <c r="DG187" s="162">
        <f t="shared" si="125"/>
        <v>10</v>
      </c>
      <c r="DH187" s="93">
        <f t="shared" si="126"/>
        <v>67.489380341880349</v>
      </c>
      <c r="DI187" s="94">
        <f t="shared" si="127"/>
        <v>79.680862713675225</v>
      </c>
      <c r="DJ187" s="95">
        <f t="shared" si="128"/>
        <v>81.938544634377976</v>
      </c>
      <c r="DK187" s="96">
        <f t="shared" si="129"/>
        <v>83.744690170940174</v>
      </c>
      <c r="DL187" s="97">
        <f t="shared" si="130"/>
        <v>82</v>
      </c>
      <c r="DM187" s="164">
        <f t="shared" si="131"/>
        <v>-3</v>
      </c>
      <c r="DN187" s="165">
        <f t="shared" si="132"/>
        <v>85</v>
      </c>
      <c r="DO187" s="165">
        <f t="shared" si="133"/>
        <v>88</v>
      </c>
      <c r="DP187" s="165">
        <f t="shared" si="134"/>
        <v>86</v>
      </c>
      <c r="DQ187" s="171">
        <f t="shared" si="135"/>
        <v>85.25</v>
      </c>
    </row>
    <row r="188" spans="1:127" ht="18" customHeight="1">
      <c r="A188" s="70">
        <v>406913150174</v>
      </c>
      <c r="B188" s="71" t="s">
        <v>174</v>
      </c>
      <c r="C188" s="72" t="s">
        <v>175</v>
      </c>
      <c r="D188" s="73"/>
      <c r="E188" s="74"/>
      <c r="F188" s="75"/>
      <c r="G188" s="75"/>
      <c r="H188" s="75"/>
      <c r="I188" s="75"/>
      <c r="J188" s="75"/>
      <c r="K188" s="75"/>
      <c r="L188" s="75"/>
      <c r="M188" s="76"/>
      <c r="N188" s="76"/>
      <c r="O188" s="76"/>
      <c r="P188" s="76"/>
      <c r="Q188" s="76" t="str">
        <f t="shared" si="102"/>
        <v/>
      </c>
      <c r="R188" s="76">
        <f t="shared" si="103"/>
        <v>0</v>
      </c>
      <c r="S188" s="77"/>
      <c r="T188" s="77"/>
      <c r="U188" s="77"/>
      <c r="V188" s="77"/>
      <c r="W188" s="77"/>
      <c r="X188" s="78"/>
      <c r="Y188" s="78"/>
      <c r="Z188" s="78"/>
      <c r="AA188" s="78"/>
      <c r="AB188" s="78"/>
      <c r="AC188" s="78" t="str">
        <f t="shared" si="104"/>
        <v/>
      </c>
      <c r="AD188" s="79" t="str">
        <f t="shared" si="105"/>
        <v/>
      </c>
      <c r="AE188" s="74">
        <v>9</v>
      </c>
      <c r="AF188" s="75">
        <v>10</v>
      </c>
      <c r="AG188" s="75">
        <v>18</v>
      </c>
      <c r="AH188" s="75">
        <v>9</v>
      </c>
      <c r="AI188" s="75">
        <v>15</v>
      </c>
      <c r="AJ188" s="75"/>
      <c r="AK188" s="75"/>
      <c r="AL188" s="76"/>
      <c r="AM188" s="76"/>
      <c r="AN188" s="76"/>
      <c r="AO188" s="76">
        <f t="shared" si="106"/>
        <v>61</v>
      </c>
      <c r="AP188" s="76">
        <f t="shared" si="107"/>
        <v>93.84615384615384</v>
      </c>
      <c r="AQ188" s="77">
        <v>10</v>
      </c>
      <c r="AR188" s="77">
        <v>15</v>
      </c>
      <c r="AS188" s="77">
        <v>9</v>
      </c>
      <c r="AT188" s="77">
        <v>25</v>
      </c>
      <c r="AU188" s="78"/>
      <c r="AV188" s="78"/>
      <c r="AW188" s="78"/>
      <c r="AX188" s="78">
        <f t="shared" si="136"/>
        <v>59</v>
      </c>
      <c r="AY188" s="78">
        <f t="shared" si="108"/>
        <v>98.333333333333329</v>
      </c>
      <c r="AZ188" s="262">
        <v>50</v>
      </c>
      <c r="BA188" s="263"/>
      <c r="BB188" s="80">
        <f t="shared" si="109"/>
        <v>100</v>
      </c>
      <c r="BC188" s="74">
        <v>87</v>
      </c>
      <c r="BD188" s="75"/>
      <c r="BE188" s="75"/>
      <c r="BF188" s="75"/>
      <c r="BG188" s="75"/>
      <c r="BH188" s="76">
        <f t="shared" si="110"/>
        <v>87</v>
      </c>
      <c r="BI188" s="76">
        <f t="shared" si="111"/>
        <v>87</v>
      </c>
      <c r="BJ188" s="77">
        <v>15</v>
      </c>
      <c r="BK188" s="77">
        <v>10</v>
      </c>
      <c r="BL188" s="77">
        <v>16</v>
      </c>
      <c r="BM188" s="77">
        <v>18</v>
      </c>
      <c r="BN188" s="77">
        <v>8</v>
      </c>
      <c r="BO188" s="77"/>
      <c r="BP188" s="78"/>
      <c r="BQ188" s="78"/>
      <c r="BR188" s="78"/>
      <c r="BS188" s="78"/>
      <c r="BT188" s="78">
        <f t="shared" si="137"/>
        <v>67</v>
      </c>
      <c r="BU188" s="78">
        <f t="shared" si="112"/>
        <v>74.444444444444443</v>
      </c>
      <c r="BV188" s="81">
        <v>89</v>
      </c>
      <c r="BW188" s="81"/>
      <c r="BX188" s="81"/>
      <c r="BY188" s="82"/>
      <c r="BZ188" s="82"/>
      <c r="CA188" s="82">
        <f t="shared" si="113"/>
        <v>89</v>
      </c>
      <c r="CB188" s="82">
        <f t="shared" si="114"/>
        <v>89</v>
      </c>
      <c r="CC188" s="83">
        <v>87</v>
      </c>
      <c r="CD188" s="83">
        <v>92</v>
      </c>
      <c r="CE188" s="84"/>
      <c r="CF188" s="84"/>
      <c r="CG188" s="84"/>
      <c r="CH188" s="84">
        <f t="shared" si="115"/>
        <v>179</v>
      </c>
      <c r="CI188" s="84">
        <f t="shared" si="116"/>
        <v>89.5</v>
      </c>
      <c r="CJ188" s="85"/>
      <c r="CK188" s="85"/>
      <c r="CL188" s="86"/>
      <c r="CM188" s="86"/>
      <c r="CN188" s="86"/>
      <c r="CO188" s="86" t="str">
        <f t="shared" si="138"/>
        <v/>
      </c>
      <c r="CP188" s="86">
        <f t="shared" si="118"/>
        <v>0</v>
      </c>
      <c r="CQ188" s="74">
        <v>20</v>
      </c>
      <c r="CR188" s="87">
        <v>11</v>
      </c>
      <c r="CS188" s="74">
        <v>14</v>
      </c>
      <c r="CT188" s="87"/>
      <c r="CU188" s="88"/>
      <c r="CV188" s="88"/>
      <c r="CW188" s="88"/>
      <c r="CX188" s="88"/>
      <c r="CY188" s="88">
        <f t="shared" si="119"/>
        <v>45</v>
      </c>
      <c r="CZ188" s="89">
        <f t="shared" si="120"/>
        <v>90</v>
      </c>
      <c r="DA188" s="264">
        <v>44</v>
      </c>
      <c r="DB188" s="263"/>
      <c r="DC188" s="80">
        <f t="shared" si="121"/>
        <v>17.600000000000001</v>
      </c>
      <c r="DD188" s="162" t="str">
        <f t="shared" si="122"/>
        <v/>
      </c>
      <c r="DE188" s="162">
        <f t="shared" si="123"/>
        <v>29.111538461538458</v>
      </c>
      <c r="DF188" s="162">
        <f t="shared" si="124"/>
        <v>42.643055555555556</v>
      </c>
      <c r="DG188" s="162">
        <f t="shared" si="125"/>
        <v>17.600000000000001</v>
      </c>
      <c r="DH188" s="93">
        <f t="shared" si="126"/>
        <v>89.354594017094001</v>
      </c>
      <c r="DI188" s="94">
        <f t="shared" si="127"/>
        <v>93.346621260683747</v>
      </c>
      <c r="DJ188" s="95">
        <f t="shared" si="128"/>
        <v>94.085885565052223</v>
      </c>
      <c r="DK188" s="96">
        <f t="shared" si="129"/>
        <v>94.677297008547001</v>
      </c>
      <c r="DL188" s="97">
        <f t="shared" si="130"/>
        <v>94</v>
      </c>
      <c r="DM188" s="164">
        <f t="shared" si="131"/>
        <v>2</v>
      </c>
      <c r="DN188" s="165">
        <f t="shared" si="132"/>
        <v>92</v>
      </c>
      <c r="DO188" s="165">
        <f t="shared" si="133"/>
        <v>90</v>
      </c>
      <c r="DP188" s="165">
        <f t="shared" si="134"/>
        <v>86</v>
      </c>
      <c r="DQ188" s="171">
        <f t="shared" si="135"/>
        <v>90.5</v>
      </c>
    </row>
    <row r="189" spans="1:127" ht="18" customHeight="1">
      <c r="A189" s="70">
        <v>406913150158</v>
      </c>
      <c r="B189" s="71" t="s">
        <v>62</v>
      </c>
      <c r="C189" s="72" t="s">
        <v>176</v>
      </c>
      <c r="D189" s="168"/>
      <c r="E189" s="74"/>
      <c r="F189" s="75"/>
      <c r="G189" s="75"/>
      <c r="H189" s="75"/>
      <c r="I189" s="75"/>
      <c r="J189" s="75"/>
      <c r="K189" s="75"/>
      <c r="L189" s="75"/>
      <c r="M189" s="76"/>
      <c r="N189" s="76"/>
      <c r="O189" s="76"/>
      <c r="P189" s="76"/>
      <c r="Q189" s="76" t="str">
        <f t="shared" si="102"/>
        <v/>
      </c>
      <c r="R189" s="76">
        <f t="shared" si="103"/>
        <v>0</v>
      </c>
      <c r="S189" s="77"/>
      <c r="T189" s="77"/>
      <c r="U189" s="77"/>
      <c r="V189" s="77"/>
      <c r="W189" s="77"/>
      <c r="X189" s="78"/>
      <c r="Y189" s="78"/>
      <c r="Z189" s="78"/>
      <c r="AA189" s="78"/>
      <c r="AB189" s="78"/>
      <c r="AC189" s="78" t="str">
        <f t="shared" si="104"/>
        <v/>
      </c>
      <c r="AD189" s="79" t="str">
        <f t="shared" si="105"/>
        <v/>
      </c>
      <c r="AE189" s="74">
        <v>8</v>
      </c>
      <c r="AF189" s="75">
        <v>9</v>
      </c>
      <c r="AG189" s="75">
        <v>17</v>
      </c>
      <c r="AH189" s="75">
        <v>5</v>
      </c>
      <c r="AI189" s="75">
        <v>15</v>
      </c>
      <c r="AJ189" s="75"/>
      <c r="AK189" s="75"/>
      <c r="AL189" s="76"/>
      <c r="AM189" s="76"/>
      <c r="AN189" s="76"/>
      <c r="AO189" s="76">
        <f t="shared" si="106"/>
        <v>54</v>
      </c>
      <c r="AP189" s="76">
        <f t="shared" si="107"/>
        <v>83.07692307692308</v>
      </c>
      <c r="AQ189" s="77">
        <v>10</v>
      </c>
      <c r="AR189" s="77">
        <v>13</v>
      </c>
      <c r="AS189" s="77">
        <v>10</v>
      </c>
      <c r="AT189" s="77">
        <v>25</v>
      </c>
      <c r="AU189" s="78"/>
      <c r="AV189" s="78"/>
      <c r="AW189" s="78"/>
      <c r="AX189" s="78">
        <f t="shared" si="136"/>
        <v>58</v>
      </c>
      <c r="AY189" s="78">
        <f t="shared" si="108"/>
        <v>96.666666666666671</v>
      </c>
      <c r="AZ189" s="262">
        <v>47</v>
      </c>
      <c r="BA189" s="263"/>
      <c r="BB189" s="80">
        <f t="shared" si="109"/>
        <v>94</v>
      </c>
      <c r="BC189" s="74">
        <v>92</v>
      </c>
      <c r="BD189" s="75"/>
      <c r="BE189" s="75"/>
      <c r="BF189" s="75"/>
      <c r="BG189" s="75"/>
      <c r="BH189" s="76">
        <f t="shared" si="110"/>
        <v>92</v>
      </c>
      <c r="BI189" s="76">
        <f t="shared" si="111"/>
        <v>92</v>
      </c>
      <c r="BJ189" s="77">
        <v>17</v>
      </c>
      <c r="BK189" s="77">
        <v>9</v>
      </c>
      <c r="BL189" s="77">
        <v>17</v>
      </c>
      <c r="BM189" s="77">
        <v>25</v>
      </c>
      <c r="BN189" s="77">
        <v>7</v>
      </c>
      <c r="BO189" s="77"/>
      <c r="BP189" s="78"/>
      <c r="BQ189" s="78"/>
      <c r="BR189" s="78"/>
      <c r="BS189" s="78"/>
      <c r="BT189" s="78">
        <f t="shared" si="137"/>
        <v>75</v>
      </c>
      <c r="BU189" s="78">
        <f t="shared" si="112"/>
        <v>83.333333333333343</v>
      </c>
      <c r="BV189" s="81">
        <v>85</v>
      </c>
      <c r="BW189" s="81"/>
      <c r="BX189" s="81"/>
      <c r="BY189" s="82"/>
      <c r="BZ189" s="82"/>
      <c r="CA189" s="82">
        <f t="shared" si="113"/>
        <v>85</v>
      </c>
      <c r="CB189" s="82">
        <f t="shared" si="114"/>
        <v>85</v>
      </c>
      <c r="CC189" s="83">
        <v>90</v>
      </c>
      <c r="CD189" s="83">
        <v>90</v>
      </c>
      <c r="CE189" s="84"/>
      <c r="CF189" s="84"/>
      <c r="CG189" s="84"/>
      <c r="CH189" s="84">
        <f t="shared" si="115"/>
        <v>180</v>
      </c>
      <c r="CI189" s="84">
        <f t="shared" si="116"/>
        <v>90</v>
      </c>
      <c r="CJ189" s="85"/>
      <c r="CK189" s="85"/>
      <c r="CL189" s="86"/>
      <c r="CM189" s="86"/>
      <c r="CN189" s="86"/>
      <c r="CO189" s="86" t="str">
        <f t="shared" si="138"/>
        <v/>
      </c>
      <c r="CP189" s="86">
        <f t="shared" si="118"/>
        <v>0</v>
      </c>
      <c r="CQ189" s="74">
        <v>19</v>
      </c>
      <c r="CR189" s="87">
        <v>11</v>
      </c>
      <c r="CS189" s="74">
        <v>14</v>
      </c>
      <c r="CT189" s="87"/>
      <c r="CU189" s="88"/>
      <c r="CV189" s="88"/>
      <c r="CW189" s="88"/>
      <c r="CX189" s="88"/>
      <c r="CY189" s="88">
        <f t="shared" si="119"/>
        <v>44</v>
      </c>
      <c r="CZ189" s="89">
        <f t="shared" si="120"/>
        <v>88</v>
      </c>
      <c r="DA189" s="264">
        <v>50</v>
      </c>
      <c r="DB189" s="263"/>
      <c r="DC189" s="80">
        <f t="shared" si="121"/>
        <v>20</v>
      </c>
      <c r="DD189" s="162" t="str">
        <f t="shared" si="122"/>
        <v/>
      </c>
      <c r="DE189" s="162">
        <f t="shared" si="123"/>
        <v>27.129230769230773</v>
      </c>
      <c r="DF189" s="162">
        <f t="shared" si="124"/>
        <v>43.741666666666667</v>
      </c>
      <c r="DG189" s="162">
        <f t="shared" si="125"/>
        <v>20</v>
      </c>
      <c r="DH189" s="93">
        <f t="shared" si="126"/>
        <v>90.870897435897433</v>
      </c>
      <c r="DI189" s="94">
        <f t="shared" si="127"/>
        <v>94.294310897435892</v>
      </c>
      <c r="DJ189" s="95">
        <f t="shared" si="128"/>
        <v>94.928276353276345</v>
      </c>
      <c r="DK189" s="96">
        <f t="shared" si="129"/>
        <v>95.435448717948717</v>
      </c>
      <c r="DL189" s="97">
        <f t="shared" si="130"/>
        <v>95</v>
      </c>
      <c r="DM189" s="164">
        <f t="shared" si="131"/>
        <v>2</v>
      </c>
      <c r="DN189" s="165">
        <f t="shared" si="132"/>
        <v>93</v>
      </c>
      <c r="DO189" s="165">
        <f t="shared" si="133"/>
        <v>90</v>
      </c>
      <c r="DP189" s="165">
        <f t="shared" si="134"/>
        <v>89</v>
      </c>
      <c r="DQ189" s="171">
        <f t="shared" si="135"/>
        <v>91.75</v>
      </c>
    </row>
    <row r="190" spans="1:127" ht="18" customHeight="1">
      <c r="A190" s="70">
        <v>406913150159</v>
      </c>
      <c r="B190" s="103" t="s">
        <v>177</v>
      </c>
      <c r="C190" s="72" t="s">
        <v>178</v>
      </c>
      <c r="D190" s="114"/>
      <c r="E190" s="74"/>
      <c r="F190" s="75"/>
      <c r="G190" s="75"/>
      <c r="H190" s="75"/>
      <c r="I190" s="75"/>
      <c r="J190" s="75"/>
      <c r="K190" s="75"/>
      <c r="L190" s="75"/>
      <c r="M190" s="76"/>
      <c r="N190" s="76"/>
      <c r="O190" s="106"/>
      <c r="P190" s="106"/>
      <c r="Q190" s="76" t="str">
        <f t="shared" si="102"/>
        <v/>
      </c>
      <c r="R190" s="76">
        <f t="shared" si="103"/>
        <v>0</v>
      </c>
      <c r="S190" s="107"/>
      <c r="T190" s="107"/>
      <c r="U190" s="107"/>
      <c r="V190" s="107"/>
      <c r="W190" s="107"/>
      <c r="X190" s="108"/>
      <c r="Y190" s="108"/>
      <c r="Z190" s="108"/>
      <c r="AA190" s="108"/>
      <c r="AB190" s="108"/>
      <c r="AC190" s="78" t="str">
        <f t="shared" si="104"/>
        <v/>
      </c>
      <c r="AD190" s="79" t="str">
        <f t="shared" si="105"/>
        <v/>
      </c>
      <c r="AE190" s="74">
        <v>7</v>
      </c>
      <c r="AF190" s="75">
        <v>10</v>
      </c>
      <c r="AG190" s="75">
        <v>15</v>
      </c>
      <c r="AH190" s="75">
        <v>4</v>
      </c>
      <c r="AI190" s="75">
        <v>14</v>
      </c>
      <c r="AJ190" s="75"/>
      <c r="AK190" s="75"/>
      <c r="AL190" s="76"/>
      <c r="AM190" s="76"/>
      <c r="AN190" s="76"/>
      <c r="AO190" s="76">
        <f t="shared" si="106"/>
        <v>50</v>
      </c>
      <c r="AP190" s="76">
        <f t="shared" si="107"/>
        <v>76.923076923076934</v>
      </c>
      <c r="AQ190" s="107">
        <v>10</v>
      </c>
      <c r="AR190" s="107">
        <v>3</v>
      </c>
      <c r="AS190" s="107">
        <v>10</v>
      </c>
      <c r="AT190" s="107">
        <v>25</v>
      </c>
      <c r="AU190" s="108"/>
      <c r="AV190" s="108"/>
      <c r="AW190" s="108"/>
      <c r="AX190" s="78">
        <f t="shared" si="136"/>
        <v>48</v>
      </c>
      <c r="AY190" s="78">
        <f t="shared" si="108"/>
        <v>80</v>
      </c>
      <c r="AZ190" s="262">
        <v>25</v>
      </c>
      <c r="BA190" s="263"/>
      <c r="BB190" s="80">
        <f t="shared" si="109"/>
        <v>50</v>
      </c>
      <c r="BC190" s="74">
        <v>80</v>
      </c>
      <c r="BD190" s="75"/>
      <c r="BE190" s="75"/>
      <c r="BF190" s="75"/>
      <c r="BG190" s="75"/>
      <c r="BH190" s="76">
        <f t="shared" si="110"/>
        <v>80</v>
      </c>
      <c r="BI190" s="76">
        <f t="shared" si="111"/>
        <v>80</v>
      </c>
      <c r="BJ190" s="107">
        <v>16</v>
      </c>
      <c r="BK190" s="107">
        <v>14</v>
      </c>
      <c r="BL190" s="77">
        <v>15</v>
      </c>
      <c r="BM190" s="77">
        <v>25</v>
      </c>
      <c r="BN190" s="77">
        <v>8</v>
      </c>
      <c r="BO190" s="77"/>
      <c r="BP190" s="78"/>
      <c r="BQ190" s="78"/>
      <c r="BR190" s="78"/>
      <c r="BS190" s="78"/>
      <c r="BT190" s="78">
        <f t="shared" si="137"/>
        <v>78</v>
      </c>
      <c r="BU190" s="78">
        <f t="shared" si="112"/>
        <v>86.666666666666671</v>
      </c>
      <c r="BV190" s="81">
        <v>86</v>
      </c>
      <c r="BW190" s="81"/>
      <c r="BX190" s="81"/>
      <c r="BY190" s="82"/>
      <c r="BZ190" s="82"/>
      <c r="CA190" s="82">
        <f t="shared" si="113"/>
        <v>86</v>
      </c>
      <c r="CB190" s="82">
        <f t="shared" si="114"/>
        <v>86</v>
      </c>
      <c r="CC190" s="83">
        <v>87</v>
      </c>
      <c r="CD190" s="83">
        <v>86</v>
      </c>
      <c r="CE190" s="84"/>
      <c r="CF190" s="84"/>
      <c r="CG190" s="84"/>
      <c r="CH190" s="84">
        <f t="shared" si="115"/>
        <v>173</v>
      </c>
      <c r="CI190" s="84">
        <f t="shared" si="116"/>
        <v>86.5</v>
      </c>
      <c r="CJ190" s="85"/>
      <c r="CK190" s="85"/>
      <c r="CL190" s="86"/>
      <c r="CM190" s="86"/>
      <c r="CN190" s="86"/>
      <c r="CO190" s="86" t="str">
        <f t="shared" si="138"/>
        <v/>
      </c>
      <c r="CP190" s="86">
        <f>IFERROR(IF($CP$168=0,0,((CO190/SUMIFS($CJ$171:$CN$171,CJ190:CN190,"&gt;=0"))*100)),"")</f>
        <v>0</v>
      </c>
      <c r="CQ190" s="74">
        <v>18</v>
      </c>
      <c r="CR190" s="74">
        <v>15</v>
      </c>
      <c r="CS190" s="74">
        <v>15</v>
      </c>
      <c r="CT190" s="87"/>
      <c r="CU190" s="88"/>
      <c r="CV190" s="88"/>
      <c r="CW190" s="88"/>
      <c r="CX190" s="88"/>
      <c r="CY190" s="88">
        <f t="shared" si="119"/>
        <v>48</v>
      </c>
      <c r="CZ190" s="89">
        <f t="shared" si="120"/>
        <v>96</v>
      </c>
      <c r="DA190" s="264">
        <v>30</v>
      </c>
      <c r="DB190" s="263"/>
      <c r="DC190" s="80">
        <f t="shared" si="121"/>
        <v>12</v>
      </c>
      <c r="DD190" s="162" t="str">
        <f t="shared" si="122"/>
        <v/>
      </c>
      <c r="DE190" s="162">
        <f t="shared" si="123"/>
        <v>20.930769230769233</v>
      </c>
      <c r="DF190" s="162">
        <f t="shared" si="124"/>
        <v>43.770833333333343</v>
      </c>
      <c r="DG190" s="162">
        <f t="shared" si="125"/>
        <v>12</v>
      </c>
      <c r="DH190" s="93">
        <f t="shared" si="126"/>
        <v>76.701602564102572</v>
      </c>
      <c r="DI190" s="94">
        <f t="shared" si="127"/>
        <v>85.438501602564102</v>
      </c>
      <c r="DJ190" s="95">
        <f t="shared" si="128"/>
        <v>87.056445868945872</v>
      </c>
      <c r="DK190" s="96">
        <f t="shared" si="129"/>
        <v>88.350801282051293</v>
      </c>
      <c r="DL190" s="97">
        <f t="shared" si="130"/>
        <v>87</v>
      </c>
      <c r="DM190" s="164">
        <f t="shared" si="131"/>
        <v>-1</v>
      </c>
      <c r="DN190" s="165">
        <f t="shared" si="132"/>
        <v>88</v>
      </c>
      <c r="DO190" s="165">
        <f t="shared" si="133"/>
        <v>92</v>
      </c>
      <c r="DP190" s="165">
        <f t="shared" si="134"/>
        <v>92</v>
      </c>
      <c r="DQ190" s="171">
        <f t="shared" si="135"/>
        <v>89.75</v>
      </c>
    </row>
    <row r="191" spans="1:127" ht="18" customHeight="1" thickBot="1">
      <c r="A191" s="70">
        <v>406913150160</v>
      </c>
      <c r="B191" s="71" t="s">
        <v>179</v>
      </c>
      <c r="C191" s="104" t="s">
        <v>180</v>
      </c>
      <c r="D191" s="73"/>
      <c r="E191" s="74"/>
      <c r="F191" s="75"/>
      <c r="G191" s="75"/>
      <c r="H191" s="75"/>
      <c r="I191" s="75"/>
      <c r="J191" s="75"/>
      <c r="K191" s="75"/>
      <c r="L191" s="75"/>
      <c r="M191" s="76"/>
      <c r="N191" s="76"/>
      <c r="O191" s="76"/>
      <c r="P191" s="76"/>
      <c r="Q191" s="76" t="str">
        <f t="shared" si="102"/>
        <v/>
      </c>
      <c r="R191" s="76">
        <f t="shared" si="103"/>
        <v>0</v>
      </c>
      <c r="S191" s="77"/>
      <c r="T191" s="77"/>
      <c r="U191" s="77"/>
      <c r="V191" s="77"/>
      <c r="W191" s="77"/>
      <c r="X191" s="78"/>
      <c r="Y191" s="78"/>
      <c r="Z191" s="78"/>
      <c r="AA191" s="78"/>
      <c r="AB191" s="78"/>
      <c r="AC191" s="78" t="str">
        <f t="shared" si="104"/>
        <v/>
      </c>
      <c r="AD191" s="79" t="str">
        <f t="shared" si="105"/>
        <v/>
      </c>
      <c r="AE191" s="74">
        <v>8</v>
      </c>
      <c r="AF191" s="75">
        <v>6</v>
      </c>
      <c r="AG191" s="75">
        <v>13</v>
      </c>
      <c r="AH191" s="75">
        <v>6</v>
      </c>
      <c r="AI191" s="75">
        <v>13</v>
      </c>
      <c r="AJ191" s="75"/>
      <c r="AK191" s="75"/>
      <c r="AL191" s="76"/>
      <c r="AM191" s="76"/>
      <c r="AN191" s="76"/>
      <c r="AO191" s="76">
        <f t="shared" si="106"/>
        <v>46</v>
      </c>
      <c r="AP191" s="76">
        <f t="shared" si="107"/>
        <v>70.769230769230774</v>
      </c>
      <c r="AQ191" s="77">
        <v>10</v>
      </c>
      <c r="AR191" s="77">
        <v>12</v>
      </c>
      <c r="AS191" s="77">
        <v>8</v>
      </c>
      <c r="AT191" s="77">
        <v>25</v>
      </c>
      <c r="AU191" s="78"/>
      <c r="AV191" s="78"/>
      <c r="AW191" s="78"/>
      <c r="AX191" s="78">
        <f t="shared" si="136"/>
        <v>55</v>
      </c>
      <c r="AY191" s="78">
        <f t="shared" si="108"/>
        <v>91.666666666666657</v>
      </c>
      <c r="AZ191" s="262">
        <v>23</v>
      </c>
      <c r="BA191" s="263"/>
      <c r="BB191" s="80">
        <f t="shared" si="109"/>
        <v>46</v>
      </c>
      <c r="BC191" s="74">
        <v>88</v>
      </c>
      <c r="BD191" s="75"/>
      <c r="BE191" s="75"/>
      <c r="BF191" s="75"/>
      <c r="BG191" s="75"/>
      <c r="BH191" s="76">
        <f t="shared" si="110"/>
        <v>88</v>
      </c>
      <c r="BI191" s="76">
        <f t="shared" si="111"/>
        <v>88</v>
      </c>
      <c r="BJ191" s="77">
        <v>16</v>
      </c>
      <c r="BK191" s="77">
        <v>12</v>
      </c>
      <c r="BL191" s="77">
        <v>12</v>
      </c>
      <c r="BM191" s="77">
        <v>12</v>
      </c>
      <c r="BN191" s="77">
        <v>8</v>
      </c>
      <c r="BO191" s="77"/>
      <c r="BP191" s="78"/>
      <c r="BQ191" s="78"/>
      <c r="BR191" s="78"/>
      <c r="BS191" s="78"/>
      <c r="BT191" s="78">
        <f t="shared" si="137"/>
        <v>60</v>
      </c>
      <c r="BU191" s="78">
        <f t="shared" si="112"/>
        <v>66.666666666666657</v>
      </c>
      <c r="BV191" s="81">
        <v>88</v>
      </c>
      <c r="BW191" s="81"/>
      <c r="BX191" s="81"/>
      <c r="BY191" s="82"/>
      <c r="BZ191" s="82"/>
      <c r="CA191" s="82">
        <f t="shared" si="113"/>
        <v>88</v>
      </c>
      <c r="CB191" s="82">
        <f t="shared" si="114"/>
        <v>88</v>
      </c>
      <c r="CC191" s="83">
        <v>88</v>
      </c>
      <c r="CD191" s="83">
        <v>89</v>
      </c>
      <c r="CE191" s="84"/>
      <c r="CF191" s="84"/>
      <c r="CG191" s="84"/>
      <c r="CH191" s="84">
        <f t="shared" si="115"/>
        <v>177</v>
      </c>
      <c r="CI191" s="84">
        <f t="shared" si="116"/>
        <v>88.5</v>
      </c>
      <c r="CJ191" s="85"/>
      <c r="CK191" s="85"/>
      <c r="CL191" s="86"/>
      <c r="CM191" s="86"/>
      <c r="CN191" s="86"/>
      <c r="CO191" s="86" t="str">
        <f t="shared" si="138"/>
        <v/>
      </c>
      <c r="CP191" s="86">
        <f t="shared" si="118"/>
        <v>0</v>
      </c>
      <c r="CQ191" s="74">
        <v>18</v>
      </c>
      <c r="CR191" s="87">
        <v>13</v>
      </c>
      <c r="CS191" s="74">
        <v>14</v>
      </c>
      <c r="CT191" s="87"/>
      <c r="CU191" s="88"/>
      <c r="CV191" s="88"/>
      <c r="CW191" s="88"/>
      <c r="CX191" s="88"/>
      <c r="CY191" s="88">
        <f>IF(SUMIFS(CQ191:CX191,CQ191:CX191,"&gt;=0")=0,"",SUMIFS(CQ191:CX191,CQ191:CX191,"&gt;=0"))</f>
        <v>45</v>
      </c>
      <c r="CZ191" s="89">
        <f t="shared" si="120"/>
        <v>90</v>
      </c>
      <c r="DA191" s="264">
        <v>20</v>
      </c>
      <c r="DB191" s="263"/>
      <c r="DC191" s="80">
        <f t="shared" si="121"/>
        <v>8</v>
      </c>
      <c r="DD191" s="162" t="str">
        <f t="shared" si="122"/>
        <v/>
      </c>
      <c r="DE191" s="162">
        <f t="shared" si="123"/>
        <v>20.882307692307691</v>
      </c>
      <c r="DF191" s="162">
        <f t="shared" si="124"/>
        <v>41.62083333333333</v>
      </c>
      <c r="DG191" s="162">
        <f t="shared" si="125"/>
        <v>8</v>
      </c>
      <c r="DH191" s="93">
        <f t="shared" si="126"/>
        <v>70.503141025641014</v>
      </c>
      <c r="DI191" s="94">
        <f t="shared" si="127"/>
        <v>81.564463141025641</v>
      </c>
      <c r="DJ191" s="95">
        <f t="shared" si="128"/>
        <v>83.612856125356117</v>
      </c>
      <c r="DK191" s="96">
        <f t="shared" si="129"/>
        <v>85.251570512820507</v>
      </c>
      <c r="DL191" s="97">
        <f t="shared" si="130"/>
        <v>84</v>
      </c>
      <c r="DM191" s="164">
        <f t="shared" si="131"/>
        <v>-2</v>
      </c>
      <c r="DN191" s="165">
        <f t="shared" si="132"/>
        <v>86</v>
      </c>
      <c r="DO191" s="165">
        <f t="shared" si="133"/>
        <v>86</v>
      </c>
      <c r="DP191" s="165">
        <f t="shared" si="134"/>
        <v>86</v>
      </c>
      <c r="DQ191" s="171">
        <f t="shared" si="135"/>
        <v>85.5</v>
      </c>
    </row>
    <row r="192" spans="1:127" ht="18" hidden="1" customHeight="1">
      <c r="A192" s="70"/>
      <c r="B192" s="99"/>
      <c r="C192" s="105"/>
      <c r="D192" s="114"/>
      <c r="E192" s="74"/>
      <c r="F192" s="75"/>
      <c r="G192" s="75"/>
      <c r="H192" s="75"/>
      <c r="I192" s="75"/>
      <c r="J192" s="75"/>
      <c r="K192" s="75"/>
      <c r="L192" s="75"/>
      <c r="M192" s="76"/>
      <c r="N192" s="76"/>
      <c r="O192" s="76"/>
      <c r="P192" s="76"/>
      <c r="Q192" s="76" t="str">
        <f t="shared" si="102"/>
        <v/>
      </c>
      <c r="R192" s="76">
        <f t="shared" si="103"/>
        <v>0</v>
      </c>
      <c r="S192" s="77"/>
      <c r="T192" s="77"/>
      <c r="U192" s="77"/>
      <c r="V192" s="77"/>
      <c r="W192" s="77"/>
      <c r="X192" s="78"/>
      <c r="Y192" s="78"/>
      <c r="Z192" s="78"/>
      <c r="AA192" s="78"/>
      <c r="AB192" s="78"/>
      <c r="AC192" s="78" t="str">
        <f t="shared" si="104"/>
        <v/>
      </c>
      <c r="AD192" s="79" t="str">
        <f t="shared" si="105"/>
        <v/>
      </c>
      <c r="AE192" s="74"/>
      <c r="AF192" s="75"/>
      <c r="AG192" s="75"/>
      <c r="AH192" s="75"/>
      <c r="AI192" s="75"/>
      <c r="AJ192" s="75"/>
      <c r="AK192" s="75"/>
      <c r="AL192" s="76"/>
      <c r="AM192" s="76"/>
      <c r="AN192" s="76"/>
      <c r="AO192" s="76" t="str">
        <f t="shared" si="106"/>
        <v/>
      </c>
      <c r="AP192" s="76" t="str">
        <f t="shared" si="107"/>
        <v/>
      </c>
      <c r="AQ192" s="77"/>
      <c r="AR192" s="77"/>
      <c r="AS192" s="77"/>
      <c r="AT192" s="77"/>
      <c r="AU192" s="78"/>
      <c r="AV192" s="78"/>
      <c r="AW192" s="78"/>
      <c r="AX192" s="78" t="str">
        <f t="shared" si="136"/>
        <v/>
      </c>
      <c r="AY192" s="78" t="str">
        <f t="shared" si="108"/>
        <v/>
      </c>
      <c r="AZ192" s="262"/>
      <c r="BA192" s="263"/>
      <c r="BB192" s="80" t="str">
        <f t="shared" si="109"/>
        <v/>
      </c>
      <c r="BC192" s="74"/>
      <c r="BD192" s="75"/>
      <c r="BE192" s="75"/>
      <c r="BF192" s="75"/>
      <c r="BG192" s="75"/>
      <c r="BH192" s="76" t="str">
        <f t="shared" si="110"/>
        <v/>
      </c>
      <c r="BI192" s="76" t="str">
        <f t="shared" si="111"/>
        <v/>
      </c>
      <c r="BJ192" s="77"/>
      <c r="BK192" s="77"/>
      <c r="BL192" s="77"/>
      <c r="BM192" s="77"/>
      <c r="BN192" s="77"/>
      <c r="BO192" s="77"/>
      <c r="BP192" s="78"/>
      <c r="BQ192" s="78"/>
      <c r="BR192" s="78"/>
      <c r="BS192" s="78"/>
      <c r="BT192" s="78" t="str">
        <f t="shared" si="137"/>
        <v/>
      </c>
      <c r="BU192" s="78" t="str">
        <f t="shared" si="112"/>
        <v/>
      </c>
      <c r="BV192" s="81"/>
      <c r="BW192" s="81"/>
      <c r="BX192" s="81"/>
      <c r="BY192" s="82"/>
      <c r="BZ192" s="82"/>
      <c r="CA192" s="82" t="str">
        <f t="shared" si="113"/>
        <v/>
      </c>
      <c r="CB192" s="82" t="str">
        <f t="shared" si="114"/>
        <v/>
      </c>
      <c r="CC192" s="83"/>
      <c r="CD192" s="83"/>
      <c r="CE192" s="84"/>
      <c r="CF192" s="84"/>
      <c r="CG192" s="84"/>
      <c r="CH192" s="84" t="str">
        <f t="shared" si="115"/>
        <v/>
      </c>
      <c r="CI192" s="84" t="str">
        <f t="shared" si="116"/>
        <v/>
      </c>
      <c r="CJ192" s="85"/>
      <c r="CK192" s="85"/>
      <c r="CL192" s="86"/>
      <c r="CM192" s="86"/>
      <c r="CN192" s="86"/>
      <c r="CO192" s="86" t="str">
        <f t="shared" si="138"/>
        <v/>
      </c>
      <c r="CP192" s="86">
        <f t="shared" si="118"/>
        <v>0</v>
      </c>
      <c r="CQ192" s="74"/>
      <c r="CR192" s="75"/>
      <c r="CS192" s="87"/>
      <c r="CT192" s="87"/>
      <c r="CU192" s="88"/>
      <c r="CV192" s="88"/>
      <c r="CW192" s="88"/>
      <c r="CX192" s="88"/>
      <c r="CY192" s="88" t="str">
        <f t="shared" ref="CY192:CY211" si="139">IF(SUMIFS(CQ192:CX192,CQ192:CX192,"&gt;=0")=0,"",SUMIFS(CQ192:CX192,CQ192:CX192,"&gt;=0"))</f>
        <v/>
      </c>
      <c r="CZ192" s="89" t="str">
        <f t="shared" si="120"/>
        <v/>
      </c>
      <c r="DA192" s="264"/>
      <c r="DB192" s="263"/>
      <c r="DC192" s="80" t="str">
        <f t="shared" si="121"/>
        <v/>
      </c>
      <c r="DD192" s="162" t="str">
        <f t="shared" si="122"/>
        <v/>
      </c>
      <c r="DE192" s="162" t="str">
        <f t="shared" si="123"/>
        <v/>
      </c>
      <c r="DF192" s="162" t="str">
        <f t="shared" si="124"/>
        <v/>
      </c>
      <c r="DG192" s="162" t="str">
        <f t="shared" si="125"/>
        <v/>
      </c>
      <c r="DH192" s="93" t="str">
        <f t="shared" si="126"/>
        <v/>
      </c>
      <c r="DI192" s="94" t="str">
        <f t="shared" si="127"/>
        <v/>
      </c>
      <c r="DJ192" s="95" t="str">
        <f t="shared" si="128"/>
        <v/>
      </c>
      <c r="DK192" s="96" t="str">
        <f t="shared" si="129"/>
        <v/>
      </c>
      <c r="DL192" s="97" t="str">
        <f t="shared" si="130"/>
        <v/>
      </c>
      <c r="DM192" s="164" t="str">
        <f t="shared" si="131"/>
        <v/>
      </c>
      <c r="DN192" s="165" t="str">
        <f t="shared" si="132"/>
        <v/>
      </c>
      <c r="DO192" s="165" t="str">
        <f t="shared" si="133"/>
        <v/>
      </c>
      <c r="DP192" s="165" t="str">
        <f t="shared" si="134"/>
        <v/>
      </c>
      <c r="DQ192" s="171" t="str">
        <f t="shared" si="135"/>
        <v/>
      </c>
    </row>
    <row r="193" spans="1:121" ht="18" hidden="1" customHeight="1">
      <c r="A193" s="70"/>
      <c r="B193" s="71"/>
      <c r="C193" s="72"/>
      <c r="D193" s="73"/>
      <c r="E193" s="74"/>
      <c r="F193" s="75"/>
      <c r="G193" s="75"/>
      <c r="H193" s="75"/>
      <c r="I193" s="75"/>
      <c r="J193" s="75"/>
      <c r="K193" s="75"/>
      <c r="L193" s="75"/>
      <c r="M193" s="76"/>
      <c r="N193" s="76"/>
      <c r="O193" s="76"/>
      <c r="P193" s="76"/>
      <c r="Q193" s="76" t="str">
        <f t="shared" si="102"/>
        <v/>
      </c>
      <c r="R193" s="76">
        <f t="shared" si="103"/>
        <v>0</v>
      </c>
      <c r="S193" s="77"/>
      <c r="T193" s="77"/>
      <c r="U193" s="77"/>
      <c r="V193" s="77"/>
      <c r="W193" s="77"/>
      <c r="X193" s="78"/>
      <c r="Y193" s="78"/>
      <c r="Z193" s="78"/>
      <c r="AA193" s="78"/>
      <c r="AB193" s="78"/>
      <c r="AC193" s="78" t="str">
        <f t="shared" si="104"/>
        <v/>
      </c>
      <c r="AD193" s="79" t="str">
        <f t="shared" si="105"/>
        <v/>
      </c>
      <c r="AE193" s="74"/>
      <c r="AF193" s="75"/>
      <c r="AG193" s="75"/>
      <c r="AH193" s="75"/>
      <c r="AI193" s="75"/>
      <c r="AJ193" s="75"/>
      <c r="AK193" s="75"/>
      <c r="AL193" s="76"/>
      <c r="AM193" s="76"/>
      <c r="AN193" s="76"/>
      <c r="AO193" s="76" t="str">
        <f t="shared" si="106"/>
        <v/>
      </c>
      <c r="AP193" s="76" t="str">
        <f t="shared" si="107"/>
        <v/>
      </c>
      <c r="AQ193" s="77"/>
      <c r="AR193" s="77"/>
      <c r="AS193" s="77"/>
      <c r="AT193" s="77"/>
      <c r="AU193" s="78"/>
      <c r="AV193" s="78"/>
      <c r="AW193" s="78"/>
      <c r="AX193" s="78" t="str">
        <f t="shared" si="136"/>
        <v/>
      </c>
      <c r="AY193" s="78" t="str">
        <f t="shared" si="108"/>
        <v/>
      </c>
      <c r="AZ193" s="262"/>
      <c r="BA193" s="263"/>
      <c r="BB193" s="80" t="str">
        <f t="shared" si="109"/>
        <v/>
      </c>
      <c r="BC193" s="74"/>
      <c r="BD193" s="75"/>
      <c r="BE193" s="75"/>
      <c r="BF193" s="75"/>
      <c r="BG193" s="75"/>
      <c r="BH193" s="76" t="str">
        <f t="shared" si="110"/>
        <v/>
      </c>
      <c r="BI193" s="76" t="str">
        <f>IFERROR(IF($BI$168=0,0,((BH193/SUMIFS($BC$171:$BG$171,BC193:BG193,"&gt;=0"))*100)),"")</f>
        <v/>
      </c>
      <c r="BJ193" s="77"/>
      <c r="BK193" s="77"/>
      <c r="BL193" s="77"/>
      <c r="BM193" s="77"/>
      <c r="BN193" s="77"/>
      <c r="BO193" s="77"/>
      <c r="BP193" s="78"/>
      <c r="BQ193" s="78"/>
      <c r="BR193" s="78"/>
      <c r="BS193" s="78"/>
      <c r="BT193" s="78" t="str">
        <f t="shared" si="137"/>
        <v/>
      </c>
      <c r="BU193" s="78" t="str">
        <f t="shared" si="112"/>
        <v/>
      </c>
      <c r="BV193" s="81"/>
      <c r="BW193" s="81"/>
      <c r="BX193" s="81"/>
      <c r="BY193" s="82"/>
      <c r="BZ193" s="82"/>
      <c r="CA193" s="82" t="str">
        <f t="shared" si="113"/>
        <v/>
      </c>
      <c r="CB193" s="82" t="str">
        <f t="shared" si="114"/>
        <v/>
      </c>
      <c r="CC193" s="83"/>
      <c r="CD193" s="83"/>
      <c r="CE193" s="84"/>
      <c r="CF193" s="84"/>
      <c r="CG193" s="84"/>
      <c r="CH193" s="84" t="str">
        <f t="shared" si="115"/>
        <v/>
      </c>
      <c r="CI193" s="84" t="str">
        <f t="shared" si="116"/>
        <v/>
      </c>
      <c r="CJ193" s="85"/>
      <c r="CK193" s="85"/>
      <c r="CL193" s="86"/>
      <c r="CM193" s="86"/>
      <c r="CN193" s="86"/>
      <c r="CO193" s="86" t="str">
        <f t="shared" si="138"/>
        <v/>
      </c>
      <c r="CP193" s="86">
        <f t="shared" si="118"/>
        <v>0</v>
      </c>
      <c r="CQ193" s="74"/>
      <c r="CR193" s="75"/>
      <c r="CS193" s="87"/>
      <c r="CT193" s="87"/>
      <c r="CU193" s="88"/>
      <c r="CV193" s="88"/>
      <c r="CW193" s="88"/>
      <c r="CX193" s="88"/>
      <c r="CY193" s="88" t="str">
        <f t="shared" si="139"/>
        <v/>
      </c>
      <c r="CZ193" s="89" t="str">
        <f t="shared" si="120"/>
        <v/>
      </c>
      <c r="DA193" s="264"/>
      <c r="DB193" s="263"/>
      <c r="DC193" s="80" t="str">
        <f t="shared" si="121"/>
        <v/>
      </c>
      <c r="DD193" s="162" t="str">
        <f t="shared" si="122"/>
        <v/>
      </c>
      <c r="DE193" s="162" t="str">
        <f t="shared" si="123"/>
        <v/>
      </c>
      <c r="DF193" s="162" t="str">
        <f t="shared" si="124"/>
        <v/>
      </c>
      <c r="DG193" s="162" t="str">
        <f t="shared" si="125"/>
        <v/>
      </c>
      <c r="DH193" s="93" t="str">
        <f t="shared" si="126"/>
        <v/>
      </c>
      <c r="DI193" s="94" t="str">
        <f t="shared" si="127"/>
        <v/>
      </c>
      <c r="DJ193" s="95" t="str">
        <f t="shared" si="128"/>
        <v/>
      </c>
      <c r="DK193" s="96" t="str">
        <f t="shared" si="129"/>
        <v/>
      </c>
      <c r="DL193" s="97" t="str">
        <f t="shared" si="130"/>
        <v/>
      </c>
      <c r="DM193" s="164" t="str">
        <f t="shared" si="131"/>
        <v/>
      </c>
      <c r="DN193" s="165" t="str">
        <f t="shared" si="132"/>
        <v/>
      </c>
      <c r="DO193" s="165" t="str">
        <f t="shared" si="133"/>
        <v/>
      </c>
      <c r="DP193" s="165" t="str">
        <f t="shared" si="134"/>
        <v/>
      </c>
      <c r="DQ193" s="171" t="str">
        <f t="shared" si="135"/>
        <v/>
      </c>
    </row>
    <row r="194" spans="1:121" ht="18" hidden="1" customHeight="1">
      <c r="A194" s="70"/>
      <c r="B194" s="103"/>
      <c r="C194" s="104"/>
      <c r="D194" s="114"/>
      <c r="E194" s="74"/>
      <c r="F194" s="75"/>
      <c r="G194" s="75"/>
      <c r="H194" s="75"/>
      <c r="I194" s="75"/>
      <c r="J194" s="75"/>
      <c r="K194" s="75"/>
      <c r="L194" s="75"/>
      <c r="M194" s="76"/>
      <c r="N194" s="76"/>
      <c r="O194" s="76"/>
      <c r="P194" s="76"/>
      <c r="Q194" s="76" t="str">
        <f t="shared" si="102"/>
        <v/>
      </c>
      <c r="R194" s="76">
        <f t="shared" si="103"/>
        <v>0</v>
      </c>
      <c r="S194" s="77"/>
      <c r="T194" s="77"/>
      <c r="U194" s="77"/>
      <c r="V194" s="77"/>
      <c r="W194" s="77"/>
      <c r="X194" s="78"/>
      <c r="Y194" s="78"/>
      <c r="Z194" s="78"/>
      <c r="AA194" s="78"/>
      <c r="AB194" s="78"/>
      <c r="AC194" s="78" t="str">
        <f t="shared" si="104"/>
        <v/>
      </c>
      <c r="AD194" s="79" t="str">
        <f t="shared" si="105"/>
        <v/>
      </c>
      <c r="AE194" s="74"/>
      <c r="AF194" s="75"/>
      <c r="AG194" s="75"/>
      <c r="AH194" s="75"/>
      <c r="AI194" s="75"/>
      <c r="AJ194" s="75"/>
      <c r="AK194" s="75"/>
      <c r="AL194" s="76"/>
      <c r="AM194" s="76"/>
      <c r="AN194" s="76"/>
      <c r="AO194" s="76" t="str">
        <f t="shared" si="106"/>
        <v/>
      </c>
      <c r="AP194" s="76" t="str">
        <f t="shared" si="107"/>
        <v/>
      </c>
      <c r="AQ194" s="77"/>
      <c r="AR194" s="77"/>
      <c r="AS194" s="77"/>
      <c r="AT194" s="77"/>
      <c r="AU194" s="78"/>
      <c r="AV194" s="78"/>
      <c r="AW194" s="78"/>
      <c r="AX194" s="78" t="str">
        <f t="shared" si="136"/>
        <v/>
      </c>
      <c r="AY194" s="78" t="str">
        <f t="shared" si="108"/>
        <v/>
      </c>
      <c r="AZ194" s="262"/>
      <c r="BA194" s="263"/>
      <c r="BB194" s="80" t="str">
        <f t="shared" si="109"/>
        <v/>
      </c>
      <c r="BC194" s="74"/>
      <c r="BD194" s="75"/>
      <c r="BE194" s="75"/>
      <c r="BF194" s="75"/>
      <c r="BG194" s="75"/>
      <c r="BH194" s="76" t="str">
        <f t="shared" si="110"/>
        <v/>
      </c>
      <c r="BI194" s="76" t="str">
        <f t="shared" si="111"/>
        <v/>
      </c>
      <c r="BJ194" s="77"/>
      <c r="BK194" s="77"/>
      <c r="BL194" s="77"/>
      <c r="BM194" s="77"/>
      <c r="BN194" s="77"/>
      <c r="BO194" s="77"/>
      <c r="BP194" s="78"/>
      <c r="BQ194" s="78"/>
      <c r="BR194" s="78"/>
      <c r="BS194" s="78"/>
      <c r="BT194" s="78" t="str">
        <f t="shared" si="137"/>
        <v/>
      </c>
      <c r="BU194" s="78" t="str">
        <f t="shared" si="112"/>
        <v/>
      </c>
      <c r="BV194" s="81"/>
      <c r="BW194" s="81"/>
      <c r="BX194" s="81"/>
      <c r="BY194" s="82"/>
      <c r="BZ194" s="82"/>
      <c r="CA194" s="82" t="str">
        <f t="shared" si="113"/>
        <v/>
      </c>
      <c r="CB194" s="82" t="str">
        <f t="shared" si="114"/>
        <v/>
      </c>
      <c r="CC194" s="83"/>
      <c r="CD194" s="83"/>
      <c r="CE194" s="84"/>
      <c r="CF194" s="84"/>
      <c r="CG194" s="84"/>
      <c r="CH194" s="84" t="str">
        <f t="shared" si="115"/>
        <v/>
      </c>
      <c r="CI194" s="84" t="str">
        <f t="shared" si="116"/>
        <v/>
      </c>
      <c r="CJ194" s="85"/>
      <c r="CK194" s="85"/>
      <c r="CL194" s="86"/>
      <c r="CM194" s="86"/>
      <c r="CN194" s="86"/>
      <c r="CO194" s="86" t="str">
        <f t="shared" si="138"/>
        <v/>
      </c>
      <c r="CP194" s="86">
        <f t="shared" si="118"/>
        <v>0</v>
      </c>
      <c r="CQ194" s="74"/>
      <c r="CR194" s="75"/>
      <c r="CS194" s="87"/>
      <c r="CT194" s="87"/>
      <c r="CU194" s="88"/>
      <c r="CV194" s="88"/>
      <c r="CW194" s="88"/>
      <c r="CX194" s="88"/>
      <c r="CY194" s="88" t="str">
        <f t="shared" si="139"/>
        <v/>
      </c>
      <c r="CZ194" s="89" t="str">
        <f t="shared" si="120"/>
        <v/>
      </c>
      <c r="DA194" s="264"/>
      <c r="DB194" s="263"/>
      <c r="DC194" s="80" t="str">
        <f t="shared" si="121"/>
        <v/>
      </c>
      <c r="DD194" s="162" t="str">
        <f t="shared" si="122"/>
        <v/>
      </c>
      <c r="DE194" s="162" t="str">
        <f t="shared" si="123"/>
        <v/>
      </c>
      <c r="DF194" s="162" t="str">
        <f t="shared" si="124"/>
        <v/>
      </c>
      <c r="DG194" s="162" t="str">
        <f t="shared" si="125"/>
        <v/>
      </c>
      <c r="DH194" s="93" t="str">
        <f t="shared" si="126"/>
        <v/>
      </c>
      <c r="DI194" s="94" t="str">
        <f t="shared" si="127"/>
        <v/>
      </c>
      <c r="DJ194" s="95" t="str">
        <f t="shared" si="128"/>
        <v/>
      </c>
      <c r="DK194" s="96" t="str">
        <f t="shared" si="129"/>
        <v/>
      </c>
      <c r="DL194" s="97" t="str">
        <f t="shared" si="130"/>
        <v/>
      </c>
      <c r="DM194" s="164" t="str">
        <f t="shared" si="131"/>
        <v/>
      </c>
      <c r="DN194" s="165" t="str">
        <f t="shared" si="132"/>
        <v/>
      </c>
      <c r="DO194" s="165" t="str">
        <f t="shared" si="133"/>
        <v/>
      </c>
      <c r="DP194" s="165" t="str">
        <f t="shared" si="134"/>
        <v/>
      </c>
      <c r="DQ194" s="171" t="str">
        <f t="shared" si="135"/>
        <v/>
      </c>
    </row>
    <row r="195" spans="1:121" ht="18" hidden="1" customHeight="1">
      <c r="A195" s="70"/>
      <c r="B195" s="71"/>
      <c r="C195" s="72"/>
      <c r="D195" s="73"/>
      <c r="E195" s="74"/>
      <c r="F195" s="75"/>
      <c r="G195" s="75"/>
      <c r="H195" s="75"/>
      <c r="I195" s="75"/>
      <c r="J195" s="75"/>
      <c r="K195" s="75"/>
      <c r="L195" s="75"/>
      <c r="M195" s="76"/>
      <c r="N195" s="76"/>
      <c r="O195" s="76"/>
      <c r="P195" s="76"/>
      <c r="Q195" s="76" t="str">
        <f>IF(SUMIFS(E195:P195,E195:P195,"&gt;=0")=0,"",SUMIFS(E195:P195,E195:P195,"&gt;=0"))</f>
        <v/>
      </c>
      <c r="R195" s="76">
        <f t="shared" si="103"/>
        <v>0</v>
      </c>
      <c r="S195" s="77"/>
      <c r="T195" s="77"/>
      <c r="U195" s="77"/>
      <c r="V195" s="77"/>
      <c r="W195" s="77"/>
      <c r="X195" s="78"/>
      <c r="Y195" s="78"/>
      <c r="Z195" s="78"/>
      <c r="AA195" s="78"/>
      <c r="AB195" s="78"/>
      <c r="AC195" s="78" t="str">
        <f t="shared" si="104"/>
        <v/>
      </c>
      <c r="AD195" s="79" t="str">
        <f t="shared" si="105"/>
        <v/>
      </c>
      <c r="AE195" s="74"/>
      <c r="AF195" s="75"/>
      <c r="AG195" s="75"/>
      <c r="AH195" s="75"/>
      <c r="AI195" s="75"/>
      <c r="AJ195" s="75"/>
      <c r="AK195" s="75"/>
      <c r="AL195" s="76"/>
      <c r="AM195" s="76"/>
      <c r="AN195" s="76"/>
      <c r="AO195" s="76" t="str">
        <f t="shared" si="106"/>
        <v/>
      </c>
      <c r="AP195" s="76" t="str">
        <f t="shared" si="107"/>
        <v/>
      </c>
      <c r="AQ195" s="77"/>
      <c r="AR195" s="77"/>
      <c r="AS195" s="77"/>
      <c r="AT195" s="77"/>
      <c r="AU195" s="78"/>
      <c r="AV195" s="78"/>
      <c r="AW195" s="78"/>
      <c r="AX195" s="78" t="str">
        <f t="shared" si="136"/>
        <v/>
      </c>
      <c r="AY195" s="78" t="str">
        <f t="shared" si="108"/>
        <v/>
      </c>
      <c r="AZ195" s="262"/>
      <c r="BA195" s="263"/>
      <c r="BB195" s="80" t="str">
        <f t="shared" si="109"/>
        <v/>
      </c>
      <c r="BC195" s="74"/>
      <c r="BD195" s="75"/>
      <c r="BE195" s="75"/>
      <c r="BF195" s="75"/>
      <c r="BG195" s="75"/>
      <c r="BH195" s="76" t="str">
        <f t="shared" si="110"/>
        <v/>
      </c>
      <c r="BI195" s="76" t="str">
        <f t="shared" si="111"/>
        <v/>
      </c>
      <c r="BJ195" s="77"/>
      <c r="BK195" s="77"/>
      <c r="BL195" s="77"/>
      <c r="BM195" s="77"/>
      <c r="BN195" s="77"/>
      <c r="BO195" s="77"/>
      <c r="BP195" s="78"/>
      <c r="BQ195" s="78"/>
      <c r="BR195" s="78"/>
      <c r="BS195" s="78"/>
      <c r="BT195" s="78" t="str">
        <f t="shared" si="137"/>
        <v/>
      </c>
      <c r="BU195" s="78" t="str">
        <f t="shared" si="112"/>
        <v/>
      </c>
      <c r="BV195" s="81"/>
      <c r="BW195" s="81"/>
      <c r="BX195" s="81"/>
      <c r="BY195" s="82"/>
      <c r="BZ195" s="82"/>
      <c r="CA195" s="82" t="str">
        <f t="shared" si="113"/>
        <v/>
      </c>
      <c r="CB195" s="82" t="str">
        <f t="shared" si="114"/>
        <v/>
      </c>
      <c r="CC195" s="83"/>
      <c r="CD195" s="83"/>
      <c r="CE195" s="84"/>
      <c r="CF195" s="84"/>
      <c r="CG195" s="84"/>
      <c r="CH195" s="84" t="str">
        <f t="shared" si="115"/>
        <v/>
      </c>
      <c r="CI195" s="84" t="str">
        <f t="shared" si="116"/>
        <v/>
      </c>
      <c r="CJ195" s="85"/>
      <c r="CK195" s="85"/>
      <c r="CL195" s="86"/>
      <c r="CM195" s="86"/>
      <c r="CN195" s="86"/>
      <c r="CO195" s="86" t="str">
        <f t="shared" si="138"/>
        <v/>
      </c>
      <c r="CP195" s="86">
        <f t="shared" si="118"/>
        <v>0</v>
      </c>
      <c r="CQ195" s="74"/>
      <c r="CR195" s="75"/>
      <c r="CS195" s="87"/>
      <c r="CT195" s="87"/>
      <c r="CU195" s="88"/>
      <c r="CV195" s="88"/>
      <c r="CW195" s="88"/>
      <c r="CX195" s="88"/>
      <c r="CY195" s="88" t="str">
        <f t="shared" si="139"/>
        <v/>
      </c>
      <c r="CZ195" s="89" t="str">
        <f t="shared" si="120"/>
        <v/>
      </c>
      <c r="DA195" s="264"/>
      <c r="DB195" s="263"/>
      <c r="DC195" s="80" t="str">
        <f t="shared" si="121"/>
        <v/>
      </c>
      <c r="DD195" s="162" t="str">
        <f t="shared" si="122"/>
        <v/>
      </c>
      <c r="DE195" s="162" t="str">
        <f t="shared" si="123"/>
        <v/>
      </c>
      <c r="DF195" s="162" t="str">
        <f t="shared" si="124"/>
        <v/>
      </c>
      <c r="DG195" s="162" t="str">
        <f t="shared" si="125"/>
        <v/>
      </c>
      <c r="DH195" s="93" t="str">
        <f t="shared" si="126"/>
        <v/>
      </c>
      <c r="DI195" s="94" t="str">
        <f t="shared" si="127"/>
        <v/>
      </c>
      <c r="DJ195" s="95" t="str">
        <f t="shared" si="128"/>
        <v/>
      </c>
      <c r="DK195" s="96" t="str">
        <f t="shared" si="129"/>
        <v/>
      </c>
      <c r="DL195" s="97" t="str">
        <f t="shared" si="130"/>
        <v/>
      </c>
      <c r="DM195" s="164" t="str">
        <f t="shared" si="131"/>
        <v/>
      </c>
      <c r="DN195" s="165" t="str">
        <f t="shared" si="132"/>
        <v/>
      </c>
      <c r="DO195" s="165" t="str">
        <f t="shared" si="133"/>
        <v/>
      </c>
      <c r="DP195" s="165" t="str">
        <f t="shared" si="134"/>
        <v/>
      </c>
      <c r="DQ195" s="171" t="str">
        <f t="shared" si="135"/>
        <v/>
      </c>
    </row>
    <row r="196" spans="1:121" ht="18" hidden="1" customHeight="1">
      <c r="A196" s="70"/>
      <c r="B196" s="71"/>
      <c r="C196" s="72"/>
      <c r="D196" s="73"/>
      <c r="E196" s="74"/>
      <c r="F196" s="75"/>
      <c r="G196" s="75"/>
      <c r="H196" s="75"/>
      <c r="I196" s="75"/>
      <c r="J196" s="75"/>
      <c r="K196" s="75"/>
      <c r="L196" s="75"/>
      <c r="M196" s="76"/>
      <c r="N196" s="76"/>
      <c r="O196" s="76"/>
      <c r="P196" s="76"/>
      <c r="Q196" s="76" t="str">
        <f t="shared" si="102"/>
        <v/>
      </c>
      <c r="R196" s="76">
        <f t="shared" si="103"/>
        <v>0</v>
      </c>
      <c r="S196" s="77"/>
      <c r="T196" s="77"/>
      <c r="U196" s="77"/>
      <c r="V196" s="77"/>
      <c r="W196" s="77"/>
      <c r="X196" s="78"/>
      <c r="Y196" s="78"/>
      <c r="Z196" s="78"/>
      <c r="AA196" s="78"/>
      <c r="AB196" s="78"/>
      <c r="AC196" s="78" t="str">
        <f t="shared" si="104"/>
        <v/>
      </c>
      <c r="AD196" s="79" t="str">
        <f t="shared" si="105"/>
        <v/>
      </c>
      <c r="AE196" s="74"/>
      <c r="AF196" s="75"/>
      <c r="AG196" s="75"/>
      <c r="AH196" s="75"/>
      <c r="AI196" s="75"/>
      <c r="AJ196" s="75"/>
      <c r="AK196" s="75"/>
      <c r="AL196" s="76"/>
      <c r="AM196" s="76"/>
      <c r="AN196" s="76"/>
      <c r="AO196" s="76" t="str">
        <f t="shared" si="106"/>
        <v/>
      </c>
      <c r="AP196" s="76" t="str">
        <f t="shared" si="107"/>
        <v/>
      </c>
      <c r="AQ196" s="77"/>
      <c r="AR196" s="77"/>
      <c r="AS196" s="77"/>
      <c r="AT196" s="77"/>
      <c r="AU196" s="78"/>
      <c r="AV196" s="78"/>
      <c r="AW196" s="78"/>
      <c r="AX196" s="78" t="str">
        <f t="shared" si="136"/>
        <v/>
      </c>
      <c r="AY196" s="78" t="str">
        <f t="shared" si="108"/>
        <v/>
      </c>
      <c r="AZ196" s="262"/>
      <c r="BA196" s="263"/>
      <c r="BB196" s="80" t="str">
        <f t="shared" si="109"/>
        <v/>
      </c>
      <c r="BC196" s="74"/>
      <c r="BD196" s="75"/>
      <c r="BE196" s="75"/>
      <c r="BF196" s="75"/>
      <c r="BG196" s="75"/>
      <c r="BH196" s="76" t="str">
        <f t="shared" si="110"/>
        <v/>
      </c>
      <c r="BI196" s="76" t="str">
        <f t="shared" si="111"/>
        <v/>
      </c>
      <c r="BJ196" s="77"/>
      <c r="BK196" s="77"/>
      <c r="BL196" s="77"/>
      <c r="BM196" s="77"/>
      <c r="BN196" s="77"/>
      <c r="BO196" s="77"/>
      <c r="BP196" s="78"/>
      <c r="BQ196" s="78"/>
      <c r="BR196" s="78"/>
      <c r="BS196" s="78"/>
      <c r="BT196" s="78" t="str">
        <f t="shared" si="137"/>
        <v/>
      </c>
      <c r="BU196" s="78" t="str">
        <f t="shared" si="112"/>
        <v/>
      </c>
      <c r="BV196" s="81"/>
      <c r="BW196" s="81"/>
      <c r="BX196" s="81"/>
      <c r="BY196" s="82"/>
      <c r="BZ196" s="82"/>
      <c r="CA196" s="82" t="str">
        <f t="shared" si="113"/>
        <v/>
      </c>
      <c r="CB196" s="82" t="str">
        <f t="shared" si="114"/>
        <v/>
      </c>
      <c r="CC196" s="83"/>
      <c r="CD196" s="83"/>
      <c r="CE196" s="84"/>
      <c r="CF196" s="84"/>
      <c r="CG196" s="84"/>
      <c r="CH196" s="84" t="str">
        <f t="shared" si="115"/>
        <v/>
      </c>
      <c r="CI196" s="84" t="str">
        <f t="shared" si="116"/>
        <v/>
      </c>
      <c r="CJ196" s="85"/>
      <c r="CK196" s="85"/>
      <c r="CL196" s="86"/>
      <c r="CM196" s="86"/>
      <c r="CN196" s="86"/>
      <c r="CO196" s="86" t="str">
        <f t="shared" si="138"/>
        <v/>
      </c>
      <c r="CP196" s="86">
        <f t="shared" si="118"/>
        <v>0</v>
      </c>
      <c r="CQ196" s="74"/>
      <c r="CR196" s="75"/>
      <c r="CS196" s="87"/>
      <c r="CT196" s="87"/>
      <c r="CU196" s="88"/>
      <c r="CV196" s="88"/>
      <c r="CW196" s="88"/>
      <c r="CX196" s="88"/>
      <c r="CY196" s="88" t="str">
        <f t="shared" si="139"/>
        <v/>
      </c>
      <c r="CZ196" s="89" t="str">
        <f t="shared" si="120"/>
        <v/>
      </c>
      <c r="DA196" s="264"/>
      <c r="DB196" s="263"/>
      <c r="DC196" s="80" t="str">
        <f t="shared" si="121"/>
        <v/>
      </c>
      <c r="DD196" s="162" t="str">
        <f t="shared" si="122"/>
        <v/>
      </c>
      <c r="DE196" s="162" t="str">
        <f t="shared" si="123"/>
        <v/>
      </c>
      <c r="DF196" s="162" t="str">
        <f t="shared" si="124"/>
        <v/>
      </c>
      <c r="DG196" s="162" t="str">
        <f t="shared" si="125"/>
        <v/>
      </c>
      <c r="DH196" s="93" t="str">
        <f t="shared" si="126"/>
        <v/>
      </c>
      <c r="DI196" s="94" t="str">
        <f t="shared" si="127"/>
        <v/>
      </c>
      <c r="DJ196" s="95" t="str">
        <f t="shared" si="128"/>
        <v/>
      </c>
      <c r="DK196" s="96" t="str">
        <f t="shared" si="129"/>
        <v/>
      </c>
      <c r="DL196" s="97" t="str">
        <f t="shared" si="130"/>
        <v/>
      </c>
      <c r="DM196" s="164" t="str">
        <f t="shared" si="131"/>
        <v/>
      </c>
      <c r="DN196" s="165" t="str">
        <f t="shared" si="132"/>
        <v/>
      </c>
      <c r="DO196" s="165" t="str">
        <f t="shared" si="133"/>
        <v/>
      </c>
      <c r="DP196" s="165" t="str">
        <f t="shared" si="134"/>
        <v/>
      </c>
      <c r="DQ196" s="171" t="str">
        <f t="shared" si="135"/>
        <v/>
      </c>
    </row>
    <row r="197" spans="1:121" ht="18" hidden="1" customHeight="1">
      <c r="A197" s="70"/>
      <c r="B197" s="71"/>
      <c r="C197" s="72"/>
      <c r="D197" s="73"/>
      <c r="E197" s="74"/>
      <c r="F197" s="75"/>
      <c r="G197" s="75"/>
      <c r="H197" s="75"/>
      <c r="I197" s="75"/>
      <c r="J197" s="75"/>
      <c r="K197" s="75"/>
      <c r="L197" s="75"/>
      <c r="M197" s="76"/>
      <c r="N197" s="76"/>
      <c r="O197" s="76"/>
      <c r="P197" s="76"/>
      <c r="Q197" s="76" t="str">
        <f t="shared" si="102"/>
        <v/>
      </c>
      <c r="R197" s="76">
        <f t="shared" si="103"/>
        <v>0</v>
      </c>
      <c r="S197" s="77"/>
      <c r="T197" s="77"/>
      <c r="U197" s="77"/>
      <c r="V197" s="77"/>
      <c r="W197" s="77"/>
      <c r="X197" s="78"/>
      <c r="Y197" s="78"/>
      <c r="Z197" s="78"/>
      <c r="AA197" s="78"/>
      <c r="AB197" s="78"/>
      <c r="AC197" s="78" t="str">
        <f t="shared" si="104"/>
        <v/>
      </c>
      <c r="AD197" s="79" t="str">
        <f t="shared" si="105"/>
        <v/>
      </c>
      <c r="AE197" s="74"/>
      <c r="AF197" s="75"/>
      <c r="AG197" s="75"/>
      <c r="AH197" s="75"/>
      <c r="AI197" s="75"/>
      <c r="AJ197" s="75"/>
      <c r="AK197" s="75"/>
      <c r="AL197" s="76"/>
      <c r="AM197" s="76"/>
      <c r="AN197" s="76"/>
      <c r="AO197" s="76" t="str">
        <f t="shared" si="106"/>
        <v/>
      </c>
      <c r="AP197" s="76" t="str">
        <f t="shared" si="107"/>
        <v/>
      </c>
      <c r="AQ197" s="77"/>
      <c r="AR197" s="77"/>
      <c r="AS197" s="77"/>
      <c r="AT197" s="77"/>
      <c r="AU197" s="78"/>
      <c r="AV197" s="78"/>
      <c r="AW197" s="78"/>
      <c r="AX197" s="78" t="str">
        <f t="shared" si="136"/>
        <v/>
      </c>
      <c r="AY197" s="78" t="str">
        <f t="shared" si="108"/>
        <v/>
      </c>
      <c r="AZ197" s="262"/>
      <c r="BA197" s="263"/>
      <c r="BB197" s="80" t="str">
        <f t="shared" si="109"/>
        <v/>
      </c>
      <c r="BC197" s="74"/>
      <c r="BD197" s="75"/>
      <c r="BE197" s="75"/>
      <c r="BF197" s="75"/>
      <c r="BG197" s="75"/>
      <c r="BH197" s="76" t="str">
        <f t="shared" si="110"/>
        <v/>
      </c>
      <c r="BI197" s="76" t="str">
        <f t="shared" si="111"/>
        <v/>
      </c>
      <c r="BJ197" s="77"/>
      <c r="BK197" s="77"/>
      <c r="BL197" s="77"/>
      <c r="BM197" s="77"/>
      <c r="BN197" s="77"/>
      <c r="BO197" s="77"/>
      <c r="BP197" s="78"/>
      <c r="BQ197" s="78"/>
      <c r="BR197" s="78"/>
      <c r="BS197" s="78"/>
      <c r="BT197" s="78" t="str">
        <f t="shared" si="137"/>
        <v/>
      </c>
      <c r="BU197" s="78" t="str">
        <f t="shared" si="112"/>
        <v/>
      </c>
      <c r="BV197" s="81"/>
      <c r="BW197" s="81"/>
      <c r="BX197" s="81"/>
      <c r="BY197" s="82"/>
      <c r="BZ197" s="82"/>
      <c r="CA197" s="82" t="str">
        <f t="shared" si="113"/>
        <v/>
      </c>
      <c r="CB197" s="82" t="str">
        <f t="shared" si="114"/>
        <v/>
      </c>
      <c r="CC197" s="83"/>
      <c r="CD197" s="83"/>
      <c r="CE197" s="84"/>
      <c r="CF197" s="84"/>
      <c r="CG197" s="84"/>
      <c r="CH197" s="84" t="str">
        <f t="shared" si="115"/>
        <v/>
      </c>
      <c r="CI197" s="84" t="str">
        <f t="shared" si="116"/>
        <v/>
      </c>
      <c r="CJ197" s="85"/>
      <c r="CK197" s="85"/>
      <c r="CL197" s="86"/>
      <c r="CM197" s="86"/>
      <c r="CN197" s="86"/>
      <c r="CO197" s="86" t="str">
        <f t="shared" si="138"/>
        <v/>
      </c>
      <c r="CP197" s="86">
        <f t="shared" si="118"/>
        <v>0</v>
      </c>
      <c r="CQ197" s="74"/>
      <c r="CR197" s="75"/>
      <c r="CS197" s="87"/>
      <c r="CT197" s="87"/>
      <c r="CU197" s="88"/>
      <c r="CV197" s="88"/>
      <c r="CW197" s="88"/>
      <c r="CX197" s="88"/>
      <c r="CY197" s="88" t="str">
        <f t="shared" si="139"/>
        <v/>
      </c>
      <c r="CZ197" s="89" t="str">
        <f t="shared" si="120"/>
        <v/>
      </c>
      <c r="DA197" s="264"/>
      <c r="DB197" s="263"/>
      <c r="DC197" s="80" t="str">
        <f t="shared" si="121"/>
        <v/>
      </c>
      <c r="DD197" s="162" t="str">
        <f t="shared" si="122"/>
        <v/>
      </c>
      <c r="DE197" s="162" t="str">
        <f t="shared" si="123"/>
        <v/>
      </c>
      <c r="DF197" s="162" t="str">
        <f t="shared" si="124"/>
        <v/>
      </c>
      <c r="DG197" s="162" t="str">
        <f t="shared" si="125"/>
        <v/>
      </c>
      <c r="DH197" s="93" t="str">
        <f t="shared" si="126"/>
        <v/>
      </c>
      <c r="DI197" s="94" t="str">
        <f t="shared" si="127"/>
        <v/>
      </c>
      <c r="DJ197" s="95" t="str">
        <f t="shared" si="128"/>
        <v/>
      </c>
      <c r="DK197" s="96" t="str">
        <f t="shared" si="129"/>
        <v/>
      </c>
      <c r="DL197" s="97" t="str">
        <f t="shared" si="130"/>
        <v/>
      </c>
      <c r="DM197" s="164" t="str">
        <f t="shared" si="131"/>
        <v/>
      </c>
      <c r="DN197" s="165" t="str">
        <f t="shared" si="132"/>
        <v/>
      </c>
      <c r="DO197" s="165" t="str">
        <f t="shared" si="133"/>
        <v/>
      </c>
      <c r="DP197" s="165" t="str">
        <f t="shared" si="134"/>
        <v/>
      </c>
      <c r="DQ197" s="171" t="str">
        <f t="shared" si="135"/>
        <v/>
      </c>
    </row>
    <row r="198" spans="1:121" ht="18" hidden="1" customHeight="1">
      <c r="A198" s="70"/>
      <c r="B198" s="71"/>
      <c r="C198" s="72"/>
      <c r="D198" s="73"/>
      <c r="E198" s="74"/>
      <c r="F198" s="75"/>
      <c r="G198" s="75"/>
      <c r="H198" s="75"/>
      <c r="I198" s="75"/>
      <c r="J198" s="75"/>
      <c r="K198" s="75"/>
      <c r="L198" s="75"/>
      <c r="M198" s="76"/>
      <c r="N198" s="76"/>
      <c r="O198" s="76"/>
      <c r="P198" s="76"/>
      <c r="Q198" s="76" t="str">
        <f t="shared" si="102"/>
        <v/>
      </c>
      <c r="R198" s="76">
        <f t="shared" si="103"/>
        <v>0</v>
      </c>
      <c r="S198" s="77"/>
      <c r="T198" s="77"/>
      <c r="U198" s="77"/>
      <c r="V198" s="77"/>
      <c r="W198" s="77"/>
      <c r="X198" s="78"/>
      <c r="Y198" s="78"/>
      <c r="Z198" s="78"/>
      <c r="AA198" s="78"/>
      <c r="AB198" s="78"/>
      <c r="AC198" s="78" t="str">
        <f t="shared" si="104"/>
        <v/>
      </c>
      <c r="AD198" s="79" t="str">
        <f t="shared" si="105"/>
        <v/>
      </c>
      <c r="AE198" s="74"/>
      <c r="AF198" s="75"/>
      <c r="AG198" s="75"/>
      <c r="AH198" s="75"/>
      <c r="AI198" s="75"/>
      <c r="AJ198" s="75"/>
      <c r="AK198" s="75"/>
      <c r="AL198" s="76"/>
      <c r="AM198" s="76"/>
      <c r="AN198" s="76"/>
      <c r="AO198" s="76" t="str">
        <f t="shared" si="106"/>
        <v/>
      </c>
      <c r="AP198" s="76" t="str">
        <f t="shared" si="107"/>
        <v/>
      </c>
      <c r="AQ198" s="77"/>
      <c r="AR198" s="77"/>
      <c r="AS198" s="77"/>
      <c r="AT198" s="77"/>
      <c r="AU198" s="78"/>
      <c r="AV198" s="78"/>
      <c r="AW198" s="78"/>
      <c r="AX198" s="78" t="str">
        <f t="shared" si="136"/>
        <v/>
      </c>
      <c r="AY198" s="78" t="str">
        <f t="shared" si="108"/>
        <v/>
      </c>
      <c r="AZ198" s="262"/>
      <c r="BA198" s="263"/>
      <c r="BB198" s="80" t="str">
        <f t="shared" si="109"/>
        <v/>
      </c>
      <c r="BC198" s="74"/>
      <c r="BD198" s="75"/>
      <c r="BE198" s="75"/>
      <c r="BF198" s="75"/>
      <c r="BG198" s="75"/>
      <c r="BH198" s="76" t="str">
        <f t="shared" si="110"/>
        <v/>
      </c>
      <c r="BI198" s="76" t="str">
        <f t="shared" si="111"/>
        <v/>
      </c>
      <c r="BJ198" s="77"/>
      <c r="BK198" s="77"/>
      <c r="BL198" s="77"/>
      <c r="BM198" s="77"/>
      <c r="BN198" s="77"/>
      <c r="BO198" s="77"/>
      <c r="BP198" s="78"/>
      <c r="BQ198" s="78"/>
      <c r="BR198" s="78"/>
      <c r="BS198" s="78"/>
      <c r="BT198" s="78" t="str">
        <f t="shared" si="137"/>
        <v/>
      </c>
      <c r="BU198" s="78" t="str">
        <f t="shared" si="112"/>
        <v/>
      </c>
      <c r="BV198" s="81"/>
      <c r="BW198" s="81"/>
      <c r="BX198" s="81"/>
      <c r="BY198" s="82"/>
      <c r="BZ198" s="82"/>
      <c r="CA198" s="82" t="str">
        <f t="shared" si="113"/>
        <v/>
      </c>
      <c r="CB198" s="82" t="str">
        <f t="shared" si="114"/>
        <v/>
      </c>
      <c r="CC198" s="83"/>
      <c r="CD198" s="83"/>
      <c r="CE198" s="84"/>
      <c r="CF198" s="84"/>
      <c r="CG198" s="84"/>
      <c r="CH198" s="84" t="str">
        <f t="shared" si="115"/>
        <v/>
      </c>
      <c r="CI198" s="84" t="str">
        <f t="shared" si="116"/>
        <v/>
      </c>
      <c r="CJ198" s="85"/>
      <c r="CK198" s="85"/>
      <c r="CL198" s="86"/>
      <c r="CM198" s="86"/>
      <c r="CN198" s="86"/>
      <c r="CO198" s="86" t="str">
        <f t="shared" si="138"/>
        <v/>
      </c>
      <c r="CP198" s="86">
        <f t="shared" si="118"/>
        <v>0</v>
      </c>
      <c r="CQ198" s="74"/>
      <c r="CR198" s="75"/>
      <c r="CS198" s="87"/>
      <c r="CT198" s="87"/>
      <c r="CU198" s="88"/>
      <c r="CV198" s="88"/>
      <c r="CW198" s="88"/>
      <c r="CX198" s="88"/>
      <c r="CY198" s="88" t="str">
        <f t="shared" si="139"/>
        <v/>
      </c>
      <c r="CZ198" s="89" t="str">
        <f t="shared" si="120"/>
        <v/>
      </c>
      <c r="DA198" s="264"/>
      <c r="DB198" s="263"/>
      <c r="DC198" s="80" t="str">
        <f t="shared" si="121"/>
        <v/>
      </c>
      <c r="DD198" s="162" t="str">
        <f t="shared" si="122"/>
        <v/>
      </c>
      <c r="DE198" s="162" t="str">
        <f t="shared" si="123"/>
        <v/>
      </c>
      <c r="DF198" s="162" t="str">
        <f t="shared" si="124"/>
        <v/>
      </c>
      <c r="DG198" s="162" t="str">
        <f t="shared" si="125"/>
        <v/>
      </c>
      <c r="DH198" s="93" t="str">
        <f t="shared" si="126"/>
        <v/>
      </c>
      <c r="DI198" s="94" t="str">
        <f t="shared" si="127"/>
        <v/>
      </c>
      <c r="DJ198" s="95" t="str">
        <f t="shared" si="128"/>
        <v/>
      </c>
      <c r="DK198" s="96" t="str">
        <f t="shared" si="129"/>
        <v/>
      </c>
      <c r="DL198" s="97" t="str">
        <f t="shared" si="130"/>
        <v/>
      </c>
      <c r="DM198" s="164" t="str">
        <f t="shared" si="131"/>
        <v/>
      </c>
      <c r="DN198" s="165" t="str">
        <f t="shared" si="132"/>
        <v/>
      </c>
      <c r="DO198" s="165" t="str">
        <f t="shared" si="133"/>
        <v/>
      </c>
      <c r="DP198" s="165" t="str">
        <f t="shared" si="134"/>
        <v/>
      </c>
      <c r="DQ198" s="171" t="str">
        <f t="shared" si="135"/>
        <v/>
      </c>
    </row>
    <row r="199" spans="1:121" ht="18" hidden="1" customHeight="1" thickBot="1">
      <c r="A199" s="70"/>
      <c r="B199" s="71"/>
      <c r="C199" s="72"/>
      <c r="D199" s="114"/>
      <c r="E199" s="74"/>
      <c r="F199" s="75"/>
      <c r="G199" s="75"/>
      <c r="H199" s="75"/>
      <c r="I199" s="75"/>
      <c r="J199" s="75"/>
      <c r="K199" s="75"/>
      <c r="L199" s="75"/>
      <c r="M199" s="76"/>
      <c r="N199" s="76"/>
      <c r="O199" s="76"/>
      <c r="P199" s="76"/>
      <c r="Q199" s="76" t="str">
        <f t="shared" si="102"/>
        <v/>
      </c>
      <c r="R199" s="76">
        <f t="shared" si="103"/>
        <v>0</v>
      </c>
      <c r="S199" s="77"/>
      <c r="T199" s="77"/>
      <c r="U199" s="77"/>
      <c r="V199" s="77"/>
      <c r="W199" s="77"/>
      <c r="X199" s="78"/>
      <c r="Y199" s="78"/>
      <c r="Z199" s="78"/>
      <c r="AA199" s="78"/>
      <c r="AB199" s="78"/>
      <c r="AC199" s="78" t="str">
        <f t="shared" si="104"/>
        <v/>
      </c>
      <c r="AD199" s="79" t="str">
        <f t="shared" si="105"/>
        <v/>
      </c>
      <c r="AE199" s="74"/>
      <c r="AF199" s="75"/>
      <c r="AG199" s="75"/>
      <c r="AH199" s="75"/>
      <c r="AI199" s="75"/>
      <c r="AJ199" s="75"/>
      <c r="AK199" s="75"/>
      <c r="AL199" s="76"/>
      <c r="AM199" s="76"/>
      <c r="AN199" s="76"/>
      <c r="AO199" s="76" t="str">
        <f t="shared" si="106"/>
        <v/>
      </c>
      <c r="AP199" s="76" t="str">
        <f t="shared" si="107"/>
        <v/>
      </c>
      <c r="AQ199" s="77"/>
      <c r="AR199" s="77"/>
      <c r="AS199" s="77"/>
      <c r="AT199" s="77"/>
      <c r="AU199" s="78"/>
      <c r="AV199" s="78"/>
      <c r="AW199" s="78"/>
      <c r="AX199" s="78" t="str">
        <f t="shared" si="136"/>
        <v/>
      </c>
      <c r="AY199" s="78" t="str">
        <f>IFERROR(IF($AY$168=0,0,((AX199/SUMIFS($AQ$171:$AW$171,AQ199:AW199,"&gt;=0"))*100)),"")</f>
        <v/>
      </c>
      <c r="AZ199" s="262"/>
      <c r="BA199" s="263"/>
      <c r="BB199" s="80" t="str">
        <f t="shared" si="109"/>
        <v/>
      </c>
      <c r="BC199" s="74"/>
      <c r="BD199" s="75"/>
      <c r="BE199" s="75"/>
      <c r="BF199" s="75"/>
      <c r="BG199" s="75"/>
      <c r="BH199" s="76" t="str">
        <f t="shared" si="110"/>
        <v/>
      </c>
      <c r="BI199" s="76" t="str">
        <f t="shared" si="111"/>
        <v/>
      </c>
      <c r="BJ199" s="77"/>
      <c r="BK199" s="77"/>
      <c r="BL199" s="77"/>
      <c r="BM199" s="77"/>
      <c r="BN199" s="77"/>
      <c r="BO199" s="77"/>
      <c r="BP199" s="78"/>
      <c r="BQ199" s="78"/>
      <c r="BR199" s="78"/>
      <c r="BS199" s="78"/>
      <c r="BT199" s="78" t="str">
        <f t="shared" si="137"/>
        <v/>
      </c>
      <c r="BU199" s="78" t="str">
        <f t="shared" si="112"/>
        <v/>
      </c>
      <c r="BV199" s="81"/>
      <c r="BW199" s="81"/>
      <c r="BX199" s="81"/>
      <c r="BY199" s="82"/>
      <c r="BZ199" s="82"/>
      <c r="CA199" s="82" t="str">
        <f t="shared" si="113"/>
        <v/>
      </c>
      <c r="CB199" s="82" t="str">
        <f t="shared" si="114"/>
        <v/>
      </c>
      <c r="CC199" s="83"/>
      <c r="CD199" s="83"/>
      <c r="CE199" s="84"/>
      <c r="CF199" s="84"/>
      <c r="CG199" s="84"/>
      <c r="CH199" s="84" t="str">
        <f t="shared" si="115"/>
        <v/>
      </c>
      <c r="CI199" s="84" t="str">
        <f t="shared" si="116"/>
        <v/>
      </c>
      <c r="CJ199" s="85"/>
      <c r="CK199" s="85"/>
      <c r="CL199" s="86"/>
      <c r="CM199" s="86"/>
      <c r="CN199" s="86"/>
      <c r="CO199" s="86" t="str">
        <f t="shared" si="138"/>
        <v/>
      </c>
      <c r="CP199" s="86">
        <f t="shared" si="118"/>
        <v>0</v>
      </c>
      <c r="CQ199" s="74"/>
      <c r="CR199" s="75"/>
      <c r="CS199" s="87"/>
      <c r="CT199" s="87"/>
      <c r="CU199" s="88"/>
      <c r="CV199" s="88"/>
      <c r="CW199" s="88"/>
      <c r="CX199" s="88"/>
      <c r="CY199" s="88" t="str">
        <f t="shared" si="139"/>
        <v/>
      </c>
      <c r="CZ199" s="89" t="str">
        <f t="shared" si="120"/>
        <v/>
      </c>
      <c r="DA199" s="264"/>
      <c r="DB199" s="263"/>
      <c r="DC199" s="80" t="str">
        <f t="shared" si="121"/>
        <v/>
      </c>
      <c r="DD199" s="162" t="str">
        <f t="shared" si="122"/>
        <v/>
      </c>
      <c r="DE199" s="162" t="str">
        <f t="shared" si="123"/>
        <v/>
      </c>
      <c r="DF199" s="162" t="str">
        <f t="shared" si="124"/>
        <v/>
      </c>
      <c r="DG199" s="162" t="str">
        <f t="shared" si="125"/>
        <v/>
      </c>
      <c r="DH199" s="93" t="str">
        <f t="shared" si="126"/>
        <v/>
      </c>
      <c r="DI199" s="94" t="str">
        <f t="shared" si="127"/>
        <v/>
      </c>
      <c r="DJ199" s="95" t="str">
        <f t="shared" si="128"/>
        <v/>
      </c>
      <c r="DK199" s="96" t="str">
        <f t="shared" si="129"/>
        <v/>
      </c>
      <c r="DL199" s="97" t="str">
        <f t="shared" si="130"/>
        <v/>
      </c>
      <c r="DM199" s="164" t="str">
        <f t="shared" si="131"/>
        <v/>
      </c>
      <c r="DN199" s="165" t="str">
        <f t="shared" si="132"/>
        <v/>
      </c>
      <c r="DO199" s="165" t="str">
        <f t="shared" si="133"/>
        <v/>
      </c>
      <c r="DP199" s="165" t="str">
        <f t="shared" si="134"/>
        <v/>
      </c>
      <c r="DQ199" s="171" t="str">
        <f t="shared" si="135"/>
        <v/>
      </c>
    </row>
    <row r="200" spans="1:121" ht="18" hidden="1" customHeight="1">
      <c r="A200" s="70"/>
      <c r="B200" s="103"/>
      <c r="C200" s="104"/>
      <c r="D200" s="114"/>
      <c r="E200" s="74"/>
      <c r="F200" s="75"/>
      <c r="G200" s="75"/>
      <c r="H200" s="75"/>
      <c r="I200" s="75"/>
      <c r="J200" s="75"/>
      <c r="K200" s="75"/>
      <c r="L200" s="75"/>
      <c r="M200" s="76"/>
      <c r="N200" s="76"/>
      <c r="O200" s="76"/>
      <c r="P200" s="76"/>
      <c r="Q200" s="76" t="str">
        <f t="shared" si="102"/>
        <v/>
      </c>
      <c r="R200" s="76">
        <f t="shared" si="103"/>
        <v>0</v>
      </c>
      <c r="S200" s="77"/>
      <c r="T200" s="77"/>
      <c r="U200" s="77"/>
      <c r="V200" s="77"/>
      <c r="W200" s="77"/>
      <c r="X200" s="78"/>
      <c r="Y200" s="78"/>
      <c r="Z200" s="78"/>
      <c r="AA200" s="78"/>
      <c r="AB200" s="78"/>
      <c r="AC200" s="78" t="str">
        <f t="shared" si="104"/>
        <v/>
      </c>
      <c r="AD200" s="79" t="str">
        <f t="shared" si="105"/>
        <v/>
      </c>
      <c r="AE200" s="74"/>
      <c r="AF200" s="75"/>
      <c r="AG200" s="75"/>
      <c r="AH200" s="75"/>
      <c r="AI200" s="75"/>
      <c r="AJ200" s="75"/>
      <c r="AK200" s="75"/>
      <c r="AL200" s="76"/>
      <c r="AM200" s="76"/>
      <c r="AN200" s="76"/>
      <c r="AO200" s="76" t="str">
        <f t="shared" si="106"/>
        <v/>
      </c>
      <c r="AP200" s="76" t="str">
        <f t="shared" si="107"/>
        <v/>
      </c>
      <c r="AQ200" s="77"/>
      <c r="AR200" s="77"/>
      <c r="AS200" s="77"/>
      <c r="AT200" s="77"/>
      <c r="AU200" s="78"/>
      <c r="AV200" s="78"/>
      <c r="AW200" s="78"/>
      <c r="AX200" s="78" t="str">
        <f t="shared" si="136"/>
        <v/>
      </c>
      <c r="AY200" s="78" t="str">
        <f t="shared" si="108"/>
        <v/>
      </c>
      <c r="AZ200" s="262"/>
      <c r="BA200" s="263"/>
      <c r="BB200" s="80" t="str">
        <f t="shared" si="109"/>
        <v/>
      </c>
      <c r="BC200" s="74"/>
      <c r="BD200" s="75"/>
      <c r="BE200" s="75"/>
      <c r="BF200" s="75"/>
      <c r="BG200" s="75"/>
      <c r="BH200" s="76" t="str">
        <f t="shared" si="110"/>
        <v/>
      </c>
      <c r="BI200" s="76" t="str">
        <f t="shared" si="111"/>
        <v/>
      </c>
      <c r="BJ200" s="77"/>
      <c r="BK200" s="77"/>
      <c r="BL200" s="77"/>
      <c r="BM200" s="77"/>
      <c r="BN200" s="77"/>
      <c r="BO200" s="77"/>
      <c r="BP200" s="78"/>
      <c r="BQ200" s="78"/>
      <c r="BR200" s="78"/>
      <c r="BS200" s="78"/>
      <c r="BT200" s="78" t="str">
        <f t="shared" si="137"/>
        <v/>
      </c>
      <c r="BU200" s="78" t="str">
        <f t="shared" si="112"/>
        <v/>
      </c>
      <c r="BV200" s="81"/>
      <c r="BW200" s="81"/>
      <c r="BX200" s="81"/>
      <c r="BY200" s="82"/>
      <c r="BZ200" s="82"/>
      <c r="CA200" s="82" t="str">
        <f t="shared" si="113"/>
        <v/>
      </c>
      <c r="CB200" s="82" t="str">
        <f t="shared" si="114"/>
        <v/>
      </c>
      <c r="CC200" s="83"/>
      <c r="CD200" s="83"/>
      <c r="CE200" s="84"/>
      <c r="CF200" s="84"/>
      <c r="CG200" s="84"/>
      <c r="CH200" s="84" t="str">
        <f t="shared" si="115"/>
        <v/>
      </c>
      <c r="CI200" s="84" t="str">
        <f t="shared" si="116"/>
        <v/>
      </c>
      <c r="CJ200" s="85"/>
      <c r="CK200" s="85"/>
      <c r="CL200" s="86"/>
      <c r="CM200" s="86"/>
      <c r="CN200" s="86"/>
      <c r="CO200" s="86" t="str">
        <f t="shared" si="138"/>
        <v/>
      </c>
      <c r="CP200" s="86">
        <f t="shared" si="118"/>
        <v>0</v>
      </c>
      <c r="CQ200" s="74"/>
      <c r="CR200" s="75"/>
      <c r="CS200" s="87"/>
      <c r="CT200" s="87"/>
      <c r="CU200" s="88"/>
      <c r="CV200" s="88"/>
      <c r="CW200" s="88"/>
      <c r="CX200" s="88"/>
      <c r="CY200" s="88" t="str">
        <f t="shared" si="139"/>
        <v/>
      </c>
      <c r="CZ200" s="89" t="str">
        <f t="shared" si="120"/>
        <v/>
      </c>
      <c r="DA200" s="264"/>
      <c r="DB200" s="263"/>
      <c r="DC200" s="80" t="str">
        <f t="shared" si="121"/>
        <v/>
      </c>
      <c r="DD200" s="162" t="str">
        <f t="shared" si="122"/>
        <v/>
      </c>
      <c r="DE200" s="162" t="str">
        <f t="shared" si="123"/>
        <v/>
      </c>
      <c r="DF200" s="162" t="str">
        <f t="shared" si="124"/>
        <v/>
      </c>
      <c r="DG200" s="162" t="str">
        <f t="shared" si="125"/>
        <v/>
      </c>
      <c r="DH200" s="93" t="str">
        <f t="shared" si="126"/>
        <v/>
      </c>
      <c r="DI200" s="94" t="str">
        <f t="shared" si="127"/>
        <v/>
      </c>
      <c r="DJ200" s="95" t="str">
        <f t="shared" si="128"/>
        <v/>
      </c>
      <c r="DK200" s="96" t="str">
        <f t="shared" si="129"/>
        <v/>
      </c>
      <c r="DL200" s="97" t="str">
        <f t="shared" si="130"/>
        <v/>
      </c>
      <c r="DM200" s="164" t="str">
        <f t="shared" si="131"/>
        <v/>
      </c>
      <c r="DN200" s="165" t="str">
        <f t="shared" si="132"/>
        <v/>
      </c>
      <c r="DO200" s="165" t="str">
        <f t="shared" si="133"/>
        <v/>
      </c>
      <c r="DP200" s="165" t="str">
        <f t="shared" si="134"/>
        <v/>
      </c>
      <c r="DQ200" s="171" t="str">
        <f t="shared" si="135"/>
        <v/>
      </c>
    </row>
    <row r="201" spans="1:121" ht="18" hidden="1" customHeight="1">
      <c r="A201" s="70"/>
      <c r="B201" s="116"/>
      <c r="C201" s="117"/>
      <c r="D201" s="115"/>
      <c r="E201" s="74"/>
      <c r="F201" s="75"/>
      <c r="G201" s="75"/>
      <c r="H201" s="75"/>
      <c r="I201" s="75"/>
      <c r="J201" s="75"/>
      <c r="K201" s="75"/>
      <c r="L201" s="75"/>
      <c r="M201" s="76"/>
      <c r="N201" s="76"/>
      <c r="O201" s="76"/>
      <c r="P201" s="76"/>
      <c r="Q201" s="76" t="str">
        <f t="shared" si="102"/>
        <v/>
      </c>
      <c r="R201" s="76">
        <f t="shared" si="103"/>
        <v>0</v>
      </c>
      <c r="S201" s="77"/>
      <c r="T201" s="77"/>
      <c r="U201" s="77"/>
      <c r="V201" s="77"/>
      <c r="W201" s="77"/>
      <c r="X201" s="78"/>
      <c r="Y201" s="78"/>
      <c r="Z201" s="78"/>
      <c r="AA201" s="78"/>
      <c r="AB201" s="78"/>
      <c r="AC201" s="78" t="str">
        <f t="shared" si="104"/>
        <v/>
      </c>
      <c r="AD201" s="79" t="str">
        <f t="shared" si="105"/>
        <v/>
      </c>
      <c r="AE201" s="74"/>
      <c r="AF201" s="75"/>
      <c r="AG201" s="75"/>
      <c r="AH201" s="75"/>
      <c r="AI201" s="75"/>
      <c r="AJ201" s="75"/>
      <c r="AK201" s="75"/>
      <c r="AL201" s="76"/>
      <c r="AM201" s="76"/>
      <c r="AN201" s="76"/>
      <c r="AO201" s="76" t="str">
        <f t="shared" si="106"/>
        <v/>
      </c>
      <c r="AP201" s="76" t="str">
        <f t="shared" si="107"/>
        <v/>
      </c>
      <c r="AQ201" s="77"/>
      <c r="AR201" s="77"/>
      <c r="AS201" s="77"/>
      <c r="AT201" s="77"/>
      <c r="AU201" s="78"/>
      <c r="AV201" s="78"/>
      <c r="AW201" s="78"/>
      <c r="AX201" s="78" t="str">
        <f t="shared" si="136"/>
        <v/>
      </c>
      <c r="AY201" s="78" t="str">
        <f t="shared" si="108"/>
        <v/>
      </c>
      <c r="AZ201" s="262"/>
      <c r="BA201" s="263"/>
      <c r="BB201" s="80" t="str">
        <f t="shared" si="109"/>
        <v/>
      </c>
      <c r="BC201" s="74"/>
      <c r="BD201" s="75"/>
      <c r="BE201" s="75"/>
      <c r="BF201" s="75"/>
      <c r="BG201" s="75"/>
      <c r="BH201" s="76" t="str">
        <f t="shared" si="110"/>
        <v/>
      </c>
      <c r="BI201" s="76" t="str">
        <f t="shared" si="111"/>
        <v/>
      </c>
      <c r="BJ201" s="77"/>
      <c r="BK201" s="77"/>
      <c r="BL201" s="77"/>
      <c r="BM201" s="77"/>
      <c r="BN201" s="77"/>
      <c r="BO201" s="77"/>
      <c r="BP201" s="78"/>
      <c r="BQ201" s="78"/>
      <c r="BR201" s="78"/>
      <c r="BS201" s="78"/>
      <c r="BT201" s="78" t="str">
        <f t="shared" si="137"/>
        <v/>
      </c>
      <c r="BU201" s="78" t="str">
        <f t="shared" si="112"/>
        <v/>
      </c>
      <c r="BV201" s="81"/>
      <c r="BW201" s="81"/>
      <c r="BX201" s="81"/>
      <c r="BY201" s="82"/>
      <c r="BZ201" s="82"/>
      <c r="CA201" s="82" t="str">
        <f t="shared" si="113"/>
        <v/>
      </c>
      <c r="CB201" s="82" t="str">
        <f t="shared" si="114"/>
        <v/>
      </c>
      <c r="CC201" s="83"/>
      <c r="CD201" s="83"/>
      <c r="CE201" s="84"/>
      <c r="CF201" s="84"/>
      <c r="CG201" s="84"/>
      <c r="CH201" s="84" t="str">
        <f t="shared" si="115"/>
        <v/>
      </c>
      <c r="CI201" s="84" t="str">
        <f t="shared" si="116"/>
        <v/>
      </c>
      <c r="CJ201" s="85"/>
      <c r="CK201" s="85"/>
      <c r="CL201" s="86"/>
      <c r="CM201" s="86"/>
      <c r="CN201" s="86"/>
      <c r="CO201" s="86" t="str">
        <f t="shared" si="138"/>
        <v/>
      </c>
      <c r="CP201" s="86">
        <f t="shared" si="118"/>
        <v>0</v>
      </c>
      <c r="CQ201" s="87"/>
      <c r="CR201" s="87"/>
      <c r="CS201" s="87"/>
      <c r="CT201" s="87"/>
      <c r="CU201" s="88"/>
      <c r="CV201" s="88"/>
      <c r="CW201" s="88"/>
      <c r="CX201" s="88"/>
      <c r="CY201" s="88" t="str">
        <f t="shared" si="139"/>
        <v/>
      </c>
      <c r="CZ201" s="89" t="str">
        <f t="shared" si="120"/>
        <v/>
      </c>
      <c r="DA201" s="264"/>
      <c r="DB201" s="263"/>
      <c r="DC201" s="80" t="str">
        <f t="shared" si="121"/>
        <v/>
      </c>
      <c r="DD201" s="162" t="str">
        <f t="shared" si="122"/>
        <v/>
      </c>
      <c r="DE201" s="162" t="str">
        <f t="shared" si="123"/>
        <v/>
      </c>
      <c r="DF201" s="162" t="str">
        <f t="shared" si="124"/>
        <v/>
      </c>
      <c r="DG201" s="162" t="str">
        <f t="shared" si="125"/>
        <v/>
      </c>
      <c r="DH201" s="93" t="str">
        <f t="shared" si="126"/>
        <v/>
      </c>
      <c r="DI201" s="94" t="str">
        <f t="shared" si="127"/>
        <v/>
      </c>
      <c r="DJ201" s="95" t="str">
        <f t="shared" si="128"/>
        <v/>
      </c>
      <c r="DK201" s="96" t="str">
        <f t="shared" si="129"/>
        <v/>
      </c>
      <c r="DL201" s="97" t="str">
        <f t="shared" si="130"/>
        <v/>
      </c>
      <c r="DM201" s="164" t="str">
        <f t="shared" si="131"/>
        <v/>
      </c>
      <c r="DN201" s="165" t="str">
        <f t="shared" si="132"/>
        <v/>
      </c>
      <c r="DO201" s="165" t="str">
        <f t="shared" si="133"/>
        <v/>
      </c>
      <c r="DP201" s="165" t="str">
        <f t="shared" si="134"/>
        <v/>
      </c>
      <c r="DQ201" s="172" t="str">
        <f t="shared" si="135"/>
        <v/>
      </c>
    </row>
    <row r="202" spans="1:121" ht="18" hidden="1" customHeight="1">
      <c r="A202" s="70"/>
      <c r="B202" s="116"/>
      <c r="C202" s="117"/>
      <c r="D202" s="115"/>
      <c r="E202" s="74"/>
      <c r="F202" s="75"/>
      <c r="G202" s="75"/>
      <c r="H202" s="75"/>
      <c r="I202" s="75"/>
      <c r="J202" s="75"/>
      <c r="K202" s="75"/>
      <c r="L202" s="75"/>
      <c r="M202" s="76"/>
      <c r="N202" s="76"/>
      <c r="O202" s="76"/>
      <c r="P202" s="76"/>
      <c r="Q202" s="76" t="str">
        <f t="shared" si="102"/>
        <v/>
      </c>
      <c r="R202" s="76">
        <f t="shared" si="103"/>
        <v>0</v>
      </c>
      <c r="S202" s="77"/>
      <c r="T202" s="77"/>
      <c r="U202" s="77"/>
      <c r="V202" s="77"/>
      <c r="W202" s="77"/>
      <c r="X202" s="78"/>
      <c r="Y202" s="78"/>
      <c r="Z202" s="78"/>
      <c r="AA202" s="78"/>
      <c r="AB202" s="78"/>
      <c r="AC202" s="78" t="str">
        <f t="shared" si="104"/>
        <v/>
      </c>
      <c r="AD202" s="79" t="str">
        <f t="shared" si="105"/>
        <v/>
      </c>
      <c r="AE202" s="74"/>
      <c r="AF202" s="75"/>
      <c r="AG202" s="75"/>
      <c r="AH202" s="75"/>
      <c r="AI202" s="75"/>
      <c r="AJ202" s="75"/>
      <c r="AK202" s="75"/>
      <c r="AL202" s="76"/>
      <c r="AM202" s="76"/>
      <c r="AN202" s="76"/>
      <c r="AO202" s="76" t="str">
        <f t="shared" si="106"/>
        <v/>
      </c>
      <c r="AP202" s="76" t="str">
        <f t="shared" si="107"/>
        <v/>
      </c>
      <c r="AQ202" s="77"/>
      <c r="AR202" s="77"/>
      <c r="AS202" s="77"/>
      <c r="AT202" s="77"/>
      <c r="AU202" s="78"/>
      <c r="AV202" s="78"/>
      <c r="AW202" s="78"/>
      <c r="AX202" s="78" t="str">
        <f t="shared" si="136"/>
        <v/>
      </c>
      <c r="AY202" s="78" t="str">
        <f t="shared" si="108"/>
        <v/>
      </c>
      <c r="AZ202" s="262"/>
      <c r="BA202" s="263"/>
      <c r="BB202" s="80" t="str">
        <f t="shared" si="109"/>
        <v/>
      </c>
      <c r="BC202" s="74"/>
      <c r="BD202" s="75"/>
      <c r="BE202" s="75"/>
      <c r="BF202" s="75"/>
      <c r="BG202" s="75"/>
      <c r="BH202" s="76" t="str">
        <f t="shared" si="110"/>
        <v/>
      </c>
      <c r="BI202" s="76" t="str">
        <f t="shared" si="111"/>
        <v/>
      </c>
      <c r="BJ202" s="77"/>
      <c r="BK202" s="77"/>
      <c r="BL202" s="77"/>
      <c r="BM202" s="77"/>
      <c r="BN202" s="77"/>
      <c r="BO202" s="77"/>
      <c r="BP202" s="78"/>
      <c r="BQ202" s="78"/>
      <c r="BR202" s="78"/>
      <c r="BS202" s="78"/>
      <c r="BT202" s="78" t="str">
        <f t="shared" si="137"/>
        <v/>
      </c>
      <c r="BU202" s="78" t="str">
        <f t="shared" si="112"/>
        <v/>
      </c>
      <c r="BV202" s="81"/>
      <c r="BW202" s="81"/>
      <c r="BX202" s="81"/>
      <c r="BY202" s="82"/>
      <c r="BZ202" s="82"/>
      <c r="CA202" s="82" t="str">
        <f t="shared" si="113"/>
        <v/>
      </c>
      <c r="CB202" s="82" t="str">
        <f t="shared" si="114"/>
        <v/>
      </c>
      <c r="CC202" s="83"/>
      <c r="CD202" s="83"/>
      <c r="CE202" s="84"/>
      <c r="CF202" s="84"/>
      <c r="CG202" s="84"/>
      <c r="CH202" s="84" t="str">
        <f t="shared" si="115"/>
        <v/>
      </c>
      <c r="CI202" s="84" t="str">
        <f t="shared" si="116"/>
        <v/>
      </c>
      <c r="CJ202" s="85"/>
      <c r="CK202" s="85"/>
      <c r="CL202" s="86"/>
      <c r="CM202" s="86"/>
      <c r="CN202" s="86"/>
      <c r="CO202" s="86" t="str">
        <f t="shared" si="138"/>
        <v/>
      </c>
      <c r="CP202" s="86">
        <f t="shared" si="118"/>
        <v>0</v>
      </c>
      <c r="CQ202" s="87"/>
      <c r="CR202" s="87"/>
      <c r="CS202" s="87"/>
      <c r="CT202" s="87"/>
      <c r="CU202" s="88"/>
      <c r="CV202" s="88"/>
      <c r="CW202" s="88"/>
      <c r="CX202" s="88"/>
      <c r="CY202" s="88" t="str">
        <f t="shared" si="139"/>
        <v/>
      </c>
      <c r="CZ202" s="89" t="str">
        <f t="shared" si="120"/>
        <v/>
      </c>
      <c r="DA202" s="264"/>
      <c r="DB202" s="263"/>
      <c r="DC202" s="80" t="str">
        <f t="shared" si="121"/>
        <v/>
      </c>
      <c r="DD202" s="162" t="str">
        <f t="shared" si="122"/>
        <v/>
      </c>
      <c r="DE202" s="162" t="str">
        <f t="shared" si="123"/>
        <v/>
      </c>
      <c r="DF202" s="162" t="str">
        <f t="shared" si="124"/>
        <v/>
      </c>
      <c r="DG202" s="162" t="str">
        <f t="shared" si="125"/>
        <v/>
      </c>
      <c r="DH202" s="93" t="str">
        <f t="shared" si="126"/>
        <v/>
      </c>
      <c r="DI202" s="94" t="str">
        <f t="shared" si="127"/>
        <v/>
      </c>
      <c r="DJ202" s="95" t="str">
        <f t="shared" si="128"/>
        <v/>
      </c>
      <c r="DK202" s="96" t="str">
        <f t="shared" si="129"/>
        <v/>
      </c>
      <c r="DL202" s="97" t="str">
        <f t="shared" si="130"/>
        <v/>
      </c>
      <c r="DM202" s="164" t="str">
        <f t="shared" si="131"/>
        <v/>
      </c>
      <c r="DN202" s="165" t="str">
        <f t="shared" si="132"/>
        <v/>
      </c>
      <c r="DO202" s="165" t="str">
        <f t="shared" si="133"/>
        <v/>
      </c>
      <c r="DP202" s="165" t="str">
        <f t="shared" si="134"/>
        <v/>
      </c>
      <c r="DQ202" s="172" t="str">
        <f t="shared" si="135"/>
        <v/>
      </c>
    </row>
    <row r="203" spans="1:121" ht="18" hidden="1" customHeight="1">
      <c r="A203" s="70"/>
      <c r="B203" s="116"/>
      <c r="C203" s="117"/>
      <c r="D203" s="115"/>
      <c r="E203" s="74"/>
      <c r="F203" s="75"/>
      <c r="G203" s="75"/>
      <c r="H203" s="75"/>
      <c r="I203" s="75"/>
      <c r="J203" s="75"/>
      <c r="K203" s="75"/>
      <c r="L203" s="75"/>
      <c r="M203" s="76"/>
      <c r="N203" s="76"/>
      <c r="O203" s="76"/>
      <c r="P203" s="76"/>
      <c r="Q203" s="76" t="str">
        <f t="shared" si="102"/>
        <v/>
      </c>
      <c r="R203" s="76">
        <f t="shared" si="103"/>
        <v>0</v>
      </c>
      <c r="S203" s="77"/>
      <c r="T203" s="77"/>
      <c r="U203" s="77"/>
      <c r="V203" s="77"/>
      <c r="W203" s="77"/>
      <c r="X203" s="78"/>
      <c r="Y203" s="78"/>
      <c r="Z203" s="78"/>
      <c r="AA203" s="78"/>
      <c r="AB203" s="78"/>
      <c r="AC203" s="78" t="str">
        <f t="shared" si="104"/>
        <v/>
      </c>
      <c r="AD203" s="79" t="str">
        <f t="shared" si="105"/>
        <v/>
      </c>
      <c r="AE203" s="74"/>
      <c r="AF203" s="75"/>
      <c r="AG203" s="75"/>
      <c r="AH203" s="75"/>
      <c r="AI203" s="75"/>
      <c r="AJ203" s="75"/>
      <c r="AK203" s="75"/>
      <c r="AL203" s="76"/>
      <c r="AM203" s="76"/>
      <c r="AN203" s="76"/>
      <c r="AO203" s="76" t="str">
        <f t="shared" si="106"/>
        <v/>
      </c>
      <c r="AP203" s="76" t="str">
        <f t="shared" si="107"/>
        <v/>
      </c>
      <c r="AQ203" s="77"/>
      <c r="AR203" s="77"/>
      <c r="AS203" s="77"/>
      <c r="AT203" s="77"/>
      <c r="AU203" s="78"/>
      <c r="AV203" s="78"/>
      <c r="AW203" s="78"/>
      <c r="AX203" s="78" t="str">
        <f t="shared" si="136"/>
        <v/>
      </c>
      <c r="AY203" s="78" t="str">
        <f t="shared" si="108"/>
        <v/>
      </c>
      <c r="AZ203" s="262"/>
      <c r="BA203" s="263"/>
      <c r="BB203" s="80" t="str">
        <f t="shared" si="109"/>
        <v/>
      </c>
      <c r="BC203" s="74"/>
      <c r="BD203" s="75"/>
      <c r="BE203" s="75"/>
      <c r="BF203" s="75"/>
      <c r="BG203" s="75"/>
      <c r="BH203" s="76" t="str">
        <f t="shared" si="110"/>
        <v/>
      </c>
      <c r="BI203" s="76" t="str">
        <f t="shared" si="111"/>
        <v/>
      </c>
      <c r="BJ203" s="77"/>
      <c r="BK203" s="77"/>
      <c r="BL203" s="77"/>
      <c r="BM203" s="77"/>
      <c r="BN203" s="77"/>
      <c r="BO203" s="77"/>
      <c r="BP203" s="78"/>
      <c r="BQ203" s="78"/>
      <c r="BR203" s="78"/>
      <c r="BS203" s="78"/>
      <c r="BT203" s="78" t="str">
        <f t="shared" si="137"/>
        <v/>
      </c>
      <c r="BU203" s="78" t="str">
        <f>IFERROR(IF($BU$168=0,0,((BT203/SUMIFS($BJ$171:$BS$171,BJ203:BS203,"&gt;=0"))*100)),"")</f>
        <v/>
      </c>
      <c r="BV203" s="81"/>
      <c r="BW203" s="81"/>
      <c r="BX203" s="81"/>
      <c r="BY203" s="82"/>
      <c r="BZ203" s="82"/>
      <c r="CA203" s="82" t="str">
        <f t="shared" si="113"/>
        <v/>
      </c>
      <c r="CB203" s="82" t="str">
        <f t="shared" si="114"/>
        <v/>
      </c>
      <c r="CC203" s="83"/>
      <c r="CD203" s="83"/>
      <c r="CE203" s="84"/>
      <c r="CF203" s="84"/>
      <c r="CG203" s="84"/>
      <c r="CH203" s="84" t="str">
        <f t="shared" si="115"/>
        <v/>
      </c>
      <c r="CI203" s="84" t="str">
        <f t="shared" si="116"/>
        <v/>
      </c>
      <c r="CJ203" s="85"/>
      <c r="CK203" s="85"/>
      <c r="CL203" s="86"/>
      <c r="CM203" s="86"/>
      <c r="CN203" s="86"/>
      <c r="CO203" s="86" t="str">
        <f t="shared" si="138"/>
        <v/>
      </c>
      <c r="CP203" s="86">
        <f t="shared" si="118"/>
        <v>0</v>
      </c>
      <c r="CQ203" s="87"/>
      <c r="CR203" s="87"/>
      <c r="CS203" s="87"/>
      <c r="CT203" s="87"/>
      <c r="CU203" s="88"/>
      <c r="CV203" s="88"/>
      <c r="CW203" s="88"/>
      <c r="CX203" s="88"/>
      <c r="CY203" s="88" t="str">
        <f t="shared" si="139"/>
        <v/>
      </c>
      <c r="CZ203" s="89" t="str">
        <f t="shared" si="120"/>
        <v/>
      </c>
      <c r="DA203" s="264"/>
      <c r="DB203" s="263"/>
      <c r="DC203" s="80" t="str">
        <f t="shared" si="121"/>
        <v/>
      </c>
      <c r="DD203" s="162" t="str">
        <f t="shared" si="122"/>
        <v/>
      </c>
      <c r="DE203" s="162" t="str">
        <f t="shared" si="123"/>
        <v/>
      </c>
      <c r="DF203" s="162" t="str">
        <f t="shared" si="124"/>
        <v/>
      </c>
      <c r="DG203" s="162" t="str">
        <f t="shared" si="125"/>
        <v/>
      </c>
      <c r="DH203" s="93" t="str">
        <f t="shared" si="126"/>
        <v/>
      </c>
      <c r="DI203" s="94" t="str">
        <f t="shared" si="127"/>
        <v/>
      </c>
      <c r="DJ203" s="95" t="str">
        <f t="shared" si="128"/>
        <v/>
      </c>
      <c r="DK203" s="96" t="str">
        <f t="shared" si="129"/>
        <v/>
      </c>
      <c r="DL203" s="97" t="str">
        <f t="shared" si="130"/>
        <v/>
      </c>
      <c r="DM203" s="164" t="str">
        <f t="shared" si="131"/>
        <v/>
      </c>
      <c r="DN203" s="165" t="str">
        <f t="shared" si="132"/>
        <v/>
      </c>
      <c r="DO203" s="165" t="str">
        <f t="shared" si="133"/>
        <v/>
      </c>
      <c r="DP203" s="165" t="str">
        <f t="shared" si="134"/>
        <v/>
      </c>
      <c r="DQ203" s="172" t="str">
        <f t="shared" si="135"/>
        <v/>
      </c>
    </row>
    <row r="204" spans="1:121" ht="18" hidden="1" customHeight="1">
      <c r="A204" s="70"/>
      <c r="B204" s="116"/>
      <c r="C204" s="117"/>
      <c r="D204" s="115"/>
      <c r="E204" s="74"/>
      <c r="F204" s="75"/>
      <c r="G204" s="75"/>
      <c r="H204" s="75"/>
      <c r="I204" s="75"/>
      <c r="J204" s="75"/>
      <c r="K204" s="75"/>
      <c r="L204" s="75"/>
      <c r="M204" s="76"/>
      <c r="N204" s="76"/>
      <c r="O204" s="76"/>
      <c r="P204" s="76"/>
      <c r="Q204" s="76" t="str">
        <f t="shared" si="102"/>
        <v/>
      </c>
      <c r="R204" s="76">
        <f t="shared" si="103"/>
        <v>0</v>
      </c>
      <c r="S204" s="77"/>
      <c r="T204" s="77"/>
      <c r="U204" s="77"/>
      <c r="V204" s="77"/>
      <c r="W204" s="77"/>
      <c r="X204" s="78"/>
      <c r="Y204" s="78"/>
      <c r="Z204" s="78"/>
      <c r="AA204" s="78"/>
      <c r="AB204" s="78"/>
      <c r="AC204" s="78" t="str">
        <f t="shared" si="104"/>
        <v/>
      </c>
      <c r="AD204" s="79" t="str">
        <f t="shared" si="105"/>
        <v/>
      </c>
      <c r="AE204" s="74"/>
      <c r="AF204" s="75"/>
      <c r="AG204" s="75"/>
      <c r="AH204" s="75"/>
      <c r="AI204" s="75"/>
      <c r="AJ204" s="75"/>
      <c r="AK204" s="75"/>
      <c r="AL204" s="76"/>
      <c r="AM204" s="76"/>
      <c r="AN204" s="76"/>
      <c r="AO204" s="76" t="str">
        <f t="shared" si="106"/>
        <v/>
      </c>
      <c r="AP204" s="76" t="str">
        <f t="shared" si="107"/>
        <v/>
      </c>
      <c r="AQ204" s="77"/>
      <c r="AR204" s="77"/>
      <c r="AS204" s="77"/>
      <c r="AT204" s="77"/>
      <c r="AU204" s="78"/>
      <c r="AV204" s="78"/>
      <c r="AW204" s="78"/>
      <c r="AX204" s="78" t="str">
        <f t="shared" si="136"/>
        <v/>
      </c>
      <c r="AY204" s="78" t="str">
        <f t="shared" si="108"/>
        <v/>
      </c>
      <c r="AZ204" s="262"/>
      <c r="BA204" s="263"/>
      <c r="BB204" s="80" t="str">
        <f t="shared" si="109"/>
        <v/>
      </c>
      <c r="BC204" s="74"/>
      <c r="BD204" s="75"/>
      <c r="BE204" s="75"/>
      <c r="BF204" s="75"/>
      <c r="BG204" s="75"/>
      <c r="BH204" s="76" t="str">
        <f t="shared" si="110"/>
        <v/>
      </c>
      <c r="BI204" s="76" t="str">
        <f t="shared" si="111"/>
        <v/>
      </c>
      <c r="BJ204" s="77"/>
      <c r="BK204" s="77"/>
      <c r="BL204" s="77"/>
      <c r="BM204" s="77"/>
      <c r="BN204" s="77"/>
      <c r="BO204" s="77"/>
      <c r="BP204" s="78"/>
      <c r="BQ204" s="78"/>
      <c r="BR204" s="78"/>
      <c r="BS204" s="78"/>
      <c r="BT204" s="78" t="str">
        <f t="shared" si="137"/>
        <v/>
      </c>
      <c r="BU204" s="78" t="str">
        <f t="shared" si="112"/>
        <v/>
      </c>
      <c r="BV204" s="81"/>
      <c r="BW204" s="81"/>
      <c r="BX204" s="81"/>
      <c r="BY204" s="82"/>
      <c r="BZ204" s="82"/>
      <c r="CA204" s="82" t="str">
        <f t="shared" si="113"/>
        <v/>
      </c>
      <c r="CB204" s="82" t="str">
        <f t="shared" si="114"/>
        <v/>
      </c>
      <c r="CC204" s="83"/>
      <c r="CD204" s="83"/>
      <c r="CE204" s="84"/>
      <c r="CF204" s="84"/>
      <c r="CG204" s="84"/>
      <c r="CH204" s="84" t="str">
        <f t="shared" si="115"/>
        <v/>
      </c>
      <c r="CI204" s="84" t="str">
        <f t="shared" si="116"/>
        <v/>
      </c>
      <c r="CJ204" s="85"/>
      <c r="CK204" s="85"/>
      <c r="CL204" s="86"/>
      <c r="CM204" s="86"/>
      <c r="CN204" s="86"/>
      <c r="CO204" s="86" t="str">
        <f t="shared" si="138"/>
        <v/>
      </c>
      <c r="CP204" s="86">
        <f t="shared" si="118"/>
        <v>0</v>
      </c>
      <c r="CQ204" s="87"/>
      <c r="CR204" s="87"/>
      <c r="CS204" s="87"/>
      <c r="CT204" s="87"/>
      <c r="CU204" s="88"/>
      <c r="CV204" s="88"/>
      <c r="CW204" s="88"/>
      <c r="CX204" s="88"/>
      <c r="CY204" s="88" t="str">
        <f t="shared" si="139"/>
        <v/>
      </c>
      <c r="CZ204" s="89" t="str">
        <f t="shared" si="120"/>
        <v/>
      </c>
      <c r="DA204" s="264"/>
      <c r="DB204" s="263"/>
      <c r="DC204" s="80" t="str">
        <f t="shared" si="121"/>
        <v/>
      </c>
      <c r="DD204" s="162" t="str">
        <f t="shared" si="122"/>
        <v/>
      </c>
      <c r="DE204" s="162" t="str">
        <f t="shared" si="123"/>
        <v/>
      </c>
      <c r="DF204" s="162" t="str">
        <f t="shared" si="124"/>
        <v/>
      </c>
      <c r="DG204" s="162" t="str">
        <f t="shared" si="125"/>
        <v/>
      </c>
      <c r="DH204" s="93" t="str">
        <f t="shared" si="126"/>
        <v/>
      </c>
      <c r="DI204" s="94" t="str">
        <f t="shared" si="127"/>
        <v/>
      </c>
      <c r="DJ204" s="95" t="str">
        <f t="shared" si="128"/>
        <v/>
      </c>
      <c r="DK204" s="96" t="str">
        <f t="shared" si="129"/>
        <v/>
      </c>
      <c r="DL204" s="97" t="str">
        <f t="shared" si="130"/>
        <v/>
      </c>
      <c r="DM204" s="164" t="str">
        <f t="shared" si="131"/>
        <v/>
      </c>
      <c r="DN204" s="165" t="str">
        <f t="shared" si="132"/>
        <v/>
      </c>
      <c r="DO204" s="165" t="str">
        <f t="shared" si="133"/>
        <v/>
      </c>
      <c r="DP204" s="165" t="str">
        <f t="shared" si="134"/>
        <v/>
      </c>
      <c r="DQ204" s="172" t="str">
        <f t="shared" si="135"/>
        <v/>
      </c>
    </row>
    <row r="205" spans="1:121" ht="18" hidden="1" customHeight="1">
      <c r="A205" s="70"/>
      <c r="B205" s="118"/>
      <c r="C205" s="117"/>
      <c r="D205" s="115"/>
      <c r="E205" s="74"/>
      <c r="F205" s="75"/>
      <c r="G205" s="75"/>
      <c r="H205" s="75"/>
      <c r="I205" s="75"/>
      <c r="J205" s="75"/>
      <c r="K205" s="75"/>
      <c r="L205" s="75"/>
      <c r="M205" s="76"/>
      <c r="N205" s="76"/>
      <c r="O205" s="76"/>
      <c r="P205" s="76"/>
      <c r="Q205" s="76" t="str">
        <f t="shared" si="102"/>
        <v/>
      </c>
      <c r="R205" s="76">
        <f t="shared" si="103"/>
        <v>0</v>
      </c>
      <c r="S205" s="77"/>
      <c r="T205" s="77"/>
      <c r="U205" s="77"/>
      <c r="V205" s="77"/>
      <c r="W205" s="77"/>
      <c r="X205" s="78"/>
      <c r="Y205" s="78"/>
      <c r="Z205" s="78"/>
      <c r="AA205" s="78"/>
      <c r="AB205" s="78"/>
      <c r="AC205" s="78" t="str">
        <f t="shared" si="104"/>
        <v/>
      </c>
      <c r="AD205" s="79" t="str">
        <f t="shared" si="105"/>
        <v/>
      </c>
      <c r="AE205" s="74"/>
      <c r="AF205" s="75"/>
      <c r="AG205" s="75"/>
      <c r="AH205" s="75"/>
      <c r="AI205" s="75"/>
      <c r="AJ205" s="75"/>
      <c r="AK205" s="75"/>
      <c r="AL205" s="76"/>
      <c r="AM205" s="76"/>
      <c r="AN205" s="76"/>
      <c r="AO205" s="76" t="str">
        <f t="shared" si="106"/>
        <v/>
      </c>
      <c r="AP205" s="76" t="str">
        <f t="shared" si="107"/>
        <v/>
      </c>
      <c r="AQ205" s="77"/>
      <c r="AR205" s="77"/>
      <c r="AS205" s="77"/>
      <c r="AT205" s="77"/>
      <c r="AU205" s="78"/>
      <c r="AV205" s="78"/>
      <c r="AW205" s="78"/>
      <c r="AX205" s="78" t="str">
        <f t="shared" si="136"/>
        <v/>
      </c>
      <c r="AY205" s="78" t="str">
        <f t="shared" si="108"/>
        <v/>
      </c>
      <c r="AZ205" s="262"/>
      <c r="BA205" s="263"/>
      <c r="BB205" s="80" t="str">
        <f t="shared" si="109"/>
        <v/>
      </c>
      <c r="BC205" s="74"/>
      <c r="BD205" s="75"/>
      <c r="BE205" s="75"/>
      <c r="BF205" s="75"/>
      <c r="BG205" s="75"/>
      <c r="BH205" s="76" t="str">
        <f t="shared" si="110"/>
        <v/>
      </c>
      <c r="BI205" s="76" t="str">
        <f t="shared" si="111"/>
        <v/>
      </c>
      <c r="BJ205" s="77"/>
      <c r="BK205" s="77"/>
      <c r="BL205" s="77"/>
      <c r="BM205" s="77"/>
      <c r="BN205" s="77"/>
      <c r="BO205" s="77"/>
      <c r="BP205" s="78"/>
      <c r="BQ205" s="78"/>
      <c r="BR205" s="78"/>
      <c r="BS205" s="78"/>
      <c r="BT205" s="78" t="str">
        <f t="shared" si="137"/>
        <v/>
      </c>
      <c r="BU205" s="78" t="str">
        <f t="shared" si="112"/>
        <v/>
      </c>
      <c r="BV205" s="81"/>
      <c r="BW205" s="81"/>
      <c r="BX205" s="81"/>
      <c r="BY205" s="82"/>
      <c r="BZ205" s="82"/>
      <c r="CA205" s="82" t="str">
        <f t="shared" si="113"/>
        <v/>
      </c>
      <c r="CB205" s="82" t="str">
        <f t="shared" si="114"/>
        <v/>
      </c>
      <c r="CC205" s="83"/>
      <c r="CD205" s="83"/>
      <c r="CE205" s="84"/>
      <c r="CF205" s="84"/>
      <c r="CG205" s="84"/>
      <c r="CH205" s="84" t="str">
        <f t="shared" si="115"/>
        <v/>
      </c>
      <c r="CI205" s="84" t="str">
        <f t="shared" si="116"/>
        <v/>
      </c>
      <c r="CJ205" s="85"/>
      <c r="CK205" s="85"/>
      <c r="CL205" s="86"/>
      <c r="CM205" s="86"/>
      <c r="CN205" s="86"/>
      <c r="CO205" s="86" t="str">
        <f t="shared" si="138"/>
        <v/>
      </c>
      <c r="CP205" s="86">
        <f t="shared" si="118"/>
        <v>0</v>
      </c>
      <c r="CQ205" s="87"/>
      <c r="CR205" s="87"/>
      <c r="CS205" s="87"/>
      <c r="CT205" s="87"/>
      <c r="CU205" s="88"/>
      <c r="CV205" s="88"/>
      <c r="CW205" s="88"/>
      <c r="CX205" s="88"/>
      <c r="CY205" s="88" t="str">
        <f t="shared" si="139"/>
        <v/>
      </c>
      <c r="CZ205" s="89" t="str">
        <f>IFERROR(IF($CZ$168=0,0,((CY205/SUMIFS($CQ$171:$CX$171,CQ205:CX205,"&gt;=0"))*100)),"")</f>
        <v/>
      </c>
      <c r="DA205" s="264"/>
      <c r="DB205" s="263"/>
      <c r="DC205" s="80" t="str">
        <f t="shared" si="121"/>
        <v/>
      </c>
      <c r="DD205" s="162" t="str">
        <f t="shared" si="122"/>
        <v/>
      </c>
      <c r="DE205" s="162" t="str">
        <f t="shared" si="123"/>
        <v/>
      </c>
      <c r="DF205" s="162" t="str">
        <f t="shared" si="124"/>
        <v/>
      </c>
      <c r="DG205" s="162" t="str">
        <f t="shared" si="125"/>
        <v/>
      </c>
      <c r="DH205" s="93" t="str">
        <f t="shared" si="126"/>
        <v/>
      </c>
      <c r="DI205" s="94" t="str">
        <f t="shared" si="127"/>
        <v/>
      </c>
      <c r="DJ205" s="95" t="str">
        <f t="shared" si="128"/>
        <v/>
      </c>
      <c r="DK205" s="96" t="str">
        <f t="shared" si="129"/>
        <v/>
      </c>
      <c r="DL205" s="97" t="str">
        <f t="shared" si="130"/>
        <v/>
      </c>
      <c r="DM205" s="164" t="str">
        <f t="shared" si="131"/>
        <v/>
      </c>
      <c r="DN205" s="165" t="str">
        <f t="shared" si="132"/>
        <v/>
      </c>
      <c r="DO205" s="165" t="str">
        <f t="shared" si="133"/>
        <v/>
      </c>
      <c r="DP205" s="165" t="str">
        <f t="shared" si="134"/>
        <v/>
      </c>
      <c r="DQ205" s="172" t="str">
        <f t="shared" si="135"/>
        <v/>
      </c>
    </row>
    <row r="206" spans="1:121" ht="18" hidden="1" customHeight="1">
      <c r="A206" s="70"/>
      <c r="B206" s="118"/>
      <c r="C206" s="117"/>
      <c r="D206" s="115"/>
      <c r="E206" s="74"/>
      <c r="F206" s="75"/>
      <c r="G206" s="75"/>
      <c r="H206" s="75"/>
      <c r="I206" s="75"/>
      <c r="J206" s="75"/>
      <c r="K206" s="75"/>
      <c r="L206" s="75"/>
      <c r="M206" s="76"/>
      <c r="N206" s="76"/>
      <c r="O206" s="76"/>
      <c r="P206" s="76"/>
      <c r="Q206" s="76" t="str">
        <f t="shared" si="102"/>
        <v/>
      </c>
      <c r="R206" s="76">
        <f t="shared" si="103"/>
        <v>0</v>
      </c>
      <c r="S206" s="77"/>
      <c r="T206" s="77"/>
      <c r="U206" s="77"/>
      <c r="V206" s="77"/>
      <c r="W206" s="77"/>
      <c r="X206" s="78"/>
      <c r="Y206" s="78"/>
      <c r="Z206" s="78"/>
      <c r="AA206" s="78"/>
      <c r="AB206" s="78"/>
      <c r="AC206" s="78" t="str">
        <f t="shared" si="104"/>
        <v/>
      </c>
      <c r="AD206" s="79" t="str">
        <f t="shared" si="105"/>
        <v/>
      </c>
      <c r="AE206" s="74"/>
      <c r="AF206" s="75"/>
      <c r="AG206" s="75"/>
      <c r="AH206" s="75"/>
      <c r="AI206" s="75"/>
      <c r="AJ206" s="75"/>
      <c r="AK206" s="75"/>
      <c r="AL206" s="76"/>
      <c r="AM206" s="76"/>
      <c r="AN206" s="76"/>
      <c r="AO206" s="76" t="str">
        <f t="shared" si="106"/>
        <v/>
      </c>
      <c r="AP206" s="76" t="str">
        <f t="shared" si="107"/>
        <v/>
      </c>
      <c r="AQ206" s="77"/>
      <c r="AR206" s="77"/>
      <c r="AS206" s="77"/>
      <c r="AT206" s="77"/>
      <c r="AU206" s="78"/>
      <c r="AV206" s="78"/>
      <c r="AW206" s="78"/>
      <c r="AX206" s="78" t="str">
        <f t="shared" si="136"/>
        <v/>
      </c>
      <c r="AY206" s="78" t="str">
        <f t="shared" si="108"/>
        <v/>
      </c>
      <c r="AZ206" s="262"/>
      <c r="BA206" s="263"/>
      <c r="BB206" s="80" t="str">
        <f t="shared" si="109"/>
        <v/>
      </c>
      <c r="BC206" s="74"/>
      <c r="BD206" s="75"/>
      <c r="BE206" s="75"/>
      <c r="BF206" s="75"/>
      <c r="BG206" s="75"/>
      <c r="BH206" s="76" t="str">
        <f t="shared" si="110"/>
        <v/>
      </c>
      <c r="BI206" s="76" t="str">
        <f t="shared" si="111"/>
        <v/>
      </c>
      <c r="BJ206" s="77"/>
      <c r="BK206" s="77"/>
      <c r="BL206" s="77"/>
      <c r="BM206" s="77"/>
      <c r="BN206" s="77"/>
      <c r="BO206" s="77"/>
      <c r="BP206" s="78"/>
      <c r="BQ206" s="78"/>
      <c r="BR206" s="78"/>
      <c r="BS206" s="78"/>
      <c r="BT206" s="78" t="str">
        <f t="shared" si="137"/>
        <v/>
      </c>
      <c r="BU206" s="78" t="str">
        <f t="shared" si="112"/>
        <v/>
      </c>
      <c r="BV206" s="81"/>
      <c r="BW206" s="81"/>
      <c r="BX206" s="81"/>
      <c r="BY206" s="82"/>
      <c r="BZ206" s="82"/>
      <c r="CA206" s="82" t="str">
        <f t="shared" si="113"/>
        <v/>
      </c>
      <c r="CB206" s="82" t="str">
        <f t="shared" si="114"/>
        <v/>
      </c>
      <c r="CC206" s="83"/>
      <c r="CD206" s="83"/>
      <c r="CE206" s="84"/>
      <c r="CF206" s="84"/>
      <c r="CG206" s="84"/>
      <c r="CH206" s="84" t="str">
        <f t="shared" si="115"/>
        <v/>
      </c>
      <c r="CI206" s="84" t="str">
        <f>IFERROR(IF($CI$168=0,0,((CH206/SUMIFS($CC$171:$CG$171,CC206:CG206,"&gt;=0"))*100)),"")</f>
        <v/>
      </c>
      <c r="CJ206" s="85"/>
      <c r="CK206" s="85"/>
      <c r="CL206" s="86"/>
      <c r="CM206" s="86"/>
      <c r="CN206" s="86"/>
      <c r="CO206" s="86" t="str">
        <f t="shared" si="138"/>
        <v/>
      </c>
      <c r="CP206" s="86">
        <f t="shared" si="118"/>
        <v>0</v>
      </c>
      <c r="CQ206" s="87"/>
      <c r="CR206" s="87"/>
      <c r="CS206" s="87"/>
      <c r="CT206" s="87"/>
      <c r="CU206" s="88"/>
      <c r="CV206" s="88"/>
      <c r="CW206" s="88"/>
      <c r="CX206" s="88"/>
      <c r="CY206" s="88" t="str">
        <f t="shared" si="139"/>
        <v/>
      </c>
      <c r="CZ206" s="89" t="str">
        <f t="shared" si="120"/>
        <v/>
      </c>
      <c r="DA206" s="264"/>
      <c r="DB206" s="263"/>
      <c r="DC206" s="80" t="str">
        <f t="shared" si="121"/>
        <v/>
      </c>
      <c r="DD206" s="162" t="str">
        <f t="shared" si="122"/>
        <v/>
      </c>
      <c r="DE206" s="162" t="str">
        <f t="shared" si="123"/>
        <v/>
      </c>
      <c r="DF206" s="162" t="str">
        <f t="shared" si="124"/>
        <v/>
      </c>
      <c r="DG206" s="162" t="str">
        <f t="shared" si="125"/>
        <v/>
      </c>
      <c r="DH206" s="93" t="str">
        <f t="shared" si="126"/>
        <v/>
      </c>
      <c r="DI206" s="94" t="str">
        <f t="shared" si="127"/>
        <v/>
      </c>
      <c r="DJ206" s="95" t="str">
        <f t="shared" si="128"/>
        <v/>
      </c>
      <c r="DK206" s="96" t="str">
        <f t="shared" si="129"/>
        <v/>
      </c>
      <c r="DL206" s="97" t="str">
        <f t="shared" si="130"/>
        <v/>
      </c>
      <c r="DM206" s="164" t="str">
        <f t="shared" si="131"/>
        <v/>
      </c>
      <c r="DN206" s="165" t="str">
        <f t="shared" si="132"/>
        <v/>
      </c>
      <c r="DO206" s="165" t="str">
        <f t="shared" si="133"/>
        <v/>
      </c>
      <c r="DP206" s="165" t="str">
        <f t="shared" si="134"/>
        <v/>
      </c>
      <c r="DQ206" s="172" t="str">
        <f t="shared" si="135"/>
        <v/>
      </c>
    </row>
    <row r="207" spans="1:121" ht="18" hidden="1" customHeight="1">
      <c r="A207" s="70"/>
      <c r="B207" s="118"/>
      <c r="C207" s="117"/>
      <c r="D207" s="115"/>
      <c r="E207" s="74"/>
      <c r="F207" s="75"/>
      <c r="G207" s="75"/>
      <c r="H207" s="75"/>
      <c r="I207" s="75"/>
      <c r="J207" s="75"/>
      <c r="K207" s="75"/>
      <c r="L207" s="75"/>
      <c r="M207" s="76"/>
      <c r="N207" s="76"/>
      <c r="O207" s="76"/>
      <c r="P207" s="76"/>
      <c r="Q207" s="76" t="str">
        <f t="shared" si="102"/>
        <v/>
      </c>
      <c r="R207" s="76">
        <f t="shared" si="103"/>
        <v>0</v>
      </c>
      <c r="S207" s="77"/>
      <c r="T207" s="77"/>
      <c r="U207" s="77"/>
      <c r="V207" s="77"/>
      <c r="W207" s="77"/>
      <c r="X207" s="78"/>
      <c r="Y207" s="78"/>
      <c r="Z207" s="78"/>
      <c r="AA207" s="78"/>
      <c r="AB207" s="78"/>
      <c r="AC207" s="78" t="str">
        <f t="shared" si="104"/>
        <v/>
      </c>
      <c r="AD207" s="79" t="str">
        <f t="shared" si="105"/>
        <v/>
      </c>
      <c r="AE207" s="74"/>
      <c r="AF207" s="75"/>
      <c r="AG207" s="75"/>
      <c r="AH207" s="75"/>
      <c r="AI207" s="75"/>
      <c r="AJ207" s="75"/>
      <c r="AK207" s="75"/>
      <c r="AL207" s="76"/>
      <c r="AM207" s="76"/>
      <c r="AN207" s="76"/>
      <c r="AO207" s="76" t="str">
        <f t="shared" si="106"/>
        <v/>
      </c>
      <c r="AP207" s="76" t="str">
        <f>IFERROR(IF($AP$168=0,0,((AO207/SUMIFS($AE$171:$AN$171,AE207:AN207,"&gt;=0"))*100)),"")</f>
        <v/>
      </c>
      <c r="AQ207" s="77"/>
      <c r="AR207" s="77"/>
      <c r="AS207" s="77"/>
      <c r="AT207" s="77"/>
      <c r="AU207" s="78"/>
      <c r="AV207" s="78"/>
      <c r="AW207" s="78"/>
      <c r="AX207" s="78" t="str">
        <f t="shared" si="136"/>
        <v/>
      </c>
      <c r="AY207" s="78" t="str">
        <f t="shared" si="108"/>
        <v/>
      </c>
      <c r="AZ207" s="262"/>
      <c r="BA207" s="263"/>
      <c r="BB207" s="80" t="str">
        <f t="shared" si="109"/>
        <v/>
      </c>
      <c r="BC207" s="74"/>
      <c r="BD207" s="75"/>
      <c r="BE207" s="75"/>
      <c r="BF207" s="75"/>
      <c r="BG207" s="75"/>
      <c r="BH207" s="76" t="str">
        <f t="shared" si="110"/>
        <v/>
      </c>
      <c r="BI207" s="76" t="str">
        <f t="shared" si="111"/>
        <v/>
      </c>
      <c r="BJ207" s="77"/>
      <c r="BK207" s="77"/>
      <c r="BL207" s="77"/>
      <c r="BM207" s="77"/>
      <c r="BN207" s="77"/>
      <c r="BO207" s="77"/>
      <c r="BP207" s="78"/>
      <c r="BQ207" s="78"/>
      <c r="BR207" s="78"/>
      <c r="BS207" s="78"/>
      <c r="BT207" s="78" t="str">
        <f t="shared" si="137"/>
        <v/>
      </c>
      <c r="BU207" s="78" t="str">
        <f t="shared" si="112"/>
        <v/>
      </c>
      <c r="BV207" s="81"/>
      <c r="BW207" s="81"/>
      <c r="BX207" s="81"/>
      <c r="BY207" s="82"/>
      <c r="BZ207" s="82"/>
      <c r="CA207" s="82" t="str">
        <f t="shared" si="113"/>
        <v/>
      </c>
      <c r="CB207" s="82" t="str">
        <f t="shared" si="114"/>
        <v/>
      </c>
      <c r="CC207" s="83"/>
      <c r="CD207" s="83"/>
      <c r="CE207" s="84"/>
      <c r="CF207" s="84"/>
      <c r="CG207" s="84"/>
      <c r="CH207" s="84" t="str">
        <f t="shared" si="115"/>
        <v/>
      </c>
      <c r="CI207" s="84" t="str">
        <f t="shared" si="116"/>
        <v/>
      </c>
      <c r="CJ207" s="85"/>
      <c r="CK207" s="85"/>
      <c r="CL207" s="86"/>
      <c r="CM207" s="86"/>
      <c r="CN207" s="86"/>
      <c r="CO207" s="86" t="str">
        <f t="shared" si="138"/>
        <v/>
      </c>
      <c r="CP207" s="86">
        <f t="shared" si="118"/>
        <v>0</v>
      </c>
      <c r="CQ207" s="87"/>
      <c r="CR207" s="87"/>
      <c r="CS207" s="87"/>
      <c r="CT207" s="87"/>
      <c r="CU207" s="88"/>
      <c r="CV207" s="88"/>
      <c r="CW207" s="88"/>
      <c r="CX207" s="88"/>
      <c r="CY207" s="88" t="str">
        <f t="shared" si="139"/>
        <v/>
      </c>
      <c r="CZ207" s="89" t="str">
        <f t="shared" si="120"/>
        <v/>
      </c>
      <c r="DA207" s="264"/>
      <c r="DB207" s="263"/>
      <c r="DC207" s="80" t="str">
        <f t="shared" si="121"/>
        <v/>
      </c>
      <c r="DD207" s="162" t="str">
        <f t="shared" si="122"/>
        <v/>
      </c>
      <c r="DE207" s="162" t="str">
        <f t="shared" si="123"/>
        <v/>
      </c>
      <c r="DF207" s="162" t="str">
        <f t="shared" si="124"/>
        <v/>
      </c>
      <c r="DG207" s="162" t="str">
        <f t="shared" si="125"/>
        <v/>
      </c>
      <c r="DH207" s="93" t="str">
        <f>IFERROR(IF(AND($C$167="",$E$166="",$AE$166="",$BC$166="",$E$165=""),IF(SUM(DD207:DG207)=0,"",SUM(DD207:DG207)),""),"")</f>
        <v/>
      </c>
      <c r="DI207" s="94" t="str">
        <f t="shared" si="127"/>
        <v/>
      </c>
      <c r="DJ207" s="95" t="str">
        <f t="shared" si="128"/>
        <v/>
      </c>
      <c r="DK207" s="96" t="str">
        <f t="shared" si="129"/>
        <v/>
      </c>
      <c r="DL207" s="97" t="str">
        <f t="shared" si="130"/>
        <v/>
      </c>
      <c r="DM207" s="164" t="str">
        <f t="shared" si="131"/>
        <v/>
      </c>
      <c r="DN207" s="165" t="str">
        <f t="shared" si="132"/>
        <v/>
      </c>
      <c r="DO207" s="165" t="str">
        <f t="shared" si="133"/>
        <v/>
      </c>
      <c r="DP207" s="165" t="str">
        <f t="shared" si="134"/>
        <v/>
      </c>
      <c r="DQ207" s="172" t="str">
        <f t="shared" si="135"/>
        <v/>
      </c>
    </row>
    <row r="208" spans="1:121" ht="18" hidden="1" customHeight="1">
      <c r="A208" s="70"/>
      <c r="B208" s="118"/>
      <c r="C208" s="117"/>
      <c r="D208" s="115"/>
      <c r="E208" s="74"/>
      <c r="F208" s="75"/>
      <c r="G208" s="75"/>
      <c r="H208" s="75"/>
      <c r="I208" s="75"/>
      <c r="J208" s="75"/>
      <c r="K208" s="75"/>
      <c r="L208" s="75"/>
      <c r="M208" s="76"/>
      <c r="N208" s="76"/>
      <c r="O208" s="76"/>
      <c r="P208" s="76"/>
      <c r="Q208" s="76" t="str">
        <f t="shared" si="102"/>
        <v/>
      </c>
      <c r="R208" s="76">
        <f t="shared" si="103"/>
        <v>0</v>
      </c>
      <c r="S208" s="77"/>
      <c r="T208" s="77"/>
      <c r="U208" s="77"/>
      <c r="V208" s="77"/>
      <c r="W208" s="77"/>
      <c r="X208" s="78"/>
      <c r="Y208" s="78"/>
      <c r="Z208" s="78"/>
      <c r="AA208" s="78"/>
      <c r="AB208" s="78"/>
      <c r="AC208" s="78" t="str">
        <f t="shared" si="104"/>
        <v/>
      </c>
      <c r="AD208" s="79" t="str">
        <f t="shared" si="105"/>
        <v/>
      </c>
      <c r="AE208" s="74"/>
      <c r="AF208" s="75"/>
      <c r="AG208" s="75"/>
      <c r="AH208" s="75"/>
      <c r="AI208" s="75"/>
      <c r="AJ208" s="75"/>
      <c r="AK208" s="75"/>
      <c r="AL208" s="76"/>
      <c r="AM208" s="76"/>
      <c r="AN208" s="76"/>
      <c r="AO208" s="76" t="str">
        <f t="shared" si="106"/>
        <v/>
      </c>
      <c r="AP208" s="76" t="str">
        <f t="shared" si="107"/>
        <v/>
      </c>
      <c r="AQ208" s="77"/>
      <c r="AR208" s="77"/>
      <c r="AS208" s="77"/>
      <c r="AT208" s="77"/>
      <c r="AU208" s="78"/>
      <c r="AV208" s="78"/>
      <c r="AW208" s="78"/>
      <c r="AX208" s="78" t="str">
        <f t="shared" si="136"/>
        <v/>
      </c>
      <c r="AY208" s="78" t="str">
        <f t="shared" si="108"/>
        <v/>
      </c>
      <c r="AZ208" s="262"/>
      <c r="BA208" s="263"/>
      <c r="BB208" s="80" t="str">
        <f t="shared" si="109"/>
        <v/>
      </c>
      <c r="BC208" s="74"/>
      <c r="BD208" s="75"/>
      <c r="BE208" s="75"/>
      <c r="BF208" s="75"/>
      <c r="BG208" s="75"/>
      <c r="BH208" s="76" t="str">
        <f t="shared" si="110"/>
        <v/>
      </c>
      <c r="BI208" s="76" t="str">
        <f>IFERROR(IF($BI$168=0,0,((BH208/SUMIFS($BC$171:$BG$171,BC208:BG208,"&gt;=0"))*100)),"")</f>
        <v/>
      </c>
      <c r="BJ208" s="77"/>
      <c r="BK208" s="77"/>
      <c r="BL208" s="77"/>
      <c r="BM208" s="77"/>
      <c r="BN208" s="77"/>
      <c r="BO208" s="77"/>
      <c r="BP208" s="78"/>
      <c r="BQ208" s="78"/>
      <c r="BR208" s="78"/>
      <c r="BS208" s="78"/>
      <c r="BT208" s="78" t="str">
        <f t="shared" si="137"/>
        <v/>
      </c>
      <c r="BU208" s="78" t="str">
        <f t="shared" si="112"/>
        <v/>
      </c>
      <c r="BV208" s="81"/>
      <c r="BW208" s="81"/>
      <c r="BX208" s="81"/>
      <c r="BY208" s="82"/>
      <c r="BZ208" s="82"/>
      <c r="CA208" s="82" t="str">
        <f t="shared" si="113"/>
        <v/>
      </c>
      <c r="CB208" s="82" t="str">
        <f t="shared" si="114"/>
        <v/>
      </c>
      <c r="CC208" s="83"/>
      <c r="CD208" s="83"/>
      <c r="CE208" s="84"/>
      <c r="CF208" s="84"/>
      <c r="CG208" s="84"/>
      <c r="CH208" s="84" t="str">
        <f t="shared" si="115"/>
        <v/>
      </c>
      <c r="CI208" s="84" t="str">
        <f t="shared" si="116"/>
        <v/>
      </c>
      <c r="CJ208" s="85"/>
      <c r="CK208" s="85"/>
      <c r="CL208" s="86"/>
      <c r="CM208" s="86"/>
      <c r="CN208" s="86"/>
      <c r="CO208" s="86" t="str">
        <f t="shared" si="138"/>
        <v/>
      </c>
      <c r="CP208" s="86">
        <f t="shared" si="118"/>
        <v>0</v>
      </c>
      <c r="CQ208" s="87"/>
      <c r="CR208" s="87"/>
      <c r="CS208" s="87"/>
      <c r="CT208" s="87"/>
      <c r="CU208" s="88"/>
      <c r="CV208" s="88"/>
      <c r="CW208" s="88"/>
      <c r="CX208" s="88"/>
      <c r="CY208" s="88" t="str">
        <f t="shared" si="139"/>
        <v/>
      </c>
      <c r="CZ208" s="89" t="str">
        <f t="shared" si="120"/>
        <v/>
      </c>
      <c r="DA208" s="264"/>
      <c r="DB208" s="263"/>
      <c r="DC208" s="80" t="str">
        <f t="shared" si="121"/>
        <v/>
      </c>
      <c r="DD208" s="162" t="str">
        <f t="shared" si="122"/>
        <v/>
      </c>
      <c r="DE208" s="162" t="str">
        <f t="shared" si="123"/>
        <v/>
      </c>
      <c r="DF208" s="162" t="str">
        <f t="shared" si="124"/>
        <v/>
      </c>
      <c r="DG208" s="162" t="str">
        <f t="shared" si="125"/>
        <v/>
      </c>
      <c r="DH208" s="93" t="str">
        <f t="shared" si="126"/>
        <v/>
      </c>
      <c r="DI208" s="94" t="str">
        <f t="shared" si="127"/>
        <v/>
      </c>
      <c r="DJ208" s="95" t="str">
        <f t="shared" si="128"/>
        <v/>
      </c>
      <c r="DK208" s="96" t="str">
        <f t="shared" si="129"/>
        <v/>
      </c>
      <c r="DL208" s="97" t="str">
        <f t="shared" si="130"/>
        <v/>
      </c>
      <c r="DM208" s="164" t="str">
        <f t="shared" si="131"/>
        <v/>
      </c>
      <c r="DN208" s="165" t="str">
        <f t="shared" si="132"/>
        <v/>
      </c>
      <c r="DO208" s="165" t="str">
        <f t="shared" si="133"/>
        <v/>
      </c>
      <c r="DP208" s="165" t="str">
        <f t="shared" si="134"/>
        <v/>
      </c>
      <c r="DQ208" s="172" t="str">
        <f t="shared" si="135"/>
        <v/>
      </c>
    </row>
    <row r="209" spans="1:121" ht="18" hidden="1" customHeight="1">
      <c r="A209" s="70"/>
      <c r="B209" s="118"/>
      <c r="C209" s="117"/>
      <c r="D209" s="115"/>
      <c r="E209" s="74"/>
      <c r="F209" s="75"/>
      <c r="G209" s="75"/>
      <c r="H209" s="75"/>
      <c r="I209" s="75"/>
      <c r="J209" s="75"/>
      <c r="K209" s="75"/>
      <c r="L209" s="75"/>
      <c r="M209" s="76"/>
      <c r="N209" s="76"/>
      <c r="O209" s="76"/>
      <c r="P209" s="76"/>
      <c r="Q209" s="76" t="str">
        <f t="shared" si="102"/>
        <v/>
      </c>
      <c r="R209" s="76">
        <f t="shared" si="103"/>
        <v>0</v>
      </c>
      <c r="S209" s="77"/>
      <c r="T209" s="77"/>
      <c r="U209" s="77"/>
      <c r="V209" s="77"/>
      <c r="W209" s="77"/>
      <c r="X209" s="78"/>
      <c r="Y209" s="78"/>
      <c r="Z209" s="78"/>
      <c r="AA209" s="78"/>
      <c r="AB209" s="78"/>
      <c r="AC209" s="78" t="str">
        <f t="shared" si="104"/>
        <v/>
      </c>
      <c r="AD209" s="79" t="str">
        <f t="shared" si="105"/>
        <v/>
      </c>
      <c r="AE209" s="74"/>
      <c r="AF209" s="75"/>
      <c r="AG209" s="75"/>
      <c r="AH209" s="75"/>
      <c r="AI209" s="75"/>
      <c r="AJ209" s="75"/>
      <c r="AK209" s="75"/>
      <c r="AL209" s="76"/>
      <c r="AM209" s="76"/>
      <c r="AN209" s="76"/>
      <c r="AO209" s="76" t="str">
        <f t="shared" si="106"/>
        <v/>
      </c>
      <c r="AP209" s="76" t="str">
        <f t="shared" si="107"/>
        <v/>
      </c>
      <c r="AQ209" s="77"/>
      <c r="AR209" s="77"/>
      <c r="AS209" s="77"/>
      <c r="AT209" s="77"/>
      <c r="AU209" s="78"/>
      <c r="AV209" s="78"/>
      <c r="AW209" s="78"/>
      <c r="AX209" s="78" t="str">
        <f t="shared" si="136"/>
        <v/>
      </c>
      <c r="AY209" s="78" t="str">
        <f t="shared" si="108"/>
        <v/>
      </c>
      <c r="AZ209" s="262"/>
      <c r="BA209" s="263"/>
      <c r="BB209" s="80" t="str">
        <f t="shared" si="109"/>
        <v/>
      </c>
      <c r="BC209" s="74"/>
      <c r="BD209" s="75"/>
      <c r="BE209" s="75"/>
      <c r="BF209" s="75"/>
      <c r="BG209" s="75"/>
      <c r="BH209" s="76" t="str">
        <f t="shared" si="110"/>
        <v/>
      </c>
      <c r="BI209" s="76" t="str">
        <f t="shared" si="111"/>
        <v/>
      </c>
      <c r="BJ209" s="77"/>
      <c r="BK209" s="77"/>
      <c r="BL209" s="77"/>
      <c r="BM209" s="77"/>
      <c r="BN209" s="77"/>
      <c r="BO209" s="77"/>
      <c r="BP209" s="78"/>
      <c r="BQ209" s="78"/>
      <c r="BR209" s="78"/>
      <c r="BS209" s="78"/>
      <c r="BT209" s="78" t="str">
        <f t="shared" si="137"/>
        <v/>
      </c>
      <c r="BU209" s="78" t="str">
        <f t="shared" si="112"/>
        <v/>
      </c>
      <c r="BV209" s="81"/>
      <c r="BW209" s="81"/>
      <c r="BX209" s="81"/>
      <c r="BY209" s="82"/>
      <c r="BZ209" s="82"/>
      <c r="CA209" s="82" t="str">
        <f t="shared" si="113"/>
        <v/>
      </c>
      <c r="CB209" s="82" t="str">
        <f t="shared" si="114"/>
        <v/>
      </c>
      <c r="CC209" s="83"/>
      <c r="CD209" s="83"/>
      <c r="CE209" s="84"/>
      <c r="CF209" s="84"/>
      <c r="CG209" s="84"/>
      <c r="CH209" s="84" t="str">
        <f t="shared" si="115"/>
        <v/>
      </c>
      <c r="CI209" s="84" t="str">
        <f t="shared" si="116"/>
        <v/>
      </c>
      <c r="CJ209" s="85"/>
      <c r="CK209" s="85"/>
      <c r="CL209" s="86"/>
      <c r="CM209" s="86"/>
      <c r="CN209" s="86"/>
      <c r="CO209" s="86" t="str">
        <f t="shared" si="138"/>
        <v/>
      </c>
      <c r="CP209" s="86">
        <f t="shared" si="118"/>
        <v>0</v>
      </c>
      <c r="CQ209" s="87"/>
      <c r="CR209" s="87"/>
      <c r="CS209" s="87"/>
      <c r="CT209" s="87"/>
      <c r="CU209" s="88"/>
      <c r="CV209" s="88"/>
      <c r="CW209" s="88"/>
      <c r="CX209" s="88"/>
      <c r="CY209" s="88" t="str">
        <f t="shared" si="139"/>
        <v/>
      </c>
      <c r="CZ209" s="89" t="str">
        <f t="shared" si="120"/>
        <v/>
      </c>
      <c r="DA209" s="264"/>
      <c r="DB209" s="263"/>
      <c r="DC209" s="80" t="str">
        <f t="shared" si="121"/>
        <v/>
      </c>
      <c r="DD209" s="162" t="str">
        <f t="shared" si="122"/>
        <v/>
      </c>
      <c r="DE209" s="162" t="str">
        <f t="shared" si="123"/>
        <v/>
      </c>
      <c r="DF209" s="162" t="str">
        <f t="shared" si="124"/>
        <v/>
      </c>
      <c r="DG209" s="162" t="str">
        <f t="shared" si="125"/>
        <v/>
      </c>
      <c r="DH209" s="93" t="str">
        <f t="shared" si="126"/>
        <v/>
      </c>
      <c r="DI209" s="94" t="str">
        <f t="shared" si="127"/>
        <v/>
      </c>
      <c r="DJ209" s="95" t="str">
        <f t="shared" si="128"/>
        <v/>
      </c>
      <c r="DK209" s="96" t="str">
        <f t="shared" si="129"/>
        <v/>
      </c>
      <c r="DL209" s="97" t="str">
        <f t="shared" si="130"/>
        <v/>
      </c>
      <c r="DM209" s="164" t="str">
        <f t="shared" si="131"/>
        <v/>
      </c>
      <c r="DN209" s="165" t="str">
        <f t="shared" si="132"/>
        <v/>
      </c>
      <c r="DO209" s="165" t="str">
        <f t="shared" si="133"/>
        <v/>
      </c>
      <c r="DP209" s="165" t="str">
        <f t="shared" si="134"/>
        <v/>
      </c>
      <c r="DQ209" s="172" t="str">
        <f t="shared" si="135"/>
        <v/>
      </c>
    </row>
    <row r="210" spans="1:121" ht="18" hidden="1" customHeight="1">
      <c r="A210" s="70"/>
      <c r="B210" s="118"/>
      <c r="C210" s="117"/>
      <c r="D210" s="115"/>
      <c r="E210" s="74"/>
      <c r="F210" s="75"/>
      <c r="G210" s="75"/>
      <c r="H210" s="75"/>
      <c r="I210" s="75"/>
      <c r="J210" s="75"/>
      <c r="K210" s="75"/>
      <c r="L210" s="75"/>
      <c r="M210" s="76"/>
      <c r="N210" s="76"/>
      <c r="O210" s="76"/>
      <c r="P210" s="76"/>
      <c r="Q210" s="76" t="str">
        <f t="shared" si="102"/>
        <v/>
      </c>
      <c r="R210" s="76">
        <f t="shared" si="103"/>
        <v>0</v>
      </c>
      <c r="S210" s="77"/>
      <c r="T210" s="77"/>
      <c r="U210" s="77"/>
      <c r="V210" s="77"/>
      <c r="W210" s="77"/>
      <c r="X210" s="78"/>
      <c r="Y210" s="78"/>
      <c r="Z210" s="78"/>
      <c r="AA210" s="78"/>
      <c r="AB210" s="78"/>
      <c r="AC210" s="78" t="str">
        <f t="shared" si="104"/>
        <v/>
      </c>
      <c r="AD210" s="79" t="str">
        <f t="shared" si="105"/>
        <v/>
      </c>
      <c r="AE210" s="74"/>
      <c r="AF210" s="75"/>
      <c r="AG210" s="75"/>
      <c r="AH210" s="75"/>
      <c r="AI210" s="75"/>
      <c r="AJ210" s="75"/>
      <c r="AK210" s="75"/>
      <c r="AL210" s="76"/>
      <c r="AM210" s="76"/>
      <c r="AN210" s="76"/>
      <c r="AO210" s="76" t="str">
        <f t="shared" si="106"/>
        <v/>
      </c>
      <c r="AP210" s="76" t="str">
        <f t="shared" si="107"/>
        <v/>
      </c>
      <c r="AQ210" s="77"/>
      <c r="AR210" s="77"/>
      <c r="AS210" s="77"/>
      <c r="AT210" s="77"/>
      <c r="AU210" s="78"/>
      <c r="AV210" s="78"/>
      <c r="AW210" s="78"/>
      <c r="AX210" s="78" t="str">
        <f t="shared" si="136"/>
        <v/>
      </c>
      <c r="AY210" s="78" t="str">
        <f t="shared" si="108"/>
        <v/>
      </c>
      <c r="AZ210" s="262"/>
      <c r="BA210" s="263"/>
      <c r="BB210" s="80" t="str">
        <f t="shared" si="109"/>
        <v/>
      </c>
      <c r="BC210" s="74"/>
      <c r="BD210" s="75"/>
      <c r="BE210" s="75"/>
      <c r="BF210" s="75"/>
      <c r="BG210" s="75"/>
      <c r="BH210" s="76" t="str">
        <f t="shared" si="110"/>
        <v/>
      </c>
      <c r="BI210" s="76" t="str">
        <f t="shared" si="111"/>
        <v/>
      </c>
      <c r="BJ210" s="77"/>
      <c r="BK210" s="77"/>
      <c r="BL210" s="77"/>
      <c r="BM210" s="77"/>
      <c r="BN210" s="77"/>
      <c r="BO210" s="77"/>
      <c r="BP210" s="78"/>
      <c r="BQ210" s="78"/>
      <c r="BR210" s="78"/>
      <c r="BS210" s="78"/>
      <c r="BT210" s="78" t="str">
        <f t="shared" si="137"/>
        <v/>
      </c>
      <c r="BU210" s="78" t="str">
        <f t="shared" si="112"/>
        <v/>
      </c>
      <c r="BV210" s="81"/>
      <c r="BW210" s="81"/>
      <c r="BX210" s="81"/>
      <c r="BY210" s="82"/>
      <c r="BZ210" s="82"/>
      <c r="CA210" s="82" t="str">
        <f t="shared" si="113"/>
        <v/>
      </c>
      <c r="CB210" s="82" t="str">
        <f>IFERROR(IF($CB$168=0,0,((CA210/SUMIFS($BV$171:$BZ$171,BV210:BZ210,"&gt;=0"))*100)),"")</f>
        <v/>
      </c>
      <c r="CC210" s="83"/>
      <c r="CD210" s="83"/>
      <c r="CE210" s="84"/>
      <c r="CF210" s="84"/>
      <c r="CG210" s="84"/>
      <c r="CH210" s="84" t="str">
        <f t="shared" si="115"/>
        <v/>
      </c>
      <c r="CI210" s="84" t="str">
        <f t="shared" si="116"/>
        <v/>
      </c>
      <c r="CJ210" s="85"/>
      <c r="CK210" s="85"/>
      <c r="CL210" s="86"/>
      <c r="CM210" s="86"/>
      <c r="CN210" s="86"/>
      <c r="CO210" s="86" t="str">
        <f t="shared" si="138"/>
        <v/>
      </c>
      <c r="CP210" s="86">
        <f t="shared" si="118"/>
        <v>0</v>
      </c>
      <c r="CQ210" s="87"/>
      <c r="CR210" s="87"/>
      <c r="CS210" s="87"/>
      <c r="CT210" s="87"/>
      <c r="CU210" s="88"/>
      <c r="CV210" s="88"/>
      <c r="CW210" s="88"/>
      <c r="CX210" s="88"/>
      <c r="CY210" s="88" t="str">
        <f t="shared" si="139"/>
        <v/>
      </c>
      <c r="CZ210" s="89" t="str">
        <f t="shared" si="120"/>
        <v/>
      </c>
      <c r="DA210" s="264"/>
      <c r="DB210" s="263"/>
      <c r="DC210" s="80" t="str">
        <f t="shared" si="121"/>
        <v/>
      </c>
      <c r="DD210" s="162" t="str">
        <f t="shared" si="122"/>
        <v/>
      </c>
      <c r="DE210" s="162" t="str">
        <f t="shared" si="123"/>
        <v/>
      </c>
      <c r="DF210" s="162" t="str">
        <f t="shared" si="124"/>
        <v/>
      </c>
      <c r="DG210" s="162" t="str">
        <f t="shared" si="125"/>
        <v/>
      </c>
      <c r="DH210" s="93" t="str">
        <f t="shared" si="126"/>
        <v/>
      </c>
      <c r="DI210" s="94" t="str">
        <f t="shared" si="127"/>
        <v/>
      </c>
      <c r="DJ210" s="95" t="str">
        <f t="shared" si="128"/>
        <v/>
      </c>
      <c r="DK210" s="96" t="str">
        <f t="shared" si="129"/>
        <v/>
      </c>
      <c r="DL210" s="97" t="str">
        <f t="shared" si="130"/>
        <v/>
      </c>
      <c r="DM210" s="164" t="str">
        <f t="shared" si="131"/>
        <v/>
      </c>
      <c r="DN210" s="165" t="str">
        <f t="shared" si="132"/>
        <v/>
      </c>
      <c r="DO210" s="165" t="str">
        <f t="shared" si="133"/>
        <v/>
      </c>
      <c r="DP210" s="165" t="str">
        <f t="shared" si="134"/>
        <v/>
      </c>
      <c r="DQ210" s="172" t="str">
        <f t="shared" si="135"/>
        <v/>
      </c>
    </row>
    <row r="211" spans="1:121" ht="18" hidden="1" customHeight="1" thickBot="1">
      <c r="A211" s="70"/>
      <c r="B211" s="118"/>
      <c r="C211" s="117"/>
      <c r="D211" s="115"/>
      <c r="E211" s="119"/>
      <c r="F211" s="120"/>
      <c r="G211" s="120"/>
      <c r="H211" s="120"/>
      <c r="I211" s="120"/>
      <c r="J211" s="120"/>
      <c r="K211" s="120"/>
      <c r="L211" s="120"/>
      <c r="M211" s="121"/>
      <c r="N211" s="121"/>
      <c r="O211" s="121"/>
      <c r="P211" s="121"/>
      <c r="Q211" s="121" t="str">
        <f t="shared" si="102"/>
        <v/>
      </c>
      <c r="R211" s="76">
        <f t="shared" si="103"/>
        <v>0</v>
      </c>
      <c r="S211" s="122"/>
      <c r="T211" s="122"/>
      <c r="U211" s="122"/>
      <c r="V211" s="122"/>
      <c r="W211" s="122"/>
      <c r="X211" s="123"/>
      <c r="Y211" s="123"/>
      <c r="Z211" s="123"/>
      <c r="AA211" s="123"/>
      <c r="AB211" s="123"/>
      <c r="AC211" s="123" t="str">
        <f t="shared" si="104"/>
        <v/>
      </c>
      <c r="AD211" s="79" t="str">
        <f t="shared" si="105"/>
        <v/>
      </c>
      <c r="AE211" s="119"/>
      <c r="AF211" s="120"/>
      <c r="AG211" s="120"/>
      <c r="AH211" s="120"/>
      <c r="AI211" s="120"/>
      <c r="AJ211" s="120"/>
      <c r="AK211" s="120"/>
      <c r="AL211" s="121"/>
      <c r="AM211" s="121"/>
      <c r="AN211" s="121"/>
      <c r="AO211" s="76" t="str">
        <f t="shared" si="106"/>
        <v/>
      </c>
      <c r="AP211" s="76" t="str">
        <f t="shared" si="107"/>
        <v/>
      </c>
      <c r="AQ211" s="122"/>
      <c r="AR211" s="122"/>
      <c r="AS211" s="122"/>
      <c r="AT211" s="122"/>
      <c r="AU211" s="123"/>
      <c r="AV211" s="123"/>
      <c r="AW211" s="123"/>
      <c r="AX211" s="78" t="str">
        <f t="shared" si="136"/>
        <v/>
      </c>
      <c r="AY211" s="78" t="str">
        <f t="shared" si="108"/>
        <v/>
      </c>
      <c r="AZ211" s="265"/>
      <c r="BA211" s="266"/>
      <c r="BB211" s="80" t="str">
        <f t="shared" si="109"/>
        <v/>
      </c>
      <c r="BC211" s="119"/>
      <c r="BD211" s="120"/>
      <c r="BE211" s="120"/>
      <c r="BF211" s="120"/>
      <c r="BG211" s="120"/>
      <c r="BH211" s="76" t="str">
        <f t="shared" si="110"/>
        <v/>
      </c>
      <c r="BI211" s="76" t="str">
        <f t="shared" si="111"/>
        <v/>
      </c>
      <c r="BJ211" s="122"/>
      <c r="BK211" s="122"/>
      <c r="BL211" s="122"/>
      <c r="BM211" s="122"/>
      <c r="BN211" s="122"/>
      <c r="BO211" s="122"/>
      <c r="BP211" s="123"/>
      <c r="BQ211" s="123"/>
      <c r="BR211" s="123"/>
      <c r="BS211" s="123"/>
      <c r="BT211" s="78" t="str">
        <f t="shared" si="137"/>
        <v/>
      </c>
      <c r="BU211" s="78" t="str">
        <f t="shared" si="112"/>
        <v/>
      </c>
      <c r="BV211" s="126"/>
      <c r="BW211" s="126"/>
      <c r="BX211" s="126"/>
      <c r="BY211" s="127"/>
      <c r="BZ211" s="127"/>
      <c r="CA211" s="82" t="str">
        <f t="shared" si="113"/>
        <v/>
      </c>
      <c r="CB211" s="82" t="str">
        <f t="shared" si="114"/>
        <v/>
      </c>
      <c r="CC211" s="128"/>
      <c r="CD211" s="128"/>
      <c r="CE211" s="129"/>
      <c r="CF211" s="129"/>
      <c r="CG211" s="129"/>
      <c r="CH211" s="84" t="str">
        <f t="shared" si="115"/>
        <v/>
      </c>
      <c r="CI211" s="84" t="str">
        <f t="shared" si="116"/>
        <v/>
      </c>
      <c r="CJ211" s="130"/>
      <c r="CK211" s="130"/>
      <c r="CL211" s="131"/>
      <c r="CM211" s="131"/>
      <c r="CN211" s="131"/>
      <c r="CO211" s="131" t="str">
        <f t="shared" si="138"/>
        <v/>
      </c>
      <c r="CP211" s="86">
        <f t="shared" si="118"/>
        <v>0</v>
      </c>
      <c r="CQ211" s="132"/>
      <c r="CR211" s="132"/>
      <c r="CS211" s="132"/>
      <c r="CT211" s="132"/>
      <c r="CU211" s="133"/>
      <c r="CV211" s="133"/>
      <c r="CW211" s="133"/>
      <c r="CX211" s="133"/>
      <c r="CY211" s="88" t="str">
        <f t="shared" si="139"/>
        <v/>
      </c>
      <c r="CZ211" s="89" t="str">
        <f t="shared" si="120"/>
        <v/>
      </c>
      <c r="DA211" s="267"/>
      <c r="DB211" s="266"/>
      <c r="DC211" s="80" t="str">
        <f t="shared" si="121"/>
        <v/>
      </c>
      <c r="DD211" s="162" t="str">
        <f t="shared" si="122"/>
        <v/>
      </c>
      <c r="DE211" s="162" t="str">
        <f t="shared" si="123"/>
        <v/>
      </c>
      <c r="DF211" s="162" t="str">
        <f t="shared" si="124"/>
        <v/>
      </c>
      <c r="DG211" s="162" t="str">
        <f t="shared" si="125"/>
        <v/>
      </c>
      <c r="DH211" s="93" t="str">
        <f t="shared" si="126"/>
        <v/>
      </c>
      <c r="DI211" s="94" t="str">
        <f t="shared" si="127"/>
        <v/>
      </c>
      <c r="DJ211" s="95" t="str">
        <f t="shared" si="128"/>
        <v/>
      </c>
      <c r="DK211" s="96" t="str">
        <f t="shared" si="129"/>
        <v/>
      </c>
      <c r="DL211" s="97" t="str">
        <f t="shared" si="130"/>
        <v/>
      </c>
      <c r="DM211" s="164" t="str">
        <f t="shared" si="131"/>
        <v/>
      </c>
      <c r="DN211" s="165" t="str">
        <f t="shared" si="132"/>
        <v/>
      </c>
      <c r="DO211" s="165" t="str">
        <f t="shared" si="133"/>
        <v/>
      </c>
      <c r="DP211" s="165" t="str">
        <f t="shared" si="134"/>
        <v/>
      </c>
      <c r="DQ211" s="172" t="str">
        <f t="shared" si="135"/>
        <v/>
      </c>
    </row>
    <row r="212" spans="1:121" s="148" customFormat="1" ht="15">
      <c r="B212" s="144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  <c r="AN212" s="144"/>
      <c r="AO212" s="144"/>
      <c r="AP212" s="144"/>
      <c r="AQ212" s="144"/>
      <c r="AR212" s="144"/>
      <c r="AS212" s="144"/>
      <c r="AT212" s="144"/>
      <c r="AU212" s="144"/>
      <c r="AV212" s="144"/>
      <c r="AW212" s="144"/>
      <c r="AX212" s="144"/>
      <c r="AY212" s="144"/>
      <c r="AZ212" s="144"/>
      <c r="BA212" s="144"/>
      <c r="BB212" s="144"/>
      <c r="BC212" s="144"/>
      <c r="BD212" s="144"/>
      <c r="BE212" s="144"/>
      <c r="BF212" s="144"/>
      <c r="BG212" s="144"/>
      <c r="BH212" s="144"/>
      <c r="BI212" s="144"/>
      <c r="BJ212" s="144"/>
      <c r="BK212" s="144"/>
      <c r="BL212" s="144"/>
      <c r="BM212" s="144"/>
      <c r="BN212" s="144"/>
      <c r="BO212" s="144"/>
      <c r="BP212" s="144"/>
      <c r="BQ212" s="144"/>
      <c r="BR212" s="144"/>
      <c r="BS212" s="144"/>
      <c r="BT212" s="144"/>
      <c r="BU212" s="144"/>
      <c r="BV212" s="144"/>
      <c r="BW212" s="144"/>
      <c r="BX212" s="144"/>
      <c r="BY212" s="144"/>
      <c r="BZ212" s="144"/>
      <c r="CA212" s="144"/>
      <c r="CB212" s="144"/>
      <c r="CC212" s="144"/>
      <c r="CD212" s="144"/>
      <c r="CE212" s="144"/>
      <c r="CF212" s="144"/>
      <c r="CG212" s="144"/>
      <c r="CH212" s="144"/>
      <c r="CI212" s="144"/>
      <c r="CJ212" s="144"/>
      <c r="CK212" s="144"/>
      <c r="CL212" s="144"/>
      <c r="CM212" s="144"/>
      <c r="CN212" s="144"/>
      <c r="CO212" s="144"/>
      <c r="CP212" s="144"/>
      <c r="CQ212" s="144"/>
      <c r="CR212" s="144"/>
      <c r="CS212" s="144"/>
      <c r="CT212" s="144"/>
      <c r="CU212" s="144"/>
      <c r="CV212" s="144"/>
      <c r="CW212" s="144"/>
      <c r="CX212" s="144"/>
      <c r="CY212" s="144"/>
      <c r="CZ212" s="268" t="s">
        <v>102</v>
      </c>
      <c r="DA212" s="269"/>
      <c r="DB212" s="269"/>
      <c r="DC212" s="269"/>
      <c r="DD212" s="2"/>
      <c r="DE212" s="2"/>
      <c r="DF212" s="2"/>
      <c r="DG212" s="2"/>
      <c r="DH212" s="145">
        <f>IFERROR(AVERAGE(DH172:DH211),"")</f>
        <v>78.619703103913636</v>
      </c>
      <c r="DI212" s="145">
        <f>IFERROR(AVERAGE(DI172:DI211),"")</f>
        <v>86.637314439946024</v>
      </c>
      <c r="DJ212" s="145">
        <f>IFERROR(AVERAGE(DJ172:DJ211),"")</f>
        <v>88.122057279952017</v>
      </c>
      <c r="DK212" s="145">
        <f>IFERROR(AVERAGE(DK172:DK211),"")</f>
        <v>89.309851551956811</v>
      </c>
      <c r="DL212" s="151"/>
      <c r="DM212" s="147"/>
      <c r="DN212" s="151"/>
      <c r="DO212" s="151"/>
    </row>
    <row r="213" spans="1:121" s="148" customFormat="1" ht="15">
      <c r="B213" s="144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  <c r="AN213" s="144"/>
      <c r="AO213" s="144"/>
      <c r="AP213" s="144"/>
      <c r="AQ213" s="144"/>
      <c r="AR213" s="144"/>
      <c r="AS213" s="144"/>
      <c r="AT213" s="144"/>
      <c r="AU213" s="144"/>
      <c r="AV213" s="144"/>
      <c r="AW213" s="144"/>
      <c r="AX213" s="144"/>
      <c r="AY213" s="144"/>
      <c r="AZ213" s="144"/>
      <c r="BA213" s="144"/>
      <c r="BB213" s="144"/>
      <c r="BC213" s="144"/>
      <c r="BD213" s="144"/>
      <c r="BE213" s="144"/>
      <c r="BF213" s="144"/>
      <c r="BG213" s="144"/>
      <c r="BH213" s="144"/>
      <c r="BI213" s="144"/>
      <c r="BJ213" s="144"/>
      <c r="BK213" s="144"/>
      <c r="BL213" s="144"/>
      <c r="BM213" s="144"/>
      <c r="BN213" s="144"/>
      <c r="BO213" s="144"/>
      <c r="BP213" s="144"/>
      <c r="BQ213" s="144"/>
      <c r="BR213" s="144"/>
      <c r="BS213" s="144"/>
      <c r="BT213" s="144"/>
      <c r="BU213" s="144"/>
      <c r="BV213" s="144"/>
      <c r="BW213" s="144"/>
      <c r="BX213" s="144"/>
      <c r="BY213" s="144"/>
      <c r="BZ213" s="144"/>
      <c r="CA213" s="144"/>
      <c r="CB213" s="144"/>
      <c r="CC213" s="144"/>
      <c r="CD213" s="144"/>
      <c r="CE213" s="144"/>
      <c r="CF213" s="144"/>
      <c r="CG213" s="144"/>
      <c r="CH213" s="144"/>
      <c r="CI213" s="144"/>
      <c r="CJ213" s="144"/>
      <c r="CK213" s="144"/>
      <c r="CL213" s="144"/>
      <c r="CM213" s="144"/>
      <c r="CN213" s="144"/>
      <c r="CO213" s="144"/>
      <c r="CP213" s="144"/>
      <c r="CQ213" s="144"/>
      <c r="CR213" s="144"/>
      <c r="CS213" s="144"/>
      <c r="CT213" s="144"/>
      <c r="CU213" s="144"/>
      <c r="CV213" s="144"/>
      <c r="CW213" s="144"/>
      <c r="CX213" s="144"/>
      <c r="CY213" s="144"/>
      <c r="CZ213" s="270" t="s">
        <v>103</v>
      </c>
      <c r="DA213" s="270"/>
      <c r="DB213" s="270"/>
      <c r="DC213" s="270"/>
      <c r="DD213" s="2"/>
      <c r="DE213" s="2"/>
      <c r="DF213" s="2"/>
      <c r="DG213" s="2"/>
      <c r="DH213" s="145">
        <f>IFERROR(ROUND(STDEV(DH172:DH211),2),"")</f>
        <v>11.24</v>
      </c>
      <c r="DI213" s="145">
        <f>IFERROR(ROUND(STDEV(DI172:DI211),2),"")</f>
        <v>7.02</v>
      </c>
      <c r="DJ213" s="145">
        <f>IFERROR(ROUND(STDEV(DJ172:DJ211),2),"")</f>
        <v>6.24</v>
      </c>
      <c r="DK213" s="145">
        <f>IFERROR(ROUND(STDEV(DK172:DK211),2),"")</f>
        <v>5.62</v>
      </c>
      <c r="DL213" s="151"/>
      <c r="DM213" s="147"/>
      <c r="DN213" s="151"/>
    </row>
    <row r="214" spans="1:121" s="148" customFormat="1" ht="15">
      <c r="B214" s="144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  <c r="AN214" s="144"/>
      <c r="AO214" s="144"/>
      <c r="AP214" s="144"/>
      <c r="AQ214" s="144"/>
      <c r="AR214" s="144"/>
      <c r="AS214" s="144"/>
      <c r="AT214" s="144"/>
      <c r="AU214" s="144"/>
      <c r="AV214" s="144"/>
      <c r="AW214" s="144"/>
      <c r="AX214" s="144"/>
      <c r="AY214" s="144"/>
      <c r="AZ214" s="144"/>
      <c r="BA214" s="144"/>
      <c r="BB214" s="144"/>
      <c r="BC214" s="144"/>
      <c r="BD214" s="144"/>
      <c r="BE214" s="144"/>
      <c r="BF214" s="144"/>
      <c r="BG214" s="144"/>
      <c r="BH214" s="144"/>
      <c r="BI214" s="144"/>
      <c r="BJ214" s="144"/>
      <c r="BK214" s="144"/>
      <c r="BL214" s="144"/>
      <c r="BM214" s="144"/>
      <c r="BN214" s="144"/>
      <c r="BO214" s="144"/>
      <c r="BP214" s="144"/>
      <c r="BQ214" s="144"/>
      <c r="BR214" s="144"/>
      <c r="BS214" s="144"/>
      <c r="BT214" s="144"/>
      <c r="BU214" s="144"/>
      <c r="BV214" s="144"/>
      <c r="BW214" s="144"/>
      <c r="BX214" s="144"/>
      <c r="BY214" s="144"/>
      <c r="BZ214" s="144"/>
      <c r="CA214" s="144"/>
      <c r="CB214" s="144"/>
      <c r="CC214" s="144"/>
      <c r="CD214" s="144"/>
      <c r="CE214" s="144"/>
      <c r="CF214" s="144"/>
      <c r="CG214" s="144"/>
      <c r="CH214" s="144"/>
      <c r="CI214" s="144"/>
      <c r="CJ214" s="144"/>
      <c r="CK214" s="144"/>
      <c r="CL214" s="144"/>
      <c r="CM214" s="144"/>
      <c r="CN214" s="144"/>
      <c r="CO214" s="144"/>
      <c r="CP214" s="144"/>
      <c r="CQ214" s="144"/>
      <c r="CR214" s="144"/>
      <c r="CS214" s="144"/>
      <c r="CT214" s="144"/>
      <c r="CU214" s="144"/>
      <c r="CV214" s="144"/>
      <c r="CW214" s="144"/>
      <c r="CX214" s="144"/>
      <c r="CY214" s="144"/>
      <c r="CZ214" s="144"/>
      <c r="DA214" s="144"/>
      <c r="DB214" s="144"/>
      <c r="DC214" s="144"/>
      <c r="DD214" s="149"/>
      <c r="DE214" s="149"/>
      <c r="DF214" s="149"/>
      <c r="DG214" s="149"/>
      <c r="DH214" s="150"/>
      <c r="DL214" s="151"/>
      <c r="DM214" s="147"/>
      <c r="DN214" s="151"/>
    </row>
    <row r="215" spans="1:121" s="148" customFormat="1" ht="15">
      <c r="B215" s="144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  <c r="AN215" s="144"/>
      <c r="AO215" s="144"/>
      <c r="AP215" s="144"/>
      <c r="AQ215" s="144"/>
      <c r="AR215" s="144"/>
      <c r="AS215" s="144"/>
      <c r="AT215" s="144"/>
      <c r="AU215" s="144"/>
      <c r="AV215" s="144"/>
      <c r="AW215" s="144"/>
      <c r="AX215" s="144"/>
      <c r="AY215" s="144"/>
      <c r="AZ215" s="144"/>
      <c r="BA215" s="144"/>
      <c r="BB215" s="144"/>
      <c r="BC215" s="144"/>
      <c r="BD215" s="144"/>
      <c r="BE215" s="144"/>
      <c r="BF215" s="144"/>
      <c r="BG215" s="144"/>
      <c r="BH215" s="144"/>
      <c r="BI215" s="144"/>
      <c r="BJ215" s="144"/>
      <c r="BK215" s="144"/>
      <c r="BL215" s="144"/>
      <c r="BM215" s="144"/>
      <c r="BN215" s="144"/>
      <c r="BO215" s="144"/>
      <c r="BP215" s="144"/>
      <c r="BQ215" s="144"/>
      <c r="BR215" s="144"/>
      <c r="BS215" s="144"/>
      <c r="BT215" s="144"/>
      <c r="BU215" s="144"/>
      <c r="BV215" s="144"/>
      <c r="BW215" s="144"/>
      <c r="BX215" s="144"/>
      <c r="BY215" s="144"/>
      <c r="BZ215" s="144"/>
      <c r="CA215" s="144"/>
      <c r="CB215" s="144"/>
      <c r="CC215" s="144"/>
      <c r="CD215" s="144"/>
      <c r="CE215" s="144"/>
      <c r="CF215" s="144"/>
      <c r="CG215" s="144"/>
      <c r="CH215" s="144"/>
      <c r="CI215" s="144"/>
      <c r="CJ215" s="144"/>
      <c r="CK215" s="144"/>
      <c r="CL215" s="144"/>
      <c r="CM215" s="144"/>
      <c r="CN215" s="144"/>
      <c r="CO215" s="144"/>
      <c r="CP215" s="144"/>
      <c r="CQ215" s="144"/>
      <c r="CR215" s="144"/>
      <c r="CS215" s="144"/>
      <c r="CT215" s="144"/>
      <c r="CU215" s="144"/>
      <c r="CV215" s="144"/>
      <c r="CW215" s="144"/>
      <c r="CX215" s="144"/>
      <c r="CY215" s="144"/>
      <c r="CZ215" s="144"/>
      <c r="DA215" s="144"/>
      <c r="DB215" s="144"/>
      <c r="DC215" s="144"/>
      <c r="DD215" s="149"/>
      <c r="DE215" s="149"/>
      <c r="DF215" s="149"/>
      <c r="DG215" s="149"/>
      <c r="DH215" s="150"/>
      <c r="DL215" s="151"/>
      <c r="DM215" s="147"/>
      <c r="DN215" s="151"/>
    </row>
    <row r="216" spans="1:121" s="148" customFormat="1" ht="15">
      <c r="B216" s="144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  <c r="AN216" s="144"/>
      <c r="AO216" s="144"/>
      <c r="AP216" s="144"/>
      <c r="AQ216" s="144"/>
      <c r="AR216" s="144"/>
      <c r="AS216" s="144"/>
      <c r="AT216" s="144"/>
      <c r="AU216" s="144"/>
      <c r="AV216" s="144"/>
      <c r="AW216" s="144"/>
      <c r="AX216" s="144"/>
      <c r="AY216" s="144"/>
      <c r="AZ216" s="144"/>
      <c r="BA216" s="144"/>
      <c r="BB216" s="144"/>
      <c r="BC216" s="144"/>
      <c r="BD216" s="144"/>
      <c r="BE216" s="144"/>
      <c r="BF216" s="144"/>
      <c r="BG216" s="144"/>
      <c r="BH216" s="144"/>
      <c r="BI216" s="144"/>
      <c r="BJ216" s="144"/>
      <c r="BK216" s="144"/>
      <c r="BL216" s="144"/>
      <c r="BM216" s="144"/>
      <c r="BN216" s="144"/>
      <c r="BO216" s="144"/>
      <c r="BP216" s="144"/>
      <c r="BQ216" s="144"/>
      <c r="BR216" s="144"/>
      <c r="BS216" s="144"/>
      <c r="BT216" s="144"/>
      <c r="BU216" s="144"/>
      <c r="BV216" s="144"/>
      <c r="BW216" s="144"/>
      <c r="BX216" s="144"/>
      <c r="BY216" s="144"/>
      <c r="BZ216" s="144"/>
      <c r="CA216" s="144"/>
      <c r="CB216" s="144"/>
      <c r="CC216" s="144"/>
      <c r="CD216" s="144"/>
      <c r="CE216" s="144"/>
      <c r="CF216" s="144"/>
      <c r="CG216" s="144"/>
      <c r="CH216" s="144"/>
      <c r="CI216" s="144"/>
      <c r="CJ216" s="144"/>
      <c r="CK216" s="144"/>
      <c r="CL216" s="144"/>
      <c r="CM216" s="144"/>
      <c r="CN216" s="144"/>
      <c r="CO216" s="144"/>
      <c r="CP216" s="144"/>
      <c r="CQ216" s="144"/>
      <c r="CR216" s="144"/>
      <c r="CS216" s="144"/>
      <c r="CT216" s="144"/>
      <c r="CU216" s="144"/>
      <c r="CV216" s="144"/>
      <c r="CW216" s="144"/>
      <c r="CX216" s="144"/>
      <c r="CY216" s="144"/>
      <c r="CZ216" s="144"/>
      <c r="DA216" s="144"/>
      <c r="DB216" s="144"/>
      <c r="DC216" s="144"/>
      <c r="DD216" s="149"/>
      <c r="DE216" s="149"/>
      <c r="DF216" s="149"/>
      <c r="DG216" s="149"/>
      <c r="DH216" s="150"/>
      <c r="DL216" s="151"/>
      <c r="DM216" s="147"/>
      <c r="DN216" s="151"/>
    </row>
    <row r="217" spans="1:121"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  <c r="AA217" s="143"/>
      <c r="AB217" s="143"/>
      <c r="AC217" s="143"/>
      <c r="AD217" s="143"/>
      <c r="AE217" s="143"/>
      <c r="AF217" s="143"/>
      <c r="AG217" s="143"/>
      <c r="AH217" s="143"/>
      <c r="AI217" s="143"/>
      <c r="AJ217" s="143"/>
      <c r="AK217" s="143"/>
      <c r="AL217" s="143"/>
      <c r="AM217" s="143"/>
      <c r="AN217" s="143"/>
      <c r="AO217" s="143"/>
      <c r="AP217" s="143"/>
      <c r="AQ217" s="143"/>
      <c r="AR217" s="143"/>
      <c r="AS217" s="143"/>
      <c r="AT217" s="143"/>
      <c r="AU217" s="143"/>
      <c r="AV217" s="143"/>
      <c r="AW217" s="143"/>
      <c r="AX217" s="143"/>
      <c r="AY217" s="143"/>
      <c r="AZ217" s="143"/>
      <c r="BA217" s="143"/>
      <c r="BB217" s="143"/>
      <c r="BC217" s="143"/>
      <c r="BD217" s="143"/>
      <c r="BE217" s="143"/>
      <c r="BF217" s="143"/>
      <c r="BG217" s="143"/>
      <c r="BH217" s="143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  <c r="BV217" s="143"/>
      <c r="BW217" s="143"/>
      <c r="BX217" s="143"/>
      <c r="BY217" s="143"/>
      <c r="BZ217" s="143"/>
      <c r="CA217" s="143"/>
      <c r="CB217" s="143"/>
      <c r="CC217" s="143"/>
      <c r="CD217" s="143"/>
      <c r="CE217" s="143"/>
      <c r="CF217" s="143"/>
      <c r="CG217" s="143"/>
      <c r="CH217" s="143"/>
      <c r="CI217" s="143"/>
      <c r="CJ217" s="143"/>
      <c r="CK217" s="143"/>
      <c r="CL217" s="143"/>
      <c r="CM217" s="143"/>
      <c r="CN217" s="143"/>
      <c r="CO217" s="143"/>
      <c r="CP217" s="143"/>
      <c r="CQ217" s="143"/>
      <c r="CR217" s="143"/>
      <c r="CS217" s="143"/>
      <c r="CT217" s="143"/>
      <c r="CU217" s="143"/>
      <c r="CV217" s="143"/>
      <c r="CW217" s="143"/>
      <c r="CX217" s="143"/>
      <c r="CY217" s="143"/>
      <c r="CZ217" s="143"/>
      <c r="DA217" s="143"/>
      <c r="DB217" s="143"/>
      <c r="DC217" s="143"/>
      <c r="DD217" s="173"/>
      <c r="DE217" s="173"/>
      <c r="DF217" s="173"/>
      <c r="DG217" s="173"/>
    </row>
  </sheetData>
  <sheetProtection password="C7EA" sheet="1" objects="1" scenarios="1"/>
  <dataConsolidate/>
  <mergeCells count="695">
    <mergeCell ref="C5:D5"/>
    <mergeCell ref="C6:D6"/>
    <mergeCell ref="E6:CZ6"/>
    <mergeCell ref="C7:D7"/>
    <mergeCell ref="E7:AD7"/>
    <mergeCell ref="AE7:BB7"/>
    <mergeCell ref="BC7:CZ7"/>
    <mergeCell ref="DA7:DC8"/>
    <mergeCell ref="C8:D8"/>
    <mergeCell ref="E8:W8"/>
    <mergeCell ref="X8:AB8"/>
    <mergeCell ref="AC8:AD8"/>
    <mergeCell ref="AE8:AV8"/>
    <mergeCell ref="AW8:AZ8"/>
    <mergeCell ref="BA8:BB8"/>
    <mergeCell ref="BC8:CQ8"/>
    <mergeCell ref="CR8:CX8"/>
    <mergeCell ref="AP10:AP12"/>
    <mergeCell ref="AX10:AX11"/>
    <mergeCell ref="AY10:AY12"/>
    <mergeCell ref="BB10:BB12"/>
    <mergeCell ref="CY8:CZ8"/>
    <mergeCell ref="A9:A12"/>
    <mergeCell ref="B9:B12"/>
    <mergeCell ref="C9:C12"/>
    <mergeCell ref="D9:D10"/>
    <mergeCell ref="E9:M9"/>
    <mergeCell ref="N9:O9"/>
    <mergeCell ref="P9:Q9"/>
    <mergeCell ref="S9:Y9"/>
    <mergeCell ref="Z9:AC9"/>
    <mergeCell ref="BI10:BI12"/>
    <mergeCell ref="BT10:BT11"/>
    <mergeCell ref="BU10:BU12"/>
    <mergeCell ref="CA10:CA11"/>
    <mergeCell ref="CB10:CB12"/>
    <mergeCell ref="CP10:CP12"/>
    <mergeCell ref="CY10:CY11"/>
    <mergeCell ref="CZ10:CZ12"/>
    <mergeCell ref="BH10:BH11"/>
    <mergeCell ref="DL9:DL12"/>
    <mergeCell ref="Q10:Q11"/>
    <mergeCell ref="R10:R12"/>
    <mergeCell ref="AC10:AC11"/>
    <mergeCell ref="AD10:AD12"/>
    <mergeCell ref="AO10:AO11"/>
    <mergeCell ref="CG9:CH9"/>
    <mergeCell ref="CJ9:CM9"/>
    <mergeCell ref="CN9:CO9"/>
    <mergeCell ref="CQ9:CW9"/>
    <mergeCell ref="CX9:CY9"/>
    <mergeCell ref="DA9:DB9"/>
    <mergeCell ref="BG9:BH9"/>
    <mergeCell ref="BJ9:BR9"/>
    <mergeCell ref="BS9:BT9"/>
    <mergeCell ref="BV9:BY9"/>
    <mergeCell ref="BZ9:CA9"/>
    <mergeCell ref="CC9:CF9"/>
    <mergeCell ref="AE9:AM9"/>
    <mergeCell ref="AN9:AO9"/>
    <mergeCell ref="AQ9:AV9"/>
    <mergeCell ref="AW9:AX9"/>
    <mergeCell ref="AZ9:BA10"/>
    <mergeCell ref="BC9:BF9"/>
    <mergeCell ref="DH9:DH12"/>
    <mergeCell ref="DI9:DI11"/>
    <mergeCell ref="DJ9:DJ11"/>
    <mergeCell ref="DK9:DK11"/>
    <mergeCell ref="AZ14:BA14"/>
    <mergeCell ref="DA14:DB14"/>
    <mergeCell ref="DR14:DU14"/>
    <mergeCell ref="DV14:DW14"/>
    <mergeCell ref="AZ15:BA15"/>
    <mergeCell ref="DA15:DB15"/>
    <mergeCell ref="DR15:DU15"/>
    <mergeCell ref="DV15:DW15"/>
    <mergeCell ref="DC10:DC12"/>
    <mergeCell ref="AZ11:BA11"/>
    <mergeCell ref="DA11:DB12"/>
    <mergeCell ref="AZ12:BA12"/>
    <mergeCell ref="DR12:DW12"/>
    <mergeCell ref="AZ13:BA13"/>
    <mergeCell ref="DA13:DB13"/>
    <mergeCell ref="DR13:DU13"/>
    <mergeCell ref="DV13:DW13"/>
    <mergeCell ref="CH10:CH11"/>
    <mergeCell ref="CI10:CI12"/>
    <mergeCell ref="CO10:CO11"/>
    <mergeCell ref="DV18:DW18"/>
    <mergeCell ref="AZ19:BA19"/>
    <mergeCell ref="DA19:DB19"/>
    <mergeCell ref="DR19:DU19"/>
    <mergeCell ref="DV19:DW19"/>
    <mergeCell ref="AZ16:BA16"/>
    <mergeCell ref="DA16:DB16"/>
    <mergeCell ref="DR16:DU16"/>
    <mergeCell ref="DV16:DW16"/>
    <mergeCell ref="AZ17:BA17"/>
    <mergeCell ref="DA17:DB17"/>
    <mergeCell ref="DR17:DU17"/>
    <mergeCell ref="DV17:DW17"/>
    <mergeCell ref="AZ20:BA20"/>
    <mergeCell ref="DA20:DB20"/>
    <mergeCell ref="AZ21:BA21"/>
    <mergeCell ref="DA21:DB21"/>
    <mergeCell ref="AZ22:BA22"/>
    <mergeCell ref="DA22:DB22"/>
    <mergeCell ref="AZ18:BA18"/>
    <mergeCell ref="DA18:DB18"/>
    <mergeCell ref="DR18:DU18"/>
    <mergeCell ref="AZ26:BA26"/>
    <mergeCell ref="DA26:DB26"/>
    <mergeCell ref="AZ27:BA27"/>
    <mergeCell ref="DA27:DB27"/>
    <mergeCell ref="AZ28:BA28"/>
    <mergeCell ref="DA28:DB28"/>
    <mergeCell ref="AZ23:BA23"/>
    <mergeCell ref="DA23:DB23"/>
    <mergeCell ref="AZ24:BA24"/>
    <mergeCell ref="DA24:DB24"/>
    <mergeCell ref="AZ25:BA25"/>
    <mergeCell ref="DA25:DB25"/>
    <mergeCell ref="AZ32:BA32"/>
    <mergeCell ref="DA32:DB32"/>
    <mergeCell ref="AZ33:BA33"/>
    <mergeCell ref="DA33:DB33"/>
    <mergeCell ref="AZ34:BA34"/>
    <mergeCell ref="DA34:DB34"/>
    <mergeCell ref="AZ29:BA29"/>
    <mergeCell ref="DA29:DB29"/>
    <mergeCell ref="AZ30:BA30"/>
    <mergeCell ref="DA30:DB30"/>
    <mergeCell ref="AZ31:BA31"/>
    <mergeCell ref="DA31:DB31"/>
    <mergeCell ref="AZ38:BA38"/>
    <mergeCell ref="DA38:DB38"/>
    <mergeCell ref="AZ39:BA39"/>
    <mergeCell ref="DA39:DB39"/>
    <mergeCell ref="AZ40:BA40"/>
    <mergeCell ref="DA40:DB40"/>
    <mergeCell ref="AZ35:BA35"/>
    <mergeCell ref="DA35:DB35"/>
    <mergeCell ref="AZ36:BA36"/>
    <mergeCell ref="DA36:DB36"/>
    <mergeCell ref="AZ37:BA37"/>
    <mergeCell ref="DA37:DB37"/>
    <mergeCell ref="AZ44:BA44"/>
    <mergeCell ref="DA44:DB44"/>
    <mergeCell ref="AZ45:BA45"/>
    <mergeCell ref="DA45:DB45"/>
    <mergeCell ref="AZ46:BA46"/>
    <mergeCell ref="DA46:DB46"/>
    <mergeCell ref="AZ41:BA41"/>
    <mergeCell ref="DA41:DB41"/>
    <mergeCell ref="AZ42:BA42"/>
    <mergeCell ref="DA42:DB42"/>
    <mergeCell ref="AZ43:BA43"/>
    <mergeCell ref="DA43:DB43"/>
    <mergeCell ref="AZ50:BA50"/>
    <mergeCell ref="DA50:DB50"/>
    <mergeCell ref="AZ51:BA51"/>
    <mergeCell ref="DA51:DB51"/>
    <mergeCell ref="AZ52:BA52"/>
    <mergeCell ref="DA52:DB52"/>
    <mergeCell ref="AZ47:BA47"/>
    <mergeCell ref="DA47:DB47"/>
    <mergeCell ref="AZ48:BA48"/>
    <mergeCell ref="DA48:DB48"/>
    <mergeCell ref="AZ49:BA49"/>
    <mergeCell ref="DA49:DB49"/>
    <mergeCell ref="CZ53:DC53"/>
    <mergeCell ref="CZ54:DC54"/>
    <mergeCell ref="C58:D58"/>
    <mergeCell ref="C59:D59"/>
    <mergeCell ref="E59:CZ59"/>
    <mergeCell ref="C60:D60"/>
    <mergeCell ref="E60:AD60"/>
    <mergeCell ref="AE60:BB60"/>
    <mergeCell ref="BC60:CZ60"/>
    <mergeCell ref="DA60:DC61"/>
    <mergeCell ref="BA61:BB61"/>
    <mergeCell ref="BC61:CQ61"/>
    <mergeCell ref="CR61:CX61"/>
    <mergeCell ref="CY61:CZ61"/>
    <mergeCell ref="AC61:AD61"/>
    <mergeCell ref="AE61:AV61"/>
    <mergeCell ref="AW61:AZ61"/>
    <mergeCell ref="A62:A65"/>
    <mergeCell ref="B62:B65"/>
    <mergeCell ref="C62:C65"/>
    <mergeCell ref="D62:D63"/>
    <mergeCell ref="E62:M62"/>
    <mergeCell ref="N62:Q62"/>
    <mergeCell ref="C61:D61"/>
    <mergeCell ref="E61:W61"/>
    <mergeCell ref="X61:AB61"/>
    <mergeCell ref="Q63:Q64"/>
    <mergeCell ref="R63:R65"/>
    <mergeCell ref="S62:Y62"/>
    <mergeCell ref="DC63:DC65"/>
    <mergeCell ref="DA64:DB65"/>
    <mergeCell ref="BZ62:CA62"/>
    <mergeCell ref="CC62:CF62"/>
    <mergeCell ref="CG62:CH62"/>
    <mergeCell ref="CJ62:CM62"/>
    <mergeCell ref="CN62:CO62"/>
    <mergeCell ref="CQ62:CW62"/>
    <mergeCell ref="AZ62:BA63"/>
    <mergeCell ref="BC62:BF62"/>
    <mergeCell ref="BG62:BH62"/>
    <mergeCell ref="BJ62:BR62"/>
    <mergeCell ref="BS62:BT62"/>
    <mergeCell ref="BV62:BY62"/>
    <mergeCell ref="BT63:BT64"/>
    <mergeCell ref="BU63:BU65"/>
    <mergeCell ref="AZ64:BA64"/>
    <mergeCell ref="AZ65:BA65"/>
    <mergeCell ref="AC63:AC64"/>
    <mergeCell ref="AD63:AD65"/>
    <mergeCell ref="AO63:AO64"/>
    <mergeCell ref="AP63:AP65"/>
    <mergeCell ref="AX63:AX64"/>
    <mergeCell ref="CX62:CY62"/>
    <mergeCell ref="DA62:DB62"/>
    <mergeCell ref="CY63:CY64"/>
    <mergeCell ref="CZ63:CZ65"/>
    <mergeCell ref="Z62:AC62"/>
    <mergeCell ref="AE62:AM62"/>
    <mergeCell ref="AN62:AO62"/>
    <mergeCell ref="AQ62:AV62"/>
    <mergeCell ref="AW62:AX62"/>
    <mergeCell ref="CA63:CA64"/>
    <mergeCell ref="CB63:CB65"/>
    <mergeCell ref="CH63:CH64"/>
    <mergeCell ref="CI63:CI65"/>
    <mergeCell ref="CO63:CO64"/>
    <mergeCell ref="CP63:CP65"/>
    <mergeCell ref="AY63:AY65"/>
    <mergeCell ref="BB63:BB65"/>
    <mergeCell ref="BH63:BH64"/>
    <mergeCell ref="BI63:BI65"/>
    <mergeCell ref="AZ68:BA68"/>
    <mergeCell ref="DA68:DB68"/>
    <mergeCell ref="DR68:DU68"/>
    <mergeCell ref="DV68:DW68"/>
    <mergeCell ref="AZ69:BA69"/>
    <mergeCell ref="DA69:DB69"/>
    <mergeCell ref="DR69:DU69"/>
    <mergeCell ref="DV69:DW69"/>
    <mergeCell ref="DR65:DW65"/>
    <mergeCell ref="AZ66:BA66"/>
    <mergeCell ref="DA66:DB66"/>
    <mergeCell ref="DR66:DU66"/>
    <mergeCell ref="DV66:DW66"/>
    <mergeCell ref="AZ67:BA67"/>
    <mergeCell ref="DA67:DB67"/>
    <mergeCell ref="DR67:DU67"/>
    <mergeCell ref="DV67:DW67"/>
    <mergeCell ref="DL62:DL65"/>
    <mergeCell ref="DM62:DM65"/>
    <mergeCell ref="DN62:DN65"/>
    <mergeCell ref="DH62:DH65"/>
    <mergeCell ref="DI62:DI64"/>
    <mergeCell ref="DJ62:DJ64"/>
    <mergeCell ref="DK62:DK64"/>
    <mergeCell ref="AZ72:BA72"/>
    <mergeCell ref="DA72:DB72"/>
    <mergeCell ref="DR72:DU72"/>
    <mergeCell ref="DV72:DW72"/>
    <mergeCell ref="AZ73:BA73"/>
    <mergeCell ref="DA73:DB73"/>
    <mergeCell ref="AZ70:BA70"/>
    <mergeCell ref="DA70:DB70"/>
    <mergeCell ref="DR70:DU70"/>
    <mergeCell ref="DV70:DW70"/>
    <mergeCell ref="AZ71:BA71"/>
    <mergeCell ref="DA71:DB71"/>
    <mergeCell ref="DR71:DU71"/>
    <mergeCell ref="DV71:DW71"/>
    <mergeCell ref="AZ77:BA77"/>
    <mergeCell ref="DA77:DB77"/>
    <mergeCell ref="AZ78:BA78"/>
    <mergeCell ref="DA78:DB78"/>
    <mergeCell ref="AZ79:BA79"/>
    <mergeCell ref="DA79:DB79"/>
    <mergeCell ref="AZ74:BA74"/>
    <mergeCell ref="DA74:DB74"/>
    <mergeCell ref="AZ75:BA75"/>
    <mergeCell ref="DA75:DB75"/>
    <mergeCell ref="AZ76:BA76"/>
    <mergeCell ref="DA76:DB76"/>
    <mergeCell ref="AZ83:BA83"/>
    <mergeCell ref="DA83:DB83"/>
    <mergeCell ref="AZ84:BA84"/>
    <mergeCell ref="DA84:DB84"/>
    <mergeCell ref="AZ85:BA85"/>
    <mergeCell ref="DA85:DB85"/>
    <mergeCell ref="AZ80:BA80"/>
    <mergeCell ref="DA80:DB80"/>
    <mergeCell ref="AZ81:BA81"/>
    <mergeCell ref="DA81:DB81"/>
    <mergeCell ref="AZ82:BA82"/>
    <mergeCell ref="DA82:DB82"/>
    <mergeCell ref="AZ89:BA89"/>
    <mergeCell ref="DA89:DB89"/>
    <mergeCell ref="AZ90:BA90"/>
    <mergeCell ref="DA90:DB90"/>
    <mergeCell ref="AZ91:BA91"/>
    <mergeCell ref="DA91:DB91"/>
    <mergeCell ref="AZ86:BA86"/>
    <mergeCell ref="DA86:DB86"/>
    <mergeCell ref="AZ87:BA87"/>
    <mergeCell ref="DA87:DB87"/>
    <mergeCell ref="AZ88:BA88"/>
    <mergeCell ref="DA88:DB88"/>
    <mergeCell ref="AZ95:BA95"/>
    <mergeCell ref="DA95:DB95"/>
    <mergeCell ref="AZ96:BA96"/>
    <mergeCell ref="DA96:DB96"/>
    <mergeCell ref="AZ97:BA97"/>
    <mergeCell ref="DA97:DB97"/>
    <mergeCell ref="AZ92:BA92"/>
    <mergeCell ref="DA92:DB92"/>
    <mergeCell ref="AZ93:BA93"/>
    <mergeCell ref="DA93:DB93"/>
    <mergeCell ref="AZ94:BA94"/>
    <mergeCell ref="DA94:DB94"/>
    <mergeCell ref="AZ101:BA101"/>
    <mergeCell ref="DA101:DB101"/>
    <mergeCell ref="AZ102:BA102"/>
    <mergeCell ref="DA102:DB102"/>
    <mergeCell ref="AZ103:BA103"/>
    <mergeCell ref="DA103:DB103"/>
    <mergeCell ref="AZ98:BA98"/>
    <mergeCell ref="DA98:DB98"/>
    <mergeCell ref="AZ99:BA99"/>
    <mergeCell ref="DA99:DB99"/>
    <mergeCell ref="AZ100:BA100"/>
    <mergeCell ref="DA100:DB100"/>
    <mergeCell ref="C111:D111"/>
    <mergeCell ref="C112:D112"/>
    <mergeCell ref="E112:CZ112"/>
    <mergeCell ref="C113:D113"/>
    <mergeCell ref="E113:AD113"/>
    <mergeCell ref="AE113:BB113"/>
    <mergeCell ref="BC113:CZ113"/>
    <mergeCell ref="AZ104:BA104"/>
    <mergeCell ref="DA104:DB104"/>
    <mergeCell ref="AZ105:BA105"/>
    <mergeCell ref="DA105:DB105"/>
    <mergeCell ref="CZ106:DC106"/>
    <mergeCell ref="CZ107:DC107"/>
    <mergeCell ref="DA113:DC114"/>
    <mergeCell ref="C114:D114"/>
    <mergeCell ref="E114:W114"/>
    <mergeCell ref="X114:AB114"/>
    <mergeCell ref="AC114:AD114"/>
    <mergeCell ref="AE114:AV114"/>
    <mergeCell ref="AW114:AZ114"/>
    <mergeCell ref="BA114:BB114"/>
    <mergeCell ref="BC114:CQ114"/>
    <mergeCell ref="CR114:CX114"/>
    <mergeCell ref="CY114:CZ114"/>
    <mergeCell ref="A115:A118"/>
    <mergeCell ref="B115:B118"/>
    <mergeCell ref="C115:C118"/>
    <mergeCell ref="D115:D116"/>
    <mergeCell ref="E115:M115"/>
    <mergeCell ref="N115:Q115"/>
    <mergeCell ref="S115:Y115"/>
    <mergeCell ref="Z115:AC115"/>
    <mergeCell ref="AE115:AM115"/>
    <mergeCell ref="BV115:BY115"/>
    <mergeCell ref="BZ115:CA115"/>
    <mergeCell ref="CC115:CF115"/>
    <mergeCell ref="CG115:CH115"/>
    <mergeCell ref="AN115:AO115"/>
    <mergeCell ref="AQ115:AV115"/>
    <mergeCell ref="AW115:AX115"/>
    <mergeCell ref="AZ115:BA116"/>
    <mergeCell ref="BC115:BF115"/>
    <mergeCell ref="BG115:BH115"/>
    <mergeCell ref="BH116:BH117"/>
    <mergeCell ref="AZ117:BA117"/>
    <mergeCell ref="CA116:CA117"/>
    <mergeCell ref="CB116:CB118"/>
    <mergeCell ref="CH116:CH117"/>
    <mergeCell ref="DO115:DO118"/>
    <mergeCell ref="Q116:Q117"/>
    <mergeCell ref="R116:R118"/>
    <mergeCell ref="AC116:AC117"/>
    <mergeCell ref="AD116:AD118"/>
    <mergeCell ref="AO116:AO117"/>
    <mergeCell ref="AP116:AP118"/>
    <mergeCell ref="AX116:AX117"/>
    <mergeCell ref="AY116:AY118"/>
    <mergeCell ref="BB116:BB118"/>
    <mergeCell ref="DI115:DI117"/>
    <mergeCell ref="DJ115:DJ117"/>
    <mergeCell ref="DK115:DK117"/>
    <mergeCell ref="DL115:DL118"/>
    <mergeCell ref="DM115:DM118"/>
    <mergeCell ref="DN115:DN118"/>
    <mergeCell ref="CJ115:CM115"/>
    <mergeCell ref="CN115:CO115"/>
    <mergeCell ref="CQ115:CW115"/>
    <mergeCell ref="CX115:CY115"/>
    <mergeCell ref="DA115:DB115"/>
    <mergeCell ref="DH115:DH118"/>
    <mergeCell ref="BJ115:BR115"/>
    <mergeCell ref="BS115:BT115"/>
    <mergeCell ref="AZ120:BA120"/>
    <mergeCell ref="DA120:DB120"/>
    <mergeCell ref="DR120:DU120"/>
    <mergeCell ref="DV120:DW120"/>
    <mergeCell ref="AZ121:BA121"/>
    <mergeCell ref="DA121:DB121"/>
    <mergeCell ref="DR121:DU121"/>
    <mergeCell ref="DV121:DW121"/>
    <mergeCell ref="AZ118:BA118"/>
    <mergeCell ref="DR118:DW118"/>
    <mergeCell ref="AZ119:BA119"/>
    <mergeCell ref="DA119:DB119"/>
    <mergeCell ref="DR119:DU119"/>
    <mergeCell ref="DV119:DW119"/>
    <mergeCell ref="CI116:CI118"/>
    <mergeCell ref="CO116:CO117"/>
    <mergeCell ref="CP116:CP118"/>
    <mergeCell ref="CY116:CY117"/>
    <mergeCell ref="CZ116:CZ118"/>
    <mergeCell ref="DC116:DC118"/>
    <mergeCell ref="DA117:DB118"/>
    <mergeCell ref="BI116:BI118"/>
    <mergeCell ref="BT116:BT117"/>
    <mergeCell ref="BU116:BU118"/>
    <mergeCell ref="DV124:DW124"/>
    <mergeCell ref="AZ125:BA125"/>
    <mergeCell ref="DA125:DB125"/>
    <mergeCell ref="DR125:DU125"/>
    <mergeCell ref="DV125:DW125"/>
    <mergeCell ref="AZ122:BA122"/>
    <mergeCell ref="DA122:DB122"/>
    <mergeCell ref="DR122:DU122"/>
    <mergeCell ref="DV122:DW122"/>
    <mergeCell ref="AZ123:BA123"/>
    <mergeCell ref="DA123:DB123"/>
    <mergeCell ref="DR123:DU123"/>
    <mergeCell ref="DV123:DW123"/>
    <mergeCell ref="AZ126:BA126"/>
    <mergeCell ref="DA126:DB126"/>
    <mergeCell ref="AZ127:BA127"/>
    <mergeCell ref="DA127:DB127"/>
    <mergeCell ref="AZ128:BA128"/>
    <mergeCell ref="DA128:DB128"/>
    <mergeCell ref="AZ124:BA124"/>
    <mergeCell ref="DA124:DB124"/>
    <mergeCell ref="DR124:DU124"/>
    <mergeCell ref="AZ132:BA132"/>
    <mergeCell ref="DA132:DB132"/>
    <mergeCell ref="AZ133:BA133"/>
    <mergeCell ref="DA133:DB133"/>
    <mergeCell ref="AZ134:BA134"/>
    <mergeCell ref="DA134:DB134"/>
    <mergeCell ref="AZ129:BA129"/>
    <mergeCell ref="DA129:DB129"/>
    <mergeCell ref="AZ130:BA130"/>
    <mergeCell ref="DA130:DB130"/>
    <mergeCell ref="AZ131:BA131"/>
    <mergeCell ref="DA131:DB131"/>
    <mergeCell ref="AZ138:BA138"/>
    <mergeCell ref="DA138:DB138"/>
    <mergeCell ref="AZ139:BA139"/>
    <mergeCell ref="DA139:DB139"/>
    <mergeCell ref="AZ140:BA140"/>
    <mergeCell ref="DA140:DB140"/>
    <mergeCell ref="AZ135:BA135"/>
    <mergeCell ref="DA135:DB135"/>
    <mergeCell ref="AZ136:BA136"/>
    <mergeCell ref="DA136:DB136"/>
    <mergeCell ref="AZ137:BA137"/>
    <mergeCell ref="DA137:DB137"/>
    <mergeCell ref="AZ144:BA144"/>
    <mergeCell ref="DA144:DB144"/>
    <mergeCell ref="AZ145:BA145"/>
    <mergeCell ref="DA145:DB145"/>
    <mergeCell ref="AZ146:BA146"/>
    <mergeCell ref="DA146:DB146"/>
    <mergeCell ref="AZ141:BA141"/>
    <mergeCell ref="DA141:DB141"/>
    <mergeCell ref="AZ142:BA142"/>
    <mergeCell ref="DA142:DB142"/>
    <mergeCell ref="AZ143:BA143"/>
    <mergeCell ref="DA143:DB143"/>
    <mergeCell ref="AZ150:BA150"/>
    <mergeCell ref="DA150:DB150"/>
    <mergeCell ref="AZ151:BA151"/>
    <mergeCell ref="DA151:DB151"/>
    <mergeCell ref="AZ152:BA152"/>
    <mergeCell ref="DA152:DB152"/>
    <mergeCell ref="AZ147:BA147"/>
    <mergeCell ref="DA147:DB147"/>
    <mergeCell ref="AZ148:BA148"/>
    <mergeCell ref="DA148:DB148"/>
    <mergeCell ref="AZ149:BA149"/>
    <mergeCell ref="DA149:DB149"/>
    <mergeCell ref="AZ156:BA156"/>
    <mergeCell ref="DA156:DB156"/>
    <mergeCell ref="AZ157:BA157"/>
    <mergeCell ref="DA157:DB157"/>
    <mergeCell ref="AZ158:BA158"/>
    <mergeCell ref="DA158:DB158"/>
    <mergeCell ref="AZ153:BA153"/>
    <mergeCell ref="DA153:DB153"/>
    <mergeCell ref="AZ154:BA154"/>
    <mergeCell ref="DA154:DB154"/>
    <mergeCell ref="AZ155:BA155"/>
    <mergeCell ref="DA155:DB155"/>
    <mergeCell ref="CZ159:DC159"/>
    <mergeCell ref="CZ160:DC160"/>
    <mergeCell ref="C164:D164"/>
    <mergeCell ref="C165:D165"/>
    <mergeCell ref="E165:CZ165"/>
    <mergeCell ref="C166:D166"/>
    <mergeCell ref="E166:AD166"/>
    <mergeCell ref="AE166:BB166"/>
    <mergeCell ref="BC166:CZ166"/>
    <mergeCell ref="DA166:DC167"/>
    <mergeCell ref="CY167:CZ167"/>
    <mergeCell ref="AC167:AD167"/>
    <mergeCell ref="AE167:AV167"/>
    <mergeCell ref="AW167:AZ167"/>
    <mergeCell ref="A168:A171"/>
    <mergeCell ref="B168:B171"/>
    <mergeCell ref="C168:C171"/>
    <mergeCell ref="D168:D169"/>
    <mergeCell ref="E168:M168"/>
    <mergeCell ref="N168:Q168"/>
    <mergeCell ref="C167:D167"/>
    <mergeCell ref="E167:W167"/>
    <mergeCell ref="X167:AB167"/>
    <mergeCell ref="S168:Y168"/>
    <mergeCell ref="Z168:AC168"/>
    <mergeCell ref="AE168:AM168"/>
    <mergeCell ref="AN168:AO168"/>
    <mergeCell ref="AQ168:AV168"/>
    <mergeCell ref="AW168:AX168"/>
    <mergeCell ref="BA167:BB167"/>
    <mergeCell ref="BC167:CQ167"/>
    <mergeCell ref="CR167:CX167"/>
    <mergeCell ref="Q169:Q170"/>
    <mergeCell ref="R169:R171"/>
    <mergeCell ref="AC169:AC170"/>
    <mergeCell ref="AD169:AD171"/>
    <mergeCell ref="AO169:AO170"/>
    <mergeCell ref="AP169:AP171"/>
    <mergeCell ref="BZ168:CA168"/>
    <mergeCell ref="CC168:CF168"/>
    <mergeCell ref="CG168:CH168"/>
    <mergeCell ref="CJ168:CM168"/>
    <mergeCell ref="CN168:CO168"/>
    <mergeCell ref="CA169:CA170"/>
    <mergeCell ref="CB169:CB171"/>
    <mergeCell ref="CH169:CH170"/>
    <mergeCell ref="CI169:CI171"/>
    <mergeCell ref="CO169:CO170"/>
    <mergeCell ref="CP169:CP171"/>
    <mergeCell ref="DM168:DM171"/>
    <mergeCell ref="DN168:DN171"/>
    <mergeCell ref="CX168:CY168"/>
    <mergeCell ref="DA168:DB168"/>
    <mergeCell ref="DH168:DH171"/>
    <mergeCell ref="DI168:DI170"/>
    <mergeCell ref="DJ168:DJ170"/>
    <mergeCell ref="DK168:DK170"/>
    <mergeCell ref="CY169:CY170"/>
    <mergeCell ref="CZ169:CZ171"/>
    <mergeCell ref="DC169:DC171"/>
    <mergeCell ref="DA170:DB171"/>
    <mergeCell ref="AX169:AX170"/>
    <mergeCell ref="AY169:AY171"/>
    <mergeCell ref="BB169:BB171"/>
    <mergeCell ref="BH169:BH170"/>
    <mergeCell ref="BI169:BI171"/>
    <mergeCell ref="BT169:BT170"/>
    <mergeCell ref="AZ170:BA170"/>
    <mergeCell ref="AZ171:BA171"/>
    <mergeCell ref="AZ168:BA169"/>
    <mergeCell ref="BC168:BF168"/>
    <mergeCell ref="BG168:BH168"/>
    <mergeCell ref="BJ168:BR168"/>
    <mergeCell ref="BS168:BT168"/>
    <mergeCell ref="BV168:BY168"/>
    <mergeCell ref="BU169:BU171"/>
    <mergeCell ref="AZ174:BA174"/>
    <mergeCell ref="DA174:DB174"/>
    <mergeCell ref="DR174:DU174"/>
    <mergeCell ref="DV174:DW174"/>
    <mergeCell ref="AZ175:BA175"/>
    <mergeCell ref="DA175:DB175"/>
    <mergeCell ref="DR175:DU175"/>
    <mergeCell ref="DV175:DW175"/>
    <mergeCell ref="DR171:DW171"/>
    <mergeCell ref="AZ172:BA172"/>
    <mergeCell ref="DA172:DB172"/>
    <mergeCell ref="DR172:DU172"/>
    <mergeCell ref="DV172:DW172"/>
    <mergeCell ref="AZ173:BA173"/>
    <mergeCell ref="DA173:DB173"/>
    <mergeCell ref="DR173:DU173"/>
    <mergeCell ref="DV173:DW173"/>
    <mergeCell ref="DO168:DO171"/>
    <mergeCell ref="DP168:DP171"/>
    <mergeCell ref="DQ168:DQ171"/>
    <mergeCell ref="CQ168:CW168"/>
    <mergeCell ref="DL168:DL171"/>
    <mergeCell ref="DV178:DW178"/>
    <mergeCell ref="AZ179:BA179"/>
    <mergeCell ref="DA179:DB179"/>
    <mergeCell ref="AZ176:BA176"/>
    <mergeCell ref="DA176:DB176"/>
    <mergeCell ref="DR176:DU176"/>
    <mergeCell ref="DV176:DW176"/>
    <mergeCell ref="AZ177:BA177"/>
    <mergeCell ref="DA177:DB177"/>
    <mergeCell ref="DR177:DU177"/>
    <mergeCell ref="DV177:DW177"/>
    <mergeCell ref="AZ180:BA180"/>
    <mergeCell ref="DA180:DB180"/>
    <mergeCell ref="AZ181:BA181"/>
    <mergeCell ref="DA181:DB181"/>
    <mergeCell ref="AZ182:BA182"/>
    <mergeCell ref="DA182:DB182"/>
    <mergeCell ref="AZ178:BA178"/>
    <mergeCell ref="DA178:DB178"/>
    <mergeCell ref="DR178:DU178"/>
    <mergeCell ref="AZ186:BA186"/>
    <mergeCell ref="DA186:DB186"/>
    <mergeCell ref="AZ187:BA187"/>
    <mergeCell ref="DA187:DB187"/>
    <mergeCell ref="AZ188:BA188"/>
    <mergeCell ref="DA188:DB188"/>
    <mergeCell ref="AZ183:BA183"/>
    <mergeCell ref="DA183:DB183"/>
    <mergeCell ref="AZ184:BA184"/>
    <mergeCell ref="DA184:DB184"/>
    <mergeCell ref="AZ185:BA185"/>
    <mergeCell ref="DA185:DB185"/>
    <mergeCell ref="AZ192:BA192"/>
    <mergeCell ref="DA192:DB192"/>
    <mergeCell ref="AZ193:BA193"/>
    <mergeCell ref="DA193:DB193"/>
    <mergeCell ref="AZ194:BA194"/>
    <mergeCell ref="DA194:DB194"/>
    <mergeCell ref="AZ189:BA189"/>
    <mergeCell ref="DA189:DB189"/>
    <mergeCell ref="AZ190:BA190"/>
    <mergeCell ref="DA190:DB190"/>
    <mergeCell ref="AZ191:BA191"/>
    <mergeCell ref="DA191:DB191"/>
    <mergeCell ref="AZ198:BA198"/>
    <mergeCell ref="DA198:DB198"/>
    <mergeCell ref="AZ199:BA199"/>
    <mergeCell ref="DA199:DB199"/>
    <mergeCell ref="AZ200:BA200"/>
    <mergeCell ref="DA200:DB200"/>
    <mergeCell ref="AZ195:BA195"/>
    <mergeCell ref="DA195:DB195"/>
    <mergeCell ref="AZ196:BA196"/>
    <mergeCell ref="DA196:DB196"/>
    <mergeCell ref="AZ197:BA197"/>
    <mergeCell ref="DA197:DB197"/>
    <mergeCell ref="AZ204:BA204"/>
    <mergeCell ref="DA204:DB204"/>
    <mergeCell ref="AZ205:BA205"/>
    <mergeCell ref="DA205:DB205"/>
    <mergeCell ref="AZ206:BA206"/>
    <mergeCell ref="DA206:DB206"/>
    <mergeCell ref="AZ201:BA201"/>
    <mergeCell ref="DA201:DB201"/>
    <mergeCell ref="AZ202:BA202"/>
    <mergeCell ref="DA202:DB202"/>
    <mergeCell ref="AZ203:BA203"/>
    <mergeCell ref="DA203:DB203"/>
    <mergeCell ref="AZ210:BA210"/>
    <mergeCell ref="DA210:DB210"/>
    <mergeCell ref="AZ211:BA211"/>
    <mergeCell ref="DA211:DB211"/>
    <mergeCell ref="CZ212:DC212"/>
    <mergeCell ref="CZ213:DC213"/>
    <mergeCell ref="AZ207:BA207"/>
    <mergeCell ref="DA207:DB207"/>
    <mergeCell ref="AZ208:BA208"/>
    <mergeCell ref="DA208:DB208"/>
    <mergeCell ref="AZ209:BA209"/>
    <mergeCell ref="DA209:DB209"/>
  </mergeCells>
  <conditionalFormatting sqref="DL13:DL52 DL66:DL105 DL119:DL158 DL172:DL211 DQ172:DQ211">
    <cfRule type="cellIs" dxfId="57" priority="11" operator="lessThan">
      <formula>75</formula>
    </cfRule>
  </conditionalFormatting>
  <conditionalFormatting sqref="E6:CZ7 E59:CZ60 E112:CZ113 E165:CZ166">
    <cfRule type="containsText" dxfId="56" priority="10" operator="containsText" text="Total">
      <formula>NOT(ISERROR(SEARCH("Total",E6)))</formula>
    </cfRule>
  </conditionalFormatting>
  <conditionalFormatting sqref="DM66:DM105 DM119:DM158 DM172:DM211">
    <cfRule type="cellIs" dxfId="55" priority="2" operator="between">
      <formula>-9</formula>
      <formula>-20</formula>
    </cfRule>
    <cfRule type="cellIs" dxfId="54" priority="3" operator="between">
      <formula>-6</formula>
      <formula>-9</formula>
    </cfRule>
    <cfRule type="cellIs" dxfId="53" priority="4" operator="between">
      <formula>-3</formula>
      <formula>-6</formula>
    </cfRule>
    <cfRule type="cellIs" dxfId="52" priority="5" operator="between">
      <formula>-1</formula>
      <formula>-3</formula>
    </cfRule>
    <cfRule type="cellIs" dxfId="51" priority="6" operator="between">
      <formula>9</formula>
      <formula>20</formula>
    </cfRule>
    <cfRule type="cellIs" dxfId="50" priority="7" operator="between">
      <formula>6</formula>
      <formula>9</formula>
    </cfRule>
    <cfRule type="cellIs" dxfId="49" priority="8" operator="between">
      <formula>3</formula>
      <formula>6</formula>
    </cfRule>
    <cfRule type="cellIs" dxfId="48" priority="9" operator="between">
      <formula>1</formula>
      <formula>3</formula>
    </cfRule>
  </conditionalFormatting>
  <conditionalFormatting sqref="DM66:DM105 DM119:DM158 DM172:DM211">
    <cfRule type="cellIs" dxfId="47" priority="1" operator="equal">
      <formula>0</formula>
    </cfRule>
  </conditionalFormatting>
  <dataValidations count="104">
    <dataValidation type="custom" allowBlank="1" showInputMessage="1" showErrorMessage="1" errorTitle="Error Message" error="Score is greater than the number of items. You should enter a score less than or equal to the number of items" sqref="AB66:AB105">
      <formula1>AB66&lt;=$AB$65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AA66:AA105">
      <formula1>AA66&lt;=$AA$65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Z66:Z105">
      <formula1>Z66&lt;=$Z$65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Y66:Y105">
      <formula1>Y66&lt;=$Y$65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X66:X105">
      <formula1>X66&lt;=$X$65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W66:W105">
      <formula1>W66&lt;=$W$65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V66:V105">
      <formula1>V66&lt;=$V$65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U66:U105">
      <formula1>U66&lt;=$U$65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T66:T105">
      <formula1>T66&lt;=$T$65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S66:S105">
      <formula1>S66&lt;=$S$65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P66:P105">
      <formula1>P66&lt;=$P$65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O66:O105">
      <formula1>O66&lt;=$O$65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N66:N105">
      <formula1>N66&lt;=$N$65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M66:M105">
      <formula1>M66&lt;=$M$65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L66:L105">
      <formula1>L66&lt;=$L$65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K66:K105">
      <formula1>K66&lt;=$K$65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J66:J105">
      <formula1>J66&lt;=$J$65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I66:I105">
      <formula1>I66&lt;=$I$65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H66:H105">
      <formula1>H66&lt;=$H$65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G66:G105">
      <formula1>G66&lt;=$G$65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F66:F105">
      <formula1>F66&lt;=$F$65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E66:E105">
      <formula1>E66&lt;=$E$65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DA13:DB52">
      <formula1>DA13&lt;=$DA$12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X13:CX52">
      <formula1>CX13&lt;=$CX$12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W13:CW52">
      <formula1>CW13&lt;=$CW$12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V13:CV52">
      <formula1>CV13&lt;=$CV$12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U13:CU52">
      <formula1>CU13&lt;=$CU$12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T13:CT52">
      <formula1>CT13&lt;=$CT$12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S13:CS52">
      <formula1>CS13&lt;=$CS$12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R13:CR52">
      <formula1>CR13&lt;=$CR$12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Q13:CQ52">
      <formula1>CQ13&lt;=$CQ$12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N13:CN52">
      <formula1>CN13&lt;=$CN$12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M13:CM52">
      <formula1>CM13&lt;=$CM$12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L13:CL52">
      <formula1>CL13&lt;=$CL$12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K13:CK52">
      <formula1>CK13&lt;=$CK$12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J13:CJ52">
      <formula1>CJ13&lt;=$CJ$12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G13:CG52">
      <formula1>CG13&lt;=$CG$12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F13:CF52">
      <formula1>CF13&lt;=$CF$12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E13:CE52">
      <formula1>CE13&lt;=$CE$12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D13:CD52">
      <formula1>CD13&lt;=$CD$12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C13:CC52">
      <formula1>CC13&lt;=$CC$12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Z13:BZ52">
      <formula1>BZ13&lt;=$BZ$12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Y13:BY52">
      <formula1>BY13&lt;=$BY$12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X13:BX52">
      <formula1>BX13&lt;=$BX$12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W13:BW52">
      <formula1>BW13&lt;=$BW$12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V13:BV52">
      <formula1>BV13&lt;=$BV$12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Q13:BQ52">
      <formula1>BQ13&lt;=$BQ$12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R13:BR52">
      <formula1>BR13&lt;=$BR$12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S13:BS52">
      <formula1>BS13&lt;=$BS$12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P13:BP52">
      <formula1>BP13&lt;=$BP$12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O13:BO52">
      <formula1>BO13&lt;=$BO$12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N13:BN52">
      <formula1>BN13&lt;=$BN$12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M13:BM52">
      <formula1>BM13&lt;=$BM$12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L13:BL52">
      <formula1>BL13&lt;=$BL$12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K13:BK52">
      <formula1>BK13&lt;=$BK$12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J13:BJ52">
      <formula1>BJ13&lt;=$BJ$12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G13:BG52">
      <formula1>BG13&lt;=$BG$12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F13:BF52">
      <formula1>BF13&lt;=$BF$12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E13:BE52">
      <formula1>BE13&lt;=$BE$12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D13:BD52">
      <formula1>BD13&lt;=$BD$12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C13:BC52">
      <formula1>BC13&lt;=$BC$12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Z13:BA52">
      <formula1>AZ13&lt;=$AZ$12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W13:AW52">
      <formula1>AW13&lt;=$AW$12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V13:AV52">
      <formula1>AV13&lt;=$AV$12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U13:AU52">
      <formula1>AU13&lt;=$AU$12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T13:AT52">
      <formula1>AT13&lt;=$AT$12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S13:AS52">
      <formula1>AS13&lt;=$AS$12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R13:AR52">
      <formula1>AR13&lt;=$AR$12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Q13:AQ52">
      <formula1>AQ13&lt;=$AQ$12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N13:AN52">
      <formula1>AN13&lt;=$AN$12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M13:AM52">
      <formula1>AM13&lt;=$AM$12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L13:AL51">
      <formula1>AL13&lt;=$AL$12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K13:AK52">
      <formula1>AK13&lt;=$AK$12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J13:AJ52">
      <formula1>AJ13&lt;=$AJ$12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I13:AI52">
      <formula1>AI13&lt;=$AI$12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H13:AH52">
      <formula1>AH13&lt;=$AH$12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G13:AG52">
      <formula1>AG13&lt;=$AG$12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F13:AF52">
      <formula1>AF13&lt;=$AF$12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E13:AE52">
      <formula1>AE13&lt;=$AE$12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V13:V52">
      <formula1>V13&lt;=$V$12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W13:W52">
      <formula1>W13&lt;=$W$12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X13:X52">
      <formula1>X13&lt;=$X$12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Y13:Y52">
      <formula1>Y13&lt;=$Y$12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Z13:Z52 AL52">
      <formula1>Z13&lt;=$Z$12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A13:AA52">
      <formula1>AA13&lt;=$AA$12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B13:AB52">
      <formula1>AB13&lt;=$AB$12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U13:U52">
      <formula1>U13&lt;=$U$12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T13:T52">
      <formula1>T13&lt;=$T$12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S13:S52">
      <formula1>S13&lt;=$S$12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G13:G52">
      <formula1>G13&lt;=$G$12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H13:H52">
      <formula1>H13&lt;=$H$12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I13:I52">
      <formula1>I13&lt;=$I$12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J13:J52">
      <formula1>J13&lt;=$J$12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K13:K52">
      <formula1>K13&lt;=$K$12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L13:L52">
      <formula1>L13&lt;=$L$12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M13:M52">
      <formula1>M13&lt;=$M$12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N13:N52">
      <formula1>N13&lt;=$N$12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O13:O52">
      <formula1>O13&lt;=$O$12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P13:P52">
      <formula1>P13&lt;=$P$12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F13:F52">
      <formula1>F13&lt;=$F$12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E13:E52">
      <formula1>E13&lt;=$E$12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E119:P158 S119:AB158 AE119:AN158 AQ119:AW158 AZ119:BA158 BC119:BG158 BJ119:BS158 BV119:BZ158 CC119:CG158 CJ119:CN158 CQ119:CX158 DA119:DB158 E172:P211 S172:AB211 AE172:AN211 AQ172:AW211 DB199:DB211 BC172:BG211 BJ172:BS211 BV172:BZ211 CC172:CG211 CJ172:CN211 CQ172:CX211 DA172:DA211 AZ201:BA211">
      <formula1>E119&lt;=E$118</formula1>
    </dataValidation>
    <dataValidation type="custom" allowBlank="1" showInputMessage="1" showErrorMessage="1" errorTitle="Error Message" error="Score is greater than the number of items. You should enter a score less than or equal to the number of items" sqref="AE66:AN105 AQ66:AW105 AZ66:BA105 BC66:BG105 BJ66:BS105 BV66:BZ105 CC66:CG105 CJ66:CN105 CQ66:CX105 DA66:DB105">
      <formula1>AE66&lt;=AE$65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AZ172:BA200">
      <formula1>AZ172&lt;=AZ$171</formula1>
    </dataValidation>
  </dataValidations>
  <pageMargins left="0.25" right="0.25" top="0.75" bottom="0.75" header="0.3" footer="0.3"/>
  <pageSetup paperSize="256" scale="75" orientation="landscape" horizontalDpi="0" verticalDpi="0" r:id="rId1"/>
  <headerFooter>
    <oddFooter>&amp;L*Homework/Experiments/Portfolio/Other Outputs</oddFooter>
  </headerFooter>
  <colBreaks count="1" manualBreakCount="1">
    <brk id="66" max="206" man="1"/>
  </colBreaks>
</worksheet>
</file>

<file path=xl/worksheets/sheet4.xml><?xml version="1.0" encoding="utf-8"?>
<worksheet xmlns="http://schemas.openxmlformats.org/spreadsheetml/2006/main" xmlns:r="http://schemas.openxmlformats.org/officeDocument/2006/relationships">
  <dimension ref="A5:DW217"/>
  <sheetViews>
    <sheetView tabSelected="1" topLeftCell="A4" workbookViewId="0">
      <pane xSplit="4" topLeftCell="CD1" activePane="topRight" state="frozen"/>
      <selection activeCell="BH10" sqref="BH10:BH11"/>
      <selection pane="topRight" activeCell="DH53" sqref="DH53"/>
    </sheetView>
  </sheetViews>
  <sheetFormatPr defaultColWidth="9.140625" defaultRowHeight="12.75"/>
  <cols>
    <col min="1" max="1" width="14.42578125" style="1" customWidth="1"/>
    <col min="2" max="2" width="10" style="143" hidden="1" customWidth="1"/>
    <col min="3" max="3" width="27.85546875" style="1" customWidth="1"/>
    <col min="4" max="4" width="16.5703125" style="1" customWidth="1"/>
    <col min="5" max="12" width="4.28515625" style="1" customWidth="1"/>
    <col min="13" max="16" width="4.28515625" style="1" hidden="1" customWidth="1"/>
    <col min="17" max="18" width="5.5703125" style="1" customWidth="1"/>
    <col min="19" max="23" width="4.28515625" style="1" customWidth="1"/>
    <col min="24" max="28" width="4.28515625" style="1" hidden="1" customWidth="1"/>
    <col min="29" max="30" width="5.5703125" style="1" customWidth="1"/>
    <col min="31" max="37" width="4.28515625" style="1" customWidth="1"/>
    <col min="38" max="40" width="4.28515625" style="1" hidden="1" customWidth="1"/>
    <col min="41" max="42" width="5.5703125" style="1" customWidth="1"/>
    <col min="43" max="46" width="4.28515625" style="1" customWidth="1"/>
    <col min="47" max="49" width="4.28515625" style="1" hidden="1" customWidth="1"/>
    <col min="50" max="51" width="5.5703125" style="1" customWidth="1"/>
    <col min="52" max="52" width="5.42578125" style="1" customWidth="1"/>
    <col min="53" max="54" width="5.5703125" style="1" customWidth="1"/>
    <col min="55" max="59" width="4.28515625" style="1" customWidth="1"/>
    <col min="60" max="61" width="5.5703125" style="1" customWidth="1"/>
    <col min="62" max="67" width="4.28515625" style="1" customWidth="1"/>
    <col min="68" max="71" width="4.28515625" style="1" hidden="1" customWidth="1"/>
    <col min="72" max="73" width="5.5703125" style="1" customWidth="1"/>
    <col min="74" max="76" width="4.28515625" style="1" customWidth="1"/>
    <col min="77" max="78" width="4.28515625" style="1" hidden="1" customWidth="1"/>
    <col min="79" max="80" width="5.42578125" style="1" customWidth="1"/>
    <col min="81" max="82" width="4.28515625" style="1" customWidth="1"/>
    <col min="83" max="85" width="4.28515625" style="1" hidden="1" customWidth="1"/>
    <col min="86" max="86" width="5.5703125" style="1" customWidth="1"/>
    <col min="87" max="87" width="5.42578125" style="1" customWidth="1"/>
    <col min="88" max="89" width="4.28515625" style="1" customWidth="1"/>
    <col min="90" max="92" width="4.28515625" style="1" hidden="1" customWidth="1"/>
    <col min="93" max="94" width="5.5703125" style="1" customWidth="1"/>
    <col min="95" max="98" width="4.28515625" style="1" customWidth="1"/>
    <col min="99" max="102" width="4.28515625" style="1" hidden="1" customWidth="1"/>
    <col min="103" max="107" width="5.5703125" style="1" customWidth="1"/>
    <col min="108" max="108" width="5.5703125" style="2" hidden="1" customWidth="1"/>
    <col min="109" max="109" width="8.42578125" style="2" hidden="1" customWidth="1"/>
    <col min="110" max="111" width="5.5703125" style="2" hidden="1" customWidth="1"/>
    <col min="112" max="112" width="9.7109375" style="3" customWidth="1"/>
    <col min="113" max="115" width="13.7109375" style="1" customWidth="1"/>
    <col min="116" max="116" width="12.85546875" style="4" customWidth="1"/>
    <col min="117" max="117" width="11.5703125" style="11" customWidth="1"/>
    <col min="118" max="118" width="13.42578125" style="4" customWidth="1"/>
    <col min="119" max="122" width="10.140625" style="1" customWidth="1"/>
    <col min="123" max="126" width="3.140625" style="1" customWidth="1"/>
    <col min="127" max="16384" width="9.140625" style="1"/>
  </cols>
  <sheetData>
    <row r="5" spans="1:127" ht="24" thickBot="1">
      <c r="B5" s="1"/>
      <c r="C5" s="363" t="s">
        <v>0</v>
      </c>
      <c r="D5" s="363"/>
      <c r="DM5" s="1"/>
      <c r="DN5" s="1"/>
    </row>
    <row r="6" spans="1:127" ht="21" thickBot="1">
      <c r="B6" s="1"/>
      <c r="C6" s="364" t="s">
        <v>1</v>
      </c>
      <c r="D6" s="364"/>
      <c r="E6" s="365" t="str">
        <f>IF($AC$8+$BA$8+$CY$8+$DC$9=100,"","Total weight should be equal to 100")</f>
        <v/>
      </c>
      <c r="F6" s="366"/>
      <c r="G6" s="366"/>
      <c r="H6" s="366"/>
      <c r="I6" s="366"/>
      <c r="J6" s="366"/>
      <c r="K6" s="366"/>
      <c r="L6" s="366"/>
      <c r="M6" s="366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366"/>
      <c r="AA6" s="366"/>
      <c r="AB6" s="366"/>
      <c r="AC6" s="366"/>
      <c r="AD6" s="366"/>
      <c r="AE6" s="366"/>
      <c r="AF6" s="366"/>
      <c r="AG6" s="366"/>
      <c r="AH6" s="366"/>
      <c r="AI6" s="366"/>
      <c r="AJ6" s="366"/>
      <c r="AK6" s="366"/>
      <c r="AL6" s="366"/>
      <c r="AM6" s="366"/>
      <c r="AN6" s="366"/>
      <c r="AO6" s="366"/>
      <c r="AP6" s="366"/>
      <c r="AQ6" s="366"/>
      <c r="AR6" s="366"/>
      <c r="AS6" s="366"/>
      <c r="AT6" s="366"/>
      <c r="AU6" s="366"/>
      <c r="AV6" s="366"/>
      <c r="AW6" s="366"/>
      <c r="AX6" s="366"/>
      <c r="AY6" s="366"/>
      <c r="AZ6" s="366"/>
      <c r="BA6" s="366"/>
      <c r="BB6" s="366"/>
      <c r="BC6" s="366"/>
      <c r="BD6" s="366"/>
      <c r="BE6" s="366"/>
      <c r="BF6" s="366"/>
      <c r="BG6" s="366"/>
      <c r="BH6" s="366"/>
      <c r="BI6" s="366"/>
      <c r="BJ6" s="366"/>
      <c r="BK6" s="366"/>
      <c r="BL6" s="366"/>
      <c r="BM6" s="366"/>
      <c r="BN6" s="366"/>
      <c r="BO6" s="366"/>
      <c r="BP6" s="366"/>
      <c r="BQ6" s="366"/>
      <c r="BR6" s="366"/>
      <c r="BS6" s="366"/>
      <c r="BT6" s="366"/>
      <c r="BU6" s="366"/>
      <c r="BV6" s="366"/>
      <c r="BW6" s="366"/>
      <c r="BX6" s="366"/>
      <c r="BY6" s="366"/>
      <c r="BZ6" s="366"/>
      <c r="CA6" s="366"/>
      <c r="CB6" s="366"/>
      <c r="CC6" s="366"/>
      <c r="CD6" s="366"/>
      <c r="CE6" s="366"/>
      <c r="CF6" s="366"/>
      <c r="CG6" s="366"/>
      <c r="CH6" s="366"/>
      <c r="CI6" s="366"/>
      <c r="CJ6" s="366"/>
      <c r="CK6" s="366"/>
      <c r="CL6" s="366"/>
      <c r="CM6" s="366"/>
      <c r="CN6" s="366"/>
      <c r="CO6" s="366"/>
      <c r="CP6" s="366"/>
      <c r="CQ6" s="366"/>
      <c r="CR6" s="366"/>
      <c r="CS6" s="366"/>
      <c r="CT6" s="366"/>
      <c r="CU6" s="366"/>
      <c r="CV6" s="366"/>
      <c r="CW6" s="366"/>
      <c r="CX6" s="366"/>
      <c r="CY6" s="366"/>
      <c r="CZ6" s="367"/>
      <c r="DA6" s="5"/>
      <c r="DB6" s="5"/>
      <c r="DC6" s="5"/>
      <c r="DD6" s="6"/>
      <c r="DE6" s="6"/>
      <c r="DF6" s="6"/>
      <c r="DG6" s="6"/>
      <c r="DH6" s="7"/>
      <c r="DI6" s="5"/>
      <c r="DJ6" s="5"/>
      <c r="DK6" s="5"/>
      <c r="DL6" s="8"/>
      <c r="DM6" s="1"/>
      <c r="DN6" s="1"/>
    </row>
    <row r="7" spans="1:127" ht="17.25" thickBot="1">
      <c r="B7" s="1"/>
      <c r="C7" s="426" t="s">
        <v>262</v>
      </c>
      <c r="D7" s="427"/>
      <c r="E7" s="370" t="str">
        <f>IF(R9+AD9=100,"","Total formative assessment weight should be 100")</f>
        <v/>
      </c>
      <c r="F7" s="371"/>
      <c r="G7" s="371"/>
      <c r="H7" s="371"/>
      <c r="I7" s="371"/>
      <c r="J7" s="371"/>
      <c r="K7" s="371"/>
      <c r="L7" s="371"/>
      <c r="M7" s="371"/>
      <c r="N7" s="371"/>
      <c r="O7" s="371"/>
      <c r="P7" s="371"/>
      <c r="Q7" s="371"/>
      <c r="R7" s="371"/>
      <c r="S7" s="371"/>
      <c r="T7" s="371"/>
      <c r="U7" s="371"/>
      <c r="V7" s="371"/>
      <c r="W7" s="371"/>
      <c r="X7" s="371"/>
      <c r="Y7" s="371"/>
      <c r="Z7" s="371"/>
      <c r="AA7" s="371"/>
      <c r="AB7" s="371"/>
      <c r="AC7" s="371"/>
      <c r="AD7" s="371"/>
      <c r="AE7" s="371" t="str">
        <f>IF(AP9+AY9+BB9=100,"","Total written work weight should be 100")</f>
        <v/>
      </c>
      <c r="AF7" s="371"/>
      <c r="AG7" s="371"/>
      <c r="AH7" s="371"/>
      <c r="AI7" s="371"/>
      <c r="AJ7" s="371"/>
      <c r="AK7" s="371"/>
      <c r="AL7" s="371"/>
      <c r="AM7" s="371"/>
      <c r="AN7" s="371"/>
      <c r="AO7" s="371"/>
      <c r="AP7" s="371"/>
      <c r="AQ7" s="371"/>
      <c r="AR7" s="371"/>
      <c r="AS7" s="371"/>
      <c r="AT7" s="371"/>
      <c r="AU7" s="371"/>
      <c r="AV7" s="371"/>
      <c r="AW7" s="371"/>
      <c r="AX7" s="371"/>
      <c r="AY7" s="371"/>
      <c r="AZ7" s="371"/>
      <c r="BA7" s="371"/>
      <c r="BB7" s="371"/>
      <c r="BC7" s="371" t="str">
        <f>IF(BI9+BU9+CB9+CI9+CP9+CZ9=100,"","Total written work weight should be 100")</f>
        <v/>
      </c>
      <c r="BD7" s="371"/>
      <c r="BE7" s="371"/>
      <c r="BF7" s="371"/>
      <c r="BG7" s="371"/>
      <c r="BH7" s="371"/>
      <c r="BI7" s="371"/>
      <c r="BJ7" s="371"/>
      <c r="BK7" s="371"/>
      <c r="BL7" s="371"/>
      <c r="BM7" s="371"/>
      <c r="BN7" s="371"/>
      <c r="BO7" s="371"/>
      <c r="BP7" s="371"/>
      <c r="BQ7" s="371"/>
      <c r="BR7" s="371"/>
      <c r="BS7" s="371"/>
      <c r="BT7" s="371"/>
      <c r="BU7" s="371"/>
      <c r="BV7" s="371"/>
      <c r="BW7" s="371"/>
      <c r="BX7" s="371"/>
      <c r="BY7" s="371"/>
      <c r="BZ7" s="371"/>
      <c r="CA7" s="371"/>
      <c r="CB7" s="371"/>
      <c r="CC7" s="371"/>
      <c r="CD7" s="371"/>
      <c r="CE7" s="371"/>
      <c r="CF7" s="371"/>
      <c r="CG7" s="371"/>
      <c r="CH7" s="371"/>
      <c r="CI7" s="371"/>
      <c r="CJ7" s="371"/>
      <c r="CK7" s="371"/>
      <c r="CL7" s="371"/>
      <c r="CM7" s="371"/>
      <c r="CN7" s="371"/>
      <c r="CO7" s="371"/>
      <c r="CP7" s="371"/>
      <c r="CQ7" s="371"/>
      <c r="CR7" s="371"/>
      <c r="CS7" s="371"/>
      <c r="CT7" s="371"/>
      <c r="CU7" s="371"/>
      <c r="CV7" s="371"/>
      <c r="CW7" s="371"/>
      <c r="CX7" s="371"/>
      <c r="CY7" s="371"/>
      <c r="CZ7" s="372"/>
      <c r="DA7" s="373" t="s">
        <v>3</v>
      </c>
      <c r="DB7" s="374"/>
      <c r="DC7" s="375"/>
      <c r="DD7" s="9"/>
      <c r="DE7" s="9"/>
      <c r="DF7" s="9"/>
      <c r="DG7" s="9"/>
      <c r="DH7" s="7"/>
      <c r="DI7" s="5"/>
      <c r="DJ7" s="5"/>
      <c r="DK7" s="5"/>
      <c r="DL7" s="10"/>
      <c r="DN7" s="1"/>
    </row>
    <row r="8" spans="1:127" ht="18.75" thickBot="1">
      <c r="B8" s="1"/>
      <c r="C8" s="359" t="str">
        <f>IF(C7='AP 5D'!C7:D7,"","Scale should be the same with the other section.")</f>
        <v/>
      </c>
      <c r="D8" s="359"/>
      <c r="E8" s="431" t="s">
        <v>4</v>
      </c>
      <c r="F8" s="432"/>
      <c r="G8" s="432"/>
      <c r="H8" s="432"/>
      <c r="I8" s="432"/>
      <c r="J8" s="432"/>
      <c r="K8" s="432"/>
      <c r="L8" s="432"/>
      <c r="M8" s="432"/>
      <c r="N8" s="361"/>
      <c r="O8" s="361"/>
      <c r="P8" s="432"/>
      <c r="Q8" s="432"/>
      <c r="R8" s="361"/>
      <c r="S8" s="361"/>
      <c r="T8" s="361"/>
      <c r="U8" s="361"/>
      <c r="V8" s="361"/>
      <c r="W8" s="361"/>
      <c r="X8" s="361" t="s">
        <v>5</v>
      </c>
      <c r="Y8" s="361"/>
      <c r="Z8" s="361"/>
      <c r="AA8" s="361"/>
      <c r="AB8" s="361"/>
      <c r="AC8" s="361">
        <v>0</v>
      </c>
      <c r="AD8" s="381"/>
      <c r="AE8" s="382" t="s">
        <v>6</v>
      </c>
      <c r="AF8" s="383"/>
      <c r="AG8" s="383"/>
      <c r="AH8" s="383"/>
      <c r="AI8" s="383"/>
      <c r="AJ8" s="383"/>
      <c r="AK8" s="383"/>
      <c r="AL8" s="383"/>
      <c r="AM8" s="383"/>
      <c r="AN8" s="383"/>
      <c r="AO8" s="383"/>
      <c r="AP8" s="383"/>
      <c r="AQ8" s="383"/>
      <c r="AR8" s="383"/>
      <c r="AS8" s="383"/>
      <c r="AT8" s="383"/>
      <c r="AU8" s="383"/>
      <c r="AV8" s="458"/>
      <c r="AW8" s="459" t="s">
        <v>5</v>
      </c>
      <c r="AX8" s="460"/>
      <c r="AY8" s="460"/>
      <c r="AZ8" s="461"/>
      <c r="BA8" s="329">
        <v>30</v>
      </c>
      <c r="BB8" s="330"/>
      <c r="BC8" s="331" t="s">
        <v>7</v>
      </c>
      <c r="BD8" s="332"/>
      <c r="BE8" s="332"/>
      <c r="BF8" s="332"/>
      <c r="BG8" s="332"/>
      <c r="BH8" s="332"/>
      <c r="BI8" s="332"/>
      <c r="BJ8" s="332"/>
      <c r="BK8" s="332"/>
      <c r="BL8" s="332"/>
      <c r="BM8" s="332"/>
      <c r="BN8" s="332"/>
      <c r="BO8" s="332"/>
      <c r="BP8" s="332"/>
      <c r="BQ8" s="332"/>
      <c r="BR8" s="332"/>
      <c r="BS8" s="332"/>
      <c r="BT8" s="332"/>
      <c r="BU8" s="332"/>
      <c r="BV8" s="332"/>
      <c r="BW8" s="332"/>
      <c r="BX8" s="332"/>
      <c r="BY8" s="332"/>
      <c r="BZ8" s="332"/>
      <c r="CA8" s="332"/>
      <c r="CB8" s="332"/>
      <c r="CC8" s="332"/>
      <c r="CD8" s="332"/>
      <c r="CE8" s="332"/>
      <c r="CF8" s="332"/>
      <c r="CG8" s="332"/>
      <c r="CH8" s="332"/>
      <c r="CI8" s="332"/>
      <c r="CJ8" s="332"/>
      <c r="CK8" s="332"/>
      <c r="CL8" s="332"/>
      <c r="CM8" s="332"/>
      <c r="CN8" s="332"/>
      <c r="CO8" s="332"/>
      <c r="CP8" s="332"/>
      <c r="CQ8" s="332"/>
      <c r="CR8" s="333" t="s">
        <v>5</v>
      </c>
      <c r="CS8" s="334"/>
      <c r="CT8" s="334"/>
      <c r="CU8" s="334"/>
      <c r="CV8" s="334"/>
      <c r="CW8" s="334"/>
      <c r="CX8" s="335"/>
      <c r="CY8" s="379">
        <v>50</v>
      </c>
      <c r="CZ8" s="380"/>
      <c r="DA8" s="376"/>
      <c r="DB8" s="377"/>
      <c r="DC8" s="378"/>
      <c r="DD8" s="12"/>
      <c r="DE8" s="12"/>
      <c r="DF8" s="12"/>
      <c r="DG8" s="12"/>
      <c r="DH8" s="13"/>
      <c r="DI8" s="14"/>
      <c r="DJ8" s="14"/>
      <c r="DK8" s="14"/>
      <c r="DL8" s="15"/>
      <c r="DN8" s="1"/>
    </row>
    <row r="9" spans="1:127" ht="24.75" customHeight="1" thickBot="1">
      <c r="A9" s="350" t="s">
        <v>8</v>
      </c>
      <c r="B9" s="350"/>
      <c r="C9" s="353" t="s">
        <v>9</v>
      </c>
      <c r="D9" s="356" t="s">
        <v>10</v>
      </c>
      <c r="E9" s="451" t="s">
        <v>11</v>
      </c>
      <c r="F9" s="452"/>
      <c r="G9" s="452"/>
      <c r="H9" s="452"/>
      <c r="I9" s="452"/>
      <c r="J9" s="452"/>
      <c r="K9" s="452"/>
      <c r="L9" s="452"/>
      <c r="M9" s="453"/>
      <c r="N9" s="454" t="s">
        <v>5</v>
      </c>
      <c r="O9" s="455"/>
      <c r="P9" s="456" t="s">
        <v>5</v>
      </c>
      <c r="Q9" s="457"/>
      <c r="R9" s="201">
        <v>0</v>
      </c>
      <c r="S9" s="278" t="s">
        <v>12</v>
      </c>
      <c r="T9" s="278"/>
      <c r="U9" s="278"/>
      <c r="V9" s="278"/>
      <c r="W9" s="278"/>
      <c r="X9" s="278"/>
      <c r="Y9" s="278"/>
      <c r="Z9" s="301" t="s">
        <v>5</v>
      </c>
      <c r="AA9" s="362"/>
      <c r="AB9" s="362"/>
      <c r="AC9" s="302"/>
      <c r="AD9" s="203">
        <v>100</v>
      </c>
      <c r="AE9" s="324" t="s">
        <v>13</v>
      </c>
      <c r="AF9" s="325"/>
      <c r="AG9" s="325"/>
      <c r="AH9" s="325"/>
      <c r="AI9" s="325"/>
      <c r="AJ9" s="325"/>
      <c r="AK9" s="325"/>
      <c r="AL9" s="325"/>
      <c r="AM9" s="326"/>
      <c r="AN9" s="327" t="s">
        <v>5</v>
      </c>
      <c r="AO9" s="328"/>
      <c r="AP9" s="199">
        <v>40</v>
      </c>
      <c r="AQ9" s="278" t="s">
        <v>14</v>
      </c>
      <c r="AR9" s="278"/>
      <c r="AS9" s="278"/>
      <c r="AT9" s="278"/>
      <c r="AU9" s="278"/>
      <c r="AV9" s="278"/>
      <c r="AW9" s="405" t="s">
        <v>5</v>
      </c>
      <c r="AX9" s="406"/>
      <c r="AY9" s="210">
        <v>30</v>
      </c>
      <c r="AZ9" s="297" t="s">
        <v>15</v>
      </c>
      <c r="BA9" s="296"/>
      <c r="BB9" s="23">
        <v>30</v>
      </c>
      <c r="BC9" s="299" t="s">
        <v>16</v>
      </c>
      <c r="BD9" s="300"/>
      <c r="BE9" s="300"/>
      <c r="BF9" s="300"/>
      <c r="BG9" s="450" t="s">
        <v>5</v>
      </c>
      <c r="BH9" s="450"/>
      <c r="BI9" s="199">
        <v>30</v>
      </c>
      <c r="BJ9" s="278" t="s">
        <v>17</v>
      </c>
      <c r="BK9" s="278"/>
      <c r="BL9" s="278"/>
      <c r="BM9" s="278"/>
      <c r="BN9" s="278"/>
      <c r="BO9" s="278"/>
      <c r="BP9" s="278"/>
      <c r="BQ9" s="278"/>
      <c r="BR9" s="278"/>
      <c r="BS9" s="301" t="s">
        <v>5</v>
      </c>
      <c r="BT9" s="302"/>
      <c r="BU9" s="200">
        <v>25</v>
      </c>
      <c r="BV9" s="277" t="s">
        <v>18</v>
      </c>
      <c r="BW9" s="277"/>
      <c r="BX9" s="277"/>
      <c r="BY9" s="277"/>
      <c r="BZ9" s="339" t="s">
        <v>5</v>
      </c>
      <c r="CA9" s="339"/>
      <c r="CB9" s="184">
        <v>15</v>
      </c>
      <c r="CC9" s="340" t="s">
        <v>19</v>
      </c>
      <c r="CD9" s="340"/>
      <c r="CE9" s="340"/>
      <c r="CF9" s="340"/>
      <c r="CG9" s="341" t="s">
        <v>5</v>
      </c>
      <c r="CH9" s="341"/>
      <c r="CI9" s="185">
        <v>20</v>
      </c>
      <c r="CJ9" s="343" t="s">
        <v>20</v>
      </c>
      <c r="CK9" s="343"/>
      <c r="CL9" s="343"/>
      <c r="CM9" s="343"/>
      <c r="CN9" s="343" t="s">
        <v>5</v>
      </c>
      <c r="CO9" s="343"/>
      <c r="CP9" s="204">
        <v>0</v>
      </c>
      <c r="CQ9" s="284" t="s">
        <v>21</v>
      </c>
      <c r="CR9" s="448"/>
      <c r="CS9" s="448"/>
      <c r="CT9" s="448"/>
      <c r="CU9" s="448"/>
      <c r="CV9" s="448"/>
      <c r="CW9" s="448"/>
      <c r="CX9" s="449" t="s">
        <v>5</v>
      </c>
      <c r="CY9" s="449"/>
      <c r="CZ9" s="211">
        <v>10</v>
      </c>
      <c r="DA9" s="304" t="s">
        <v>5</v>
      </c>
      <c r="DB9" s="305"/>
      <c r="DC9" s="23">
        <v>20</v>
      </c>
      <c r="DD9" s="24"/>
      <c r="DE9" s="24"/>
      <c r="DF9" s="24"/>
      <c r="DG9" s="24"/>
      <c r="DH9" s="306" t="s">
        <v>22</v>
      </c>
      <c r="DI9" s="309" t="s">
        <v>23</v>
      </c>
      <c r="DJ9" s="312" t="s">
        <v>23</v>
      </c>
      <c r="DK9" s="315" t="s">
        <v>23</v>
      </c>
      <c r="DL9" s="282" t="s">
        <v>24</v>
      </c>
      <c r="DM9" s="25"/>
      <c r="DN9" s="1"/>
    </row>
    <row r="10" spans="1:127" ht="15" customHeight="1">
      <c r="A10" s="351"/>
      <c r="B10" s="351"/>
      <c r="C10" s="354"/>
      <c r="D10" s="357"/>
      <c r="E10" s="26">
        <v>1</v>
      </c>
      <c r="F10" s="27">
        <v>2</v>
      </c>
      <c r="G10" s="27">
        <v>3</v>
      </c>
      <c r="H10" s="27">
        <v>4</v>
      </c>
      <c r="I10" s="27">
        <v>5</v>
      </c>
      <c r="J10" s="27">
        <v>6</v>
      </c>
      <c r="K10" s="27">
        <v>7</v>
      </c>
      <c r="L10" s="27">
        <v>8</v>
      </c>
      <c r="M10" s="27">
        <v>9</v>
      </c>
      <c r="N10" s="199">
        <v>10</v>
      </c>
      <c r="O10" s="199">
        <v>11</v>
      </c>
      <c r="P10" s="27">
        <v>12</v>
      </c>
      <c r="Q10" s="444" t="s">
        <v>25</v>
      </c>
      <c r="R10" s="289" t="s">
        <v>26</v>
      </c>
      <c r="S10" s="29">
        <v>1</v>
      </c>
      <c r="T10" s="29">
        <v>2</v>
      </c>
      <c r="U10" s="29">
        <v>3</v>
      </c>
      <c r="V10" s="29">
        <v>4</v>
      </c>
      <c r="W10" s="29">
        <v>5</v>
      </c>
      <c r="X10" s="29">
        <v>6</v>
      </c>
      <c r="Y10" s="29">
        <v>7</v>
      </c>
      <c r="Z10" s="29">
        <v>8</v>
      </c>
      <c r="AA10" s="29">
        <v>9</v>
      </c>
      <c r="AB10" s="29">
        <v>10</v>
      </c>
      <c r="AC10" s="285" t="s">
        <v>25</v>
      </c>
      <c r="AD10" s="445" t="s">
        <v>26</v>
      </c>
      <c r="AE10" s="30">
        <v>1</v>
      </c>
      <c r="AF10" s="199">
        <v>2</v>
      </c>
      <c r="AG10" s="199">
        <v>3</v>
      </c>
      <c r="AH10" s="199">
        <v>4</v>
      </c>
      <c r="AI10" s="199">
        <v>5</v>
      </c>
      <c r="AJ10" s="199">
        <v>6</v>
      </c>
      <c r="AK10" s="199">
        <v>7</v>
      </c>
      <c r="AL10" s="199">
        <v>8</v>
      </c>
      <c r="AM10" s="199">
        <v>9</v>
      </c>
      <c r="AN10" s="199">
        <v>10</v>
      </c>
      <c r="AO10" s="336" t="s">
        <v>25</v>
      </c>
      <c r="AP10" s="289" t="s">
        <v>26</v>
      </c>
      <c r="AQ10" s="29">
        <v>1</v>
      </c>
      <c r="AR10" s="29">
        <v>2</v>
      </c>
      <c r="AS10" s="29">
        <v>3</v>
      </c>
      <c r="AT10" s="29">
        <v>4</v>
      </c>
      <c r="AU10" s="29">
        <v>5</v>
      </c>
      <c r="AV10" s="29">
        <v>6</v>
      </c>
      <c r="AW10" s="29">
        <v>7</v>
      </c>
      <c r="AX10" s="285" t="s">
        <v>25</v>
      </c>
      <c r="AY10" s="445" t="s">
        <v>26</v>
      </c>
      <c r="AZ10" s="297"/>
      <c r="BA10" s="298"/>
      <c r="BB10" s="287" t="s">
        <v>26</v>
      </c>
      <c r="BC10" s="30">
        <v>1</v>
      </c>
      <c r="BD10" s="199">
        <v>2</v>
      </c>
      <c r="BE10" s="199">
        <v>3</v>
      </c>
      <c r="BF10" s="199">
        <v>4</v>
      </c>
      <c r="BG10" s="199">
        <v>5</v>
      </c>
      <c r="BH10" s="288" t="s">
        <v>25</v>
      </c>
      <c r="BI10" s="289" t="s">
        <v>26</v>
      </c>
      <c r="BJ10" s="29">
        <v>1</v>
      </c>
      <c r="BK10" s="29">
        <v>2</v>
      </c>
      <c r="BL10" s="29">
        <v>3</v>
      </c>
      <c r="BM10" s="29">
        <v>4</v>
      </c>
      <c r="BN10" s="29">
        <v>5</v>
      </c>
      <c r="BO10" s="29">
        <v>6</v>
      </c>
      <c r="BP10" s="29">
        <v>7</v>
      </c>
      <c r="BQ10" s="29">
        <v>8</v>
      </c>
      <c r="BR10" s="29">
        <v>9</v>
      </c>
      <c r="BS10" s="29">
        <v>10</v>
      </c>
      <c r="BT10" s="290" t="s">
        <v>25</v>
      </c>
      <c r="BU10" s="445" t="s">
        <v>26</v>
      </c>
      <c r="BV10" s="31">
        <v>1</v>
      </c>
      <c r="BW10" s="31">
        <v>2</v>
      </c>
      <c r="BX10" s="31">
        <v>3</v>
      </c>
      <c r="BY10" s="31">
        <v>4</v>
      </c>
      <c r="BZ10" s="32">
        <v>5</v>
      </c>
      <c r="CA10" s="344" t="s">
        <v>25</v>
      </c>
      <c r="CB10" s="287" t="s">
        <v>26</v>
      </c>
      <c r="CC10" s="202">
        <v>1</v>
      </c>
      <c r="CD10" s="202">
        <v>2</v>
      </c>
      <c r="CE10" s="202">
        <v>3</v>
      </c>
      <c r="CF10" s="202">
        <v>4</v>
      </c>
      <c r="CG10" s="202">
        <v>5</v>
      </c>
      <c r="CH10" s="346" t="s">
        <v>25</v>
      </c>
      <c r="CI10" s="347" t="s">
        <v>26</v>
      </c>
      <c r="CJ10" s="34">
        <v>1</v>
      </c>
      <c r="CK10" s="34">
        <v>2</v>
      </c>
      <c r="CL10" s="34">
        <v>3</v>
      </c>
      <c r="CM10" s="34">
        <v>4</v>
      </c>
      <c r="CN10" s="34">
        <v>5</v>
      </c>
      <c r="CO10" s="348" t="s">
        <v>25</v>
      </c>
      <c r="CP10" s="349" t="s">
        <v>26</v>
      </c>
      <c r="CQ10" s="35">
        <v>1</v>
      </c>
      <c r="CR10" s="35">
        <v>2</v>
      </c>
      <c r="CS10" s="35">
        <v>3</v>
      </c>
      <c r="CT10" s="36">
        <v>4</v>
      </c>
      <c r="CU10" s="35">
        <v>5</v>
      </c>
      <c r="CV10" s="35">
        <v>6</v>
      </c>
      <c r="CW10" s="35">
        <v>7</v>
      </c>
      <c r="CX10" s="35">
        <v>8</v>
      </c>
      <c r="CY10" s="288" t="s">
        <v>25</v>
      </c>
      <c r="CZ10" s="318" t="s">
        <v>26</v>
      </c>
      <c r="DA10" s="37"/>
      <c r="DB10" s="38"/>
      <c r="DC10" s="287" t="s">
        <v>27</v>
      </c>
      <c r="DD10" s="39"/>
      <c r="DE10" s="39"/>
      <c r="DF10" s="39"/>
      <c r="DG10" s="39"/>
      <c r="DH10" s="307"/>
      <c r="DI10" s="310"/>
      <c r="DJ10" s="313"/>
      <c r="DK10" s="316"/>
      <c r="DL10" s="283"/>
      <c r="DM10" s="25"/>
      <c r="DN10" s="1"/>
    </row>
    <row r="11" spans="1:127" ht="17.25" customHeight="1">
      <c r="A11" s="351"/>
      <c r="B11" s="351"/>
      <c r="C11" s="354"/>
      <c r="D11" s="40" t="s">
        <v>28</v>
      </c>
      <c r="E11" s="180"/>
      <c r="F11" s="43"/>
      <c r="G11" s="43"/>
      <c r="H11" s="43"/>
      <c r="I11" s="43"/>
      <c r="J11" s="43"/>
      <c r="K11" s="43"/>
      <c r="L11" s="43"/>
      <c r="M11" s="43"/>
      <c r="N11" s="44"/>
      <c r="O11" s="44"/>
      <c r="P11" s="44"/>
      <c r="Q11" s="337"/>
      <c r="R11" s="289"/>
      <c r="S11" s="46"/>
      <c r="T11" s="46"/>
      <c r="U11" s="46"/>
      <c r="V11" s="46"/>
      <c r="W11" s="46"/>
      <c r="X11" s="46"/>
      <c r="Y11" s="46"/>
      <c r="Z11" s="46"/>
      <c r="AA11" s="47"/>
      <c r="AB11" s="47"/>
      <c r="AC11" s="286"/>
      <c r="AD11" s="446"/>
      <c r="AE11" s="180"/>
      <c r="AF11" s="43"/>
      <c r="AG11" s="43"/>
      <c r="AH11" s="43"/>
      <c r="AI11" s="43"/>
      <c r="AJ11" s="43"/>
      <c r="AK11" s="43"/>
      <c r="AL11" s="43"/>
      <c r="AM11" s="43"/>
      <c r="AN11" s="43"/>
      <c r="AO11" s="337"/>
      <c r="AP11" s="289"/>
      <c r="AQ11" s="46">
        <v>44348</v>
      </c>
      <c r="AR11" s="46">
        <v>43227</v>
      </c>
      <c r="AS11" s="46">
        <v>43108</v>
      </c>
      <c r="AT11" s="46">
        <v>43313</v>
      </c>
      <c r="AU11" s="46"/>
      <c r="AV11" s="46"/>
      <c r="AW11" s="46"/>
      <c r="AX11" s="286"/>
      <c r="AY11" s="446"/>
      <c r="AZ11" s="417">
        <v>46204</v>
      </c>
      <c r="BA11" s="418"/>
      <c r="BB11" s="287"/>
      <c r="BC11" s="180">
        <v>43199</v>
      </c>
      <c r="BD11" s="43"/>
      <c r="BE11" s="43"/>
      <c r="BF11" s="43"/>
      <c r="BG11" s="43"/>
      <c r="BH11" s="288"/>
      <c r="BI11" s="289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290"/>
      <c r="BU11" s="446"/>
      <c r="BV11" s="49"/>
      <c r="BW11" s="49"/>
      <c r="BX11" s="49"/>
      <c r="BY11" s="49"/>
      <c r="BZ11" s="50"/>
      <c r="CA11" s="344"/>
      <c r="CB11" s="287"/>
      <c r="CC11" s="52"/>
      <c r="CD11" s="52"/>
      <c r="CE11" s="52"/>
      <c r="CF11" s="52"/>
      <c r="CG11" s="52"/>
      <c r="CH11" s="346"/>
      <c r="CI11" s="347"/>
      <c r="CJ11" s="54"/>
      <c r="CK11" s="54"/>
      <c r="CL11" s="54"/>
      <c r="CM11" s="54"/>
      <c r="CN11" s="54"/>
      <c r="CO11" s="348"/>
      <c r="CP11" s="349"/>
      <c r="CQ11" s="57"/>
      <c r="CR11" s="57"/>
      <c r="CS11" s="57"/>
      <c r="CT11" s="181"/>
      <c r="CU11" s="57"/>
      <c r="CV11" s="57"/>
      <c r="CW11" s="57"/>
      <c r="CX11" s="57"/>
      <c r="CY11" s="288"/>
      <c r="CZ11" s="318"/>
      <c r="DA11" s="394">
        <v>40</v>
      </c>
      <c r="DB11" s="395"/>
      <c r="DC11" s="287"/>
      <c r="DD11" s="39" t="s">
        <v>29</v>
      </c>
      <c r="DE11" s="39" t="s">
        <v>30</v>
      </c>
      <c r="DF11" s="39" t="s">
        <v>31</v>
      </c>
      <c r="DG11" s="39" t="s">
        <v>32</v>
      </c>
      <c r="DH11" s="307"/>
      <c r="DI11" s="311"/>
      <c r="DJ11" s="314"/>
      <c r="DK11" s="317"/>
      <c r="DL11" s="283"/>
      <c r="DM11" s="25"/>
      <c r="DN11" s="1"/>
    </row>
    <row r="12" spans="1:127" ht="15" customHeight="1" thickBot="1">
      <c r="A12" s="352"/>
      <c r="B12" s="352"/>
      <c r="C12" s="355"/>
      <c r="D12" s="40" t="s">
        <v>33</v>
      </c>
      <c r="E12" s="30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>
        <f>SUM(E12:P12)</f>
        <v>0</v>
      </c>
      <c r="R12" s="289"/>
      <c r="S12" s="29">
        <v>10</v>
      </c>
      <c r="T12" s="29">
        <v>10</v>
      </c>
      <c r="U12" s="29">
        <v>10</v>
      </c>
      <c r="V12" s="29">
        <v>15</v>
      </c>
      <c r="W12" s="29">
        <v>10</v>
      </c>
      <c r="X12" s="29"/>
      <c r="Y12" s="29"/>
      <c r="Z12" s="29"/>
      <c r="AA12" s="29"/>
      <c r="AB12" s="29"/>
      <c r="AC12" s="29">
        <f>SUM(S12:AB12)</f>
        <v>55</v>
      </c>
      <c r="AD12" s="447"/>
      <c r="AE12" s="30">
        <v>15</v>
      </c>
      <c r="AF12" s="199">
        <v>15</v>
      </c>
      <c r="AG12" s="199">
        <v>10</v>
      </c>
      <c r="AH12" s="199">
        <v>10</v>
      </c>
      <c r="AI12" s="199">
        <v>20</v>
      </c>
      <c r="AJ12" s="199">
        <v>15</v>
      </c>
      <c r="AK12" s="199">
        <v>10</v>
      </c>
      <c r="AL12" s="199"/>
      <c r="AM12" s="199"/>
      <c r="AN12" s="199"/>
      <c r="AO12" s="199">
        <f>SUM(AE12:AN12)</f>
        <v>95</v>
      </c>
      <c r="AP12" s="289"/>
      <c r="AQ12" s="29">
        <v>10</v>
      </c>
      <c r="AR12" s="29">
        <v>5</v>
      </c>
      <c r="AS12" s="29">
        <v>10</v>
      </c>
      <c r="AT12" s="29">
        <v>25</v>
      </c>
      <c r="AU12" s="29"/>
      <c r="AV12" s="29"/>
      <c r="AW12" s="29"/>
      <c r="AX12" s="29">
        <f>SUM(AQ12:AW12)</f>
        <v>50</v>
      </c>
      <c r="AY12" s="447"/>
      <c r="AZ12" s="390">
        <v>40</v>
      </c>
      <c r="BA12" s="391"/>
      <c r="BB12" s="287"/>
      <c r="BC12" s="30">
        <v>100</v>
      </c>
      <c r="BD12" s="199"/>
      <c r="BE12" s="199"/>
      <c r="BF12" s="199"/>
      <c r="BG12" s="199"/>
      <c r="BH12" s="199">
        <f>SUM(BC12:BG12)</f>
        <v>100</v>
      </c>
      <c r="BI12" s="289"/>
      <c r="BJ12" s="29">
        <v>10</v>
      </c>
      <c r="BK12" s="29">
        <v>25</v>
      </c>
      <c r="BL12" s="29">
        <v>10</v>
      </c>
      <c r="BM12" s="29">
        <v>15</v>
      </c>
      <c r="BN12" s="29">
        <v>11</v>
      </c>
      <c r="BO12" s="29">
        <v>20</v>
      </c>
      <c r="BP12" s="29"/>
      <c r="BQ12" s="29"/>
      <c r="BR12" s="29"/>
      <c r="BS12" s="29"/>
      <c r="BT12" s="29">
        <f>SUM(BJ12:BS12)</f>
        <v>91</v>
      </c>
      <c r="BU12" s="447"/>
      <c r="BV12" s="31">
        <v>100</v>
      </c>
      <c r="BW12" s="31">
        <v>100</v>
      </c>
      <c r="BX12" s="31">
        <v>100</v>
      </c>
      <c r="BY12" s="31"/>
      <c r="BZ12" s="31"/>
      <c r="CA12" s="32">
        <f>SUM(BV12:BZ12)</f>
        <v>300</v>
      </c>
      <c r="CB12" s="287"/>
      <c r="CC12" s="202">
        <v>100</v>
      </c>
      <c r="CD12" s="202">
        <v>100</v>
      </c>
      <c r="CE12" s="202"/>
      <c r="CF12" s="202"/>
      <c r="CG12" s="202"/>
      <c r="CH12" s="202">
        <f>SUM(CC12:CG12)</f>
        <v>200</v>
      </c>
      <c r="CI12" s="347"/>
      <c r="CJ12" s="34"/>
      <c r="CK12" s="34"/>
      <c r="CL12" s="34"/>
      <c r="CM12" s="34"/>
      <c r="CN12" s="34"/>
      <c r="CO12" s="63">
        <f>SUM(CJ12:CN12)</f>
        <v>0</v>
      </c>
      <c r="CP12" s="349"/>
      <c r="CQ12" s="35">
        <v>15</v>
      </c>
      <c r="CR12" s="35">
        <v>20</v>
      </c>
      <c r="CS12" s="35">
        <v>20</v>
      </c>
      <c r="CT12" s="36">
        <v>20</v>
      </c>
      <c r="CU12" s="35"/>
      <c r="CV12" s="35"/>
      <c r="CW12" s="35"/>
      <c r="CX12" s="35"/>
      <c r="CY12" s="66">
        <f>SUM(CQ12:CX12)</f>
        <v>75</v>
      </c>
      <c r="CZ12" s="318"/>
      <c r="DA12" s="396"/>
      <c r="DB12" s="397"/>
      <c r="DC12" s="319"/>
      <c r="DD12" s="39"/>
      <c r="DE12" s="39"/>
      <c r="DF12" s="39"/>
      <c r="DG12" s="39"/>
      <c r="DH12" s="308"/>
      <c r="DI12" s="67" t="s">
        <v>34</v>
      </c>
      <c r="DJ12" s="68" t="s">
        <v>35</v>
      </c>
      <c r="DK12" s="69" t="s">
        <v>36</v>
      </c>
      <c r="DL12" s="283"/>
      <c r="DM12" s="25"/>
      <c r="DN12" s="1"/>
      <c r="DR12" s="279" t="s">
        <v>37</v>
      </c>
      <c r="DS12" s="279"/>
      <c r="DT12" s="279"/>
      <c r="DU12" s="279"/>
      <c r="DV12" s="279"/>
      <c r="DW12" s="279"/>
    </row>
    <row r="13" spans="1:127" ht="18" customHeight="1">
      <c r="A13" s="70">
        <v>406913150162</v>
      </c>
      <c r="B13" s="71" t="s">
        <v>181</v>
      </c>
      <c r="C13" s="207" t="s">
        <v>182</v>
      </c>
      <c r="D13" s="208"/>
      <c r="E13" s="182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 t="str">
        <f>IF(SUMIFS(E13:P13,E13:P13,"&gt;=0")=0,"",SUMIFS(E13:P13,E13:P13,"&gt;=0"))</f>
        <v/>
      </c>
      <c r="R13" s="76">
        <f>IFERROR(IF($R$9=0,0,((Q13/SUMIFS($E$12:$P$12,E13:P13,"&gt;=0")*100))),"")</f>
        <v>0</v>
      </c>
      <c r="S13" s="78">
        <v>9</v>
      </c>
      <c r="T13" s="78">
        <v>9</v>
      </c>
      <c r="U13" s="78">
        <v>2</v>
      </c>
      <c r="V13" s="78">
        <v>12</v>
      </c>
      <c r="W13" s="78">
        <v>5</v>
      </c>
      <c r="X13" s="78"/>
      <c r="Y13" s="78"/>
      <c r="Z13" s="78"/>
      <c r="AA13" s="78"/>
      <c r="AB13" s="78"/>
      <c r="AC13" s="78">
        <f>IF(SUMIFS(S13:AB13,S13:AB13,"&gt;=0")=0,"",SUMIFS(S13:AB13,S13:AB13,"&gt;=0"))</f>
        <v>37</v>
      </c>
      <c r="AD13" s="79">
        <f>IFERROR(IF($AD$9=0,0,((AC13/SUMIFS($S$12:$AB$12,S13:AB13,"&gt;=0")*100))),"")</f>
        <v>67.272727272727266</v>
      </c>
      <c r="AE13" s="182">
        <v>11</v>
      </c>
      <c r="AF13" s="76">
        <v>14</v>
      </c>
      <c r="AG13" s="76">
        <v>5</v>
      </c>
      <c r="AH13" s="76">
        <v>8</v>
      </c>
      <c r="AI13" s="76">
        <v>12</v>
      </c>
      <c r="AJ13" s="76">
        <v>14</v>
      </c>
      <c r="AK13" s="76">
        <v>8</v>
      </c>
      <c r="AL13" s="76"/>
      <c r="AM13" s="76"/>
      <c r="AN13" s="76"/>
      <c r="AO13" s="76">
        <f>IF(SUMIFS(AE13:AN13,AE13:AN13,"&gt;=0")=0,"",SUMIFS(AE13:AN13,AE13:AN13,"&gt;=0"))</f>
        <v>72</v>
      </c>
      <c r="AP13" s="76">
        <f>IFERROR(IF($AP$9=0,0,((AO13/SUMIFS($AE$12:$AN$12,AE13:AN13,"&gt;=0"))*100)),"")</f>
        <v>75.789473684210535</v>
      </c>
      <c r="AQ13" s="78">
        <v>9</v>
      </c>
      <c r="AR13" s="78">
        <v>3</v>
      </c>
      <c r="AS13" s="78">
        <v>7</v>
      </c>
      <c r="AT13" s="78">
        <v>15</v>
      </c>
      <c r="AU13" s="78"/>
      <c r="AV13" s="78"/>
      <c r="AW13" s="78"/>
      <c r="AX13" s="78">
        <f>IF(SUMIFS(AQ13:AW13,AQ13:AW13,"&gt;=0")=0,"",SUMIFS(AQ13:AW13,AQ13:AW13,"&gt;=0"))</f>
        <v>34</v>
      </c>
      <c r="AY13" s="78">
        <f t="shared" ref="AY13:AY52" si="0">IFERROR(IF($AY$9=0,0,((AX13/SUMIFS($AQ$12:$AW$12,AQ13:AW13,"&gt;=0"))*100)),"")</f>
        <v>68</v>
      </c>
      <c r="AZ13" s="384">
        <v>35</v>
      </c>
      <c r="BA13" s="385"/>
      <c r="BB13" s="80">
        <f>IFERROR(IF(OR($BB$9="",$BB$9=0),0,IF(AZ13/$AZ$12*100=0,"",AZ13/$AZ$12*100)),"")</f>
        <v>87.5</v>
      </c>
      <c r="BC13" s="182">
        <v>95</v>
      </c>
      <c r="BD13" s="76"/>
      <c r="BE13" s="76"/>
      <c r="BF13" s="76"/>
      <c r="BG13" s="76"/>
      <c r="BH13" s="76">
        <f>IF(SUMIFS(BC13:BG13,BC13:BG13,"&gt;=0")=0,"",SUMIFS(BC13:BG13,BC13:BG13,"&gt;=0"))</f>
        <v>95</v>
      </c>
      <c r="BI13" s="76">
        <f t="shared" ref="BI13:BI52" si="1">IFERROR(IF($BI$9=0,0,((BH13/SUMIFS($BC$12:$BG$12,BC13:BG13,"&gt;=0"))*100)),"")</f>
        <v>95</v>
      </c>
      <c r="BJ13" s="78">
        <v>10</v>
      </c>
      <c r="BK13" s="78">
        <v>18</v>
      </c>
      <c r="BL13" s="78">
        <v>10</v>
      </c>
      <c r="BM13" s="78">
        <v>8</v>
      </c>
      <c r="BN13" s="78">
        <v>5</v>
      </c>
      <c r="BO13" s="78">
        <v>19</v>
      </c>
      <c r="BP13" s="78"/>
      <c r="BQ13" s="78"/>
      <c r="BR13" s="78"/>
      <c r="BS13" s="78"/>
      <c r="BT13" s="78">
        <f>IF(SUMIFS(BJ13:BS13,BJ13:BS13,"&gt;=0")=0,"",SUMIFS(BJ13:BS13,BJ13:BS13,"&gt;=0"))</f>
        <v>70</v>
      </c>
      <c r="BU13" s="78">
        <f>IFERROR(IF($BU$9=0,0,((BT13/SUMIFS($BJ$12:$BS$12,BJ13:BS13,"&gt;=0"))*100)),"")</f>
        <v>76.923076923076934</v>
      </c>
      <c r="BV13" s="82">
        <v>85</v>
      </c>
      <c r="BW13" s="82">
        <v>88</v>
      </c>
      <c r="BX13" s="82">
        <v>88</v>
      </c>
      <c r="BY13" s="82"/>
      <c r="BZ13" s="82"/>
      <c r="CA13" s="82">
        <f>IF(SUMIFS(BV13:BZ13,BV13:BZ13,"&gt;=0")=0,"",SUMIFS(BV13:BZ13,BV13:BZ13,"&gt;=0"))</f>
        <v>261</v>
      </c>
      <c r="CB13" s="82">
        <f>IFERROR(IF($CB$9=0,0,((CA13/SUMIFS($BV$12:$BZ$12,BV13:BZ13,"&gt;=0"))*100)),"")</f>
        <v>87</v>
      </c>
      <c r="CC13" s="84">
        <v>89</v>
      </c>
      <c r="CD13" s="84">
        <v>88</v>
      </c>
      <c r="CE13" s="84"/>
      <c r="CF13" s="84"/>
      <c r="CG13" s="84"/>
      <c r="CH13" s="84">
        <f>IF(SUMIFS(CC13:CG13,CC13:CG13,"&gt;=0")=0,"",SUMIFS(CC13:CG13,CC13:CG13,"&gt;=0"))</f>
        <v>177</v>
      </c>
      <c r="CI13" s="84">
        <f>IFERROR(IF($CI$9=0,0,((CH13/SUMIFS($CC$12:$CG$12,CC13:CG13,"&gt;=0"))*100)),"")</f>
        <v>88.5</v>
      </c>
      <c r="CJ13" s="86"/>
      <c r="CK13" s="86"/>
      <c r="CL13" s="86"/>
      <c r="CM13" s="86"/>
      <c r="CN13" s="86"/>
      <c r="CO13" s="86" t="str">
        <f>IF(SUMIFS(CJ13:CN13,CJ13:CN13,"&gt;=0")=0,"",SUMIFS(CJ13:CN13,CJ13:CN13,"&gt;=0"))</f>
        <v/>
      </c>
      <c r="CP13" s="86">
        <f>IFERROR(IF($CP$9=0,0,((CO13/SUMIFS($CJ$12:$CN$12,CJ13:CN13,"&gt;=0"))*100)),"")</f>
        <v>0</v>
      </c>
      <c r="CQ13" s="182">
        <v>13</v>
      </c>
      <c r="CR13" s="76">
        <v>19</v>
      </c>
      <c r="CS13" s="76">
        <v>16</v>
      </c>
      <c r="CT13" s="88">
        <v>17</v>
      </c>
      <c r="CU13" s="88"/>
      <c r="CV13" s="88"/>
      <c r="CW13" s="88"/>
      <c r="CX13" s="88"/>
      <c r="CY13" s="88">
        <f>IF(SUMIFS(CQ13:CX13,CQ13:CX13,"&gt;=0")=0,"",SUMIFS(CQ13:CX13,CQ13:CX13,"&gt;=0"))</f>
        <v>65</v>
      </c>
      <c r="CZ13" s="89">
        <f t="shared" ref="CZ13:CZ52" si="2">IFERROR(IF($CZ$9=0,0,((CY13/SUMIFS($CQ$12:$CX$12,CQ13:CX13,"&gt;=0"))*100)),"")</f>
        <v>86.666666666666671</v>
      </c>
      <c r="DA13" s="392">
        <v>34</v>
      </c>
      <c r="DB13" s="393"/>
      <c r="DC13" s="80">
        <f>IFERROR(IF(OR($DC$9="",$DC$9=0),0,IF((DA13/$DA$11*100)*$DC$9/100=0,"",(DA13/$DA$11*100)*$DC$9/100)),"")</f>
        <v>17</v>
      </c>
      <c r="DD13" s="90">
        <f>IFERROR((R13*$R$9+AD13*$AD$9)/100*$AC$8/100,"")</f>
        <v>0</v>
      </c>
      <c r="DE13" s="91">
        <f>IFERROR(((AP13*$AP$9+AY13*$AY$9+BB13*$BB$9)/100)*$BA$8/100,"")</f>
        <v>23.089736842105264</v>
      </c>
      <c r="DF13" s="91">
        <f>IFERROR(((BI13*$BI$9+BU13*$BU$9+CB13*$CB$9+CI13*$CI$9+CP13*$CP$9+CZ13*$CZ$9)/100)*$CY$8/100,"")</f>
        <v>43.573717948717949</v>
      </c>
      <c r="DG13" s="92">
        <f>IFERROR(DC13,"")</f>
        <v>17</v>
      </c>
      <c r="DH13" s="93">
        <f>IFERROR(IF(AND($C$8="",$E$7="",$AE$7="",$BC$7="",$E$6=""),IF(SUM(DD13:DG13)=0,"",SUM(DD13:DG13)),""),"")</f>
        <v>83.663454790823209</v>
      </c>
      <c r="DI13" s="94">
        <f>IFERROR(75+(100-75)/(100-60)*(DH13-60),"")</f>
        <v>89.789659244264499</v>
      </c>
      <c r="DJ13" s="95">
        <f>IFERROR(75+(100-75)/(100-55)*(DH13-55),"")</f>
        <v>90.924141550457335</v>
      </c>
      <c r="DK13" s="96">
        <f>IFERROR(75+(100-75)/(100-50)*(DH13-50),"")</f>
        <v>91.831727395411605</v>
      </c>
      <c r="DL13" s="97">
        <f>IFERROR(IF(ROUND(IF($C$7="Green",DI13,IF($C$7="Orange",DJ13,IF($C$7="Yellow",DK13,"Error!"))),0)&lt;70,70,ROUND(IF($C$7="Green",DI13,IF($C$7="Orange",DJ13,IF($C$7="Yellow",DK13,"Error!"))),0)),"")</f>
        <v>91</v>
      </c>
      <c r="DM13" s="98"/>
      <c r="DN13" s="1"/>
      <c r="DR13" s="275" t="s">
        <v>40</v>
      </c>
      <c r="DS13" s="275"/>
      <c r="DT13" s="275"/>
      <c r="DU13" s="275"/>
      <c r="DV13" s="276">
        <f>COUNTIFS($DL$13:$DL$52,"&gt;=95",$DL$13:$DL$52,"&lt;=100")</f>
        <v>2</v>
      </c>
      <c r="DW13" s="276"/>
    </row>
    <row r="14" spans="1:127" ht="18" customHeight="1">
      <c r="A14" s="70">
        <v>484509150062</v>
      </c>
      <c r="B14" s="99" t="s">
        <v>183</v>
      </c>
      <c r="C14" s="207" t="s">
        <v>184</v>
      </c>
      <c r="D14" s="208"/>
      <c r="E14" s="182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 t="str">
        <f t="shared" ref="Q14:Q52" si="3">IF(SUMIFS(E14:P14,E14:P14,"&gt;=0")=0,"",SUMIFS(E14:P14,E14:P14,"&gt;=0"))</f>
        <v/>
      </c>
      <c r="R14" s="76">
        <f t="shared" ref="R14:R52" si="4">IFERROR(IF($R$9=0,0,((Q14/SUMIFS($E$12:$P$12,E14:P14,"&gt;=0")*100))),"")</f>
        <v>0</v>
      </c>
      <c r="S14" s="78">
        <v>9</v>
      </c>
      <c r="T14" s="78">
        <v>6</v>
      </c>
      <c r="U14" s="78">
        <v>5</v>
      </c>
      <c r="V14" s="78">
        <v>2</v>
      </c>
      <c r="W14" s="78">
        <v>0</v>
      </c>
      <c r="X14" s="78"/>
      <c r="Y14" s="78"/>
      <c r="Z14" s="78"/>
      <c r="AA14" s="78"/>
      <c r="AB14" s="78"/>
      <c r="AC14" s="78">
        <f t="shared" ref="AC14:AC52" si="5">IF(SUMIFS(S14:AB14,S14:AB14,"&gt;=0")=0,"",SUMIFS(S14:AB14,S14:AB14,"&gt;=0"))</f>
        <v>22</v>
      </c>
      <c r="AD14" s="79">
        <f t="shared" ref="AD14:AD52" si="6">IFERROR(IF($AD$9=0,0,((AC14/SUMIFS($S$12:$AB$12,S14:AB14,"&gt;=0")*100))),"")</f>
        <v>40</v>
      </c>
      <c r="AE14" s="182">
        <v>1</v>
      </c>
      <c r="AF14" s="76">
        <v>6</v>
      </c>
      <c r="AG14" s="76">
        <v>1</v>
      </c>
      <c r="AH14" s="76">
        <v>8</v>
      </c>
      <c r="AI14" s="76">
        <v>1</v>
      </c>
      <c r="AJ14" s="76">
        <v>2</v>
      </c>
      <c r="AK14" s="76">
        <v>8</v>
      </c>
      <c r="AL14" s="76"/>
      <c r="AM14" s="76"/>
      <c r="AN14" s="76"/>
      <c r="AO14" s="76">
        <f t="shared" ref="AO14:AO52" si="7">IF(SUMIFS(AE14:AN14,AE14:AN14,"&gt;=0")=0,"",SUMIFS(AE14:AN14,AE14:AN14,"&gt;=0"))</f>
        <v>27</v>
      </c>
      <c r="AP14" s="76">
        <f t="shared" ref="AP14:AP52" si="8">IFERROR(IF($AP$9=0,0,((AO14/SUMIFS($AE$12:$AN$12,AE14:AN14,"&gt;=0"))*100)),"")</f>
        <v>28.421052631578945</v>
      </c>
      <c r="AQ14" s="78">
        <v>4</v>
      </c>
      <c r="AR14" s="78">
        <v>2</v>
      </c>
      <c r="AS14" s="78">
        <v>2</v>
      </c>
      <c r="AT14" s="78">
        <v>16</v>
      </c>
      <c r="AU14" s="78"/>
      <c r="AV14" s="78"/>
      <c r="AW14" s="78"/>
      <c r="AX14" s="78">
        <f t="shared" ref="AX14:AX52" si="9">IF(SUMIFS(AQ14:AW14,AQ14:AW14,"&gt;=0")=0,"",SUMIFS(AQ14:AW14,AQ14:AW14,"&gt;=0"))</f>
        <v>24</v>
      </c>
      <c r="AY14" s="78">
        <f t="shared" si="0"/>
        <v>48</v>
      </c>
      <c r="AZ14" s="384">
        <v>22</v>
      </c>
      <c r="BA14" s="385"/>
      <c r="BB14" s="80">
        <f t="shared" ref="BB14:BB52" si="10">IFERROR(IF(OR($BB$9="",$BB$9=0),0,IF(AZ14/$AZ$12*100=0,"",AZ14/$AZ$12*100)),"")</f>
        <v>55.000000000000007</v>
      </c>
      <c r="BC14" s="182">
        <v>95</v>
      </c>
      <c r="BD14" s="76"/>
      <c r="BE14" s="76"/>
      <c r="BF14" s="76"/>
      <c r="BG14" s="76"/>
      <c r="BH14" s="76">
        <f t="shared" ref="BH14:BH52" si="11">IF(SUMIFS(BC14:BG14,BC14:BG14,"&gt;=0")=0,"",SUMIFS(BC14:BG14,BC14:BG14,"&gt;=0"))</f>
        <v>95</v>
      </c>
      <c r="BI14" s="76">
        <f t="shared" si="1"/>
        <v>95</v>
      </c>
      <c r="BJ14" s="78">
        <v>3</v>
      </c>
      <c r="BK14" s="78">
        <v>10</v>
      </c>
      <c r="BL14" s="78">
        <v>6</v>
      </c>
      <c r="BM14" s="78">
        <v>1</v>
      </c>
      <c r="BN14" s="78">
        <v>1</v>
      </c>
      <c r="BO14" s="78">
        <v>14</v>
      </c>
      <c r="BP14" s="78"/>
      <c r="BQ14" s="78"/>
      <c r="BR14" s="78"/>
      <c r="BS14" s="78"/>
      <c r="BT14" s="78">
        <f t="shared" ref="BT14:BT52" si="12">IF(SUMIFS(BJ14:BS14,BJ14:BS14,"&gt;=0")=0,"",SUMIFS(BJ14:BS14,BJ14:BS14,"&gt;=0"))</f>
        <v>35</v>
      </c>
      <c r="BU14" s="78">
        <f>IFERROR(IF($BU$9=0,0,((BT14/SUMIFS($BJ$12:$BS$12,BJ14:BS14,"&gt;=0"))*100)),"")</f>
        <v>38.461538461538467</v>
      </c>
      <c r="BV14" s="82">
        <v>85</v>
      </c>
      <c r="BW14" s="82">
        <v>90</v>
      </c>
      <c r="BX14" s="82">
        <v>90</v>
      </c>
      <c r="BY14" s="82"/>
      <c r="BZ14" s="82"/>
      <c r="CA14" s="82">
        <f t="shared" ref="CA14:CA52" si="13">IF(SUMIFS(BV14:BZ14,BV14:BZ14,"&gt;=0")=0,"",SUMIFS(BV14:BZ14,BV14:BZ14,"&gt;=0"))</f>
        <v>265</v>
      </c>
      <c r="CB14" s="82">
        <f t="shared" ref="CB14:CB52" si="14">IFERROR(IF($CB$9=0,0,((CA14/SUMIFS($BV$12:$BZ$12,BV14:BZ14,"&gt;=0"))*100)),"")</f>
        <v>88.333333333333329</v>
      </c>
      <c r="CC14" s="84">
        <v>82</v>
      </c>
      <c r="CD14" s="84">
        <v>83</v>
      </c>
      <c r="CE14" s="84"/>
      <c r="CF14" s="84"/>
      <c r="CG14" s="84"/>
      <c r="CH14" s="84">
        <f t="shared" ref="CH14:CH52" si="15">IF(SUMIFS(CC14:CG14,CC14:CG14,"&gt;=0")=0,"",SUMIFS(CC14:CG14,CC14:CG14,"&gt;=0"))</f>
        <v>165</v>
      </c>
      <c r="CI14" s="84">
        <f t="shared" ref="CI14:CI51" si="16">IFERROR(IF($CI$9=0,0,((CH14/SUMIFS($CC$12:$CG$12,CC14:CG14,"&gt;=0"))*100)),"")</f>
        <v>82.5</v>
      </c>
      <c r="CJ14" s="86"/>
      <c r="CK14" s="86"/>
      <c r="CL14" s="86"/>
      <c r="CM14" s="86"/>
      <c r="CN14" s="86"/>
      <c r="CO14" s="86" t="str">
        <f t="shared" ref="CO14:CO52" si="17">IF(SUMIFS(CJ14:CN14,CJ14:CN14,"&gt;=0")=0,"",SUMIFS(CJ14:CN14,CJ14:CN14,"&gt;=0"))</f>
        <v/>
      </c>
      <c r="CP14" s="86">
        <f t="shared" ref="CP14:CP52" si="18">IFERROR(IF($CP$9=0,0,((CO14/SUMIFS($CJ$12:$CN$12,CJ14:CN14,"&gt;=0"))*100)),"")</f>
        <v>0</v>
      </c>
      <c r="CQ14" s="182">
        <v>14</v>
      </c>
      <c r="CR14" s="76">
        <v>18</v>
      </c>
      <c r="CS14" s="76">
        <v>18</v>
      </c>
      <c r="CT14" s="88">
        <v>10</v>
      </c>
      <c r="CU14" s="88"/>
      <c r="CV14" s="88"/>
      <c r="CW14" s="88"/>
      <c r="CX14" s="88"/>
      <c r="CY14" s="88">
        <f t="shared" ref="CY14:CY52" si="19">IF(SUMIFS(CQ14:CX14,CQ14:CX14,"&gt;=0")=0,"",SUMIFS(CQ14:CX14,CQ14:CX14,"&gt;=0"))</f>
        <v>60</v>
      </c>
      <c r="CZ14" s="89">
        <f t="shared" si="2"/>
        <v>80</v>
      </c>
      <c r="DA14" s="386">
        <v>25</v>
      </c>
      <c r="DB14" s="385"/>
      <c r="DC14" s="80">
        <f t="shared" ref="DC14:DC52" si="20">IFERROR(IF(OR($DC$9="",$DC$9=0),0,IF((DA14/$DA$11*100)*$DC$9/100=0,"",(DA14/$DA$11*100)*$DC$9/100)),"")</f>
        <v>12.5</v>
      </c>
      <c r="DD14" s="100">
        <f t="shared" ref="DD14:DD52" si="21">IFERROR((R14*$R$9+AD14*$AD$9)/100*$AC$8/100,"")</f>
        <v>0</v>
      </c>
      <c r="DE14" s="101">
        <f t="shared" ref="DE14:DE52" si="22">IFERROR(((AP14*$AP$9+AY14*$AY$9+BB14*$BB$9)/100)*$BA$8/100,"")</f>
        <v>12.680526315789475</v>
      </c>
      <c r="DF14" s="101">
        <f t="shared" ref="DF14:DF52" si="23">IFERROR(((BI14*$BI$9+BU14*$BU$9+CB14*$CB$9+CI14*$CI$9+CP14*$CP$9+CZ14*$CZ$9)/100)*$CY$8/100,"")</f>
        <v>37.932692307692307</v>
      </c>
      <c r="DG14" s="102">
        <f>IFERROR(DC14,"")</f>
        <v>12.5</v>
      </c>
      <c r="DH14" s="93">
        <f>IFERROR(IF(AND($C$8="",$E$7="",$AE$7="",$BC$7="",$E$6=""),IF(SUM(DD14:DG14)=0,"",SUM(DD14:DG14)),""),"")</f>
        <v>63.113218623481785</v>
      </c>
      <c r="DI14" s="94">
        <f t="shared" ref="DI14:DI52" si="24">IFERROR(75+(100-75)/(100-60)*(DH14-60),"")</f>
        <v>76.945761639676121</v>
      </c>
      <c r="DJ14" s="95">
        <f t="shared" ref="DJ14:DJ52" si="25">IFERROR(75+(100-75)/(100-55)*(DH14-55),"")</f>
        <v>79.507343679712108</v>
      </c>
      <c r="DK14" s="96">
        <f t="shared" ref="DK14:DK52" si="26">IFERROR(75+(100-75)/(100-50)*(DH14-50),"")</f>
        <v>81.556609311740885</v>
      </c>
      <c r="DL14" s="97">
        <f t="shared" ref="DL14:DL50" si="27">IFERROR(IF(ROUND(IF($C$7="Green",DI14,IF($C$7="Orange",DJ14,IF($C$7="Yellow",DK14,"Error!"))),0)&lt;70,70,ROUND(IF($C$7="Green",DI14,IF($C$7="Orange",DJ14,IF($C$7="Yellow",DK14,"Error!"))),0)),"")</f>
        <v>80</v>
      </c>
      <c r="DM14" s="98"/>
      <c r="DN14" s="1"/>
      <c r="DR14" s="275" t="s">
        <v>43</v>
      </c>
      <c r="DS14" s="275"/>
      <c r="DT14" s="275"/>
      <c r="DU14" s="275"/>
      <c r="DV14" s="276">
        <f>COUNTIFS($DL$13:$DL$52,"&gt;=90",$DL$13:$DL$52,"&lt;95")</f>
        <v>8</v>
      </c>
      <c r="DW14" s="276"/>
    </row>
    <row r="15" spans="1:127" ht="18" customHeight="1">
      <c r="A15" s="70">
        <v>406926150211</v>
      </c>
      <c r="B15" s="71" t="s">
        <v>146</v>
      </c>
      <c r="C15" s="207" t="s">
        <v>185</v>
      </c>
      <c r="D15" s="208"/>
      <c r="E15" s="182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 t="str">
        <f t="shared" si="3"/>
        <v/>
      </c>
      <c r="R15" s="76">
        <f t="shared" si="4"/>
        <v>0</v>
      </c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 t="str">
        <f t="shared" si="5"/>
        <v/>
      </c>
      <c r="AD15" s="79" t="str">
        <f t="shared" si="6"/>
        <v/>
      </c>
      <c r="AE15" s="182">
        <v>5</v>
      </c>
      <c r="AF15" s="76">
        <v>5</v>
      </c>
      <c r="AG15" s="76">
        <v>6</v>
      </c>
      <c r="AH15" s="76">
        <v>7</v>
      </c>
      <c r="AI15" s="76">
        <v>5</v>
      </c>
      <c r="AJ15" s="76">
        <v>11</v>
      </c>
      <c r="AK15" s="76">
        <v>7</v>
      </c>
      <c r="AL15" s="76"/>
      <c r="AM15" s="76"/>
      <c r="AN15" s="76"/>
      <c r="AO15" s="76">
        <f t="shared" si="7"/>
        <v>46</v>
      </c>
      <c r="AP15" s="76">
        <f t="shared" si="8"/>
        <v>48.421052631578945</v>
      </c>
      <c r="AQ15" s="78">
        <v>5</v>
      </c>
      <c r="AR15" s="78">
        <v>2</v>
      </c>
      <c r="AS15" s="78">
        <v>4</v>
      </c>
      <c r="AT15" s="78">
        <v>5</v>
      </c>
      <c r="AU15" s="78"/>
      <c r="AV15" s="78"/>
      <c r="AW15" s="78"/>
      <c r="AX15" s="78">
        <f t="shared" si="9"/>
        <v>16</v>
      </c>
      <c r="AY15" s="78">
        <f t="shared" si="0"/>
        <v>32</v>
      </c>
      <c r="AZ15" s="384">
        <v>25</v>
      </c>
      <c r="BA15" s="385"/>
      <c r="BB15" s="80">
        <f t="shared" si="10"/>
        <v>62.5</v>
      </c>
      <c r="BC15" s="182">
        <v>95</v>
      </c>
      <c r="BD15" s="76"/>
      <c r="BE15" s="76"/>
      <c r="BF15" s="76"/>
      <c r="BG15" s="76"/>
      <c r="BH15" s="76">
        <f t="shared" si="11"/>
        <v>95</v>
      </c>
      <c r="BI15" s="76">
        <f t="shared" si="1"/>
        <v>95</v>
      </c>
      <c r="BJ15" s="78">
        <v>10</v>
      </c>
      <c r="BK15" s="78">
        <v>9</v>
      </c>
      <c r="BL15" s="78">
        <v>7</v>
      </c>
      <c r="BM15" s="78">
        <v>6</v>
      </c>
      <c r="BN15" s="78">
        <v>8</v>
      </c>
      <c r="BO15" s="78">
        <v>15</v>
      </c>
      <c r="BP15" s="78"/>
      <c r="BQ15" s="78"/>
      <c r="BR15" s="78"/>
      <c r="BS15" s="78"/>
      <c r="BT15" s="78">
        <f t="shared" si="12"/>
        <v>55</v>
      </c>
      <c r="BU15" s="78">
        <f t="shared" ref="BU15:BU52" si="28">IFERROR(IF($BU$9=0,0,((BT15/SUMIFS($BJ$12:$BS$12,BJ15:BS15,"&gt;=0"))*100)),"")</f>
        <v>60.439560439560438</v>
      </c>
      <c r="BV15" s="82">
        <v>88</v>
      </c>
      <c r="BW15" s="82">
        <v>94</v>
      </c>
      <c r="BX15" s="82">
        <v>80</v>
      </c>
      <c r="BY15" s="82"/>
      <c r="BZ15" s="82"/>
      <c r="CA15" s="82">
        <f t="shared" si="13"/>
        <v>262</v>
      </c>
      <c r="CB15" s="82">
        <f t="shared" si="14"/>
        <v>87.333333333333329</v>
      </c>
      <c r="CC15" s="84">
        <v>82</v>
      </c>
      <c r="CD15" s="84">
        <v>83</v>
      </c>
      <c r="CE15" s="84"/>
      <c r="CF15" s="84"/>
      <c r="CG15" s="84"/>
      <c r="CH15" s="84">
        <f t="shared" si="15"/>
        <v>165</v>
      </c>
      <c r="CI15" s="84">
        <f t="shared" si="16"/>
        <v>82.5</v>
      </c>
      <c r="CJ15" s="86"/>
      <c r="CK15" s="86"/>
      <c r="CL15" s="86"/>
      <c r="CM15" s="86"/>
      <c r="CN15" s="86"/>
      <c r="CO15" s="86" t="str">
        <f t="shared" si="17"/>
        <v/>
      </c>
      <c r="CP15" s="86">
        <f t="shared" si="18"/>
        <v>0</v>
      </c>
      <c r="CQ15" s="182">
        <v>15</v>
      </c>
      <c r="CR15" s="76">
        <v>12</v>
      </c>
      <c r="CS15" s="76">
        <v>12</v>
      </c>
      <c r="CT15" s="88">
        <v>9</v>
      </c>
      <c r="CU15" s="88"/>
      <c r="CV15" s="88"/>
      <c r="CW15" s="88"/>
      <c r="CX15" s="88"/>
      <c r="CY15" s="88">
        <f t="shared" si="19"/>
        <v>48</v>
      </c>
      <c r="CZ15" s="89">
        <f t="shared" si="2"/>
        <v>64</v>
      </c>
      <c r="DA15" s="386">
        <v>28</v>
      </c>
      <c r="DB15" s="385"/>
      <c r="DC15" s="80">
        <f t="shared" si="20"/>
        <v>14</v>
      </c>
      <c r="DD15" s="100" t="str">
        <f t="shared" si="21"/>
        <v/>
      </c>
      <c r="DE15" s="101">
        <f t="shared" si="22"/>
        <v>14.315526315789475</v>
      </c>
      <c r="DF15" s="101">
        <f t="shared" si="23"/>
        <v>39.804945054945058</v>
      </c>
      <c r="DG15" s="102">
        <f t="shared" ref="DG15:DG52" si="29">IFERROR(DC15,"")</f>
        <v>14</v>
      </c>
      <c r="DH15" s="93">
        <f t="shared" ref="DH15:DH52" si="30">IFERROR(IF(AND($C$8="",$E$7="",$AE$7="",$BC$7="",$E$6=""),IF(SUM(DD15:DG15)=0,"",SUM(DD15:DG15)),""),"")</f>
        <v>68.120471370734535</v>
      </c>
      <c r="DI15" s="94">
        <f t="shared" si="24"/>
        <v>80.075294606709079</v>
      </c>
      <c r="DJ15" s="95">
        <f t="shared" si="25"/>
        <v>82.289150761519181</v>
      </c>
      <c r="DK15" s="96">
        <f t="shared" si="26"/>
        <v>84.060235685367275</v>
      </c>
      <c r="DL15" s="97">
        <f t="shared" si="27"/>
        <v>82</v>
      </c>
      <c r="DM15" s="98"/>
      <c r="DN15" s="1"/>
      <c r="DR15" s="275" t="s">
        <v>46</v>
      </c>
      <c r="DS15" s="275"/>
      <c r="DT15" s="275"/>
      <c r="DU15" s="275"/>
      <c r="DV15" s="276">
        <f>COUNTIFS($DL$13:$DL$52,"&gt;=85",$DL$13:$DL$52,"&lt;90")</f>
        <v>1</v>
      </c>
      <c r="DW15" s="276"/>
    </row>
    <row r="16" spans="1:127" ht="18" customHeight="1">
      <c r="A16" s="70">
        <v>406913150142</v>
      </c>
      <c r="B16" s="103" t="s">
        <v>186</v>
      </c>
      <c r="C16" s="205" t="s">
        <v>187</v>
      </c>
      <c r="D16" s="208"/>
      <c r="E16" s="182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 t="str">
        <f t="shared" si="3"/>
        <v/>
      </c>
      <c r="R16" s="76">
        <f t="shared" si="4"/>
        <v>0</v>
      </c>
      <c r="S16" s="78">
        <v>10</v>
      </c>
      <c r="T16" s="78">
        <v>6</v>
      </c>
      <c r="U16" s="78">
        <v>9</v>
      </c>
      <c r="V16" s="78">
        <v>0</v>
      </c>
      <c r="W16" s="78">
        <v>5</v>
      </c>
      <c r="X16" s="78"/>
      <c r="Y16" s="78"/>
      <c r="Z16" s="78"/>
      <c r="AA16" s="78"/>
      <c r="AB16" s="78"/>
      <c r="AC16" s="78">
        <f t="shared" si="5"/>
        <v>30</v>
      </c>
      <c r="AD16" s="79">
        <f>IFERROR(IF($AD$9=0,0,((AC16/SUMIFS($S$12:$AB$12,S16:AB16,"&gt;=0")*100))),"")</f>
        <v>54.54545454545454</v>
      </c>
      <c r="AE16" s="182">
        <v>8</v>
      </c>
      <c r="AF16" s="76">
        <v>5</v>
      </c>
      <c r="AG16" s="76">
        <v>1</v>
      </c>
      <c r="AH16" s="76">
        <v>8</v>
      </c>
      <c r="AI16" s="76">
        <v>7</v>
      </c>
      <c r="AJ16" s="76">
        <v>5</v>
      </c>
      <c r="AK16" s="76">
        <v>5</v>
      </c>
      <c r="AL16" s="76"/>
      <c r="AM16" s="76"/>
      <c r="AN16" s="76"/>
      <c r="AO16" s="76">
        <f t="shared" si="7"/>
        <v>39</v>
      </c>
      <c r="AP16" s="76">
        <f t="shared" si="8"/>
        <v>41.05263157894737</v>
      </c>
      <c r="AQ16" s="78">
        <v>6</v>
      </c>
      <c r="AR16" s="78">
        <v>2</v>
      </c>
      <c r="AS16" s="78">
        <v>4</v>
      </c>
      <c r="AT16" s="78">
        <v>12</v>
      </c>
      <c r="AU16" s="78"/>
      <c r="AV16" s="78"/>
      <c r="AW16" s="78"/>
      <c r="AX16" s="78">
        <f t="shared" si="9"/>
        <v>24</v>
      </c>
      <c r="AY16" s="78">
        <f t="shared" si="0"/>
        <v>48</v>
      </c>
      <c r="AZ16" s="384">
        <v>14</v>
      </c>
      <c r="BA16" s="385"/>
      <c r="BB16" s="80">
        <f t="shared" si="10"/>
        <v>35</v>
      </c>
      <c r="BC16" s="182">
        <v>95</v>
      </c>
      <c r="BD16" s="76"/>
      <c r="BE16" s="76"/>
      <c r="BF16" s="76"/>
      <c r="BG16" s="76"/>
      <c r="BH16" s="76">
        <f t="shared" si="11"/>
        <v>95</v>
      </c>
      <c r="BI16" s="76">
        <f t="shared" si="1"/>
        <v>95</v>
      </c>
      <c r="BJ16" s="78">
        <v>5</v>
      </c>
      <c r="BK16" s="78">
        <v>12</v>
      </c>
      <c r="BL16" s="78">
        <v>5</v>
      </c>
      <c r="BM16" s="78">
        <v>1</v>
      </c>
      <c r="BN16" s="78">
        <v>5</v>
      </c>
      <c r="BO16" s="78">
        <v>11</v>
      </c>
      <c r="BP16" s="78"/>
      <c r="BQ16" s="78"/>
      <c r="BR16" s="78"/>
      <c r="BS16" s="78"/>
      <c r="BT16" s="78">
        <f t="shared" si="12"/>
        <v>39</v>
      </c>
      <c r="BU16" s="78">
        <f t="shared" si="28"/>
        <v>42.857142857142854</v>
      </c>
      <c r="BV16" s="82">
        <v>95</v>
      </c>
      <c r="BW16" s="82">
        <v>95</v>
      </c>
      <c r="BX16" s="82">
        <v>95</v>
      </c>
      <c r="BY16" s="82"/>
      <c r="BZ16" s="82"/>
      <c r="CA16" s="82">
        <f t="shared" si="13"/>
        <v>285</v>
      </c>
      <c r="CB16" s="82">
        <f>IFERROR(IF($CB$9=0,0,((CA16/SUMIFS($BV$12:$BZ$12,BV16:BZ16,"&gt;=0"))*100)),"")</f>
        <v>95</v>
      </c>
      <c r="CC16" s="84">
        <v>90</v>
      </c>
      <c r="CD16" s="84">
        <v>90</v>
      </c>
      <c r="CE16" s="84"/>
      <c r="CF16" s="84"/>
      <c r="CG16" s="84"/>
      <c r="CH16" s="84">
        <f t="shared" si="15"/>
        <v>180</v>
      </c>
      <c r="CI16" s="84">
        <f t="shared" si="16"/>
        <v>90</v>
      </c>
      <c r="CJ16" s="86"/>
      <c r="CK16" s="86"/>
      <c r="CL16" s="86"/>
      <c r="CM16" s="86"/>
      <c r="CN16" s="86"/>
      <c r="CO16" s="86" t="str">
        <f t="shared" si="17"/>
        <v/>
      </c>
      <c r="CP16" s="86">
        <f>IFERROR(IF($CP$9=0,0,((CO16/SUMIFS($CJ$12:$CN$12,CJ16:CN16,"&gt;=0"))*100)),"")</f>
        <v>0</v>
      </c>
      <c r="CQ16" s="182">
        <v>14</v>
      </c>
      <c r="CR16" s="76">
        <v>14</v>
      </c>
      <c r="CS16" s="76">
        <v>19</v>
      </c>
      <c r="CT16" s="88">
        <v>17</v>
      </c>
      <c r="CU16" s="88"/>
      <c r="CV16" s="88"/>
      <c r="CW16" s="88"/>
      <c r="CX16" s="88"/>
      <c r="CY16" s="88">
        <f t="shared" si="19"/>
        <v>64</v>
      </c>
      <c r="CZ16" s="89">
        <f t="shared" si="2"/>
        <v>85.333333333333343</v>
      </c>
      <c r="DA16" s="386">
        <v>22</v>
      </c>
      <c r="DB16" s="385"/>
      <c r="DC16" s="80">
        <f t="shared" si="20"/>
        <v>11.000000000000002</v>
      </c>
      <c r="DD16" s="100">
        <f t="shared" si="21"/>
        <v>0</v>
      </c>
      <c r="DE16" s="101">
        <f t="shared" si="22"/>
        <v>12.396315789473686</v>
      </c>
      <c r="DF16" s="101">
        <f t="shared" si="23"/>
        <v>39.99880952380952</v>
      </c>
      <c r="DG16" s="102">
        <f t="shared" si="29"/>
        <v>11.000000000000002</v>
      </c>
      <c r="DH16" s="93">
        <f t="shared" si="30"/>
        <v>63.395125313283202</v>
      </c>
      <c r="DI16" s="94">
        <f t="shared" si="24"/>
        <v>77.121953320802007</v>
      </c>
      <c r="DJ16" s="95">
        <f t="shared" si="25"/>
        <v>79.663958507379562</v>
      </c>
      <c r="DK16" s="96">
        <f t="shared" si="26"/>
        <v>81.697562656641594</v>
      </c>
      <c r="DL16" s="97">
        <f t="shared" si="27"/>
        <v>80</v>
      </c>
      <c r="DM16" s="98"/>
      <c r="DN16" s="1"/>
      <c r="DR16" s="275" t="s">
        <v>49</v>
      </c>
      <c r="DS16" s="275"/>
      <c r="DT16" s="275"/>
      <c r="DU16" s="275"/>
      <c r="DV16" s="276">
        <f>COUNTIFS($DL$13:$DL$52,"&gt;=80",$DL$13:$DL$52,"&lt;85")</f>
        <v>7</v>
      </c>
      <c r="DW16" s="276"/>
    </row>
    <row r="17" spans="1:127" ht="18" customHeight="1">
      <c r="A17" s="70">
        <v>406913150165</v>
      </c>
      <c r="B17" s="71" t="s">
        <v>188</v>
      </c>
      <c r="C17" s="207" t="s">
        <v>189</v>
      </c>
      <c r="D17" s="208"/>
      <c r="E17" s="182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 t="str">
        <f t="shared" si="3"/>
        <v/>
      </c>
      <c r="R17" s="76">
        <f t="shared" si="4"/>
        <v>0</v>
      </c>
      <c r="S17" s="78">
        <v>7</v>
      </c>
      <c r="T17" s="78">
        <v>5</v>
      </c>
      <c r="U17" s="78">
        <v>3</v>
      </c>
      <c r="V17" s="78">
        <v>11</v>
      </c>
      <c r="W17" s="78">
        <v>2</v>
      </c>
      <c r="X17" s="78"/>
      <c r="Y17" s="78"/>
      <c r="Z17" s="78"/>
      <c r="AA17" s="78"/>
      <c r="AB17" s="78"/>
      <c r="AC17" s="78">
        <f t="shared" si="5"/>
        <v>28</v>
      </c>
      <c r="AD17" s="79">
        <f t="shared" si="6"/>
        <v>50.909090909090907</v>
      </c>
      <c r="AE17" s="182">
        <v>7</v>
      </c>
      <c r="AF17" s="76">
        <v>5</v>
      </c>
      <c r="AG17" s="76">
        <v>6</v>
      </c>
      <c r="AH17" s="76">
        <v>10</v>
      </c>
      <c r="AI17" s="76">
        <v>10</v>
      </c>
      <c r="AJ17" s="76">
        <v>12</v>
      </c>
      <c r="AK17" s="76">
        <v>6</v>
      </c>
      <c r="AL17" s="76"/>
      <c r="AM17" s="76"/>
      <c r="AN17" s="76"/>
      <c r="AO17" s="76">
        <f t="shared" si="7"/>
        <v>56</v>
      </c>
      <c r="AP17" s="76">
        <f t="shared" si="8"/>
        <v>58.947368421052623</v>
      </c>
      <c r="AQ17" s="78">
        <v>6</v>
      </c>
      <c r="AR17" s="78">
        <v>4</v>
      </c>
      <c r="AS17" s="78">
        <v>3</v>
      </c>
      <c r="AT17" s="78">
        <v>13</v>
      </c>
      <c r="AU17" s="78"/>
      <c r="AV17" s="78"/>
      <c r="AW17" s="78"/>
      <c r="AX17" s="78">
        <f t="shared" si="9"/>
        <v>26</v>
      </c>
      <c r="AY17" s="78">
        <f t="shared" si="0"/>
        <v>52</v>
      </c>
      <c r="AZ17" s="384">
        <v>23</v>
      </c>
      <c r="BA17" s="385"/>
      <c r="BB17" s="80">
        <f t="shared" si="10"/>
        <v>57.499999999999993</v>
      </c>
      <c r="BC17" s="182">
        <v>95</v>
      </c>
      <c r="BD17" s="76"/>
      <c r="BE17" s="76"/>
      <c r="BF17" s="76"/>
      <c r="BG17" s="76"/>
      <c r="BH17" s="76">
        <f t="shared" si="11"/>
        <v>95</v>
      </c>
      <c r="BI17" s="76">
        <f t="shared" si="1"/>
        <v>95</v>
      </c>
      <c r="BJ17" s="78">
        <v>5</v>
      </c>
      <c r="BK17" s="78">
        <v>12</v>
      </c>
      <c r="BL17" s="78">
        <v>7</v>
      </c>
      <c r="BM17" s="78">
        <v>9</v>
      </c>
      <c r="BN17" s="78">
        <v>5</v>
      </c>
      <c r="BO17" s="78">
        <v>17</v>
      </c>
      <c r="BP17" s="78"/>
      <c r="BQ17" s="78"/>
      <c r="BR17" s="78"/>
      <c r="BS17" s="78"/>
      <c r="BT17" s="78">
        <f t="shared" si="12"/>
        <v>55</v>
      </c>
      <c r="BU17" s="78">
        <f>IFERROR(IF($BU$9=0,0,((BT17/SUMIFS($BJ$12:$BS$12,BJ17:BS17,"&gt;=0"))*100)),"")</f>
        <v>60.439560439560438</v>
      </c>
      <c r="BV17" s="82">
        <v>80</v>
      </c>
      <c r="BW17" s="82">
        <v>83</v>
      </c>
      <c r="BX17" s="82">
        <v>89</v>
      </c>
      <c r="BY17" s="82"/>
      <c r="BZ17" s="82"/>
      <c r="CA17" s="82">
        <f t="shared" si="13"/>
        <v>252</v>
      </c>
      <c r="CB17" s="82">
        <f t="shared" si="14"/>
        <v>84</v>
      </c>
      <c r="CC17" s="84">
        <v>88</v>
      </c>
      <c r="CD17" s="84">
        <v>85</v>
      </c>
      <c r="CE17" s="84"/>
      <c r="CF17" s="84"/>
      <c r="CG17" s="84"/>
      <c r="CH17" s="84">
        <f t="shared" si="15"/>
        <v>173</v>
      </c>
      <c r="CI17" s="84">
        <f t="shared" si="16"/>
        <v>86.5</v>
      </c>
      <c r="CJ17" s="86"/>
      <c r="CK17" s="86"/>
      <c r="CL17" s="86"/>
      <c r="CM17" s="86"/>
      <c r="CN17" s="86"/>
      <c r="CO17" s="86" t="str">
        <f t="shared" si="17"/>
        <v/>
      </c>
      <c r="CP17" s="86">
        <f t="shared" si="18"/>
        <v>0</v>
      </c>
      <c r="CQ17" s="182">
        <v>14</v>
      </c>
      <c r="CR17" s="76">
        <v>18</v>
      </c>
      <c r="CS17" s="76">
        <v>20</v>
      </c>
      <c r="CT17" s="88">
        <v>18</v>
      </c>
      <c r="CU17" s="88"/>
      <c r="CV17" s="88"/>
      <c r="CW17" s="88"/>
      <c r="CX17" s="88"/>
      <c r="CY17" s="88">
        <f t="shared" si="19"/>
        <v>70</v>
      </c>
      <c r="CZ17" s="89">
        <f t="shared" si="2"/>
        <v>93.333333333333329</v>
      </c>
      <c r="DA17" s="386">
        <v>44</v>
      </c>
      <c r="DB17" s="385"/>
      <c r="DC17" s="80">
        <f t="shared" si="20"/>
        <v>22.000000000000004</v>
      </c>
      <c r="DD17" s="100">
        <f t="shared" si="21"/>
        <v>0</v>
      </c>
      <c r="DE17" s="101">
        <f t="shared" si="22"/>
        <v>16.928684210526313</v>
      </c>
      <c r="DF17" s="101">
        <f t="shared" si="23"/>
        <v>41.421611721611725</v>
      </c>
      <c r="DG17" s="102">
        <f t="shared" si="29"/>
        <v>22.000000000000004</v>
      </c>
      <c r="DH17" s="93">
        <f t="shared" si="30"/>
        <v>80.350295932138039</v>
      </c>
      <c r="DI17" s="94">
        <f t="shared" si="24"/>
        <v>87.718934957586271</v>
      </c>
      <c r="DJ17" s="95">
        <f t="shared" si="25"/>
        <v>89.083497740076695</v>
      </c>
      <c r="DK17" s="96">
        <f t="shared" si="26"/>
        <v>90.175147966069019</v>
      </c>
      <c r="DL17" s="97">
        <f>IFERROR(IF(ROUND(IF($C$7="Green",DI17,IF($C$7="Orange",DJ17,IF($C$7="Yellow",DK17,"Error!"))),0)&lt;70,70,ROUND(IF($C$7="Green",DI17,IF($C$7="Orange",DJ17,IF($C$7="Yellow",DK17,"Error!"))),0)),"")</f>
        <v>89</v>
      </c>
      <c r="DM17" s="98"/>
      <c r="DN17" s="1"/>
      <c r="DR17" s="275" t="s">
        <v>52</v>
      </c>
      <c r="DS17" s="275"/>
      <c r="DT17" s="275"/>
      <c r="DU17" s="275"/>
      <c r="DV17" s="276">
        <f>COUNTIFS($DL$13:$DL$52,"&gt;=75",$DL$13:$DL$52,"&lt;80")</f>
        <v>2</v>
      </c>
      <c r="DW17" s="276"/>
    </row>
    <row r="18" spans="1:127" ht="18" customHeight="1">
      <c r="A18" s="70">
        <v>406913150145</v>
      </c>
      <c r="B18" s="71" t="s">
        <v>80</v>
      </c>
      <c r="C18" s="207" t="s">
        <v>190</v>
      </c>
      <c r="D18" s="208"/>
      <c r="E18" s="182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 t="str">
        <f t="shared" si="3"/>
        <v/>
      </c>
      <c r="R18" s="76">
        <f t="shared" si="4"/>
        <v>0</v>
      </c>
      <c r="S18" s="78">
        <v>10</v>
      </c>
      <c r="T18" s="78">
        <v>8</v>
      </c>
      <c r="U18" s="78">
        <v>5</v>
      </c>
      <c r="V18" s="78">
        <v>5</v>
      </c>
      <c r="W18" s="78">
        <v>3</v>
      </c>
      <c r="X18" s="78"/>
      <c r="Y18" s="78"/>
      <c r="Z18" s="78"/>
      <c r="AA18" s="78"/>
      <c r="AB18" s="78"/>
      <c r="AC18" s="78">
        <f t="shared" si="5"/>
        <v>31</v>
      </c>
      <c r="AD18" s="79">
        <f t="shared" si="6"/>
        <v>56.36363636363636</v>
      </c>
      <c r="AE18" s="182">
        <v>8</v>
      </c>
      <c r="AF18" s="76">
        <v>4</v>
      </c>
      <c r="AG18" s="76">
        <v>5</v>
      </c>
      <c r="AH18" s="76">
        <v>8</v>
      </c>
      <c r="AI18" s="76">
        <v>1</v>
      </c>
      <c r="AJ18" s="76">
        <v>5</v>
      </c>
      <c r="AK18" s="76">
        <v>10</v>
      </c>
      <c r="AL18" s="76"/>
      <c r="AM18" s="76"/>
      <c r="AN18" s="76"/>
      <c r="AO18" s="76">
        <f t="shared" si="7"/>
        <v>41</v>
      </c>
      <c r="AP18" s="76">
        <f>IFERROR(IF($AP$9=0,0,((AO18/SUMIFS($AE$12:$AN$12,AE18:AN18,"&gt;=0"))*100)),"")</f>
        <v>43.15789473684211</v>
      </c>
      <c r="AQ18" s="78">
        <v>6</v>
      </c>
      <c r="AR18" s="78">
        <v>2</v>
      </c>
      <c r="AS18" s="78">
        <v>0</v>
      </c>
      <c r="AT18" s="78">
        <v>9</v>
      </c>
      <c r="AU18" s="78"/>
      <c r="AV18" s="78"/>
      <c r="AW18" s="78"/>
      <c r="AX18" s="78">
        <f t="shared" si="9"/>
        <v>17</v>
      </c>
      <c r="AY18" s="78">
        <f t="shared" si="0"/>
        <v>34</v>
      </c>
      <c r="AZ18" s="384">
        <v>22</v>
      </c>
      <c r="BA18" s="385"/>
      <c r="BB18" s="80">
        <f t="shared" si="10"/>
        <v>55.000000000000007</v>
      </c>
      <c r="BC18" s="182">
        <v>95</v>
      </c>
      <c r="BD18" s="76"/>
      <c r="BE18" s="76"/>
      <c r="BF18" s="76"/>
      <c r="BG18" s="76"/>
      <c r="BH18" s="76">
        <f t="shared" si="11"/>
        <v>95</v>
      </c>
      <c r="BI18" s="76">
        <f t="shared" si="1"/>
        <v>95</v>
      </c>
      <c r="BJ18" s="78">
        <v>8</v>
      </c>
      <c r="BK18" s="78">
        <v>11</v>
      </c>
      <c r="BL18" s="78">
        <v>8</v>
      </c>
      <c r="BM18" s="78">
        <v>5</v>
      </c>
      <c r="BN18" s="78">
        <v>6</v>
      </c>
      <c r="BO18" s="78">
        <v>12</v>
      </c>
      <c r="BP18" s="78"/>
      <c r="BQ18" s="78"/>
      <c r="BR18" s="78"/>
      <c r="BS18" s="78"/>
      <c r="BT18" s="78">
        <f t="shared" si="12"/>
        <v>50</v>
      </c>
      <c r="BU18" s="78">
        <f t="shared" si="28"/>
        <v>54.945054945054949</v>
      </c>
      <c r="BV18" s="82">
        <v>80</v>
      </c>
      <c r="BW18" s="82">
        <v>80</v>
      </c>
      <c r="BX18" s="82">
        <v>80</v>
      </c>
      <c r="BY18" s="82"/>
      <c r="BZ18" s="82"/>
      <c r="CA18" s="82">
        <f t="shared" si="13"/>
        <v>240</v>
      </c>
      <c r="CB18" s="82">
        <f t="shared" si="14"/>
        <v>80</v>
      </c>
      <c r="CC18" s="84">
        <v>78</v>
      </c>
      <c r="CD18" s="84">
        <v>84</v>
      </c>
      <c r="CE18" s="84"/>
      <c r="CF18" s="84"/>
      <c r="CG18" s="84"/>
      <c r="CH18" s="84">
        <f t="shared" si="15"/>
        <v>162</v>
      </c>
      <c r="CI18" s="84">
        <f t="shared" si="16"/>
        <v>81</v>
      </c>
      <c r="CJ18" s="86"/>
      <c r="CK18" s="86"/>
      <c r="CL18" s="86"/>
      <c r="CM18" s="86"/>
      <c r="CN18" s="86"/>
      <c r="CO18" s="86" t="str">
        <f t="shared" si="17"/>
        <v/>
      </c>
      <c r="CP18" s="86">
        <f t="shared" si="18"/>
        <v>0</v>
      </c>
      <c r="CQ18" s="182">
        <v>12</v>
      </c>
      <c r="CR18" s="76">
        <v>10</v>
      </c>
      <c r="CS18" s="76">
        <v>12</v>
      </c>
      <c r="CT18" s="88">
        <v>10</v>
      </c>
      <c r="CU18" s="88"/>
      <c r="CV18" s="88"/>
      <c r="CW18" s="88"/>
      <c r="CX18" s="88"/>
      <c r="CY18" s="88">
        <f t="shared" si="19"/>
        <v>44</v>
      </c>
      <c r="CZ18" s="89">
        <f t="shared" si="2"/>
        <v>58.666666666666664</v>
      </c>
      <c r="DA18" s="386">
        <v>26</v>
      </c>
      <c r="DB18" s="385"/>
      <c r="DC18" s="80">
        <f t="shared" si="20"/>
        <v>13</v>
      </c>
      <c r="DD18" s="100">
        <f t="shared" si="21"/>
        <v>0</v>
      </c>
      <c r="DE18" s="101">
        <f t="shared" si="22"/>
        <v>13.188947368421053</v>
      </c>
      <c r="DF18" s="101">
        <f t="shared" si="23"/>
        <v>38.1514652014652</v>
      </c>
      <c r="DG18" s="102">
        <f t="shared" si="29"/>
        <v>13</v>
      </c>
      <c r="DH18" s="93">
        <f t="shared" si="30"/>
        <v>64.340412569886254</v>
      </c>
      <c r="DI18" s="94">
        <f t="shared" si="24"/>
        <v>77.712757856178911</v>
      </c>
      <c r="DJ18" s="95">
        <f t="shared" si="25"/>
        <v>80.189118094381257</v>
      </c>
      <c r="DK18" s="96">
        <f t="shared" si="26"/>
        <v>82.170206284943134</v>
      </c>
      <c r="DL18" s="97">
        <f>IFERROR(IF(ROUND(IF($C$7="Green",DI18,IF($C$7="Orange",DJ18,IF($C$7="Yellow",DK18,"Error!"))),0)&lt;70,70,ROUND(IF($C$7="Green",DI18,IF($C$7="Orange",DJ18,IF($C$7="Yellow",DK18,"Error!"))),0)),"")</f>
        <v>80</v>
      </c>
      <c r="DM18" s="98"/>
      <c r="DN18" s="1"/>
      <c r="DR18" s="275" t="s">
        <v>55</v>
      </c>
      <c r="DS18" s="275"/>
      <c r="DT18" s="275"/>
      <c r="DU18" s="275"/>
      <c r="DV18" s="276">
        <f>COUNTIFS($DL$13:$DL$52,"&lt;75")</f>
        <v>0</v>
      </c>
      <c r="DW18" s="276"/>
    </row>
    <row r="19" spans="1:127" ht="18" customHeight="1">
      <c r="A19" s="70">
        <v>406913150168</v>
      </c>
      <c r="B19" s="71" t="s">
        <v>191</v>
      </c>
      <c r="C19" s="207" t="s">
        <v>192</v>
      </c>
      <c r="D19" s="208"/>
      <c r="E19" s="182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 t="str">
        <f t="shared" si="3"/>
        <v/>
      </c>
      <c r="R19" s="76">
        <f t="shared" si="4"/>
        <v>0</v>
      </c>
      <c r="S19" s="78">
        <v>1</v>
      </c>
      <c r="T19" s="78">
        <v>1</v>
      </c>
      <c r="U19" s="78">
        <v>1</v>
      </c>
      <c r="V19" s="78">
        <v>1</v>
      </c>
      <c r="W19" s="78">
        <v>1</v>
      </c>
      <c r="X19" s="78"/>
      <c r="Y19" s="78"/>
      <c r="Z19" s="78"/>
      <c r="AA19" s="78"/>
      <c r="AB19" s="78"/>
      <c r="AC19" s="78">
        <f t="shared" si="5"/>
        <v>5</v>
      </c>
      <c r="AD19" s="79">
        <f>IFERROR(IF($AD$9=0,0,((AC19/SUMIFS($S$12:$AB$12,S19:AB19,"&gt;=0")*100))),"")</f>
        <v>9.0909090909090917</v>
      </c>
      <c r="AE19" s="182">
        <v>1</v>
      </c>
      <c r="AF19" s="76">
        <v>1</v>
      </c>
      <c r="AG19" s="76">
        <v>1</v>
      </c>
      <c r="AH19" s="76">
        <v>1</v>
      </c>
      <c r="AI19" s="76">
        <v>1</v>
      </c>
      <c r="AJ19" s="76">
        <v>1</v>
      </c>
      <c r="AK19" s="76">
        <v>1</v>
      </c>
      <c r="AL19" s="76"/>
      <c r="AM19" s="76"/>
      <c r="AN19" s="76"/>
      <c r="AO19" s="76">
        <f t="shared" si="7"/>
        <v>7</v>
      </c>
      <c r="AP19" s="76">
        <f t="shared" si="8"/>
        <v>7.3684210526315779</v>
      </c>
      <c r="AQ19" s="78">
        <v>1</v>
      </c>
      <c r="AR19" s="78">
        <v>1</v>
      </c>
      <c r="AS19" s="78">
        <v>1</v>
      </c>
      <c r="AT19" s="78">
        <v>1</v>
      </c>
      <c r="AU19" s="78"/>
      <c r="AV19" s="78"/>
      <c r="AW19" s="78"/>
      <c r="AX19" s="78">
        <f t="shared" si="9"/>
        <v>4</v>
      </c>
      <c r="AY19" s="78">
        <f t="shared" si="0"/>
        <v>8</v>
      </c>
      <c r="AZ19" s="384">
        <v>19</v>
      </c>
      <c r="BA19" s="385"/>
      <c r="BB19" s="80">
        <f t="shared" si="10"/>
        <v>47.5</v>
      </c>
      <c r="BC19" s="182">
        <v>95</v>
      </c>
      <c r="BD19" s="76"/>
      <c r="BE19" s="76"/>
      <c r="BF19" s="76"/>
      <c r="BG19" s="76"/>
      <c r="BH19" s="76">
        <f t="shared" si="11"/>
        <v>95</v>
      </c>
      <c r="BI19" s="76">
        <f t="shared" si="1"/>
        <v>95</v>
      </c>
      <c r="BJ19" s="78">
        <v>8</v>
      </c>
      <c r="BK19" s="78">
        <v>20</v>
      </c>
      <c r="BL19" s="78">
        <v>10</v>
      </c>
      <c r="BM19" s="78">
        <v>13</v>
      </c>
      <c r="BN19" s="78">
        <v>9</v>
      </c>
      <c r="BO19" s="78">
        <v>16</v>
      </c>
      <c r="BP19" s="78"/>
      <c r="BQ19" s="78"/>
      <c r="BR19" s="78"/>
      <c r="BS19" s="78"/>
      <c r="BT19" s="78">
        <f t="shared" si="12"/>
        <v>76</v>
      </c>
      <c r="BU19" s="78">
        <f>IFERROR(IF($BU$9=0,0,((BT19/SUMIFS($BJ$12:$BS$12,BJ19:BS19,"&gt;=0"))*100)),"")</f>
        <v>83.516483516483518</v>
      </c>
      <c r="BV19" s="82">
        <v>88</v>
      </c>
      <c r="BW19" s="82">
        <v>90</v>
      </c>
      <c r="BX19" s="82">
        <v>90</v>
      </c>
      <c r="BY19" s="82"/>
      <c r="BZ19" s="82"/>
      <c r="CA19" s="82">
        <f t="shared" si="13"/>
        <v>268</v>
      </c>
      <c r="CB19" s="82">
        <f t="shared" si="14"/>
        <v>89.333333333333329</v>
      </c>
      <c r="CC19" s="84">
        <v>95</v>
      </c>
      <c r="CD19" s="84">
        <v>95</v>
      </c>
      <c r="CE19" s="84"/>
      <c r="CF19" s="84"/>
      <c r="CG19" s="84"/>
      <c r="CH19" s="84">
        <f t="shared" si="15"/>
        <v>190</v>
      </c>
      <c r="CI19" s="84">
        <f t="shared" si="16"/>
        <v>95</v>
      </c>
      <c r="CJ19" s="86"/>
      <c r="CK19" s="86"/>
      <c r="CL19" s="86"/>
      <c r="CM19" s="86"/>
      <c r="CN19" s="86"/>
      <c r="CO19" s="86" t="str">
        <f t="shared" si="17"/>
        <v/>
      </c>
      <c r="CP19" s="86">
        <f t="shared" si="18"/>
        <v>0</v>
      </c>
      <c r="CQ19" s="182">
        <v>13</v>
      </c>
      <c r="CR19" s="76">
        <v>15</v>
      </c>
      <c r="CS19" s="76">
        <v>14</v>
      </c>
      <c r="CT19" s="88">
        <v>18</v>
      </c>
      <c r="CU19" s="88"/>
      <c r="CV19" s="88"/>
      <c r="CW19" s="88"/>
      <c r="CX19" s="88"/>
      <c r="CY19" s="88">
        <f t="shared" si="19"/>
        <v>60</v>
      </c>
      <c r="CZ19" s="89">
        <f t="shared" si="2"/>
        <v>80</v>
      </c>
      <c r="DA19" s="386">
        <v>11</v>
      </c>
      <c r="DB19" s="385"/>
      <c r="DC19" s="80">
        <f t="shared" si="20"/>
        <v>5.5000000000000009</v>
      </c>
      <c r="DD19" s="100">
        <f>IFERROR((R19*$R$9+AD19*$AD$9)/100*$AC$8/100,"")</f>
        <v>0</v>
      </c>
      <c r="DE19" s="101">
        <f t="shared" si="22"/>
        <v>5.8792105263157897</v>
      </c>
      <c r="DF19" s="101">
        <f t="shared" si="23"/>
        <v>44.889560439560434</v>
      </c>
      <c r="DG19" s="102">
        <f t="shared" si="29"/>
        <v>5.5000000000000009</v>
      </c>
      <c r="DH19" s="93">
        <f>IFERROR(IF(AND($C$8="",$E$7="",$AE$7="",$BC$7="",$E$6=""),IF(SUM(DD19:DG19)=0,"",SUM(DD19:DG19)),""),"")</f>
        <v>56.268770965876222</v>
      </c>
      <c r="DI19" s="94">
        <f t="shared" si="24"/>
        <v>72.667981853672643</v>
      </c>
      <c r="DJ19" s="95">
        <f t="shared" si="25"/>
        <v>75.70487275882013</v>
      </c>
      <c r="DK19" s="96">
        <f t="shared" si="26"/>
        <v>78.134385482938114</v>
      </c>
      <c r="DL19" s="97">
        <f t="shared" si="27"/>
        <v>76</v>
      </c>
      <c r="DM19" s="98"/>
      <c r="DN19" s="1"/>
      <c r="DR19" s="272" t="s">
        <v>25</v>
      </c>
      <c r="DS19" s="272"/>
      <c r="DT19" s="272"/>
      <c r="DU19" s="272"/>
      <c r="DV19" s="464">
        <f>SUM(DV13:DW18)</f>
        <v>20</v>
      </c>
      <c r="DW19" s="464"/>
    </row>
    <row r="20" spans="1:127" ht="18" customHeight="1">
      <c r="A20" s="70">
        <v>406913150169</v>
      </c>
      <c r="B20" s="99" t="s">
        <v>193</v>
      </c>
      <c r="C20" s="209" t="s">
        <v>194</v>
      </c>
      <c r="D20" s="208"/>
      <c r="E20" s="182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 t="str">
        <f t="shared" si="3"/>
        <v/>
      </c>
      <c r="R20" s="76">
        <f t="shared" si="4"/>
        <v>0</v>
      </c>
      <c r="S20" s="78">
        <v>10</v>
      </c>
      <c r="T20" s="78">
        <v>6</v>
      </c>
      <c r="U20" s="78">
        <v>5</v>
      </c>
      <c r="V20" s="78">
        <v>13</v>
      </c>
      <c r="W20" s="78">
        <v>8</v>
      </c>
      <c r="X20" s="78"/>
      <c r="Y20" s="78"/>
      <c r="Z20" s="78"/>
      <c r="AA20" s="78"/>
      <c r="AB20" s="78"/>
      <c r="AC20" s="78">
        <f t="shared" si="5"/>
        <v>42</v>
      </c>
      <c r="AD20" s="79">
        <f t="shared" si="6"/>
        <v>76.363636363636374</v>
      </c>
      <c r="AE20" s="182">
        <v>11</v>
      </c>
      <c r="AF20" s="76">
        <v>14</v>
      </c>
      <c r="AG20" s="76">
        <v>6</v>
      </c>
      <c r="AH20" s="76">
        <v>10</v>
      </c>
      <c r="AI20" s="76">
        <v>10</v>
      </c>
      <c r="AJ20" s="76">
        <v>5</v>
      </c>
      <c r="AK20" s="76">
        <v>10</v>
      </c>
      <c r="AL20" s="76"/>
      <c r="AM20" s="76"/>
      <c r="AN20" s="76"/>
      <c r="AO20" s="76">
        <f t="shared" si="7"/>
        <v>66</v>
      </c>
      <c r="AP20" s="76">
        <f t="shared" si="8"/>
        <v>69.473684210526315</v>
      </c>
      <c r="AQ20" s="78">
        <v>8</v>
      </c>
      <c r="AR20" s="78">
        <v>1</v>
      </c>
      <c r="AS20" s="78">
        <v>7</v>
      </c>
      <c r="AT20" s="78">
        <v>14</v>
      </c>
      <c r="AU20" s="78"/>
      <c r="AV20" s="78"/>
      <c r="AW20" s="78"/>
      <c r="AX20" s="78">
        <f t="shared" si="9"/>
        <v>30</v>
      </c>
      <c r="AY20" s="78">
        <f t="shared" si="0"/>
        <v>60</v>
      </c>
      <c r="AZ20" s="384">
        <v>27</v>
      </c>
      <c r="BA20" s="385"/>
      <c r="BB20" s="80">
        <f t="shared" si="10"/>
        <v>67.5</v>
      </c>
      <c r="BC20" s="182">
        <v>95</v>
      </c>
      <c r="BD20" s="76"/>
      <c r="BE20" s="76"/>
      <c r="BF20" s="76"/>
      <c r="BG20" s="76"/>
      <c r="BH20" s="76">
        <f t="shared" si="11"/>
        <v>95</v>
      </c>
      <c r="BI20" s="76">
        <f t="shared" si="1"/>
        <v>95</v>
      </c>
      <c r="BJ20" s="78">
        <v>5</v>
      </c>
      <c r="BK20" s="78">
        <v>15</v>
      </c>
      <c r="BL20" s="78">
        <v>10</v>
      </c>
      <c r="BM20" s="78">
        <v>6</v>
      </c>
      <c r="BN20" s="78">
        <v>7</v>
      </c>
      <c r="BO20" s="78">
        <v>20</v>
      </c>
      <c r="BP20" s="78"/>
      <c r="BQ20" s="78"/>
      <c r="BR20" s="78"/>
      <c r="BS20" s="78"/>
      <c r="BT20" s="78">
        <f t="shared" si="12"/>
        <v>63</v>
      </c>
      <c r="BU20" s="78">
        <f t="shared" si="28"/>
        <v>69.230769230769226</v>
      </c>
      <c r="BV20" s="82">
        <v>88</v>
      </c>
      <c r="BW20" s="82">
        <v>83</v>
      </c>
      <c r="BX20" s="82">
        <v>80</v>
      </c>
      <c r="BY20" s="82"/>
      <c r="BZ20" s="82"/>
      <c r="CA20" s="82">
        <f t="shared" si="13"/>
        <v>251</v>
      </c>
      <c r="CB20" s="82">
        <f t="shared" si="14"/>
        <v>83.666666666666671</v>
      </c>
      <c r="CC20" s="84">
        <v>82</v>
      </c>
      <c r="CD20" s="84">
        <v>88</v>
      </c>
      <c r="CE20" s="84"/>
      <c r="CF20" s="84"/>
      <c r="CG20" s="84"/>
      <c r="CH20" s="84">
        <f t="shared" si="15"/>
        <v>170</v>
      </c>
      <c r="CI20" s="84">
        <f t="shared" si="16"/>
        <v>85</v>
      </c>
      <c r="CJ20" s="86"/>
      <c r="CK20" s="86"/>
      <c r="CL20" s="86"/>
      <c r="CM20" s="86"/>
      <c r="CN20" s="86"/>
      <c r="CO20" s="86" t="str">
        <f>IF(SUMIFS(CJ20:CN20,CJ20:CN20,"&gt;=0")=0,"",SUMIFS(CJ20:CN20,CJ20:CN20,"&gt;=0"))</f>
        <v/>
      </c>
      <c r="CP20" s="86">
        <f t="shared" si="18"/>
        <v>0</v>
      </c>
      <c r="CQ20" s="182">
        <v>12</v>
      </c>
      <c r="CR20" s="76">
        <v>20</v>
      </c>
      <c r="CS20" s="76">
        <v>16</v>
      </c>
      <c r="CT20" s="88">
        <v>17</v>
      </c>
      <c r="CU20" s="88"/>
      <c r="CV20" s="88"/>
      <c r="CW20" s="88"/>
      <c r="CX20" s="88"/>
      <c r="CY20" s="88">
        <f t="shared" si="19"/>
        <v>65</v>
      </c>
      <c r="CZ20" s="89">
        <f t="shared" si="2"/>
        <v>86.666666666666671</v>
      </c>
      <c r="DA20" s="386">
        <v>46</v>
      </c>
      <c r="DB20" s="385"/>
      <c r="DC20" s="80">
        <f t="shared" si="20"/>
        <v>22.999999999999996</v>
      </c>
      <c r="DD20" s="100">
        <f t="shared" si="21"/>
        <v>0</v>
      </c>
      <c r="DE20" s="101">
        <f t="shared" si="22"/>
        <v>19.811842105263157</v>
      </c>
      <c r="DF20" s="101">
        <f t="shared" si="23"/>
        <v>42.01217948717948</v>
      </c>
      <c r="DG20" s="102">
        <f t="shared" si="29"/>
        <v>22.999999999999996</v>
      </c>
      <c r="DH20" s="93">
        <f t="shared" si="30"/>
        <v>84.824021592442634</v>
      </c>
      <c r="DI20" s="94">
        <f t="shared" si="24"/>
        <v>90.515013495276648</v>
      </c>
      <c r="DJ20" s="95">
        <f t="shared" si="25"/>
        <v>91.56890088469035</v>
      </c>
      <c r="DK20" s="96">
        <f t="shared" si="26"/>
        <v>92.412010796221324</v>
      </c>
      <c r="DL20" s="97">
        <f t="shared" si="27"/>
        <v>92</v>
      </c>
      <c r="DM20" s="98"/>
      <c r="DN20" s="1"/>
    </row>
    <row r="21" spans="1:127" ht="18" customHeight="1">
      <c r="A21" s="70">
        <v>406913150146</v>
      </c>
      <c r="B21" s="71" t="s">
        <v>195</v>
      </c>
      <c r="C21" s="207" t="s">
        <v>196</v>
      </c>
      <c r="D21" s="208"/>
      <c r="E21" s="182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 t="str">
        <f t="shared" si="3"/>
        <v/>
      </c>
      <c r="R21" s="76">
        <f t="shared" si="4"/>
        <v>0</v>
      </c>
      <c r="S21" s="78">
        <v>10</v>
      </c>
      <c r="T21" s="78">
        <v>7</v>
      </c>
      <c r="U21" s="78">
        <v>6</v>
      </c>
      <c r="V21" s="78">
        <v>12</v>
      </c>
      <c r="W21" s="78">
        <v>6</v>
      </c>
      <c r="X21" s="78"/>
      <c r="Y21" s="78"/>
      <c r="Z21" s="78"/>
      <c r="AA21" s="78"/>
      <c r="AB21" s="78"/>
      <c r="AC21" s="78">
        <f t="shared" si="5"/>
        <v>41</v>
      </c>
      <c r="AD21" s="79">
        <f t="shared" si="6"/>
        <v>74.545454545454547</v>
      </c>
      <c r="AE21" s="182">
        <v>11</v>
      </c>
      <c r="AF21" s="76">
        <v>15</v>
      </c>
      <c r="AG21" s="76">
        <v>10</v>
      </c>
      <c r="AH21" s="76">
        <v>10</v>
      </c>
      <c r="AI21" s="76">
        <v>16</v>
      </c>
      <c r="AJ21" s="76">
        <v>15</v>
      </c>
      <c r="AK21" s="76">
        <v>10</v>
      </c>
      <c r="AL21" s="76"/>
      <c r="AM21" s="76"/>
      <c r="AN21" s="76"/>
      <c r="AO21" s="76">
        <f t="shared" si="7"/>
        <v>87</v>
      </c>
      <c r="AP21" s="76">
        <f t="shared" si="8"/>
        <v>91.578947368421055</v>
      </c>
      <c r="AQ21" s="78">
        <v>10</v>
      </c>
      <c r="AR21" s="78">
        <v>3</v>
      </c>
      <c r="AS21" s="78">
        <v>10</v>
      </c>
      <c r="AT21" s="78">
        <v>19</v>
      </c>
      <c r="AU21" s="78"/>
      <c r="AV21" s="78"/>
      <c r="AW21" s="78"/>
      <c r="AX21" s="78">
        <f t="shared" si="9"/>
        <v>42</v>
      </c>
      <c r="AY21" s="78">
        <f t="shared" si="0"/>
        <v>84</v>
      </c>
      <c r="AZ21" s="384">
        <v>43</v>
      </c>
      <c r="BA21" s="385"/>
      <c r="BB21" s="80">
        <f t="shared" si="10"/>
        <v>107.5</v>
      </c>
      <c r="BC21" s="182">
        <v>95</v>
      </c>
      <c r="BD21" s="76"/>
      <c r="BE21" s="76"/>
      <c r="BF21" s="76"/>
      <c r="BG21" s="76"/>
      <c r="BH21" s="76">
        <f t="shared" si="11"/>
        <v>95</v>
      </c>
      <c r="BI21" s="76">
        <f t="shared" si="1"/>
        <v>95</v>
      </c>
      <c r="BJ21" s="78">
        <v>6</v>
      </c>
      <c r="BK21" s="78">
        <v>18</v>
      </c>
      <c r="BL21" s="78">
        <v>10</v>
      </c>
      <c r="BM21" s="78">
        <v>12</v>
      </c>
      <c r="BN21" s="78">
        <v>9</v>
      </c>
      <c r="BO21" s="78">
        <v>20</v>
      </c>
      <c r="BP21" s="78"/>
      <c r="BQ21" s="78"/>
      <c r="BR21" s="78"/>
      <c r="BS21" s="78"/>
      <c r="BT21" s="78">
        <f t="shared" si="12"/>
        <v>75</v>
      </c>
      <c r="BU21" s="78">
        <f t="shared" si="28"/>
        <v>82.417582417582409</v>
      </c>
      <c r="BV21" s="82">
        <v>86</v>
      </c>
      <c r="BW21" s="82">
        <v>80</v>
      </c>
      <c r="BX21" s="82">
        <v>80</v>
      </c>
      <c r="BY21" s="82"/>
      <c r="BZ21" s="82"/>
      <c r="CA21" s="82">
        <f t="shared" si="13"/>
        <v>246</v>
      </c>
      <c r="CB21" s="82">
        <f t="shared" si="14"/>
        <v>82</v>
      </c>
      <c r="CC21" s="84">
        <v>85</v>
      </c>
      <c r="CD21" s="84">
        <v>90</v>
      </c>
      <c r="CE21" s="84"/>
      <c r="CF21" s="84"/>
      <c r="CG21" s="84"/>
      <c r="CH21" s="84">
        <f t="shared" si="15"/>
        <v>175</v>
      </c>
      <c r="CI21" s="84">
        <f t="shared" si="16"/>
        <v>87.5</v>
      </c>
      <c r="CJ21" s="86"/>
      <c r="CK21" s="86"/>
      <c r="CL21" s="86"/>
      <c r="CM21" s="86"/>
      <c r="CN21" s="86"/>
      <c r="CO21" s="86" t="str">
        <f t="shared" si="17"/>
        <v/>
      </c>
      <c r="CP21" s="86">
        <f t="shared" si="18"/>
        <v>0</v>
      </c>
      <c r="CQ21" s="182">
        <v>13</v>
      </c>
      <c r="CR21" s="76">
        <v>18</v>
      </c>
      <c r="CS21" s="76">
        <v>16</v>
      </c>
      <c r="CT21" s="88">
        <v>19</v>
      </c>
      <c r="CU21" s="88"/>
      <c r="CV21" s="88"/>
      <c r="CW21" s="88"/>
      <c r="CX21" s="88"/>
      <c r="CY21" s="88">
        <f t="shared" si="19"/>
        <v>66</v>
      </c>
      <c r="CZ21" s="89">
        <f t="shared" si="2"/>
        <v>88</v>
      </c>
      <c r="DA21" s="386">
        <v>50</v>
      </c>
      <c r="DB21" s="385"/>
      <c r="DC21" s="80">
        <f t="shared" si="20"/>
        <v>25</v>
      </c>
      <c r="DD21" s="100">
        <f t="shared" si="21"/>
        <v>0</v>
      </c>
      <c r="DE21" s="101">
        <f t="shared" si="22"/>
        <v>28.224473684210526</v>
      </c>
      <c r="DF21" s="101">
        <f t="shared" si="23"/>
        <v>43.852197802197807</v>
      </c>
      <c r="DG21" s="102">
        <f t="shared" si="29"/>
        <v>25</v>
      </c>
      <c r="DH21" s="93">
        <f t="shared" si="30"/>
        <v>97.07667148640833</v>
      </c>
      <c r="DI21" s="94">
        <f t="shared" si="24"/>
        <v>98.172919679005204</v>
      </c>
      <c r="DJ21" s="95">
        <f t="shared" si="25"/>
        <v>98.375928603560183</v>
      </c>
      <c r="DK21" s="96">
        <f t="shared" si="26"/>
        <v>98.538335743204158</v>
      </c>
      <c r="DL21" s="97">
        <f t="shared" si="27"/>
        <v>98</v>
      </c>
      <c r="DM21" s="98"/>
      <c r="DN21" s="1"/>
    </row>
    <row r="22" spans="1:127" ht="18" customHeight="1">
      <c r="A22" s="70">
        <v>406913150170</v>
      </c>
      <c r="B22" s="103" t="s">
        <v>197</v>
      </c>
      <c r="C22" s="205" t="s">
        <v>198</v>
      </c>
      <c r="D22" s="208"/>
      <c r="E22" s="182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 t="str">
        <f t="shared" si="3"/>
        <v/>
      </c>
      <c r="R22" s="76">
        <f t="shared" si="4"/>
        <v>0</v>
      </c>
      <c r="S22" s="78">
        <v>10</v>
      </c>
      <c r="T22" s="78">
        <v>2</v>
      </c>
      <c r="U22" s="78">
        <v>3</v>
      </c>
      <c r="V22" s="78">
        <v>4</v>
      </c>
      <c r="W22" s="78">
        <v>5</v>
      </c>
      <c r="X22" s="78"/>
      <c r="Y22" s="78"/>
      <c r="Z22" s="78"/>
      <c r="AA22" s="78"/>
      <c r="AB22" s="78"/>
      <c r="AC22" s="78">
        <f t="shared" si="5"/>
        <v>24</v>
      </c>
      <c r="AD22" s="79">
        <f t="shared" si="6"/>
        <v>43.636363636363633</v>
      </c>
      <c r="AE22" s="182">
        <v>8</v>
      </c>
      <c r="AF22" s="76">
        <v>4</v>
      </c>
      <c r="AG22" s="76">
        <v>4</v>
      </c>
      <c r="AH22" s="76">
        <v>2</v>
      </c>
      <c r="AI22" s="76">
        <v>6</v>
      </c>
      <c r="AJ22" s="76">
        <v>2</v>
      </c>
      <c r="AK22" s="76">
        <v>5</v>
      </c>
      <c r="AL22" s="76"/>
      <c r="AM22" s="76"/>
      <c r="AN22" s="76"/>
      <c r="AO22" s="76">
        <f t="shared" si="7"/>
        <v>31</v>
      </c>
      <c r="AP22" s="76">
        <f t="shared" si="8"/>
        <v>32.631578947368425</v>
      </c>
      <c r="AQ22" s="78">
        <v>7</v>
      </c>
      <c r="AR22" s="78">
        <v>2</v>
      </c>
      <c r="AS22" s="78">
        <v>5</v>
      </c>
      <c r="AT22" s="78">
        <v>10</v>
      </c>
      <c r="AU22" s="78"/>
      <c r="AV22" s="78"/>
      <c r="AW22" s="78"/>
      <c r="AX22" s="78">
        <f t="shared" si="9"/>
        <v>24</v>
      </c>
      <c r="AY22" s="78">
        <f t="shared" si="0"/>
        <v>48</v>
      </c>
      <c r="AZ22" s="384">
        <v>29</v>
      </c>
      <c r="BA22" s="385"/>
      <c r="BB22" s="80">
        <f t="shared" si="10"/>
        <v>72.5</v>
      </c>
      <c r="BC22" s="182">
        <v>95</v>
      </c>
      <c r="BD22" s="76"/>
      <c r="BE22" s="76"/>
      <c r="BF22" s="76"/>
      <c r="BG22" s="76"/>
      <c r="BH22" s="76">
        <f t="shared" si="11"/>
        <v>95</v>
      </c>
      <c r="BI22" s="76">
        <f t="shared" si="1"/>
        <v>95</v>
      </c>
      <c r="BJ22" s="78">
        <v>4</v>
      </c>
      <c r="BK22" s="78">
        <v>13</v>
      </c>
      <c r="BL22" s="78">
        <v>7</v>
      </c>
      <c r="BM22" s="78">
        <v>2</v>
      </c>
      <c r="BN22" s="78">
        <v>5</v>
      </c>
      <c r="BO22" s="78">
        <v>7</v>
      </c>
      <c r="BP22" s="78"/>
      <c r="BQ22" s="78"/>
      <c r="BR22" s="78"/>
      <c r="BS22" s="78"/>
      <c r="BT22" s="78">
        <f t="shared" si="12"/>
        <v>38</v>
      </c>
      <c r="BU22" s="78">
        <f t="shared" si="28"/>
        <v>41.758241758241759</v>
      </c>
      <c r="BV22" s="82">
        <v>79</v>
      </c>
      <c r="BW22" s="82">
        <v>83</v>
      </c>
      <c r="BX22" s="82">
        <v>89</v>
      </c>
      <c r="BY22" s="82"/>
      <c r="BZ22" s="82"/>
      <c r="CA22" s="82">
        <f t="shared" si="13"/>
        <v>251</v>
      </c>
      <c r="CB22" s="82">
        <f t="shared" si="14"/>
        <v>83.666666666666671</v>
      </c>
      <c r="CC22" s="84">
        <v>80</v>
      </c>
      <c r="CD22" s="84">
        <v>85</v>
      </c>
      <c r="CE22" s="84"/>
      <c r="CF22" s="84"/>
      <c r="CG22" s="84"/>
      <c r="CH22" s="84">
        <f t="shared" si="15"/>
        <v>165</v>
      </c>
      <c r="CI22" s="84">
        <f t="shared" si="16"/>
        <v>82.5</v>
      </c>
      <c r="CJ22" s="86"/>
      <c r="CK22" s="86"/>
      <c r="CL22" s="86"/>
      <c r="CM22" s="86"/>
      <c r="CN22" s="86"/>
      <c r="CO22" s="86" t="str">
        <f t="shared" si="17"/>
        <v/>
      </c>
      <c r="CP22" s="86">
        <f t="shared" si="18"/>
        <v>0</v>
      </c>
      <c r="CQ22" s="182">
        <v>14</v>
      </c>
      <c r="CR22" s="76">
        <v>13</v>
      </c>
      <c r="CS22" s="76">
        <v>6</v>
      </c>
      <c r="CT22" s="88">
        <v>7</v>
      </c>
      <c r="CU22" s="88"/>
      <c r="CV22" s="88"/>
      <c r="CW22" s="88"/>
      <c r="CX22" s="88"/>
      <c r="CY22" s="88">
        <f t="shared" si="19"/>
        <v>40</v>
      </c>
      <c r="CZ22" s="89">
        <f t="shared" si="2"/>
        <v>53.333333333333336</v>
      </c>
      <c r="DA22" s="386">
        <v>24</v>
      </c>
      <c r="DB22" s="385"/>
      <c r="DC22" s="80">
        <f t="shared" si="20"/>
        <v>12</v>
      </c>
      <c r="DD22" s="100">
        <f t="shared" si="21"/>
        <v>0</v>
      </c>
      <c r="DE22" s="101">
        <f t="shared" si="22"/>
        <v>14.760789473684211</v>
      </c>
      <c r="DF22" s="101">
        <f t="shared" si="23"/>
        <v>36.661446886446882</v>
      </c>
      <c r="DG22" s="102">
        <f t="shared" si="29"/>
        <v>12</v>
      </c>
      <c r="DH22" s="93">
        <f t="shared" si="30"/>
        <v>63.422236360131095</v>
      </c>
      <c r="DI22" s="94">
        <f t="shared" si="24"/>
        <v>77.138897725081932</v>
      </c>
      <c r="DJ22" s="95">
        <f t="shared" si="25"/>
        <v>79.679020200072827</v>
      </c>
      <c r="DK22" s="96">
        <f t="shared" si="26"/>
        <v>81.71111818006554</v>
      </c>
      <c r="DL22" s="97">
        <f>IFERROR(IF(ROUND(IF($C$7="Green",DI22,IF($C$7="Orange",DJ22,IF($C$7="Yellow",DK22,"Error!"))),0)&lt;70,70,ROUND(IF($C$7="Green",DI22,IF($C$7="Orange",DJ22,IF($C$7="Yellow",DK22,"Error!"))),0)),"")</f>
        <v>80</v>
      </c>
      <c r="DM22" s="98"/>
      <c r="DN22" s="1"/>
    </row>
    <row r="23" spans="1:127" ht="18" customHeight="1">
      <c r="A23" s="70">
        <v>406913150151</v>
      </c>
      <c r="B23" s="71" t="s">
        <v>199</v>
      </c>
      <c r="C23" s="207" t="s">
        <v>200</v>
      </c>
      <c r="D23" s="208"/>
      <c r="E23" s="182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 t="str">
        <f t="shared" si="3"/>
        <v/>
      </c>
      <c r="R23" s="76">
        <f t="shared" si="4"/>
        <v>0</v>
      </c>
      <c r="S23" s="78">
        <v>10</v>
      </c>
      <c r="T23" s="78">
        <v>5</v>
      </c>
      <c r="U23" s="78">
        <v>4</v>
      </c>
      <c r="V23" s="78">
        <v>7</v>
      </c>
      <c r="W23" s="78">
        <v>6</v>
      </c>
      <c r="X23" s="78"/>
      <c r="Y23" s="78"/>
      <c r="Z23" s="78"/>
      <c r="AA23" s="78"/>
      <c r="AB23" s="78"/>
      <c r="AC23" s="78">
        <f t="shared" si="5"/>
        <v>32</v>
      </c>
      <c r="AD23" s="79">
        <f t="shared" si="6"/>
        <v>58.18181818181818</v>
      </c>
      <c r="AE23" s="182">
        <v>5</v>
      </c>
      <c r="AF23" s="76">
        <v>3</v>
      </c>
      <c r="AG23" s="76">
        <v>6</v>
      </c>
      <c r="AH23" s="76">
        <v>4</v>
      </c>
      <c r="AI23" s="76">
        <v>6</v>
      </c>
      <c r="AJ23" s="76">
        <v>3</v>
      </c>
      <c r="AK23" s="76">
        <v>7</v>
      </c>
      <c r="AL23" s="76"/>
      <c r="AM23" s="76"/>
      <c r="AN23" s="76"/>
      <c r="AO23" s="76">
        <f t="shared" si="7"/>
        <v>34</v>
      </c>
      <c r="AP23" s="76">
        <f t="shared" si="8"/>
        <v>35.789473684210527</v>
      </c>
      <c r="AQ23" s="78">
        <v>5</v>
      </c>
      <c r="AR23" s="78">
        <v>1</v>
      </c>
      <c r="AS23" s="78">
        <v>1</v>
      </c>
      <c r="AT23" s="78">
        <v>9</v>
      </c>
      <c r="AU23" s="78"/>
      <c r="AV23" s="78"/>
      <c r="AW23" s="78"/>
      <c r="AX23" s="78">
        <f t="shared" si="9"/>
        <v>16</v>
      </c>
      <c r="AY23" s="78">
        <f t="shared" si="0"/>
        <v>32</v>
      </c>
      <c r="AZ23" s="384">
        <v>24</v>
      </c>
      <c r="BA23" s="385"/>
      <c r="BB23" s="80">
        <f t="shared" si="10"/>
        <v>60</v>
      </c>
      <c r="BC23" s="182">
        <v>95</v>
      </c>
      <c r="BD23" s="76"/>
      <c r="BE23" s="76"/>
      <c r="BF23" s="76"/>
      <c r="BG23" s="76"/>
      <c r="BH23" s="76">
        <f t="shared" si="11"/>
        <v>95</v>
      </c>
      <c r="BI23" s="76">
        <f t="shared" si="1"/>
        <v>95</v>
      </c>
      <c r="BJ23" s="78">
        <v>4</v>
      </c>
      <c r="BK23" s="78">
        <v>8</v>
      </c>
      <c r="BL23" s="78">
        <v>7</v>
      </c>
      <c r="BM23" s="78">
        <v>5</v>
      </c>
      <c r="BN23" s="78">
        <v>10</v>
      </c>
      <c r="BO23" s="78">
        <v>20</v>
      </c>
      <c r="BP23" s="78"/>
      <c r="BQ23" s="78"/>
      <c r="BR23" s="78"/>
      <c r="BS23" s="78"/>
      <c r="BT23" s="78">
        <f t="shared" si="12"/>
        <v>54</v>
      </c>
      <c r="BU23" s="78">
        <f t="shared" si="28"/>
        <v>59.340659340659343</v>
      </c>
      <c r="BV23" s="82">
        <v>86</v>
      </c>
      <c r="BW23" s="82">
        <v>80</v>
      </c>
      <c r="BX23" s="82">
        <v>89</v>
      </c>
      <c r="BY23" s="82"/>
      <c r="BZ23" s="82"/>
      <c r="CA23" s="82">
        <f t="shared" si="13"/>
        <v>255</v>
      </c>
      <c r="CB23" s="82">
        <f t="shared" si="14"/>
        <v>85</v>
      </c>
      <c r="CC23" s="84">
        <v>80</v>
      </c>
      <c r="CD23" s="84">
        <v>85</v>
      </c>
      <c r="CE23" s="84"/>
      <c r="CF23" s="84"/>
      <c r="CG23" s="84"/>
      <c r="CH23" s="84">
        <f t="shared" si="15"/>
        <v>165</v>
      </c>
      <c r="CI23" s="84">
        <f t="shared" si="16"/>
        <v>82.5</v>
      </c>
      <c r="CJ23" s="86"/>
      <c r="CK23" s="86"/>
      <c r="CL23" s="86"/>
      <c r="CM23" s="86"/>
      <c r="CN23" s="86"/>
      <c r="CO23" s="86" t="str">
        <f t="shared" si="17"/>
        <v/>
      </c>
      <c r="CP23" s="86">
        <f t="shared" si="18"/>
        <v>0</v>
      </c>
      <c r="CQ23" s="182">
        <v>15</v>
      </c>
      <c r="CR23" s="76">
        <v>18</v>
      </c>
      <c r="CS23" s="76">
        <v>7</v>
      </c>
      <c r="CT23" s="88">
        <v>11</v>
      </c>
      <c r="CU23" s="88"/>
      <c r="CV23" s="88"/>
      <c r="CW23" s="88"/>
      <c r="CX23" s="88"/>
      <c r="CY23" s="88">
        <f t="shared" si="19"/>
        <v>51</v>
      </c>
      <c r="CZ23" s="89">
        <f t="shared" si="2"/>
        <v>68</v>
      </c>
      <c r="DA23" s="386">
        <v>23</v>
      </c>
      <c r="DB23" s="385"/>
      <c r="DC23" s="80">
        <f t="shared" si="20"/>
        <v>11.499999999999998</v>
      </c>
      <c r="DD23" s="100">
        <f t="shared" si="21"/>
        <v>0</v>
      </c>
      <c r="DE23" s="101">
        <f t="shared" si="22"/>
        <v>12.574736842105262</v>
      </c>
      <c r="DF23" s="101">
        <f t="shared" si="23"/>
        <v>39.692582417582415</v>
      </c>
      <c r="DG23" s="102">
        <f t="shared" si="29"/>
        <v>11.499999999999998</v>
      </c>
      <c r="DH23" s="93">
        <f t="shared" si="30"/>
        <v>63.767319259687675</v>
      </c>
      <c r="DI23" s="94">
        <f t="shared" si="24"/>
        <v>77.354574537304799</v>
      </c>
      <c r="DJ23" s="95">
        <f t="shared" si="25"/>
        <v>79.870732922048703</v>
      </c>
      <c r="DK23" s="96">
        <f t="shared" si="26"/>
        <v>81.883659629843834</v>
      </c>
      <c r="DL23" s="97">
        <f t="shared" si="27"/>
        <v>80</v>
      </c>
      <c r="DM23" s="98"/>
      <c r="DN23" s="1"/>
    </row>
    <row r="24" spans="1:127" ht="18" customHeight="1">
      <c r="A24" s="70"/>
      <c r="B24" s="71"/>
      <c r="C24" s="207"/>
      <c r="D24" s="208"/>
      <c r="E24" s="182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 t="str">
        <f t="shared" si="3"/>
        <v/>
      </c>
      <c r="R24" s="76">
        <f t="shared" si="4"/>
        <v>0</v>
      </c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 t="str">
        <f t="shared" si="5"/>
        <v/>
      </c>
      <c r="AD24" s="79" t="str">
        <f t="shared" si="6"/>
        <v/>
      </c>
      <c r="AE24" s="182"/>
      <c r="AF24" s="76"/>
      <c r="AG24" s="76"/>
      <c r="AH24" s="76"/>
      <c r="AI24" s="76"/>
      <c r="AJ24" s="76"/>
      <c r="AK24" s="76"/>
      <c r="AL24" s="76"/>
      <c r="AM24" s="76"/>
      <c r="AN24" s="76"/>
      <c r="AO24" s="76" t="str">
        <f t="shared" si="7"/>
        <v/>
      </c>
      <c r="AP24" s="76" t="str">
        <f t="shared" si="8"/>
        <v/>
      </c>
      <c r="AQ24" s="78"/>
      <c r="AR24" s="78"/>
      <c r="AS24" s="78"/>
      <c r="AT24" s="78"/>
      <c r="AU24" s="78"/>
      <c r="AV24" s="78"/>
      <c r="AW24" s="78"/>
      <c r="AX24" s="78" t="str">
        <f t="shared" si="9"/>
        <v/>
      </c>
      <c r="AY24" s="78" t="str">
        <f t="shared" si="0"/>
        <v/>
      </c>
      <c r="AZ24" s="384"/>
      <c r="BA24" s="385"/>
      <c r="BB24" s="80" t="str">
        <f t="shared" si="10"/>
        <v/>
      </c>
      <c r="BC24" s="182"/>
      <c r="BD24" s="76"/>
      <c r="BE24" s="76"/>
      <c r="BF24" s="76"/>
      <c r="BG24" s="76"/>
      <c r="BH24" s="76" t="str">
        <f t="shared" si="11"/>
        <v/>
      </c>
      <c r="BI24" s="76" t="str">
        <f t="shared" si="1"/>
        <v/>
      </c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 t="str">
        <f t="shared" si="12"/>
        <v/>
      </c>
      <c r="BU24" s="78" t="str">
        <f t="shared" si="28"/>
        <v/>
      </c>
      <c r="BV24" s="82"/>
      <c r="BW24" s="82"/>
      <c r="BX24" s="82"/>
      <c r="BY24" s="82"/>
      <c r="BZ24" s="82"/>
      <c r="CA24" s="82" t="str">
        <f t="shared" si="13"/>
        <v/>
      </c>
      <c r="CB24" s="82" t="str">
        <f t="shared" si="14"/>
        <v/>
      </c>
      <c r="CC24" s="84"/>
      <c r="CD24" s="84"/>
      <c r="CE24" s="84"/>
      <c r="CF24" s="84"/>
      <c r="CG24" s="84"/>
      <c r="CH24" s="84" t="str">
        <f t="shared" si="15"/>
        <v/>
      </c>
      <c r="CI24" s="84" t="str">
        <f t="shared" si="16"/>
        <v/>
      </c>
      <c r="CJ24" s="86"/>
      <c r="CK24" s="86"/>
      <c r="CL24" s="86"/>
      <c r="CM24" s="86"/>
      <c r="CN24" s="86"/>
      <c r="CO24" s="86" t="str">
        <f t="shared" si="17"/>
        <v/>
      </c>
      <c r="CP24" s="86">
        <f t="shared" si="18"/>
        <v>0</v>
      </c>
      <c r="CQ24" s="182"/>
      <c r="CR24" s="76"/>
      <c r="CS24" s="76"/>
      <c r="CT24" s="88"/>
      <c r="CU24" s="88"/>
      <c r="CV24" s="88"/>
      <c r="CW24" s="88"/>
      <c r="CX24" s="88"/>
      <c r="CY24" s="88" t="str">
        <f t="shared" si="19"/>
        <v/>
      </c>
      <c r="CZ24" s="89" t="str">
        <f t="shared" si="2"/>
        <v/>
      </c>
      <c r="DA24" s="386"/>
      <c r="DB24" s="385"/>
      <c r="DC24" s="80" t="str">
        <f t="shared" si="20"/>
        <v/>
      </c>
      <c r="DD24" s="100" t="str">
        <f t="shared" si="21"/>
        <v/>
      </c>
      <c r="DE24" s="101" t="str">
        <f t="shared" si="22"/>
        <v/>
      </c>
      <c r="DF24" s="101" t="str">
        <f t="shared" si="23"/>
        <v/>
      </c>
      <c r="DG24" s="102" t="str">
        <f t="shared" si="29"/>
        <v/>
      </c>
      <c r="DH24" s="93" t="str">
        <f t="shared" si="30"/>
        <v/>
      </c>
      <c r="DI24" s="94" t="str">
        <f t="shared" si="24"/>
        <v/>
      </c>
      <c r="DJ24" s="95" t="str">
        <f t="shared" si="25"/>
        <v/>
      </c>
      <c r="DK24" s="96" t="str">
        <f t="shared" si="26"/>
        <v/>
      </c>
      <c r="DL24" s="97" t="str">
        <f t="shared" si="27"/>
        <v/>
      </c>
      <c r="DM24" s="98"/>
      <c r="DN24" s="1"/>
    </row>
    <row r="25" spans="1:127" ht="18" customHeight="1">
      <c r="A25" s="70">
        <v>406586150547</v>
      </c>
      <c r="B25" s="71" t="s">
        <v>201</v>
      </c>
      <c r="C25" s="207" t="s">
        <v>202</v>
      </c>
      <c r="D25" s="208"/>
      <c r="E25" s="182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 t="str">
        <f t="shared" si="3"/>
        <v/>
      </c>
      <c r="R25" s="76">
        <f t="shared" si="4"/>
        <v>0</v>
      </c>
      <c r="S25" s="78">
        <v>8</v>
      </c>
      <c r="T25" s="78">
        <v>6</v>
      </c>
      <c r="U25" s="78">
        <v>3</v>
      </c>
      <c r="V25" s="78">
        <v>11</v>
      </c>
      <c r="W25" s="78">
        <v>5</v>
      </c>
      <c r="X25" s="78"/>
      <c r="Y25" s="78"/>
      <c r="Z25" s="78"/>
      <c r="AA25" s="78"/>
      <c r="AB25" s="78"/>
      <c r="AC25" s="78">
        <f t="shared" si="5"/>
        <v>33</v>
      </c>
      <c r="AD25" s="79">
        <f t="shared" si="6"/>
        <v>60</v>
      </c>
      <c r="AE25" s="182">
        <v>11</v>
      </c>
      <c r="AF25" s="76">
        <v>9</v>
      </c>
      <c r="AG25" s="76">
        <v>10</v>
      </c>
      <c r="AH25" s="76">
        <v>8</v>
      </c>
      <c r="AI25" s="76">
        <v>11</v>
      </c>
      <c r="AJ25" s="76">
        <v>2</v>
      </c>
      <c r="AK25" s="76">
        <v>8</v>
      </c>
      <c r="AL25" s="76"/>
      <c r="AM25" s="76"/>
      <c r="AN25" s="76"/>
      <c r="AO25" s="76">
        <f t="shared" si="7"/>
        <v>59</v>
      </c>
      <c r="AP25" s="76">
        <f t="shared" si="8"/>
        <v>62.10526315789474</v>
      </c>
      <c r="AQ25" s="78">
        <v>10</v>
      </c>
      <c r="AR25" s="78">
        <v>4</v>
      </c>
      <c r="AS25" s="78">
        <v>5</v>
      </c>
      <c r="AT25" s="78">
        <v>19</v>
      </c>
      <c r="AU25" s="78"/>
      <c r="AV25" s="78"/>
      <c r="AW25" s="78"/>
      <c r="AX25" s="78">
        <f t="shared" si="9"/>
        <v>38</v>
      </c>
      <c r="AY25" s="78">
        <f t="shared" si="0"/>
        <v>76</v>
      </c>
      <c r="AZ25" s="384">
        <v>34</v>
      </c>
      <c r="BA25" s="385"/>
      <c r="BB25" s="80">
        <f t="shared" si="10"/>
        <v>85</v>
      </c>
      <c r="BC25" s="182">
        <v>95</v>
      </c>
      <c r="BD25" s="76"/>
      <c r="BE25" s="76"/>
      <c r="BF25" s="76"/>
      <c r="BG25" s="76"/>
      <c r="BH25" s="76">
        <f t="shared" si="11"/>
        <v>95</v>
      </c>
      <c r="BI25" s="76">
        <f t="shared" si="1"/>
        <v>95</v>
      </c>
      <c r="BJ25" s="78">
        <v>3</v>
      </c>
      <c r="BK25" s="78">
        <v>16</v>
      </c>
      <c r="BL25" s="78">
        <v>10</v>
      </c>
      <c r="BM25" s="78">
        <v>4</v>
      </c>
      <c r="BN25" s="78">
        <v>8</v>
      </c>
      <c r="BO25" s="78">
        <v>14</v>
      </c>
      <c r="BP25" s="78"/>
      <c r="BQ25" s="78"/>
      <c r="BR25" s="78"/>
      <c r="BS25" s="78"/>
      <c r="BT25" s="78">
        <f t="shared" si="12"/>
        <v>55</v>
      </c>
      <c r="BU25" s="78">
        <f t="shared" si="28"/>
        <v>60.439560439560438</v>
      </c>
      <c r="BV25" s="82">
        <v>79</v>
      </c>
      <c r="BW25" s="82">
        <v>88</v>
      </c>
      <c r="BX25" s="82">
        <v>80</v>
      </c>
      <c r="BY25" s="82"/>
      <c r="BZ25" s="82"/>
      <c r="CA25" s="82">
        <f t="shared" si="13"/>
        <v>247</v>
      </c>
      <c r="CB25" s="82">
        <f t="shared" si="14"/>
        <v>82.333333333333343</v>
      </c>
      <c r="CC25" s="84">
        <v>85</v>
      </c>
      <c r="CD25" s="84">
        <v>88</v>
      </c>
      <c r="CE25" s="84"/>
      <c r="CF25" s="84"/>
      <c r="CG25" s="84"/>
      <c r="CH25" s="84">
        <f t="shared" si="15"/>
        <v>173</v>
      </c>
      <c r="CI25" s="84">
        <f t="shared" si="16"/>
        <v>86.5</v>
      </c>
      <c r="CJ25" s="86"/>
      <c r="CK25" s="86"/>
      <c r="CL25" s="86"/>
      <c r="CM25" s="86"/>
      <c r="CN25" s="86"/>
      <c r="CO25" s="86" t="str">
        <f t="shared" si="17"/>
        <v/>
      </c>
      <c r="CP25" s="86">
        <f t="shared" si="18"/>
        <v>0</v>
      </c>
      <c r="CQ25" s="182">
        <v>13</v>
      </c>
      <c r="CR25" s="76">
        <v>20</v>
      </c>
      <c r="CS25" s="76">
        <v>17</v>
      </c>
      <c r="CT25" s="88">
        <v>12</v>
      </c>
      <c r="CU25" s="88"/>
      <c r="CV25" s="88"/>
      <c r="CW25" s="88"/>
      <c r="CX25" s="88"/>
      <c r="CY25" s="88">
        <f t="shared" si="19"/>
        <v>62</v>
      </c>
      <c r="CZ25" s="89">
        <f t="shared" si="2"/>
        <v>82.666666666666671</v>
      </c>
      <c r="DA25" s="386">
        <v>45</v>
      </c>
      <c r="DB25" s="385"/>
      <c r="DC25" s="80">
        <f t="shared" si="20"/>
        <v>22.5</v>
      </c>
      <c r="DD25" s="100">
        <f t="shared" si="21"/>
        <v>0</v>
      </c>
      <c r="DE25" s="101">
        <f t="shared" si="22"/>
        <v>21.94263157894737</v>
      </c>
      <c r="DF25" s="101">
        <f t="shared" si="23"/>
        <v>40.763278388278394</v>
      </c>
      <c r="DG25" s="102">
        <f t="shared" si="29"/>
        <v>22.5</v>
      </c>
      <c r="DH25" s="93">
        <f t="shared" si="30"/>
        <v>85.205909967225764</v>
      </c>
      <c r="DI25" s="94">
        <f t="shared" si="24"/>
        <v>90.753693729516101</v>
      </c>
      <c r="DJ25" s="95">
        <f t="shared" si="25"/>
        <v>91.781061092903201</v>
      </c>
      <c r="DK25" s="96">
        <f t="shared" si="26"/>
        <v>92.602954983612875</v>
      </c>
      <c r="DL25" s="97">
        <f t="shared" si="27"/>
        <v>92</v>
      </c>
      <c r="DM25" s="98"/>
      <c r="DN25" s="1"/>
    </row>
    <row r="26" spans="1:127" ht="18" customHeight="1">
      <c r="A26" s="70">
        <v>406913150152</v>
      </c>
      <c r="B26" s="71" t="s">
        <v>203</v>
      </c>
      <c r="C26" s="207" t="s">
        <v>204</v>
      </c>
      <c r="D26" s="208"/>
      <c r="E26" s="182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 t="str">
        <f t="shared" si="3"/>
        <v/>
      </c>
      <c r="R26" s="76">
        <f t="shared" si="4"/>
        <v>0</v>
      </c>
      <c r="S26" s="78">
        <v>2</v>
      </c>
      <c r="T26" s="78">
        <v>9</v>
      </c>
      <c r="U26" s="78">
        <v>2</v>
      </c>
      <c r="V26" s="78">
        <v>6</v>
      </c>
      <c r="W26" s="78">
        <v>3</v>
      </c>
      <c r="X26" s="78"/>
      <c r="Y26" s="78"/>
      <c r="Z26" s="78"/>
      <c r="AA26" s="78"/>
      <c r="AB26" s="78"/>
      <c r="AC26" s="78">
        <f t="shared" si="5"/>
        <v>22</v>
      </c>
      <c r="AD26" s="79">
        <f t="shared" si="6"/>
        <v>40</v>
      </c>
      <c r="AE26" s="182">
        <v>7</v>
      </c>
      <c r="AF26" s="76">
        <v>13</v>
      </c>
      <c r="AG26" s="76">
        <v>1</v>
      </c>
      <c r="AH26" s="76">
        <v>5</v>
      </c>
      <c r="AI26" s="76">
        <v>3</v>
      </c>
      <c r="AJ26" s="76">
        <v>6</v>
      </c>
      <c r="AK26" s="76">
        <v>6</v>
      </c>
      <c r="AL26" s="76"/>
      <c r="AM26" s="76"/>
      <c r="AN26" s="76"/>
      <c r="AO26" s="76">
        <f t="shared" si="7"/>
        <v>41</v>
      </c>
      <c r="AP26" s="76">
        <f t="shared" si="8"/>
        <v>43.15789473684211</v>
      </c>
      <c r="AQ26" s="78">
        <v>5</v>
      </c>
      <c r="AR26" s="78">
        <v>5</v>
      </c>
      <c r="AS26" s="78">
        <v>3</v>
      </c>
      <c r="AT26" s="78">
        <v>7</v>
      </c>
      <c r="AU26" s="78"/>
      <c r="AV26" s="78"/>
      <c r="AW26" s="78"/>
      <c r="AX26" s="78">
        <f t="shared" si="9"/>
        <v>20</v>
      </c>
      <c r="AY26" s="78">
        <f t="shared" si="0"/>
        <v>40</v>
      </c>
      <c r="AZ26" s="384">
        <v>13</v>
      </c>
      <c r="BA26" s="385"/>
      <c r="BB26" s="80">
        <f t="shared" si="10"/>
        <v>32.5</v>
      </c>
      <c r="BC26" s="182">
        <v>95</v>
      </c>
      <c r="BD26" s="76"/>
      <c r="BE26" s="76"/>
      <c r="BF26" s="76"/>
      <c r="BG26" s="76"/>
      <c r="BH26" s="76">
        <f t="shared" si="11"/>
        <v>95</v>
      </c>
      <c r="BI26" s="76">
        <f t="shared" si="1"/>
        <v>95</v>
      </c>
      <c r="BJ26" s="78">
        <v>9</v>
      </c>
      <c r="BK26" s="78">
        <v>20</v>
      </c>
      <c r="BL26" s="78">
        <v>2</v>
      </c>
      <c r="BM26" s="78">
        <v>5</v>
      </c>
      <c r="BN26" s="78">
        <v>1</v>
      </c>
      <c r="BO26" s="78">
        <v>3</v>
      </c>
      <c r="BP26" s="78"/>
      <c r="BQ26" s="78"/>
      <c r="BR26" s="78"/>
      <c r="BS26" s="78"/>
      <c r="BT26" s="78">
        <f t="shared" si="12"/>
        <v>40</v>
      </c>
      <c r="BU26" s="78">
        <f t="shared" si="28"/>
        <v>43.956043956043956</v>
      </c>
      <c r="BV26" s="82">
        <v>79</v>
      </c>
      <c r="BW26" s="82">
        <v>80</v>
      </c>
      <c r="BX26" s="82">
        <v>80</v>
      </c>
      <c r="BY26" s="82"/>
      <c r="BZ26" s="82"/>
      <c r="CA26" s="82">
        <f t="shared" si="13"/>
        <v>239</v>
      </c>
      <c r="CB26" s="82">
        <f t="shared" si="14"/>
        <v>79.666666666666657</v>
      </c>
      <c r="CC26" s="84">
        <v>80</v>
      </c>
      <c r="CD26" s="84">
        <v>83</v>
      </c>
      <c r="CE26" s="84"/>
      <c r="CF26" s="84"/>
      <c r="CG26" s="84"/>
      <c r="CH26" s="84">
        <f t="shared" si="15"/>
        <v>163</v>
      </c>
      <c r="CI26" s="84">
        <f t="shared" si="16"/>
        <v>81.5</v>
      </c>
      <c r="CJ26" s="86"/>
      <c r="CK26" s="86"/>
      <c r="CL26" s="86"/>
      <c r="CM26" s="86"/>
      <c r="CN26" s="86"/>
      <c r="CO26" s="86" t="str">
        <f t="shared" si="17"/>
        <v/>
      </c>
      <c r="CP26" s="86">
        <f t="shared" si="18"/>
        <v>0</v>
      </c>
      <c r="CQ26" s="182">
        <v>10</v>
      </c>
      <c r="CR26" s="76">
        <v>2</v>
      </c>
      <c r="CS26" s="76">
        <v>12</v>
      </c>
      <c r="CT26" s="88">
        <v>5</v>
      </c>
      <c r="CU26" s="88"/>
      <c r="CV26" s="88"/>
      <c r="CW26" s="88"/>
      <c r="CX26" s="88"/>
      <c r="CY26" s="88">
        <f t="shared" si="19"/>
        <v>29</v>
      </c>
      <c r="CZ26" s="89">
        <f t="shared" si="2"/>
        <v>38.666666666666664</v>
      </c>
      <c r="DA26" s="386">
        <v>9</v>
      </c>
      <c r="DB26" s="385"/>
      <c r="DC26" s="80">
        <f t="shared" si="20"/>
        <v>4.5</v>
      </c>
      <c r="DD26" s="100">
        <f t="shared" si="21"/>
        <v>0</v>
      </c>
      <c r="DE26" s="101">
        <f t="shared" si="22"/>
        <v>11.703947368421051</v>
      </c>
      <c r="DF26" s="101">
        <f t="shared" si="23"/>
        <v>35.802838827838826</v>
      </c>
      <c r="DG26" s="102">
        <f t="shared" si="29"/>
        <v>4.5</v>
      </c>
      <c r="DH26" s="93">
        <f t="shared" si="30"/>
        <v>52.006786196259881</v>
      </c>
      <c r="DI26" s="94">
        <f t="shared" si="24"/>
        <v>70.00424137266242</v>
      </c>
      <c r="DJ26" s="95">
        <f t="shared" si="25"/>
        <v>73.337103442366598</v>
      </c>
      <c r="DK26" s="96">
        <f t="shared" si="26"/>
        <v>76.003393098129948</v>
      </c>
      <c r="DL26" s="97">
        <v>75</v>
      </c>
      <c r="DM26" s="98"/>
      <c r="DN26" s="1"/>
    </row>
    <row r="27" spans="1:127" ht="18" customHeight="1">
      <c r="A27" s="70">
        <v>406913150154</v>
      </c>
      <c r="B27" s="71" t="s">
        <v>205</v>
      </c>
      <c r="C27" s="207" t="s">
        <v>206</v>
      </c>
      <c r="D27" s="208"/>
      <c r="E27" s="182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 t="str">
        <f t="shared" si="3"/>
        <v/>
      </c>
      <c r="R27" s="76">
        <f t="shared" si="4"/>
        <v>0</v>
      </c>
      <c r="S27" s="78">
        <v>10</v>
      </c>
      <c r="T27" s="78">
        <v>3</v>
      </c>
      <c r="U27" s="78">
        <v>4</v>
      </c>
      <c r="V27" s="78">
        <v>4</v>
      </c>
      <c r="W27" s="78">
        <v>4</v>
      </c>
      <c r="X27" s="78"/>
      <c r="Y27" s="78"/>
      <c r="Z27" s="78"/>
      <c r="AA27" s="78"/>
      <c r="AB27" s="78"/>
      <c r="AC27" s="78">
        <f t="shared" si="5"/>
        <v>25</v>
      </c>
      <c r="AD27" s="79">
        <f t="shared" si="6"/>
        <v>45.454545454545453</v>
      </c>
      <c r="AE27" s="182">
        <v>10</v>
      </c>
      <c r="AF27" s="76">
        <v>11</v>
      </c>
      <c r="AG27" s="76">
        <v>4</v>
      </c>
      <c r="AH27" s="76">
        <v>10</v>
      </c>
      <c r="AI27" s="76">
        <v>8</v>
      </c>
      <c r="AJ27" s="76">
        <v>5</v>
      </c>
      <c r="AK27" s="76">
        <v>7</v>
      </c>
      <c r="AL27" s="76"/>
      <c r="AM27" s="76"/>
      <c r="AN27" s="76"/>
      <c r="AO27" s="76">
        <f t="shared" si="7"/>
        <v>55</v>
      </c>
      <c r="AP27" s="76">
        <f t="shared" si="8"/>
        <v>57.894736842105267</v>
      </c>
      <c r="AQ27" s="78">
        <v>8</v>
      </c>
      <c r="AR27" s="78">
        <v>4</v>
      </c>
      <c r="AS27" s="78">
        <v>8</v>
      </c>
      <c r="AT27" s="78">
        <v>12</v>
      </c>
      <c r="AU27" s="78"/>
      <c r="AV27" s="78"/>
      <c r="AW27" s="78"/>
      <c r="AX27" s="78">
        <f t="shared" si="9"/>
        <v>32</v>
      </c>
      <c r="AY27" s="78">
        <f t="shared" si="0"/>
        <v>64</v>
      </c>
      <c r="AZ27" s="384">
        <v>25</v>
      </c>
      <c r="BA27" s="385"/>
      <c r="BB27" s="80">
        <f t="shared" si="10"/>
        <v>62.5</v>
      </c>
      <c r="BC27" s="182">
        <v>95</v>
      </c>
      <c r="BD27" s="76"/>
      <c r="BE27" s="76"/>
      <c r="BF27" s="76"/>
      <c r="BG27" s="76"/>
      <c r="BH27" s="76">
        <f t="shared" si="11"/>
        <v>95</v>
      </c>
      <c r="BI27" s="76">
        <f t="shared" si="1"/>
        <v>95</v>
      </c>
      <c r="BJ27" s="78">
        <v>3</v>
      </c>
      <c r="BK27" s="78">
        <v>19</v>
      </c>
      <c r="BL27" s="78">
        <v>5</v>
      </c>
      <c r="BM27" s="78">
        <v>12</v>
      </c>
      <c r="BN27" s="78">
        <v>7</v>
      </c>
      <c r="BO27" s="78">
        <v>16</v>
      </c>
      <c r="BP27" s="78"/>
      <c r="BQ27" s="78"/>
      <c r="BR27" s="78"/>
      <c r="BS27" s="78"/>
      <c r="BT27" s="78">
        <f t="shared" si="12"/>
        <v>62</v>
      </c>
      <c r="BU27" s="78">
        <f t="shared" si="28"/>
        <v>68.131868131868131</v>
      </c>
      <c r="BV27" s="82">
        <v>80</v>
      </c>
      <c r="BW27" s="82">
        <v>94</v>
      </c>
      <c r="BX27" s="82">
        <v>80</v>
      </c>
      <c r="BY27" s="82"/>
      <c r="BZ27" s="82"/>
      <c r="CA27" s="82">
        <f t="shared" si="13"/>
        <v>254</v>
      </c>
      <c r="CB27" s="82">
        <f t="shared" si="14"/>
        <v>84.666666666666671</v>
      </c>
      <c r="CC27" s="84">
        <v>85</v>
      </c>
      <c r="CD27" s="84">
        <v>88</v>
      </c>
      <c r="CE27" s="84"/>
      <c r="CF27" s="84"/>
      <c r="CG27" s="84"/>
      <c r="CH27" s="84">
        <f t="shared" si="15"/>
        <v>173</v>
      </c>
      <c r="CI27" s="84">
        <f t="shared" si="16"/>
        <v>86.5</v>
      </c>
      <c r="CJ27" s="86"/>
      <c r="CK27" s="86"/>
      <c r="CL27" s="86"/>
      <c r="CM27" s="86"/>
      <c r="CN27" s="86"/>
      <c r="CO27" s="86" t="str">
        <f t="shared" si="17"/>
        <v/>
      </c>
      <c r="CP27" s="86">
        <f t="shared" si="18"/>
        <v>0</v>
      </c>
      <c r="CQ27" s="182">
        <v>12</v>
      </c>
      <c r="CR27" s="76">
        <v>19</v>
      </c>
      <c r="CS27" s="76">
        <v>19</v>
      </c>
      <c r="CT27" s="88">
        <v>12</v>
      </c>
      <c r="CU27" s="88"/>
      <c r="CV27" s="88"/>
      <c r="CW27" s="88"/>
      <c r="CX27" s="88"/>
      <c r="CY27" s="88">
        <f t="shared" si="19"/>
        <v>62</v>
      </c>
      <c r="CZ27" s="89">
        <f t="shared" si="2"/>
        <v>82.666666666666671</v>
      </c>
      <c r="DA27" s="386">
        <v>43</v>
      </c>
      <c r="DB27" s="385"/>
      <c r="DC27" s="80">
        <f t="shared" si="20"/>
        <v>21.5</v>
      </c>
      <c r="DD27" s="100">
        <f t="shared" si="21"/>
        <v>0</v>
      </c>
      <c r="DE27" s="101">
        <f t="shared" si="22"/>
        <v>18.332368421052632</v>
      </c>
      <c r="DF27" s="101">
        <f t="shared" si="23"/>
        <v>41.899816849816851</v>
      </c>
      <c r="DG27" s="102">
        <f t="shared" si="29"/>
        <v>21.5</v>
      </c>
      <c r="DH27" s="93">
        <f t="shared" si="30"/>
        <v>81.732185270869479</v>
      </c>
      <c r="DI27" s="94">
        <f t="shared" si="24"/>
        <v>88.582615794293417</v>
      </c>
      <c r="DJ27" s="95">
        <f t="shared" si="25"/>
        <v>89.851214039371939</v>
      </c>
      <c r="DK27" s="96">
        <f t="shared" si="26"/>
        <v>90.86609263543474</v>
      </c>
      <c r="DL27" s="97">
        <f t="shared" si="27"/>
        <v>90</v>
      </c>
      <c r="DM27" s="98"/>
      <c r="DN27" s="1"/>
    </row>
    <row r="28" spans="1:127" ht="18" customHeight="1">
      <c r="A28" s="70">
        <v>406913150173</v>
      </c>
      <c r="B28" s="71" t="s">
        <v>207</v>
      </c>
      <c r="C28" s="207" t="s">
        <v>208</v>
      </c>
      <c r="D28" s="208"/>
      <c r="E28" s="182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 t="str">
        <f t="shared" si="3"/>
        <v/>
      </c>
      <c r="R28" s="76">
        <f t="shared" si="4"/>
        <v>0</v>
      </c>
      <c r="S28" s="78">
        <v>10</v>
      </c>
      <c r="T28" s="78">
        <v>10</v>
      </c>
      <c r="U28" s="78">
        <v>10</v>
      </c>
      <c r="V28" s="78">
        <v>6</v>
      </c>
      <c r="W28" s="78">
        <v>8</v>
      </c>
      <c r="X28" s="78"/>
      <c r="Y28" s="78"/>
      <c r="Z28" s="78"/>
      <c r="AA28" s="78"/>
      <c r="AB28" s="78"/>
      <c r="AC28" s="78">
        <f t="shared" si="5"/>
        <v>44</v>
      </c>
      <c r="AD28" s="79">
        <f t="shared" si="6"/>
        <v>80</v>
      </c>
      <c r="AE28" s="182">
        <v>11</v>
      </c>
      <c r="AF28" s="76">
        <v>9</v>
      </c>
      <c r="AG28" s="76">
        <v>9</v>
      </c>
      <c r="AH28" s="76">
        <v>10</v>
      </c>
      <c r="AI28" s="76">
        <v>18</v>
      </c>
      <c r="AJ28" s="76">
        <v>15</v>
      </c>
      <c r="AK28" s="76">
        <v>9</v>
      </c>
      <c r="AL28" s="76"/>
      <c r="AM28" s="76"/>
      <c r="AN28" s="76"/>
      <c r="AO28" s="76">
        <f t="shared" si="7"/>
        <v>81</v>
      </c>
      <c r="AP28" s="76">
        <f t="shared" si="8"/>
        <v>85.263157894736835</v>
      </c>
      <c r="AQ28" s="78">
        <v>7</v>
      </c>
      <c r="AR28" s="78">
        <v>5</v>
      </c>
      <c r="AS28" s="78">
        <v>9</v>
      </c>
      <c r="AT28" s="78"/>
      <c r="AU28" s="78"/>
      <c r="AV28" s="78"/>
      <c r="AW28" s="78"/>
      <c r="AX28" s="78">
        <f t="shared" si="9"/>
        <v>21</v>
      </c>
      <c r="AY28" s="78">
        <f t="shared" si="0"/>
        <v>84</v>
      </c>
      <c r="AZ28" s="384">
        <v>39</v>
      </c>
      <c r="BA28" s="385"/>
      <c r="BB28" s="80">
        <f t="shared" si="10"/>
        <v>97.5</v>
      </c>
      <c r="BC28" s="182">
        <v>95</v>
      </c>
      <c r="BD28" s="76"/>
      <c r="BE28" s="76"/>
      <c r="BF28" s="76"/>
      <c r="BG28" s="76"/>
      <c r="BH28" s="76">
        <f t="shared" si="11"/>
        <v>95</v>
      </c>
      <c r="BI28" s="76">
        <f t="shared" si="1"/>
        <v>95</v>
      </c>
      <c r="BJ28" s="78">
        <v>5</v>
      </c>
      <c r="BK28" s="78">
        <v>18</v>
      </c>
      <c r="BL28" s="78">
        <v>8</v>
      </c>
      <c r="BM28" s="78">
        <v>7</v>
      </c>
      <c r="BN28" s="78">
        <v>11</v>
      </c>
      <c r="BO28" s="78">
        <v>20</v>
      </c>
      <c r="BP28" s="78"/>
      <c r="BQ28" s="78"/>
      <c r="BR28" s="78"/>
      <c r="BS28" s="78"/>
      <c r="BT28" s="78">
        <f t="shared" si="12"/>
        <v>69</v>
      </c>
      <c r="BU28" s="78">
        <f t="shared" si="28"/>
        <v>75.824175824175825</v>
      </c>
      <c r="BV28" s="82">
        <v>80</v>
      </c>
      <c r="BW28" s="82">
        <v>94</v>
      </c>
      <c r="BX28" s="82">
        <v>88</v>
      </c>
      <c r="BY28" s="82"/>
      <c r="BZ28" s="82"/>
      <c r="CA28" s="82">
        <f t="shared" si="13"/>
        <v>262</v>
      </c>
      <c r="CB28" s="82">
        <f t="shared" si="14"/>
        <v>87.333333333333329</v>
      </c>
      <c r="CC28" s="84">
        <v>85</v>
      </c>
      <c r="CD28" s="84">
        <v>88</v>
      </c>
      <c r="CE28" s="84"/>
      <c r="CF28" s="84"/>
      <c r="CG28" s="84"/>
      <c r="CH28" s="84">
        <f t="shared" si="15"/>
        <v>173</v>
      </c>
      <c r="CI28" s="84">
        <f t="shared" si="16"/>
        <v>86.5</v>
      </c>
      <c r="CJ28" s="86"/>
      <c r="CK28" s="86"/>
      <c r="CL28" s="86"/>
      <c r="CM28" s="86"/>
      <c r="CN28" s="86"/>
      <c r="CO28" s="86" t="str">
        <f t="shared" si="17"/>
        <v/>
      </c>
      <c r="CP28" s="86">
        <f t="shared" si="18"/>
        <v>0</v>
      </c>
      <c r="CQ28" s="182">
        <v>12</v>
      </c>
      <c r="CR28" s="76">
        <v>20</v>
      </c>
      <c r="CS28" s="76">
        <v>18</v>
      </c>
      <c r="CT28" s="88">
        <v>18</v>
      </c>
      <c r="CU28" s="88"/>
      <c r="CV28" s="88"/>
      <c r="CW28" s="88"/>
      <c r="CX28" s="88"/>
      <c r="CY28" s="88">
        <f t="shared" si="19"/>
        <v>68</v>
      </c>
      <c r="CZ28" s="89">
        <f t="shared" si="2"/>
        <v>90.666666666666657</v>
      </c>
      <c r="DA28" s="386">
        <v>50</v>
      </c>
      <c r="DB28" s="385"/>
      <c r="DC28" s="80">
        <f t="shared" si="20"/>
        <v>25</v>
      </c>
      <c r="DD28" s="100">
        <f t="shared" si="21"/>
        <v>0</v>
      </c>
      <c r="DE28" s="101">
        <f t="shared" si="22"/>
        <v>26.566578947368416</v>
      </c>
      <c r="DF28" s="101">
        <f t="shared" si="23"/>
        <v>43.461355311355312</v>
      </c>
      <c r="DG28" s="102">
        <f t="shared" si="29"/>
        <v>25</v>
      </c>
      <c r="DH28" s="93">
        <f t="shared" si="30"/>
        <v>95.027934258723732</v>
      </c>
      <c r="DI28" s="94">
        <f t="shared" si="24"/>
        <v>96.892458911702334</v>
      </c>
      <c r="DJ28" s="95">
        <f t="shared" si="25"/>
        <v>97.237741254846526</v>
      </c>
      <c r="DK28" s="96">
        <f t="shared" si="26"/>
        <v>97.513967129361873</v>
      </c>
      <c r="DL28" s="97">
        <f t="shared" si="27"/>
        <v>97</v>
      </c>
      <c r="DM28" s="98"/>
      <c r="DN28" s="1"/>
    </row>
    <row r="29" spans="1:127" ht="18" customHeight="1">
      <c r="A29" s="70">
        <v>484568150052</v>
      </c>
      <c r="B29" s="71" t="s">
        <v>209</v>
      </c>
      <c r="C29" s="207" t="s">
        <v>210</v>
      </c>
      <c r="D29" s="208"/>
      <c r="E29" s="182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 t="str">
        <f t="shared" si="3"/>
        <v/>
      </c>
      <c r="R29" s="76">
        <f t="shared" si="4"/>
        <v>0</v>
      </c>
      <c r="S29" s="78">
        <v>5</v>
      </c>
      <c r="T29" s="78">
        <v>6</v>
      </c>
      <c r="U29" s="78">
        <v>5</v>
      </c>
      <c r="V29" s="78">
        <v>7</v>
      </c>
      <c r="W29" s="78">
        <v>4</v>
      </c>
      <c r="X29" s="78"/>
      <c r="Y29" s="78"/>
      <c r="Z29" s="78"/>
      <c r="AA29" s="78"/>
      <c r="AB29" s="78"/>
      <c r="AC29" s="78">
        <f t="shared" si="5"/>
        <v>27</v>
      </c>
      <c r="AD29" s="79">
        <f t="shared" si="6"/>
        <v>49.090909090909093</v>
      </c>
      <c r="AE29" s="182">
        <v>7</v>
      </c>
      <c r="AF29" s="76">
        <v>13</v>
      </c>
      <c r="AG29" s="76">
        <v>5</v>
      </c>
      <c r="AH29" s="76">
        <v>10</v>
      </c>
      <c r="AI29" s="76">
        <v>16</v>
      </c>
      <c r="AJ29" s="76">
        <v>1</v>
      </c>
      <c r="AK29" s="76">
        <v>9</v>
      </c>
      <c r="AL29" s="76"/>
      <c r="AM29" s="76"/>
      <c r="AN29" s="76"/>
      <c r="AO29" s="76">
        <f t="shared" si="7"/>
        <v>61</v>
      </c>
      <c r="AP29" s="76">
        <f t="shared" si="8"/>
        <v>64.21052631578948</v>
      </c>
      <c r="AQ29" s="78">
        <v>7</v>
      </c>
      <c r="AR29" s="78">
        <v>4</v>
      </c>
      <c r="AS29" s="78">
        <v>1</v>
      </c>
      <c r="AT29" s="78">
        <v>16</v>
      </c>
      <c r="AU29" s="78"/>
      <c r="AV29" s="78"/>
      <c r="AW29" s="78"/>
      <c r="AX29" s="78">
        <f t="shared" si="9"/>
        <v>28</v>
      </c>
      <c r="AY29" s="78">
        <f t="shared" si="0"/>
        <v>56.000000000000007</v>
      </c>
      <c r="AZ29" s="384">
        <v>41</v>
      </c>
      <c r="BA29" s="385"/>
      <c r="BB29" s="80">
        <f t="shared" si="10"/>
        <v>102.49999999999999</v>
      </c>
      <c r="BC29" s="182">
        <v>95</v>
      </c>
      <c r="BD29" s="76"/>
      <c r="BE29" s="76"/>
      <c r="BF29" s="76"/>
      <c r="BG29" s="76"/>
      <c r="BH29" s="76">
        <f t="shared" si="11"/>
        <v>95</v>
      </c>
      <c r="BI29" s="76">
        <f t="shared" si="1"/>
        <v>95</v>
      </c>
      <c r="BJ29" s="78">
        <v>7</v>
      </c>
      <c r="BK29" s="78">
        <v>14</v>
      </c>
      <c r="BL29" s="78">
        <v>6</v>
      </c>
      <c r="BM29" s="78">
        <v>3</v>
      </c>
      <c r="BN29" s="78">
        <v>7</v>
      </c>
      <c r="BO29" s="78">
        <v>15</v>
      </c>
      <c r="BP29" s="78"/>
      <c r="BQ29" s="78"/>
      <c r="BR29" s="78"/>
      <c r="BS29" s="78"/>
      <c r="BT29" s="78">
        <f t="shared" si="12"/>
        <v>52</v>
      </c>
      <c r="BU29" s="78">
        <f t="shared" si="28"/>
        <v>57.142857142857139</v>
      </c>
      <c r="BV29" s="82">
        <v>85</v>
      </c>
      <c r="BW29" s="82">
        <v>83</v>
      </c>
      <c r="BX29" s="82">
        <v>88</v>
      </c>
      <c r="BY29" s="82"/>
      <c r="BZ29" s="82"/>
      <c r="CA29" s="82">
        <f t="shared" si="13"/>
        <v>256</v>
      </c>
      <c r="CB29" s="82">
        <f t="shared" si="14"/>
        <v>85.333333333333343</v>
      </c>
      <c r="CC29" s="84">
        <v>88</v>
      </c>
      <c r="CD29" s="84">
        <v>90</v>
      </c>
      <c r="CE29" s="84"/>
      <c r="CF29" s="84"/>
      <c r="CG29" s="84"/>
      <c r="CH29" s="84">
        <f t="shared" si="15"/>
        <v>178</v>
      </c>
      <c r="CI29" s="84">
        <f t="shared" si="16"/>
        <v>89</v>
      </c>
      <c r="CJ29" s="86"/>
      <c r="CK29" s="86"/>
      <c r="CL29" s="86"/>
      <c r="CM29" s="86"/>
      <c r="CN29" s="86"/>
      <c r="CO29" s="86" t="str">
        <f t="shared" si="17"/>
        <v/>
      </c>
      <c r="CP29" s="86">
        <f t="shared" si="18"/>
        <v>0</v>
      </c>
      <c r="CQ29" s="182">
        <v>10</v>
      </c>
      <c r="CR29" s="76">
        <v>19</v>
      </c>
      <c r="CS29" s="76">
        <v>16</v>
      </c>
      <c r="CT29" s="88">
        <v>16</v>
      </c>
      <c r="CU29" s="88"/>
      <c r="CV29" s="88"/>
      <c r="CW29" s="88"/>
      <c r="CX29" s="88"/>
      <c r="CY29" s="88">
        <f t="shared" si="19"/>
        <v>61</v>
      </c>
      <c r="CZ29" s="89">
        <f t="shared" si="2"/>
        <v>81.333333333333329</v>
      </c>
      <c r="DA29" s="386">
        <v>48</v>
      </c>
      <c r="DB29" s="385"/>
      <c r="DC29" s="80">
        <f t="shared" si="20"/>
        <v>24</v>
      </c>
      <c r="DD29" s="100">
        <f t="shared" si="21"/>
        <v>0</v>
      </c>
      <c r="DE29" s="101">
        <f t="shared" si="22"/>
        <v>21.970263157894735</v>
      </c>
      <c r="DF29" s="101">
        <f t="shared" si="23"/>
        <v>40.759523809523806</v>
      </c>
      <c r="DG29" s="102">
        <f t="shared" si="29"/>
        <v>24</v>
      </c>
      <c r="DH29" s="93">
        <f t="shared" si="30"/>
        <v>86.729786967418534</v>
      </c>
      <c r="DI29" s="94">
        <f t="shared" si="24"/>
        <v>91.706116854636576</v>
      </c>
      <c r="DJ29" s="95">
        <f>IFERROR(75+(100-75)/(100-55)*(DH29-55),"")</f>
        <v>92.627659426343627</v>
      </c>
      <c r="DK29" s="96">
        <f>IFERROR(75+(100-75)/(100-50)*(DH29-50),"")</f>
        <v>93.364893483709267</v>
      </c>
      <c r="DL29" s="97">
        <f t="shared" si="27"/>
        <v>93</v>
      </c>
      <c r="DM29" s="98"/>
      <c r="DN29" s="1"/>
    </row>
    <row r="30" spans="1:127" ht="18" customHeight="1">
      <c r="A30" s="70">
        <v>406913150177</v>
      </c>
      <c r="B30" s="71" t="s">
        <v>211</v>
      </c>
      <c r="C30" s="207" t="s">
        <v>212</v>
      </c>
      <c r="D30" s="208"/>
      <c r="E30" s="182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 t="str">
        <f t="shared" si="3"/>
        <v/>
      </c>
      <c r="R30" s="76">
        <f t="shared" si="4"/>
        <v>0</v>
      </c>
      <c r="S30" s="78">
        <v>10</v>
      </c>
      <c r="T30" s="78">
        <v>6</v>
      </c>
      <c r="U30" s="78">
        <v>4</v>
      </c>
      <c r="V30" s="78">
        <v>8</v>
      </c>
      <c r="W30" s="78">
        <v>8</v>
      </c>
      <c r="X30" s="78"/>
      <c r="Y30" s="78"/>
      <c r="Z30" s="78"/>
      <c r="AA30" s="78"/>
      <c r="AB30" s="78"/>
      <c r="AC30" s="78">
        <f t="shared" si="5"/>
        <v>36</v>
      </c>
      <c r="AD30" s="79">
        <f t="shared" si="6"/>
        <v>65.454545454545453</v>
      </c>
      <c r="AE30" s="182">
        <v>10</v>
      </c>
      <c r="AF30" s="76">
        <v>10</v>
      </c>
      <c r="AG30" s="76">
        <v>10</v>
      </c>
      <c r="AH30" s="76">
        <v>10</v>
      </c>
      <c r="AI30" s="76">
        <v>8</v>
      </c>
      <c r="AJ30" s="76">
        <v>15</v>
      </c>
      <c r="AK30" s="76">
        <v>8</v>
      </c>
      <c r="AL30" s="76"/>
      <c r="AM30" s="76"/>
      <c r="AN30" s="76"/>
      <c r="AO30" s="76">
        <f t="shared" si="7"/>
        <v>71</v>
      </c>
      <c r="AP30" s="76">
        <f t="shared" si="8"/>
        <v>74.73684210526315</v>
      </c>
      <c r="AQ30" s="78">
        <v>7</v>
      </c>
      <c r="AR30" s="78">
        <v>1</v>
      </c>
      <c r="AS30" s="78">
        <v>5</v>
      </c>
      <c r="AT30" s="78">
        <v>18</v>
      </c>
      <c r="AU30" s="78"/>
      <c r="AV30" s="78"/>
      <c r="AW30" s="78"/>
      <c r="AX30" s="78">
        <f t="shared" si="9"/>
        <v>31</v>
      </c>
      <c r="AY30" s="78">
        <f t="shared" si="0"/>
        <v>62</v>
      </c>
      <c r="AZ30" s="384">
        <v>33</v>
      </c>
      <c r="BA30" s="385"/>
      <c r="BB30" s="80">
        <f t="shared" si="10"/>
        <v>82.5</v>
      </c>
      <c r="BC30" s="182">
        <v>95</v>
      </c>
      <c r="BD30" s="76"/>
      <c r="BE30" s="76"/>
      <c r="BF30" s="76"/>
      <c r="BG30" s="76"/>
      <c r="BH30" s="76">
        <f t="shared" si="11"/>
        <v>95</v>
      </c>
      <c r="BI30" s="76">
        <f t="shared" si="1"/>
        <v>95</v>
      </c>
      <c r="BJ30" s="78">
        <v>10</v>
      </c>
      <c r="BK30" s="78">
        <v>15</v>
      </c>
      <c r="BL30" s="78">
        <v>10</v>
      </c>
      <c r="BM30" s="78">
        <v>9</v>
      </c>
      <c r="BN30" s="78">
        <v>11</v>
      </c>
      <c r="BO30" s="78">
        <v>19</v>
      </c>
      <c r="BP30" s="78"/>
      <c r="BQ30" s="78"/>
      <c r="BR30" s="78"/>
      <c r="BS30" s="78"/>
      <c r="BT30" s="78">
        <f t="shared" si="12"/>
        <v>74</v>
      </c>
      <c r="BU30" s="78">
        <f t="shared" si="28"/>
        <v>81.318681318681314</v>
      </c>
      <c r="BV30" s="82">
        <v>86</v>
      </c>
      <c r="BW30" s="82">
        <v>80</v>
      </c>
      <c r="BX30" s="82">
        <v>88</v>
      </c>
      <c r="BY30" s="82"/>
      <c r="BZ30" s="82"/>
      <c r="CA30" s="82">
        <f t="shared" si="13"/>
        <v>254</v>
      </c>
      <c r="CB30" s="82">
        <f t="shared" si="14"/>
        <v>84.666666666666671</v>
      </c>
      <c r="CC30" s="84">
        <v>86</v>
      </c>
      <c r="CD30" s="84">
        <v>82</v>
      </c>
      <c r="CE30" s="84"/>
      <c r="CF30" s="84"/>
      <c r="CG30" s="84"/>
      <c r="CH30" s="84">
        <f t="shared" si="15"/>
        <v>168</v>
      </c>
      <c r="CI30" s="84">
        <f t="shared" si="16"/>
        <v>84</v>
      </c>
      <c r="CJ30" s="86"/>
      <c r="CK30" s="86"/>
      <c r="CL30" s="86"/>
      <c r="CM30" s="86"/>
      <c r="CN30" s="86"/>
      <c r="CO30" s="86" t="str">
        <f t="shared" si="17"/>
        <v/>
      </c>
      <c r="CP30" s="86">
        <f t="shared" si="18"/>
        <v>0</v>
      </c>
      <c r="CQ30" s="182">
        <v>15</v>
      </c>
      <c r="CR30" s="76">
        <v>20</v>
      </c>
      <c r="CS30" s="76">
        <v>19</v>
      </c>
      <c r="CT30" s="88">
        <v>15</v>
      </c>
      <c r="CU30" s="88"/>
      <c r="CV30" s="88"/>
      <c r="CW30" s="88"/>
      <c r="CX30" s="88"/>
      <c r="CY30" s="88">
        <f t="shared" si="19"/>
        <v>69</v>
      </c>
      <c r="CZ30" s="89">
        <f t="shared" si="2"/>
        <v>92</v>
      </c>
      <c r="DA30" s="386">
        <v>38</v>
      </c>
      <c r="DB30" s="385"/>
      <c r="DC30" s="80">
        <f t="shared" si="20"/>
        <v>19</v>
      </c>
      <c r="DD30" s="100">
        <f t="shared" si="21"/>
        <v>0</v>
      </c>
      <c r="DE30" s="101">
        <f t="shared" si="22"/>
        <v>21.973421052631576</v>
      </c>
      <c r="DF30" s="101">
        <f t="shared" si="23"/>
        <v>43.764835164835169</v>
      </c>
      <c r="DG30" s="102">
        <f t="shared" si="29"/>
        <v>19</v>
      </c>
      <c r="DH30" s="93">
        <f t="shared" si="30"/>
        <v>84.738256217466741</v>
      </c>
      <c r="DI30" s="94">
        <f t="shared" si="24"/>
        <v>90.461410135916708</v>
      </c>
      <c r="DJ30" s="95">
        <f t="shared" si="25"/>
        <v>91.521253454148194</v>
      </c>
      <c r="DK30" s="96">
        <f t="shared" si="26"/>
        <v>92.369128108733378</v>
      </c>
      <c r="DL30" s="97">
        <f t="shared" si="27"/>
        <v>92</v>
      </c>
      <c r="DM30" s="98"/>
      <c r="DN30" s="1"/>
    </row>
    <row r="31" spans="1:127" ht="18" customHeight="1">
      <c r="A31" s="70">
        <v>406913150178</v>
      </c>
      <c r="B31" s="71" t="s">
        <v>213</v>
      </c>
      <c r="C31" s="207" t="s">
        <v>214</v>
      </c>
      <c r="D31" s="208"/>
      <c r="E31" s="182"/>
      <c r="F31" s="76"/>
      <c r="G31" s="76"/>
      <c r="H31" s="76"/>
      <c r="I31" s="76"/>
      <c r="J31" s="76"/>
      <c r="K31" s="76"/>
      <c r="L31" s="76"/>
      <c r="M31" s="76"/>
      <c r="N31" s="76"/>
      <c r="O31" s="106"/>
      <c r="P31" s="106"/>
      <c r="Q31" s="76" t="str">
        <f t="shared" si="3"/>
        <v/>
      </c>
      <c r="R31" s="76">
        <f t="shared" si="4"/>
        <v>0</v>
      </c>
      <c r="S31" s="108">
        <v>10</v>
      </c>
      <c r="T31" s="108">
        <v>8</v>
      </c>
      <c r="U31" s="108">
        <v>6</v>
      </c>
      <c r="V31" s="108">
        <v>6</v>
      </c>
      <c r="W31" s="108">
        <v>8</v>
      </c>
      <c r="X31" s="108"/>
      <c r="Y31" s="108"/>
      <c r="Z31" s="108"/>
      <c r="AA31" s="108"/>
      <c r="AB31" s="108"/>
      <c r="AC31" s="78">
        <f t="shared" si="5"/>
        <v>38</v>
      </c>
      <c r="AD31" s="79">
        <f t="shared" si="6"/>
        <v>69.090909090909093</v>
      </c>
      <c r="AE31" s="182">
        <v>11</v>
      </c>
      <c r="AF31" s="76">
        <v>15</v>
      </c>
      <c r="AG31" s="76">
        <v>6</v>
      </c>
      <c r="AH31" s="76">
        <v>8</v>
      </c>
      <c r="AI31" s="76">
        <v>11</v>
      </c>
      <c r="AJ31" s="76">
        <v>15</v>
      </c>
      <c r="AK31" s="76">
        <v>6</v>
      </c>
      <c r="AL31" s="76"/>
      <c r="AM31" s="76"/>
      <c r="AN31" s="76"/>
      <c r="AO31" s="76">
        <f t="shared" si="7"/>
        <v>72</v>
      </c>
      <c r="AP31" s="76">
        <f t="shared" si="8"/>
        <v>75.789473684210535</v>
      </c>
      <c r="AQ31" s="108">
        <v>8</v>
      </c>
      <c r="AR31" s="108">
        <v>4</v>
      </c>
      <c r="AS31" s="108">
        <v>8</v>
      </c>
      <c r="AT31" s="108"/>
      <c r="AU31" s="108"/>
      <c r="AV31" s="108"/>
      <c r="AW31" s="108"/>
      <c r="AX31" s="78">
        <f t="shared" si="9"/>
        <v>20</v>
      </c>
      <c r="AY31" s="78">
        <f t="shared" si="0"/>
        <v>80</v>
      </c>
      <c r="AZ31" s="384">
        <v>41</v>
      </c>
      <c r="BA31" s="385"/>
      <c r="BB31" s="80">
        <f t="shared" si="10"/>
        <v>102.49999999999999</v>
      </c>
      <c r="BC31" s="182">
        <v>95</v>
      </c>
      <c r="BD31" s="76"/>
      <c r="BE31" s="76"/>
      <c r="BF31" s="76"/>
      <c r="BG31" s="76"/>
      <c r="BH31" s="76">
        <f t="shared" si="11"/>
        <v>95</v>
      </c>
      <c r="BI31" s="76">
        <f t="shared" si="1"/>
        <v>95</v>
      </c>
      <c r="BJ31" s="108">
        <v>7</v>
      </c>
      <c r="BK31" s="108">
        <v>14</v>
      </c>
      <c r="BL31" s="108">
        <v>6</v>
      </c>
      <c r="BM31" s="78">
        <v>3</v>
      </c>
      <c r="BN31" s="78">
        <v>7</v>
      </c>
      <c r="BO31" s="78">
        <v>15</v>
      </c>
      <c r="BP31" s="78"/>
      <c r="BQ31" s="78"/>
      <c r="BR31" s="78"/>
      <c r="BS31" s="78"/>
      <c r="BT31" s="78">
        <f t="shared" si="12"/>
        <v>52</v>
      </c>
      <c r="BU31" s="78">
        <f t="shared" si="28"/>
        <v>57.142857142857139</v>
      </c>
      <c r="BV31" s="82">
        <v>85</v>
      </c>
      <c r="BW31" s="82">
        <v>80</v>
      </c>
      <c r="BX31" s="82">
        <v>89</v>
      </c>
      <c r="BY31" s="82"/>
      <c r="BZ31" s="82"/>
      <c r="CA31" s="82">
        <f t="shared" si="13"/>
        <v>254</v>
      </c>
      <c r="CB31" s="82">
        <f t="shared" si="14"/>
        <v>84.666666666666671</v>
      </c>
      <c r="CC31" s="84">
        <v>80</v>
      </c>
      <c r="CD31" s="84">
        <v>80</v>
      </c>
      <c r="CE31" s="84"/>
      <c r="CF31" s="84"/>
      <c r="CG31" s="84"/>
      <c r="CH31" s="84">
        <f t="shared" si="15"/>
        <v>160</v>
      </c>
      <c r="CI31" s="84">
        <f t="shared" si="16"/>
        <v>80</v>
      </c>
      <c r="CJ31" s="86"/>
      <c r="CK31" s="86"/>
      <c r="CL31" s="86"/>
      <c r="CM31" s="86"/>
      <c r="CN31" s="86"/>
      <c r="CO31" s="86" t="str">
        <f t="shared" si="17"/>
        <v/>
      </c>
      <c r="CP31" s="86">
        <f t="shared" si="18"/>
        <v>0</v>
      </c>
      <c r="CQ31" s="182">
        <v>10</v>
      </c>
      <c r="CR31" s="76">
        <v>19</v>
      </c>
      <c r="CS31" s="76">
        <v>16</v>
      </c>
      <c r="CT31" s="88">
        <v>16</v>
      </c>
      <c r="CU31" s="88"/>
      <c r="CV31" s="88"/>
      <c r="CW31" s="88"/>
      <c r="CX31" s="88"/>
      <c r="CY31" s="88">
        <f t="shared" si="19"/>
        <v>61</v>
      </c>
      <c r="CZ31" s="89">
        <f t="shared" si="2"/>
        <v>81.333333333333329</v>
      </c>
      <c r="DA31" s="386">
        <v>48</v>
      </c>
      <c r="DB31" s="385"/>
      <c r="DC31" s="80">
        <f t="shared" si="20"/>
        <v>24</v>
      </c>
      <c r="DD31" s="100">
        <f t="shared" si="21"/>
        <v>0</v>
      </c>
      <c r="DE31" s="101">
        <f t="shared" si="22"/>
        <v>25.519736842105267</v>
      </c>
      <c r="DF31" s="101">
        <f t="shared" si="23"/>
        <v>39.80952380952381</v>
      </c>
      <c r="DG31" s="102">
        <f t="shared" si="29"/>
        <v>24</v>
      </c>
      <c r="DH31" s="93">
        <f t="shared" si="30"/>
        <v>89.329260651629085</v>
      </c>
      <c r="DI31" s="109">
        <f t="shared" si="24"/>
        <v>93.330787907268174</v>
      </c>
      <c r="DJ31" s="110">
        <f t="shared" si="25"/>
        <v>94.071811473127269</v>
      </c>
      <c r="DK31" s="111">
        <f t="shared" si="26"/>
        <v>94.664630325814542</v>
      </c>
      <c r="DL31" s="97">
        <f t="shared" si="27"/>
        <v>94</v>
      </c>
      <c r="DM31" s="98"/>
      <c r="DN31" s="1"/>
    </row>
    <row r="32" spans="1:127" ht="18" customHeight="1">
      <c r="A32" s="70">
        <v>406768150551</v>
      </c>
      <c r="B32" s="103" t="s">
        <v>215</v>
      </c>
      <c r="C32" s="205" t="s">
        <v>216</v>
      </c>
      <c r="D32" s="208"/>
      <c r="E32" s="182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 t="str">
        <f t="shared" si="3"/>
        <v/>
      </c>
      <c r="R32" s="76">
        <f t="shared" si="4"/>
        <v>0</v>
      </c>
      <c r="S32" s="78">
        <v>9</v>
      </c>
      <c r="T32" s="78">
        <v>3</v>
      </c>
      <c r="U32" s="78">
        <v>2</v>
      </c>
      <c r="V32" s="78">
        <v>2</v>
      </c>
      <c r="W32" s="78">
        <v>5</v>
      </c>
      <c r="X32" s="78"/>
      <c r="Y32" s="78"/>
      <c r="Z32" s="78"/>
      <c r="AA32" s="78"/>
      <c r="AB32" s="78"/>
      <c r="AC32" s="78">
        <f t="shared" si="5"/>
        <v>21</v>
      </c>
      <c r="AD32" s="79">
        <f t="shared" si="6"/>
        <v>38.181818181818187</v>
      </c>
      <c r="AE32" s="182">
        <v>8</v>
      </c>
      <c r="AF32" s="76">
        <v>14</v>
      </c>
      <c r="AG32" s="76">
        <v>5</v>
      </c>
      <c r="AH32" s="76">
        <v>10</v>
      </c>
      <c r="AI32" s="76">
        <v>12</v>
      </c>
      <c r="AJ32" s="76">
        <v>4</v>
      </c>
      <c r="AK32" s="76">
        <v>9</v>
      </c>
      <c r="AL32" s="76"/>
      <c r="AM32" s="76"/>
      <c r="AN32" s="76"/>
      <c r="AO32" s="76">
        <f t="shared" si="7"/>
        <v>62</v>
      </c>
      <c r="AP32" s="76">
        <f t="shared" si="8"/>
        <v>65.26315789473685</v>
      </c>
      <c r="AQ32" s="78">
        <v>1</v>
      </c>
      <c r="AR32" s="78">
        <v>4</v>
      </c>
      <c r="AS32" s="78">
        <v>4</v>
      </c>
      <c r="AT32" s="78">
        <v>23</v>
      </c>
      <c r="AU32" s="78"/>
      <c r="AV32" s="78"/>
      <c r="AW32" s="78"/>
      <c r="AX32" s="78">
        <f t="shared" si="9"/>
        <v>32</v>
      </c>
      <c r="AY32" s="78">
        <f t="shared" si="0"/>
        <v>64</v>
      </c>
      <c r="AZ32" s="384">
        <v>39</v>
      </c>
      <c r="BA32" s="385"/>
      <c r="BB32" s="80">
        <f t="shared" si="10"/>
        <v>97.5</v>
      </c>
      <c r="BC32" s="182">
        <v>95</v>
      </c>
      <c r="BD32" s="76"/>
      <c r="BE32" s="76"/>
      <c r="BF32" s="76"/>
      <c r="BG32" s="76"/>
      <c r="BH32" s="76">
        <f t="shared" si="11"/>
        <v>95</v>
      </c>
      <c r="BI32" s="76">
        <f t="shared" si="1"/>
        <v>95</v>
      </c>
      <c r="BJ32" s="78">
        <v>1</v>
      </c>
      <c r="BK32" s="78">
        <v>16</v>
      </c>
      <c r="BL32" s="78">
        <v>10</v>
      </c>
      <c r="BM32" s="78">
        <v>5</v>
      </c>
      <c r="BN32" s="78">
        <v>4</v>
      </c>
      <c r="BO32" s="78">
        <v>19</v>
      </c>
      <c r="BP32" s="78"/>
      <c r="BQ32" s="78"/>
      <c r="BR32" s="78"/>
      <c r="BS32" s="78"/>
      <c r="BT32" s="78">
        <f t="shared" si="12"/>
        <v>55</v>
      </c>
      <c r="BU32" s="78">
        <f t="shared" si="28"/>
        <v>60.439560439560438</v>
      </c>
      <c r="BV32" s="82">
        <v>79</v>
      </c>
      <c r="BW32" s="82">
        <v>88</v>
      </c>
      <c r="BX32" s="82">
        <v>89</v>
      </c>
      <c r="BY32" s="82"/>
      <c r="BZ32" s="82"/>
      <c r="CA32" s="82">
        <f t="shared" si="13"/>
        <v>256</v>
      </c>
      <c r="CB32" s="82">
        <f t="shared" si="14"/>
        <v>85.333333333333343</v>
      </c>
      <c r="CC32" s="84">
        <v>86</v>
      </c>
      <c r="CD32" s="84">
        <v>88</v>
      </c>
      <c r="CE32" s="84"/>
      <c r="CF32" s="84"/>
      <c r="CG32" s="84"/>
      <c r="CH32" s="84">
        <f t="shared" si="15"/>
        <v>174</v>
      </c>
      <c r="CI32" s="84">
        <f t="shared" si="16"/>
        <v>87</v>
      </c>
      <c r="CJ32" s="86"/>
      <c r="CK32" s="86"/>
      <c r="CL32" s="86"/>
      <c r="CM32" s="86"/>
      <c r="CN32" s="86"/>
      <c r="CO32" s="86" t="str">
        <f t="shared" si="17"/>
        <v/>
      </c>
      <c r="CP32" s="86">
        <f t="shared" si="18"/>
        <v>0</v>
      </c>
      <c r="CQ32" s="182">
        <v>11</v>
      </c>
      <c r="CR32" s="76">
        <v>20</v>
      </c>
      <c r="CS32" s="76">
        <v>15</v>
      </c>
      <c r="CT32" s="88">
        <v>17</v>
      </c>
      <c r="CU32" s="88"/>
      <c r="CV32" s="88"/>
      <c r="CW32" s="88"/>
      <c r="CX32" s="88"/>
      <c r="CY32" s="88">
        <f>IF(SUMIFS(CQ32:CX32,CQ32:CX32,"&gt;=0")=0,"",SUMIFS(CQ32:CX32,CQ32:CX32,"&gt;=0"))</f>
        <v>63</v>
      </c>
      <c r="CZ32" s="89">
        <f t="shared" si="2"/>
        <v>84</v>
      </c>
      <c r="DA32" s="386">
        <v>48</v>
      </c>
      <c r="DB32" s="385"/>
      <c r="DC32" s="80">
        <f t="shared" si="20"/>
        <v>24</v>
      </c>
      <c r="DD32" s="100">
        <f t="shared" si="21"/>
        <v>0</v>
      </c>
      <c r="DE32" s="101">
        <f t="shared" si="22"/>
        <v>22.366578947368421</v>
      </c>
      <c r="DF32" s="101">
        <f t="shared" si="23"/>
        <v>41.104945054945055</v>
      </c>
      <c r="DG32" s="102">
        <f t="shared" si="29"/>
        <v>24</v>
      </c>
      <c r="DH32" s="93">
        <f>IFERROR(IF(AND($C$8="",$E$7="",$AE$7="",$BC$7="",$E$6=""),IF(SUM(DD32:DG32)=0,"",SUM(DD32:DG32)),""),"")</f>
        <v>87.471524002313473</v>
      </c>
      <c r="DI32" s="94">
        <f t="shared" si="24"/>
        <v>92.169702501445926</v>
      </c>
      <c r="DJ32" s="95">
        <f t="shared" si="25"/>
        <v>93.03973555684081</v>
      </c>
      <c r="DK32" s="96">
        <f t="shared" si="26"/>
        <v>93.735762001156729</v>
      </c>
      <c r="DL32" s="97">
        <f t="shared" si="27"/>
        <v>93</v>
      </c>
      <c r="DM32" s="98"/>
      <c r="DN32" s="1"/>
    </row>
    <row r="33" spans="1:118" ht="18" customHeight="1">
      <c r="A33" s="70"/>
      <c r="B33" s="112"/>
      <c r="C33" s="258" t="s">
        <v>263</v>
      </c>
      <c r="D33" s="208"/>
      <c r="E33" s="182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 t="str">
        <f t="shared" si="3"/>
        <v/>
      </c>
      <c r="R33" s="76">
        <f t="shared" si="4"/>
        <v>0</v>
      </c>
      <c r="S33" s="77">
        <v>2</v>
      </c>
      <c r="T33" s="77">
        <v>3</v>
      </c>
      <c r="U33" s="77">
        <v>0</v>
      </c>
      <c r="V33" s="77">
        <v>1</v>
      </c>
      <c r="W33" s="77">
        <v>3</v>
      </c>
      <c r="X33" s="77"/>
      <c r="Y33" s="77"/>
      <c r="Z33" s="77"/>
      <c r="AA33" s="77"/>
      <c r="AB33" s="77"/>
      <c r="AC33" s="77">
        <v>21</v>
      </c>
      <c r="AD33" s="259">
        <f t="shared" si="6"/>
        <v>38.181818181818187</v>
      </c>
      <c r="AE33" s="74">
        <v>3</v>
      </c>
      <c r="AF33" s="75">
        <v>4</v>
      </c>
      <c r="AG33" s="75">
        <v>3</v>
      </c>
      <c r="AH33" s="75">
        <v>4</v>
      </c>
      <c r="AI33" s="75">
        <v>1</v>
      </c>
      <c r="AJ33" s="75">
        <v>1</v>
      </c>
      <c r="AK33" s="75">
        <v>10</v>
      </c>
      <c r="AL33" s="75"/>
      <c r="AM33" s="75"/>
      <c r="AN33" s="75"/>
      <c r="AO33" s="75">
        <f t="shared" si="7"/>
        <v>26</v>
      </c>
      <c r="AP33" s="75">
        <f t="shared" si="8"/>
        <v>27.368421052631582</v>
      </c>
      <c r="AQ33" s="77">
        <v>10</v>
      </c>
      <c r="AR33" s="77">
        <v>5</v>
      </c>
      <c r="AS33" s="77">
        <v>10</v>
      </c>
      <c r="AT33" s="77">
        <v>3</v>
      </c>
      <c r="AU33" s="77"/>
      <c r="AV33" s="77"/>
      <c r="AW33" s="77"/>
      <c r="AX33" s="77">
        <f t="shared" si="9"/>
        <v>28</v>
      </c>
      <c r="AY33" s="77">
        <f t="shared" si="0"/>
        <v>56.000000000000007</v>
      </c>
      <c r="AZ33" s="262">
        <v>22</v>
      </c>
      <c r="BA33" s="263"/>
      <c r="BB33" s="260">
        <f t="shared" si="10"/>
        <v>55.000000000000007</v>
      </c>
      <c r="BC33" s="74">
        <v>95</v>
      </c>
      <c r="BD33" s="75"/>
      <c r="BE33" s="75"/>
      <c r="BF33" s="75"/>
      <c r="BG33" s="75"/>
      <c r="BH33" s="75">
        <f t="shared" si="11"/>
        <v>95</v>
      </c>
      <c r="BI33" s="75">
        <f t="shared" si="1"/>
        <v>95</v>
      </c>
      <c r="BJ33" s="77">
        <v>4</v>
      </c>
      <c r="BK33" s="77">
        <v>13</v>
      </c>
      <c r="BL33" s="77">
        <v>6</v>
      </c>
      <c r="BM33" s="77">
        <v>8</v>
      </c>
      <c r="BN33" s="77">
        <v>8</v>
      </c>
      <c r="BO33" s="77">
        <v>10</v>
      </c>
      <c r="BP33" s="77"/>
      <c r="BQ33" s="77"/>
      <c r="BR33" s="77"/>
      <c r="BS33" s="77"/>
      <c r="BT33" s="77">
        <f t="shared" si="12"/>
        <v>49</v>
      </c>
      <c r="BU33" s="77">
        <f t="shared" si="28"/>
        <v>53.846153846153847</v>
      </c>
      <c r="BV33" s="81">
        <v>80</v>
      </c>
      <c r="BW33" s="81">
        <v>89</v>
      </c>
      <c r="BX33" s="81">
        <v>80</v>
      </c>
      <c r="BY33" s="81"/>
      <c r="BZ33" s="81"/>
      <c r="CA33" s="81">
        <f t="shared" si="13"/>
        <v>249</v>
      </c>
      <c r="CB33" s="81">
        <f t="shared" si="14"/>
        <v>83</v>
      </c>
      <c r="CC33" s="83">
        <v>85</v>
      </c>
      <c r="CD33" s="83">
        <v>84</v>
      </c>
      <c r="CE33" s="83"/>
      <c r="CF33" s="83"/>
      <c r="CG33" s="83"/>
      <c r="CH33" s="83">
        <f t="shared" si="15"/>
        <v>169</v>
      </c>
      <c r="CI33" s="83">
        <f t="shared" si="16"/>
        <v>84.5</v>
      </c>
      <c r="CJ33" s="85"/>
      <c r="CK33" s="85"/>
      <c r="CL33" s="85"/>
      <c r="CM33" s="85"/>
      <c r="CN33" s="85"/>
      <c r="CO33" s="85" t="str">
        <f t="shared" si="17"/>
        <v/>
      </c>
      <c r="CP33" s="85">
        <f t="shared" si="18"/>
        <v>0</v>
      </c>
      <c r="CQ33" s="74">
        <v>14</v>
      </c>
      <c r="CR33" s="75">
        <v>13</v>
      </c>
      <c r="CS33" s="75">
        <v>15</v>
      </c>
      <c r="CT33" s="87">
        <v>17</v>
      </c>
      <c r="CU33" s="87"/>
      <c r="CV33" s="87"/>
      <c r="CW33" s="87"/>
      <c r="CX33" s="87"/>
      <c r="CY33" s="87">
        <f t="shared" si="19"/>
        <v>59</v>
      </c>
      <c r="CZ33" s="261">
        <f t="shared" si="2"/>
        <v>78.666666666666657</v>
      </c>
      <c r="DA33" s="264">
        <v>23</v>
      </c>
      <c r="DB33" s="263"/>
      <c r="DC33" s="260">
        <f t="shared" si="20"/>
        <v>11.499999999999998</v>
      </c>
      <c r="DD33" s="100">
        <f t="shared" si="21"/>
        <v>0</v>
      </c>
      <c r="DE33" s="101">
        <f t="shared" si="22"/>
        <v>13.274210526315789</v>
      </c>
      <c r="DF33" s="101">
        <f t="shared" si="23"/>
        <v>39.589102564102561</v>
      </c>
      <c r="DG33" s="102">
        <f t="shared" si="29"/>
        <v>11.499999999999998</v>
      </c>
      <c r="DH33" s="93">
        <f t="shared" si="30"/>
        <v>64.363313090418345</v>
      </c>
      <c r="DI33" s="94">
        <f t="shared" si="24"/>
        <v>77.727070681511464</v>
      </c>
      <c r="DJ33" s="95">
        <f t="shared" si="25"/>
        <v>80.201840605787964</v>
      </c>
      <c r="DK33" s="96">
        <f t="shared" si="26"/>
        <v>82.181656545209165</v>
      </c>
      <c r="DL33" s="97">
        <f t="shared" si="27"/>
        <v>80</v>
      </c>
      <c r="DM33" s="98"/>
      <c r="DN33" s="1"/>
    </row>
    <row r="34" spans="1:118" ht="18" hidden="1" customHeight="1">
      <c r="A34" s="70"/>
      <c r="B34" s="99"/>
      <c r="C34" s="205"/>
      <c r="D34" s="208"/>
      <c r="E34" s="182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 t="str">
        <f t="shared" si="3"/>
        <v/>
      </c>
      <c r="R34" s="76">
        <f t="shared" si="4"/>
        <v>0</v>
      </c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 t="str">
        <f t="shared" si="5"/>
        <v/>
      </c>
      <c r="AD34" s="79" t="str">
        <f t="shared" si="6"/>
        <v/>
      </c>
      <c r="AE34" s="182"/>
      <c r="AF34" s="76"/>
      <c r="AG34" s="76"/>
      <c r="AH34" s="76"/>
      <c r="AI34" s="76"/>
      <c r="AJ34" s="76"/>
      <c r="AK34" s="76"/>
      <c r="AL34" s="76"/>
      <c r="AM34" s="76"/>
      <c r="AN34" s="76"/>
      <c r="AO34" s="76" t="str">
        <f t="shared" si="7"/>
        <v/>
      </c>
      <c r="AP34" s="76" t="str">
        <f t="shared" si="8"/>
        <v/>
      </c>
      <c r="AQ34" s="78"/>
      <c r="AR34" s="78"/>
      <c r="AS34" s="78"/>
      <c r="AT34" s="78"/>
      <c r="AU34" s="78"/>
      <c r="AV34" s="78"/>
      <c r="AW34" s="78"/>
      <c r="AX34" s="78" t="str">
        <f t="shared" si="9"/>
        <v/>
      </c>
      <c r="AY34" s="78" t="str">
        <f t="shared" si="0"/>
        <v/>
      </c>
      <c r="AZ34" s="384"/>
      <c r="BA34" s="385"/>
      <c r="BB34" s="80" t="str">
        <f t="shared" si="10"/>
        <v/>
      </c>
      <c r="BC34" s="182"/>
      <c r="BD34" s="76"/>
      <c r="BE34" s="76"/>
      <c r="BF34" s="76"/>
      <c r="BG34" s="76"/>
      <c r="BH34" s="76" t="str">
        <f t="shared" si="11"/>
        <v/>
      </c>
      <c r="BI34" s="76" t="str">
        <f t="shared" si="1"/>
        <v/>
      </c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 t="str">
        <f t="shared" si="12"/>
        <v/>
      </c>
      <c r="BU34" s="78" t="str">
        <f t="shared" si="28"/>
        <v/>
      </c>
      <c r="BV34" s="82"/>
      <c r="BW34" s="82"/>
      <c r="BX34" s="82"/>
      <c r="BY34" s="82"/>
      <c r="BZ34" s="82"/>
      <c r="CA34" s="82" t="str">
        <f t="shared" si="13"/>
        <v/>
      </c>
      <c r="CB34" s="82" t="str">
        <f t="shared" si="14"/>
        <v/>
      </c>
      <c r="CC34" s="84"/>
      <c r="CD34" s="84"/>
      <c r="CE34" s="84"/>
      <c r="CF34" s="84"/>
      <c r="CG34" s="84"/>
      <c r="CH34" s="84" t="str">
        <f t="shared" si="15"/>
        <v/>
      </c>
      <c r="CI34" s="84" t="str">
        <f t="shared" si="16"/>
        <v/>
      </c>
      <c r="CJ34" s="86"/>
      <c r="CK34" s="86"/>
      <c r="CL34" s="86"/>
      <c r="CM34" s="86"/>
      <c r="CN34" s="86"/>
      <c r="CO34" s="86" t="str">
        <f t="shared" si="17"/>
        <v/>
      </c>
      <c r="CP34" s="86">
        <f t="shared" si="18"/>
        <v>0</v>
      </c>
      <c r="CQ34" s="182"/>
      <c r="CR34" s="76"/>
      <c r="CS34" s="76"/>
      <c r="CT34" s="88"/>
      <c r="CU34" s="88"/>
      <c r="CV34" s="88"/>
      <c r="CW34" s="88"/>
      <c r="CX34" s="88"/>
      <c r="CY34" s="88" t="str">
        <f t="shared" si="19"/>
        <v/>
      </c>
      <c r="CZ34" s="89" t="str">
        <f t="shared" si="2"/>
        <v/>
      </c>
      <c r="DA34" s="386"/>
      <c r="DB34" s="385"/>
      <c r="DC34" s="80" t="str">
        <f t="shared" si="20"/>
        <v/>
      </c>
      <c r="DD34" s="100" t="str">
        <f t="shared" si="21"/>
        <v/>
      </c>
      <c r="DE34" s="101" t="str">
        <f t="shared" si="22"/>
        <v/>
      </c>
      <c r="DF34" s="101" t="str">
        <f t="shared" si="23"/>
        <v/>
      </c>
      <c r="DG34" s="102" t="str">
        <f t="shared" si="29"/>
        <v/>
      </c>
      <c r="DH34" s="93" t="str">
        <f t="shared" si="30"/>
        <v/>
      </c>
      <c r="DI34" s="94" t="str">
        <f t="shared" si="24"/>
        <v/>
      </c>
      <c r="DJ34" s="95" t="str">
        <f t="shared" si="25"/>
        <v/>
      </c>
      <c r="DK34" s="96" t="str">
        <f t="shared" si="26"/>
        <v/>
      </c>
      <c r="DL34" s="97" t="str">
        <f t="shared" si="27"/>
        <v/>
      </c>
      <c r="DM34" s="98"/>
      <c r="DN34" s="1"/>
    </row>
    <row r="35" spans="1:118" ht="18" hidden="1" customHeight="1">
      <c r="A35" s="70"/>
      <c r="B35" s="71"/>
      <c r="C35" s="207"/>
      <c r="D35" s="208"/>
      <c r="E35" s="182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 t="str">
        <f t="shared" si="3"/>
        <v/>
      </c>
      <c r="R35" s="76">
        <f t="shared" si="4"/>
        <v>0</v>
      </c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 t="str">
        <f t="shared" si="5"/>
        <v/>
      </c>
      <c r="AD35" s="79" t="str">
        <f t="shared" si="6"/>
        <v/>
      </c>
      <c r="AE35" s="182"/>
      <c r="AF35" s="76"/>
      <c r="AG35" s="76"/>
      <c r="AH35" s="76"/>
      <c r="AI35" s="76"/>
      <c r="AJ35" s="76"/>
      <c r="AK35" s="76"/>
      <c r="AL35" s="76"/>
      <c r="AM35" s="76"/>
      <c r="AN35" s="76"/>
      <c r="AO35" s="76" t="str">
        <f t="shared" si="7"/>
        <v/>
      </c>
      <c r="AP35" s="76" t="str">
        <f t="shared" si="8"/>
        <v/>
      </c>
      <c r="AQ35" s="78"/>
      <c r="AR35" s="78"/>
      <c r="AS35" s="78"/>
      <c r="AT35" s="78"/>
      <c r="AU35" s="78"/>
      <c r="AV35" s="78"/>
      <c r="AW35" s="78"/>
      <c r="AX35" s="78" t="str">
        <f t="shared" si="9"/>
        <v/>
      </c>
      <c r="AY35" s="78" t="str">
        <f t="shared" si="0"/>
        <v/>
      </c>
      <c r="AZ35" s="384"/>
      <c r="BA35" s="385"/>
      <c r="BB35" s="80" t="str">
        <f t="shared" si="10"/>
        <v/>
      </c>
      <c r="BC35" s="182"/>
      <c r="BD35" s="76"/>
      <c r="BE35" s="76"/>
      <c r="BF35" s="76"/>
      <c r="BG35" s="76"/>
      <c r="BH35" s="76" t="str">
        <f t="shared" si="11"/>
        <v/>
      </c>
      <c r="BI35" s="76" t="str">
        <f t="shared" si="1"/>
        <v/>
      </c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 t="str">
        <f t="shared" si="12"/>
        <v/>
      </c>
      <c r="BU35" s="78" t="str">
        <f t="shared" si="28"/>
        <v/>
      </c>
      <c r="BV35" s="82"/>
      <c r="BW35" s="82"/>
      <c r="BX35" s="82"/>
      <c r="BY35" s="82"/>
      <c r="BZ35" s="82"/>
      <c r="CA35" s="82" t="str">
        <f t="shared" si="13"/>
        <v/>
      </c>
      <c r="CB35" s="82" t="str">
        <f t="shared" si="14"/>
        <v/>
      </c>
      <c r="CC35" s="84"/>
      <c r="CD35" s="84"/>
      <c r="CE35" s="84"/>
      <c r="CF35" s="84"/>
      <c r="CG35" s="84"/>
      <c r="CH35" s="84" t="str">
        <f t="shared" si="15"/>
        <v/>
      </c>
      <c r="CI35" s="84" t="str">
        <f t="shared" si="16"/>
        <v/>
      </c>
      <c r="CJ35" s="86"/>
      <c r="CK35" s="86"/>
      <c r="CL35" s="86"/>
      <c r="CM35" s="86"/>
      <c r="CN35" s="86"/>
      <c r="CO35" s="86" t="str">
        <f t="shared" si="17"/>
        <v/>
      </c>
      <c r="CP35" s="86">
        <f t="shared" si="18"/>
        <v>0</v>
      </c>
      <c r="CQ35" s="182"/>
      <c r="CR35" s="76"/>
      <c r="CS35" s="76"/>
      <c r="CT35" s="88"/>
      <c r="CU35" s="88"/>
      <c r="CV35" s="88"/>
      <c r="CW35" s="88"/>
      <c r="CX35" s="88"/>
      <c r="CY35" s="88" t="str">
        <f t="shared" si="19"/>
        <v/>
      </c>
      <c r="CZ35" s="89" t="str">
        <f t="shared" si="2"/>
        <v/>
      </c>
      <c r="DA35" s="386"/>
      <c r="DB35" s="385"/>
      <c r="DC35" s="80" t="str">
        <f t="shared" si="20"/>
        <v/>
      </c>
      <c r="DD35" s="100" t="str">
        <f t="shared" si="21"/>
        <v/>
      </c>
      <c r="DE35" s="101" t="str">
        <f t="shared" si="22"/>
        <v/>
      </c>
      <c r="DF35" s="101" t="str">
        <f t="shared" si="23"/>
        <v/>
      </c>
      <c r="DG35" s="102" t="str">
        <f t="shared" si="29"/>
        <v/>
      </c>
      <c r="DH35" s="93" t="str">
        <f t="shared" si="30"/>
        <v/>
      </c>
      <c r="DI35" s="94" t="str">
        <f t="shared" si="24"/>
        <v/>
      </c>
      <c r="DJ35" s="95" t="str">
        <f t="shared" si="25"/>
        <v/>
      </c>
      <c r="DK35" s="96" t="str">
        <f t="shared" si="26"/>
        <v/>
      </c>
      <c r="DL35" s="97" t="str">
        <f t="shared" si="27"/>
        <v/>
      </c>
      <c r="DM35" s="98"/>
      <c r="DN35" s="1"/>
    </row>
    <row r="36" spans="1:118" ht="18" hidden="1" customHeight="1">
      <c r="A36" s="70"/>
      <c r="B36" s="103"/>
      <c r="C36" s="205"/>
      <c r="D36" s="208"/>
      <c r="E36" s="182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 t="str">
        <f t="shared" si="3"/>
        <v/>
      </c>
      <c r="R36" s="76">
        <f t="shared" si="4"/>
        <v>0</v>
      </c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 t="str">
        <f t="shared" si="5"/>
        <v/>
      </c>
      <c r="AD36" s="79" t="str">
        <f t="shared" si="6"/>
        <v/>
      </c>
      <c r="AE36" s="182"/>
      <c r="AF36" s="76"/>
      <c r="AG36" s="76"/>
      <c r="AH36" s="76"/>
      <c r="AI36" s="76"/>
      <c r="AJ36" s="76"/>
      <c r="AK36" s="76"/>
      <c r="AL36" s="76"/>
      <c r="AM36" s="76"/>
      <c r="AN36" s="76"/>
      <c r="AO36" s="76" t="str">
        <f t="shared" si="7"/>
        <v/>
      </c>
      <c r="AP36" s="76" t="str">
        <f t="shared" si="8"/>
        <v/>
      </c>
      <c r="AQ36" s="78"/>
      <c r="AR36" s="78"/>
      <c r="AS36" s="78"/>
      <c r="AT36" s="78"/>
      <c r="AU36" s="78"/>
      <c r="AV36" s="78"/>
      <c r="AW36" s="78"/>
      <c r="AX36" s="78" t="str">
        <f t="shared" si="9"/>
        <v/>
      </c>
      <c r="AY36" s="78" t="str">
        <f t="shared" si="0"/>
        <v/>
      </c>
      <c r="AZ36" s="384"/>
      <c r="BA36" s="385"/>
      <c r="BB36" s="80" t="str">
        <f t="shared" si="10"/>
        <v/>
      </c>
      <c r="BC36" s="182"/>
      <c r="BD36" s="76"/>
      <c r="BE36" s="76"/>
      <c r="BF36" s="76"/>
      <c r="BG36" s="76"/>
      <c r="BH36" s="76" t="str">
        <f t="shared" si="11"/>
        <v/>
      </c>
      <c r="BI36" s="76" t="str">
        <f t="shared" si="1"/>
        <v/>
      </c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 t="str">
        <f t="shared" si="12"/>
        <v/>
      </c>
      <c r="BU36" s="78" t="str">
        <f t="shared" si="28"/>
        <v/>
      </c>
      <c r="BV36" s="82"/>
      <c r="BW36" s="82"/>
      <c r="BX36" s="82"/>
      <c r="BY36" s="82"/>
      <c r="BZ36" s="82"/>
      <c r="CA36" s="82" t="str">
        <f t="shared" si="13"/>
        <v/>
      </c>
      <c r="CB36" s="82" t="str">
        <f t="shared" si="14"/>
        <v/>
      </c>
      <c r="CC36" s="84"/>
      <c r="CD36" s="84"/>
      <c r="CE36" s="84"/>
      <c r="CF36" s="84"/>
      <c r="CG36" s="84"/>
      <c r="CH36" s="84" t="str">
        <f t="shared" si="15"/>
        <v/>
      </c>
      <c r="CI36" s="84" t="str">
        <f t="shared" si="16"/>
        <v/>
      </c>
      <c r="CJ36" s="86"/>
      <c r="CK36" s="86"/>
      <c r="CL36" s="86"/>
      <c r="CM36" s="86"/>
      <c r="CN36" s="86"/>
      <c r="CO36" s="86" t="str">
        <f t="shared" si="17"/>
        <v/>
      </c>
      <c r="CP36" s="86">
        <f t="shared" si="18"/>
        <v>0</v>
      </c>
      <c r="CQ36" s="182"/>
      <c r="CR36" s="76"/>
      <c r="CS36" s="76"/>
      <c r="CT36" s="88"/>
      <c r="CU36" s="88"/>
      <c r="CV36" s="88"/>
      <c r="CW36" s="88"/>
      <c r="CX36" s="88"/>
      <c r="CY36" s="88" t="str">
        <f t="shared" si="19"/>
        <v/>
      </c>
      <c r="CZ36" s="89" t="str">
        <f t="shared" si="2"/>
        <v/>
      </c>
      <c r="DA36" s="386"/>
      <c r="DB36" s="385"/>
      <c r="DC36" s="80" t="str">
        <f t="shared" si="20"/>
        <v/>
      </c>
      <c r="DD36" s="100" t="str">
        <f t="shared" si="21"/>
        <v/>
      </c>
      <c r="DE36" s="101" t="str">
        <f t="shared" si="22"/>
        <v/>
      </c>
      <c r="DF36" s="101" t="str">
        <f t="shared" si="23"/>
        <v/>
      </c>
      <c r="DG36" s="102" t="str">
        <f t="shared" si="29"/>
        <v/>
      </c>
      <c r="DH36" s="93" t="str">
        <f t="shared" si="30"/>
        <v/>
      </c>
      <c r="DI36" s="94" t="str">
        <f t="shared" si="24"/>
        <v/>
      </c>
      <c r="DJ36" s="95" t="str">
        <f t="shared" si="25"/>
        <v/>
      </c>
      <c r="DK36" s="96" t="str">
        <f t="shared" si="26"/>
        <v/>
      </c>
      <c r="DL36" s="97" t="str">
        <f t="shared" si="27"/>
        <v/>
      </c>
      <c r="DM36" s="98"/>
      <c r="DN36" s="1"/>
    </row>
    <row r="37" spans="1:118" ht="18" hidden="1" customHeight="1">
      <c r="A37" s="70"/>
      <c r="B37" s="71"/>
      <c r="C37" s="207"/>
      <c r="D37" s="208"/>
      <c r="E37" s="182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 t="str">
        <f t="shared" si="3"/>
        <v/>
      </c>
      <c r="R37" s="76">
        <f t="shared" si="4"/>
        <v>0</v>
      </c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 t="str">
        <f t="shared" si="5"/>
        <v/>
      </c>
      <c r="AD37" s="79" t="str">
        <f t="shared" si="6"/>
        <v/>
      </c>
      <c r="AE37" s="182"/>
      <c r="AF37" s="76"/>
      <c r="AG37" s="76"/>
      <c r="AH37" s="76"/>
      <c r="AI37" s="76"/>
      <c r="AJ37" s="76"/>
      <c r="AK37" s="76"/>
      <c r="AL37" s="76"/>
      <c r="AM37" s="76"/>
      <c r="AN37" s="76"/>
      <c r="AO37" s="76" t="str">
        <f t="shared" si="7"/>
        <v/>
      </c>
      <c r="AP37" s="76" t="str">
        <f t="shared" si="8"/>
        <v/>
      </c>
      <c r="AQ37" s="78"/>
      <c r="AR37" s="78"/>
      <c r="AS37" s="78"/>
      <c r="AT37" s="78"/>
      <c r="AU37" s="78"/>
      <c r="AV37" s="78"/>
      <c r="AW37" s="78"/>
      <c r="AX37" s="78" t="str">
        <f t="shared" si="9"/>
        <v/>
      </c>
      <c r="AY37" s="78" t="str">
        <f t="shared" si="0"/>
        <v/>
      </c>
      <c r="AZ37" s="384"/>
      <c r="BA37" s="385"/>
      <c r="BB37" s="80" t="str">
        <f t="shared" si="10"/>
        <v/>
      </c>
      <c r="BC37" s="182"/>
      <c r="BD37" s="76"/>
      <c r="BE37" s="76"/>
      <c r="BF37" s="76"/>
      <c r="BG37" s="76"/>
      <c r="BH37" s="76" t="str">
        <f t="shared" si="11"/>
        <v/>
      </c>
      <c r="BI37" s="76" t="str">
        <f t="shared" si="1"/>
        <v/>
      </c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 t="str">
        <f t="shared" si="12"/>
        <v/>
      </c>
      <c r="BU37" s="78" t="str">
        <f t="shared" si="28"/>
        <v/>
      </c>
      <c r="BV37" s="82"/>
      <c r="BW37" s="82"/>
      <c r="BX37" s="82"/>
      <c r="BY37" s="82"/>
      <c r="BZ37" s="82"/>
      <c r="CA37" s="82" t="str">
        <f t="shared" si="13"/>
        <v/>
      </c>
      <c r="CB37" s="82" t="str">
        <f t="shared" si="14"/>
        <v/>
      </c>
      <c r="CC37" s="84"/>
      <c r="CD37" s="84"/>
      <c r="CE37" s="84"/>
      <c r="CF37" s="84"/>
      <c r="CG37" s="84"/>
      <c r="CH37" s="84" t="str">
        <f t="shared" si="15"/>
        <v/>
      </c>
      <c r="CI37" s="84" t="str">
        <f t="shared" si="16"/>
        <v/>
      </c>
      <c r="CJ37" s="86"/>
      <c r="CK37" s="86"/>
      <c r="CL37" s="86"/>
      <c r="CM37" s="86"/>
      <c r="CN37" s="86"/>
      <c r="CO37" s="86" t="str">
        <f t="shared" si="17"/>
        <v/>
      </c>
      <c r="CP37" s="86">
        <f t="shared" si="18"/>
        <v>0</v>
      </c>
      <c r="CQ37" s="182"/>
      <c r="CR37" s="76"/>
      <c r="CS37" s="76"/>
      <c r="CT37" s="88"/>
      <c r="CU37" s="88"/>
      <c r="CV37" s="88"/>
      <c r="CW37" s="88"/>
      <c r="CX37" s="88"/>
      <c r="CY37" s="88" t="str">
        <f t="shared" si="19"/>
        <v/>
      </c>
      <c r="CZ37" s="89" t="str">
        <f t="shared" si="2"/>
        <v/>
      </c>
      <c r="DA37" s="386"/>
      <c r="DB37" s="385"/>
      <c r="DC37" s="80" t="str">
        <f t="shared" si="20"/>
        <v/>
      </c>
      <c r="DD37" s="100" t="str">
        <f t="shared" si="21"/>
        <v/>
      </c>
      <c r="DE37" s="101" t="str">
        <f t="shared" si="22"/>
        <v/>
      </c>
      <c r="DF37" s="101" t="str">
        <f t="shared" si="23"/>
        <v/>
      </c>
      <c r="DG37" s="102" t="str">
        <f t="shared" si="29"/>
        <v/>
      </c>
      <c r="DH37" s="93" t="str">
        <f t="shared" si="30"/>
        <v/>
      </c>
      <c r="DI37" s="94" t="str">
        <f t="shared" si="24"/>
        <v/>
      </c>
      <c r="DJ37" s="95" t="str">
        <f t="shared" si="25"/>
        <v/>
      </c>
      <c r="DK37" s="96" t="str">
        <f t="shared" si="26"/>
        <v/>
      </c>
      <c r="DL37" s="97" t="str">
        <f t="shared" si="27"/>
        <v/>
      </c>
      <c r="DM37" s="98"/>
      <c r="DN37" s="1"/>
    </row>
    <row r="38" spans="1:118" ht="18" hidden="1" customHeight="1">
      <c r="A38" s="70"/>
      <c r="B38" s="71"/>
      <c r="C38" s="207"/>
      <c r="D38" s="208"/>
      <c r="E38" s="182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 t="str">
        <f t="shared" si="3"/>
        <v/>
      </c>
      <c r="R38" s="76">
        <f t="shared" si="4"/>
        <v>0</v>
      </c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 t="str">
        <f t="shared" si="5"/>
        <v/>
      </c>
      <c r="AD38" s="79" t="str">
        <f t="shared" si="6"/>
        <v/>
      </c>
      <c r="AE38" s="182"/>
      <c r="AF38" s="76"/>
      <c r="AG38" s="76"/>
      <c r="AH38" s="76"/>
      <c r="AI38" s="76"/>
      <c r="AJ38" s="76"/>
      <c r="AK38" s="76"/>
      <c r="AL38" s="76"/>
      <c r="AM38" s="76"/>
      <c r="AN38" s="76"/>
      <c r="AO38" s="76" t="str">
        <f t="shared" si="7"/>
        <v/>
      </c>
      <c r="AP38" s="76" t="str">
        <f t="shared" si="8"/>
        <v/>
      </c>
      <c r="AQ38" s="78"/>
      <c r="AR38" s="78"/>
      <c r="AS38" s="78"/>
      <c r="AT38" s="78"/>
      <c r="AU38" s="78"/>
      <c r="AV38" s="78"/>
      <c r="AW38" s="78"/>
      <c r="AX38" s="78" t="str">
        <f t="shared" si="9"/>
        <v/>
      </c>
      <c r="AY38" s="78" t="str">
        <f t="shared" si="0"/>
        <v/>
      </c>
      <c r="AZ38" s="384"/>
      <c r="BA38" s="385"/>
      <c r="BB38" s="80" t="str">
        <f t="shared" si="10"/>
        <v/>
      </c>
      <c r="BC38" s="182"/>
      <c r="BD38" s="76"/>
      <c r="BE38" s="76"/>
      <c r="BF38" s="76"/>
      <c r="BG38" s="76"/>
      <c r="BH38" s="76" t="str">
        <f t="shared" si="11"/>
        <v/>
      </c>
      <c r="BI38" s="76" t="str">
        <f t="shared" si="1"/>
        <v/>
      </c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 t="str">
        <f t="shared" si="12"/>
        <v/>
      </c>
      <c r="BU38" s="78" t="str">
        <f t="shared" si="28"/>
        <v/>
      </c>
      <c r="BV38" s="82"/>
      <c r="BW38" s="82"/>
      <c r="BX38" s="82"/>
      <c r="BY38" s="82"/>
      <c r="BZ38" s="82"/>
      <c r="CA38" s="82" t="str">
        <f t="shared" si="13"/>
        <v/>
      </c>
      <c r="CB38" s="82" t="str">
        <f t="shared" si="14"/>
        <v/>
      </c>
      <c r="CC38" s="84"/>
      <c r="CD38" s="84"/>
      <c r="CE38" s="84"/>
      <c r="CF38" s="84"/>
      <c r="CG38" s="84"/>
      <c r="CH38" s="84" t="str">
        <f t="shared" si="15"/>
        <v/>
      </c>
      <c r="CI38" s="84" t="str">
        <f t="shared" si="16"/>
        <v/>
      </c>
      <c r="CJ38" s="86"/>
      <c r="CK38" s="86"/>
      <c r="CL38" s="86"/>
      <c r="CM38" s="86"/>
      <c r="CN38" s="86"/>
      <c r="CO38" s="86" t="str">
        <f t="shared" si="17"/>
        <v/>
      </c>
      <c r="CP38" s="86">
        <f t="shared" si="18"/>
        <v>0</v>
      </c>
      <c r="CQ38" s="182"/>
      <c r="CR38" s="76"/>
      <c r="CS38" s="76"/>
      <c r="CT38" s="88"/>
      <c r="CU38" s="88"/>
      <c r="CV38" s="88"/>
      <c r="CW38" s="88"/>
      <c r="CX38" s="88"/>
      <c r="CY38" s="88" t="str">
        <f t="shared" si="19"/>
        <v/>
      </c>
      <c r="CZ38" s="89" t="str">
        <f t="shared" si="2"/>
        <v/>
      </c>
      <c r="DA38" s="386"/>
      <c r="DB38" s="385"/>
      <c r="DC38" s="80" t="str">
        <f t="shared" si="20"/>
        <v/>
      </c>
      <c r="DD38" s="100" t="str">
        <f t="shared" si="21"/>
        <v/>
      </c>
      <c r="DE38" s="101" t="str">
        <f t="shared" si="22"/>
        <v/>
      </c>
      <c r="DF38" s="101" t="str">
        <f t="shared" si="23"/>
        <v/>
      </c>
      <c r="DG38" s="102" t="str">
        <f t="shared" si="29"/>
        <v/>
      </c>
      <c r="DH38" s="93" t="str">
        <f t="shared" si="30"/>
        <v/>
      </c>
      <c r="DI38" s="113" t="str">
        <f t="shared" si="24"/>
        <v/>
      </c>
      <c r="DJ38" s="95" t="str">
        <f t="shared" si="25"/>
        <v/>
      </c>
      <c r="DK38" s="96" t="str">
        <f t="shared" si="26"/>
        <v/>
      </c>
      <c r="DL38" s="97" t="str">
        <f t="shared" si="27"/>
        <v/>
      </c>
      <c r="DM38" s="98"/>
      <c r="DN38" s="1"/>
    </row>
    <row r="39" spans="1:118" ht="18" hidden="1" customHeight="1">
      <c r="A39" s="70"/>
      <c r="B39" s="71"/>
      <c r="C39" s="207"/>
      <c r="D39" s="208"/>
      <c r="E39" s="182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 t="str">
        <f t="shared" si="3"/>
        <v/>
      </c>
      <c r="R39" s="76">
        <f t="shared" si="4"/>
        <v>0</v>
      </c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 t="str">
        <f t="shared" si="5"/>
        <v/>
      </c>
      <c r="AD39" s="79" t="str">
        <f t="shared" si="6"/>
        <v/>
      </c>
      <c r="AE39" s="182"/>
      <c r="AF39" s="76"/>
      <c r="AG39" s="76"/>
      <c r="AH39" s="76"/>
      <c r="AI39" s="76"/>
      <c r="AJ39" s="76"/>
      <c r="AK39" s="76"/>
      <c r="AL39" s="76"/>
      <c r="AM39" s="76"/>
      <c r="AN39" s="76"/>
      <c r="AO39" s="76" t="str">
        <f t="shared" si="7"/>
        <v/>
      </c>
      <c r="AP39" s="76" t="str">
        <f t="shared" si="8"/>
        <v/>
      </c>
      <c r="AQ39" s="78"/>
      <c r="AR39" s="78"/>
      <c r="AS39" s="78"/>
      <c r="AT39" s="78"/>
      <c r="AU39" s="78"/>
      <c r="AV39" s="78"/>
      <c r="AW39" s="78"/>
      <c r="AX39" s="78" t="str">
        <f t="shared" si="9"/>
        <v/>
      </c>
      <c r="AY39" s="78" t="str">
        <f t="shared" si="0"/>
        <v/>
      </c>
      <c r="AZ39" s="384"/>
      <c r="BA39" s="385"/>
      <c r="BB39" s="80" t="str">
        <f t="shared" si="10"/>
        <v/>
      </c>
      <c r="BC39" s="182"/>
      <c r="BD39" s="76"/>
      <c r="BE39" s="76"/>
      <c r="BF39" s="76"/>
      <c r="BG39" s="76"/>
      <c r="BH39" s="76" t="str">
        <f t="shared" si="11"/>
        <v/>
      </c>
      <c r="BI39" s="76" t="str">
        <f t="shared" si="1"/>
        <v/>
      </c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 t="str">
        <f t="shared" si="12"/>
        <v/>
      </c>
      <c r="BU39" s="78" t="str">
        <f t="shared" si="28"/>
        <v/>
      </c>
      <c r="BV39" s="82"/>
      <c r="BW39" s="82"/>
      <c r="BX39" s="82"/>
      <c r="BY39" s="82"/>
      <c r="BZ39" s="82"/>
      <c r="CA39" s="82" t="str">
        <f t="shared" si="13"/>
        <v/>
      </c>
      <c r="CB39" s="82" t="str">
        <f t="shared" si="14"/>
        <v/>
      </c>
      <c r="CC39" s="84"/>
      <c r="CD39" s="84"/>
      <c r="CE39" s="84"/>
      <c r="CF39" s="84"/>
      <c r="CG39" s="84"/>
      <c r="CH39" s="84" t="str">
        <f t="shared" si="15"/>
        <v/>
      </c>
      <c r="CI39" s="84" t="str">
        <f t="shared" si="16"/>
        <v/>
      </c>
      <c r="CJ39" s="86"/>
      <c r="CK39" s="86"/>
      <c r="CL39" s="86"/>
      <c r="CM39" s="86"/>
      <c r="CN39" s="86"/>
      <c r="CO39" s="86" t="str">
        <f t="shared" si="17"/>
        <v/>
      </c>
      <c r="CP39" s="86">
        <f t="shared" si="18"/>
        <v>0</v>
      </c>
      <c r="CQ39" s="182"/>
      <c r="CR39" s="76"/>
      <c r="CS39" s="76"/>
      <c r="CT39" s="88"/>
      <c r="CU39" s="88"/>
      <c r="CV39" s="88"/>
      <c r="CW39" s="88"/>
      <c r="CX39" s="88"/>
      <c r="CY39" s="88" t="str">
        <f t="shared" si="19"/>
        <v/>
      </c>
      <c r="CZ39" s="89" t="str">
        <f t="shared" si="2"/>
        <v/>
      </c>
      <c r="DA39" s="386"/>
      <c r="DB39" s="385"/>
      <c r="DC39" s="80" t="str">
        <f t="shared" si="20"/>
        <v/>
      </c>
      <c r="DD39" s="100" t="str">
        <f t="shared" si="21"/>
        <v/>
      </c>
      <c r="DE39" s="101" t="str">
        <f t="shared" si="22"/>
        <v/>
      </c>
      <c r="DF39" s="101" t="str">
        <f t="shared" si="23"/>
        <v/>
      </c>
      <c r="DG39" s="102" t="str">
        <f t="shared" si="29"/>
        <v/>
      </c>
      <c r="DH39" s="93" t="str">
        <f t="shared" si="30"/>
        <v/>
      </c>
      <c r="DI39" s="113" t="str">
        <f t="shared" si="24"/>
        <v/>
      </c>
      <c r="DJ39" s="95" t="str">
        <f t="shared" si="25"/>
        <v/>
      </c>
      <c r="DK39" s="96" t="str">
        <f t="shared" si="26"/>
        <v/>
      </c>
      <c r="DL39" s="97" t="str">
        <f t="shared" si="27"/>
        <v/>
      </c>
      <c r="DM39" s="98"/>
      <c r="DN39" s="1"/>
    </row>
    <row r="40" spans="1:118" ht="18" hidden="1" customHeight="1">
      <c r="A40" s="70"/>
      <c r="B40" s="71"/>
      <c r="C40" s="207"/>
      <c r="D40" s="206"/>
      <c r="E40" s="182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 t="str">
        <f t="shared" si="3"/>
        <v/>
      </c>
      <c r="R40" s="76">
        <f t="shared" si="4"/>
        <v>0</v>
      </c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 t="str">
        <f t="shared" si="5"/>
        <v/>
      </c>
      <c r="AD40" s="79" t="str">
        <f t="shared" si="6"/>
        <v/>
      </c>
      <c r="AE40" s="182"/>
      <c r="AF40" s="76"/>
      <c r="AG40" s="76"/>
      <c r="AH40" s="76"/>
      <c r="AI40" s="76"/>
      <c r="AJ40" s="76"/>
      <c r="AK40" s="76"/>
      <c r="AL40" s="76"/>
      <c r="AM40" s="76"/>
      <c r="AN40" s="76"/>
      <c r="AO40" s="76" t="str">
        <f t="shared" si="7"/>
        <v/>
      </c>
      <c r="AP40" s="76" t="str">
        <f t="shared" si="8"/>
        <v/>
      </c>
      <c r="AQ40" s="78"/>
      <c r="AR40" s="78"/>
      <c r="AS40" s="78"/>
      <c r="AT40" s="78"/>
      <c r="AU40" s="78"/>
      <c r="AV40" s="78"/>
      <c r="AW40" s="78"/>
      <c r="AX40" s="78" t="str">
        <f t="shared" si="9"/>
        <v/>
      </c>
      <c r="AY40" s="78" t="str">
        <f t="shared" si="0"/>
        <v/>
      </c>
      <c r="AZ40" s="384"/>
      <c r="BA40" s="385"/>
      <c r="BB40" s="80" t="str">
        <f t="shared" si="10"/>
        <v/>
      </c>
      <c r="BC40" s="182"/>
      <c r="BD40" s="76"/>
      <c r="BE40" s="76"/>
      <c r="BF40" s="76"/>
      <c r="BG40" s="76"/>
      <c r="BH40" s="76" t="str">
        <f t="shared" si="11"/>
        <v/>
      </c>
      <c r="BI40" s="76" t="str">
        <f t="shared" si="1"/>
        <v/>
      </c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 t="str">
        <f t="shared" si="12"/>
        <v/>
      </c>
      <c r="BU40" s="78" t="str">
        <f t="shared" si="28"/>
        <v/>
      </c>
      <c r="BV40" s="82"/>
      <c r="BW40" s="82"/>
      <c r="BX40" s="82"/>
      <c r="BY40" s="82"/>
      <c r="BZ40" s="82"/>
      <c r="CA40" s="82" t="str">
        <f t="shared" si="13"/>
        <v/>
      </c>
      <c r="CB40" s="82" t="str">
        <f t="shared" si="14"/>
        <v/>
      </c>
      <c r="CC40" s="84"/>
      <c r="CD40" s="84"/>
      <c r="CE40" s="84"/>
      <c r="CF40" s="84"/>
      <c r="CG40" s="84"/>
      <c r="CH40" s="84" t="str">
        <f t="shared" si="15"/>
        <v/>
      </c>
      <c r="CI40" s="84" t="str">
        <f t="shared" si="16"/>
        <v/>
      </c>
      <c r="CJ40" s="86"/>
      <c r="CK40" s="86"/>
      <c r="CL40" s="86"/>
      <c r="CM40" s="86"/>
      <c r="CN40" s="86"/>
      <c r="CO40" s="86" t="str">
        <f t="shared" si="17"/>
        <v/>
      </c>
      <c r="CP40" s="86">
        <f t="shared" si="18"/>
        <v>0</v>
      </c>
      <c r="CQ40" s="182"/>
      <c r="CR40" s="76"/>
      <c r="CS40" s="76"/>
      <c r="CT40" s="88"/>
      <c r="CU40" s="88"/>
      <c r="CV40" s="88"/>
      <c r="CW40" s="88"/>
      <c r="CX40" s="88"/>
      <c r="CY40" s="88" t="str">
        <f t="shared" si="19"/>
        <v/>
      </c>
      <c r="CZ40" s="89" t="str">
        <f t="shared" si="2"/>
        <v/>
      </c>
      <c r="DA40" s="386"/>
      <c r="DB40" s="385"/>
      <c r="DC40" s="80" t="str">
        <f t="shared" si="20"/>
        <v/>
      </c>
      <c r="DD40" s="100" t="str">
        <f t="shared" si="21"/>
        <v/>
      </c>
      <c r="DE40" s="101" t="str">
        <f t="shared" si="22"/>
        <v/>
      </c>
      <c r="DF40" s="101" t="str">
        <f t="shared" si="23"/>
        <v/>
      </c>
      <c r="DG40" s="102" t="str">
        <f t="shared" si="29"/>
        <v/>
      </c>
      <c r="DH40" s="93" t="str">
        <f t="shared" si="30"/>
        <v/>
      </c>
      <c r="DI40" s="113" t="str">
        <f t="shared" si="24"/>
        <v/>
      </c>
      <c r="DJ40" s="95" t="str">
        <f t="shared" si="25"/>
        <v/>
      </c>
      <c r="DK40" s="96" t="str">
        <f t="shared" si="26"/>
        <v/>
      </c>
      <c r="DL40" s="97" t="str">
        <f t="shared" si="27"/>
        <v/>
      </c>
      <c r="DM40" s="98"/>
      <c r="DN40" s="1"/>
    </row>
    <row r="41" spans="1:118" ht="18" hidden="1" customHeight="1">
      <c r="A41" s="70"/>
      <c r="B41" s="103"/>
      <c r="C41" s="205"/>
      <c r="D41" s="206"/>
      <c r="E41" s="182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 t="str">
        <f t="shared" si="3"/>
        <v/>
      </c>
      <c r="R41" s="76">
        <f t="shared" si="4"/>
        <v>0</v>
      </c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 t="str">
        <f t="shared" si="5"/>
        <v/>
      </c>
      <c r="AD41" s="79" t="str">
        <f t="shared" si="6"/>
        <v/>
      </c>
      <c r="AE41" s="182"/>
      <c r="AF41" s="76"/>
      <c r="AG41" s="76"/>
      <c r="AH41" s="76"/>
      <c r="AI41" s="76"/>
      <c r="AJ41" s="76"/>
      <c r="AK41" s="76"/>
      <c r="AL41" s="76"/>
      <c r="AM41" s="76"/>
      <c r="AN41" s="76"/>
      <c r="AO41" s="76" t="str">
        <f t="shared" si="7"/>
        <v/>
      </c>
      <c r="AP41" s="76" t="str">
        <f t="shared" si="8"/>
        <v/>
      </c>
      <c r="AQ41" s="78"/>
      <c r="AR41" s="78"/>
      <c r="AS41" s="78"/>
      <c r="AT41" s="78"/>
      <c r="AU41" s="78"/>
      <c r="AV41" s="78"/>
      <c r="AW41" s="78"/>
      <c r="AX41" s="78" t="str">
        <f t="shared" si="9"/>
        <v/>
      </c>
      <c r="AY41" s="78" t="str">
        <f t="shared" si="0"/>
        <v/>
      </c>
      <c r="AZ41" s="384"/>
      <c r="BA41" s="385"/>
      <c r="BB41" s="80" t="str">
        <f t="shared" si="10"/>
        <v/>
      </c>
      <c r="BC41" s="182"/>
      <c r="BD41" s="76"/>
      <c r="BE41" s="76"/>
      <c r="BF41" s="76"/>
      <c r="BG41" s="76"/>
      <c r="BH41" s="76" t="str">
        <f t="shared" si="11"/>
        <v/>
      </c>
      <c r="BI41" s="76" t="str">
        <f t="shared" si="1"/>
        <v/>
      </c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 t="str">
        <f t="shared" si="12"/>
        <v/>
      </c>
      <c r="BU41" s="78" t="str">
        <f t="shared" si="28"/>
        <v/>
      </c>
      <c r="BV41" s="82"/>
      <c r="BW41" s="82"/>
      <c r="BX41" s="82"/>
      <c r="BY41" s="82"/>
      <c r="BZ41" s="82"/>
      <c r="CA41" s="82" t="str">
        <f t="shared" si="13"/>
        <v/>
      </c>
      <c r="CB41" s="82" t="str">
        <f t="shared" si="14"/>
        <v/>
      </c>
      <c r="CC41" s="84"/>
      <c r="CD41" s="84"/>
      <c r="CE41" s="84"/>
      <c r="CF41" s="84"/>
      <c r="CG41" s="84"/>
      <c r="CH41" s="84" t="str">
        <f t="shared" si="15"/>
        <v/>
      </c>
      <c r="CI41" s="84" t="str">
        <f t="shared" si="16"/>
        <v/>
      </c>
      <c r="CJ41" s="86"/>
      <c r="CK41" s="86"/>
      <c r="CL41" s="86"/>
      <c r="CM41" s="86"/>
      <c r="CN41" s="86"/>
      <c r="CO41" s="86" t="str">
        <f t="shared" si="17"/>
        <v/>
      </c>
      <c r="CP41" s="86">
        <f t="shared" si="18"/>
        <v>0</v>
      </c>
      <c r="CQ41" s="182"/>
      <c r="CR41" s="76"/>
      <c r="CS41" s="76"/>
      <c r="CT41" s="88"/>
      <c r="CU41" s="88"/>
      <c r="CV41" s="88"/>
      <c r="CW41" s="88"/>
      <c r="CX41" s="88"/>
      <c r="CY41" s="88" t="str">
        <f t="shared" si="19"/>
        <v/>
      </c>
      <c r="CZ41" s="89" t="str">
        <f t="shared" si="2"/>
        <v/>
      </c>
      <c r="DA41" s="386"/>
      <c r="DB41" s="385"/>
      <c r="DC41" s="80" t="str">
        <f t="shared" si="20"/>
        <v/>
      </c>
      <c r="DD41" s="100" t="str">
        <f t="shared" si="21"/>
        <v/>
      </c>
      <c r="DE41" s="101" t="str">
        <f t="shared" si="22"/>
        <v/>
      </c>
      <c r="DF41" s="101" t="str">
        <f t="shared" si="23"/>
        <v/>
      </c>
      <c r="DG41" s="102" t="str">
        <f t="shared" si="29"/>
        <v/>
      </c>
      <c r="DH41" s="93" t="str">
        <f t="shared" si="30"/>
        <v/>
      </c>
      <c r="DI41" s="113" t="str">
        <f t="shared" si="24"/>
        <v/>
      </c>
      <c r="DJ41" s="95" t="str">
        <f t="shared" si="25"/>
        <v/>
      </c>
      <c r="DK41" s="96" t="str">
        <f t="shared" si="26"/>
        <v/>
      </c>
      <c r="DL41" s="97" t="str">
        <f t="shared" si="27"/>
        <v/>
      </c>
      <c r="DM41" s="98"/>
      <c r="DN41" s="1"/>
    </row>
    <row r="42" spans="1:118" ht="18" hidden="1" customHeight="1">
      <c r="A42" s="70"/>
      <c r="B42" s="116"/>
      <c r="C42" s="117"/>
      <c r="D42" s="115"/>
      <c r="E42" s="182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 t="str">
        <f t="shared" si="3"/>
        <v/>
      </c>
      <c r="R42" s="76">
        <f t="shared" si="4"/>
        <v>0</v>
      </c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 t="str">
        <f t="shared" si="5"/>
        <v/>
      </c>
      <c r="AD42" s="79" t="str">
        <f t="shared" si="6"/>
        <v/>
      </c>
      <c r="AE42" s="182"/>
      <c r="AF42" s="76"/>
      <c r="AG42" s="76"/>
      <c r="AH42" s="76"/>
      <c r="AI42" s="76"/>
      <c r="AJ42" s="76"/>
      <c r="AK42" s="76"/>
      <c r="AL42" s="76"/>
      <c r="AM42" s="76"/>
      <c r="AN42" s="76"/>
      <c r="AO42" s="76" t="str">
        <f t="shared" si="7"/>
        <v/>
      </c>
      <c r="AP42" s="76" t="str">
        <f t="shared" si="8"/>
        <v/>
      </c>
      <c r="AQ42" s="78"/>
      <c r="AR42" s="78"/>
      <c r="AS42" s="78"/>
      <c r="AT42" s="78"/>
      <c r="AU42" s="78"/>
      <c r="AV42" s="78"/>
      <c r="AW42" s="78"/>
      <c r="AX42" s="78" t="str">
        <f t="shared" si="9"/>
        <v/>
      </c>
      <c r="AY42" s="78" t="str">
        <f t="shared" si="0"/>
        <v/>
      </c>
      <c r="AZ42" s="384"/>
      <c r="BA42" s="385"/>
      <c r="BB42" s="80" t="str">
        <f t="shared" si="10"/>
        <v/>
      </c>
      <c r="BC42" s="182"/>
      <c r="BD42" s="76"/>
      <c r="BE42" s="76"/>
      <c r="BF42" s="76"/>
      <c r="BG42" s="76"/>
      <c r="BH42" s="76" t="str">
        <f t="shared" si="11"/>
        <v/>
      </c>
      <c r="BI42" s="76" t="str">
        <f t="shared" si="1"/>
        <v/>
      </c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 t="str">
        <f t="shared" si="12"/>
        <v/>
      </c>
      <c r="BU42" s="78" t="str">
        <f t="shared" si="28"/>
        <v/>
      </c>
      <c r="BV42" s="82"/>
      <c r="BW42" s="82"/>
      <c r="BX42" s="82"/>
      <c r="BY42" s="82"/>
      <c r="BZ42" s="82"/>
      <c r="CA42" s="82" t="str">
        <f t="shared" si="13"/>
        <v/>
      </c>
      <c r="CB42" s="82" t="str">
        <f t="shared" si="14"/>
        <v/>
      </c>
      <c r="CC42" s="84"/>
      <c r="CD42" s="84"/>
      <c r="CE42" s="84"/>
      <c r="CF42" s="84"/>
      <c r="CG42" s="84"/>
      <c r="CH42" s="84" t="str">
        <f t="shared" si="15"/>
        <v/>
      </c>
      <c r="CI42" s="84" t="str">
        <f t="shared" si="16"/>
        <v/>
      </c>
      <c r="CJ42" s="86"/>
      <c r="CK42" s="86"/>
      <c r="CL42" s="86"/>
      <c r="CM42" s="86"/>
      <c r="CN42" s="86"/>
      <c r="CO42" s="86" t="str">
        <f t="shared" si="17"/>
        <v/>
      </c>
      <c r="CP42" s="86">
        <f t="shared" si="18"/>
        <v>0</v>
      </c>
      <c r="CQ42" s="88"/>
      <c r="CR42" s="88"/>
      <c r="CS42" s="88"/>
      <c r="CT42" s="88"/>
      <c r="CU42" s="88"/>
      <c r="CV42" s="88"/>
      <c r="CW42" s="88"/>
      <c r="CX42" s="88"/>
      <c r="CY42" s="88" t="str">
        <f t="shared" si="19"/>
        <v/>
      </c>
      <c r="CZ42" s="89" t="str">
        <f t="shared" si="2"/>
        <v/>
      </c>
      <c r="DA42" s="386"/>
      <c r="DB42" s="385"/>
      <c r="DC42" s="80" t="str">
        <f t="shared" si="20"/>
        <v/>
      </c>
      <c r="DD42" s="100" t="str">
        <f t="shared" si="21"/>
        <v/>
      </c>
      <c r="DE42" s="101" t="str">
        <f t="shared" si="22"/>
        <v/>
      </c>
      <c r="DF42" s="101" t="str">
        <f t="shared" si="23"/>
        <v/>
      </c>
      <c r="DG42" s="102" t="str">
        <f t="shared" si="29"/>
        <v/>
      </c>
      <c r="DH42" s="93" t="str">
        <f t="shared" si="30"/>
        <v/>
      </c>
      <c r="DI42" s="113" t="str">
        <f t="shared" si="24"/>
        <v/>
      </c>
      <c r="DJ42" s="95" t="str">
        <f t="shared" si="25"/>
        <v/>
      </c>
      <c r="DK42" s="96" t="str">
        <f t="shared" si="26"/>
        <v/>
      </c>
      <c r="DL42" s="97" t="str">
        <f t="shared" si="27"/>
        <v/>
      </c>
      <c r="DM42" s="98"/>
      <c r="DN42" s="1"/>
    </row>
    <row r="43" spans="1:118" ht="18" hidden="1" customHeight="1">
      <c r="A43" s="70"/>
      <c r="B43" s="116"/>
      <c r="C43" s="117"/>
      <c r="D43" s="115"/>
      <c r="E43" s="182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 t="str">
        <f t="shared" si="3"/>
        <v/>
      </c>
      <c r="R43" s="76">
        <f t="shared" si="4"/>
        <v>0</v>
      </c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 t="str">
        <f t="shared" si="5"/>
        <v/>
      </c>
      <c r="AD43" s="79" t="str">
        <f t="shared" si="6"/>
        <v/>
      </c>
      <c r="AE43" s="182"/>
      <c r="AF43" s="76"/>
      <c r="AG43" s="76"/>
      <c r="AH43" s="76"/>
      <c r="AI43" s="76"/>
      <c r="AJ43" s="76"/>
      <c r="AK43" s="76"/>
      <c r="AL43" s="76"/>
      <c r="AM43" s="76"/>
      <c r="AN43" s="76"/>
      <c r="AO43" s="76" t="str">
        <f t="shared" si="7"/>
        <v/>
      </c>
      <c r="AP43" s="76" t="str">
        <f t="shared" si="8"/>
        <v/>
      </c>
      <c r="AQ43" s="78"/>
      <c r="AR43" s="78"/>
      <c r="AS43" s="78"/>
      <c r="AT43" s="78"/>
      <c r="AU43" s="78"/>
      <c r="AV43" s="78"/>
      <c r="AW43" s="78"/>
      <c r="AX43" s="78" t="str">
        <f t="shared" si="9"/>
        <v/>
      </c>
      <c r="AY43" s="78" t="str">
        <f t="shared" si="0"/>
        <v/>
      </c>
      <c r="AZ43" s="384"/>
      <c r="BA43" s="385"/>
      <c r="BB43" s="80" t="str">
        <f t="shared" si="10"/>
        <v/>
      </c>
      <c r="BC43" s="182"/>
      <c r="BD43" s="76"/>
      <c r="BE43" s="76"/>
      <c r="BF43" s="76"/>
      <c r="BG43" s="76"/>
      <c r="BH43" s="76" t="str">
        <f t="shared" si="11"/>
        <v/>
      </c>
      <c r="BI43" s="76" t="str">
        <f t="shared" si="1"/>
        <v/>
      </c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 t="str">
        <f t="shared" si="12"/>
        <v/>
      </c>
      <c r="BU43" s="78" t="str">
        <f t="shared" si="28"/>
        <v/>
      </c>
      <c r="BV43" s="82"/>
      <c r="BW43" s="82"/>
      <c r="BX43" s="82"/>
      <c r="BY43" s="82"/>
      <c r="BZ43" s="82"/>
      <c r="CA43" s="82" t="str">
        <f t="shared" si="13"/>
        <v/>
      </c>
      <c r="CB43" s="82" t="str">
        <f t="shared" si="14"/>
        <v/>
      </c>
      <c r="CC43" s="84"/>
      <c r="CD43" s="84"/>
      <c r="CE43" s="84"/>
      <c r="CF43" s="84"/>
      <c r="CG43" s="84"/>
      <c r="CH43" s="84" t="str">
        <f t="shared" si="15"/>
        <v/>
      </c>
      <c r="CI43" s="84" t="str">
        <f t="shared" si="16"/>
        <v/>
      </c>
      <c r="CJ43" s="86"/>
      <c r="CK43" s="86"/>
      <c r="CL43" s="86"/>
      <c r="CM43" s="86"/>
      <c r="CN43" s="86"/>
      <c r="CO43" s="86" t="str">
        <f t="shared" si="17"/>
        <v/>
      </c>
      <c r="CP43" s="86">
        <f t="shared" si="18"/>
        <v>0</v>
      </c>
      <c r="CQ43" s="88"/>
      <c r="CR43" s="88"/>
      <c r="CS43" s="88"/>
      <c r="CT43" s="88"/>
      <c r="CU43" s="88"/>
      <c r="CV43" s="88"/>
      <c r="CW43" s="88"/>
      <c r="CX43" s="88"/>
      <c r="CY43" s="88" t="str">
        <f t="shared" si="19"/>
        <v/>
      </c>
      <c r="CZ43" s="89" t="str">
        <f t="shared" si="2"/>
        <v/>
      </c>
      <c r="DA43" s="386"/>
      <c r="DB43" s="385"/>
      <c r="DC43" s="80" t="str">
        <f t="shared" si="20"/>
        <v/>
      </c>
      <c r="DD43" s="100" t="str">
        <f t="shared" si="21"/>
        <v/>
      </c>
      <c r="DE43" s="101" t="str">
        <f t="shared" si="22"/>
        <v/>
      </c>
      <c r="DF43" s="101" t="str">
        <f t="shared" si="23"/>
        <v/>
      </c>
      <c r="DG43" s="102" t="str">
        <f>IFERROR(DC43,"")</f>
        <v/>
      </c>
      <c r="DH43" s="93" t="str">
        <f t="shared" si="30"/>
        <v/>
      </c>
      <c r="DI43" s="113" t="str">
        <f t="shared" si="24"/>
        <v/>
      </c>
      <c r="DJ43" s="95" t="str">
        <f t="shared" si="25"/>
        <v/>
      </c>
      <c r="DK43" s="96" t="str">
        <f t="shared" si="26"/>
        <v/>
      </c>
      <c r="DL43" s="97" t="str">
        <f t="shared" si="27"/>
        <v/>
      </c>
      <c r="DM43" s="98"/>
      <c r="DN43" s="1"/>
    </row>
    <row r="44" spans="1:118" ht="18" hidden="1" customHeight="1">
      <c r="A44" s="70"/>
      <c r="B44" s="116"/>
      <c r="C44" s="117"/>
      <c r="D44" s="115"/>
      <c r="E44" s="182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 t="str">
        <f t="shared" si="3"/>
        <v/>
      </c>
      <c r="R44" s="76">
        <f t="shared" si="4"/>
        <v>0</v>
      </c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 t="str">
        <f t="shared" si="5"/>
        <v/>
      </c>
      <c r="AD44" s="79" t="str">
        <f t="shared" si="6"/>
        <v/>
      </c>
      <c r="AE44" s="182"/>
      <c r="AF44" s="76"/>
      <c r="AG44" s="76"/>
      <c r="AH44" s="76"/>
      <c r="AI44" s="76"/>
      <c r="AJ44" s="76"/>
      <c r="AK44" s="76"/>
      <c r="AL44" s="76"/>
      <c r="AM44" s="76"/>
      <c r="AN44" s="76"/>
      <c r="AO44" s="76" t="str">
        <f t="shared" si="7"/>
        <v/>
      </c>
      <c r="AP44" s="76" t="str">
        <f t="shared" si="8"/>
        <v/>
      </c>
      <c r="AQ44" s="78"/>
      <c r="AR44" s="78"/>
      <c r="AS44" s="78"/>
      <c r="AT44" s="78"/>
      <c r="AU44" s="78"/>
      <c r="AV44" s="78"/>
      <c r="AW44" s="78"/>
      <c r="AX44" s="78" t="str">
        <f t="shared" si="9"/>
        <v/>
      </c>
      <c r="AY44" s="78" t="str">
        <f t="shared" si="0"/>
        <v/>
      </c>
      <c r="AZ44" s="384"/>
      <c r="BA44" s="385"/>
      <c r="BB44" s="80" t="str">
        <f t="shared" si="10"/>
        <v/>
      </c>
      <c r="BC44" s="182"/>
      <c r="BD44" s="76"/>
      <c r="BE44" s="76"/>
      <c r="BF44" s="76"/>
      <c r="BG44" s="76"/>
      <c r="BH44" s="76" t="str">
        <f t="shared" si="11"/>
        <v/>
      </c>
      <c r="BI44" s="76" t="str">
        <f t="shared" si="1"/>
        <v/>
      </c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 t="str">
        <f t="shared" si="12"/>
        <v/>
      </c>
      <c r="BU44" s="78" t="str">
        <f t="shared" si="28"/>
        <v/>
      </c>
      <c r="BV44" s="82"/>
      <c r="BW44" s="82"/>
      <c r="BX44" s="82"/>
      <c r="BY44" s="82"/>
      <c r="BZ44" s="82"/>
      <c r="CA44" s="82" t="str">
        <f t="shared" si="13"/>
        <v/>
      </c>
      <c r="CB44" s="82" t="str">
        <f t="shared" si="14"/>
        <v/>
      </c>
      <c r="CC44" s="84"/>
      <c r="CD44" s="84"/>
      <c r="CE44" s="84"/>
      <c r="CF44" s="84"/>
      <c r="CG44" s="84"/>
      <c r="CH44" s="84" t="str">
        <f t="shared" si="15"/>
        <v/>
      </c>
      <c r="CI44" s="84" t="str">
        <f t="shared" si="16"/>
        <v/>
      </c>
      <c r="CJ44" s="86"/>
      <c r="CK44" s="86"/>
      <c r="CL44" s="86"/>
      <c r="CM44" s="86"/>
      <c r="CN44" s="86"/>
      <c r="CO44" s="86" t="str">
        <f t="shared" si="17"/>
        <v/>
      </c>
      <c r="CP44" s="86">
        <f t="shared" si="18"/>
        <v>0</v>
      </c>
      <c r="CQ44" s="88"/>
      <c r="CR44" s="88"/>
      <c r="CS44" s="88"/>
      <c r="CT44" s="88"/>
      <c r="CU44" s="88"/>
      <c r="CV44" s="88"/>
      <c r="CW44" s="88"/>
      <c r="CX44" s="88"/>
      <c r="CY44" s="88" t="str">
        <f t="shared" si="19"/>
        <v/>
      </c>
      <c r="CZ44" s="89" t="str">
        <f t="shared" si="2"/>
        <v/>
      </c>
      <c r="DA44" s="386"/>
      <c r="DB44" s="385"/>
      <c r="DC44" s="80" t="str">
        <f t="shared" si="20"/>
        <v/>
      </c>
      <c r="DD44" s="100" t="str">
        <f t="shared" si="21"/>
        <v/>
      </c>
      <c r="DE44" s="101" t="str">
        <f t="shared" si="22"/>
        <v/>
      </c>
      <c r="DF44" s="101" t="str">
        <f t="shared" si="23"/>
        <v/>
      </c>
      <c r="DG44" s="102" t="str">
        <f t="shared" si="29"/>
        <v/>
      </c>
      <c r="DH44" s="93" t="str">
        <f t="shared" si="30"/>
        <v/>
      </c>
      <c r="DI44" s="113" t="str">
        <f t="shared" si="24"/>
        <v/>
      </c>
      <c r="DJ44" s="95" t="str">
        <f t="shared" si="25"/>
        <v/>
      </c>
      <c r="DK44" s="96" t="str">
        <f t="shared" si="26"/>
        <v/>
      </c>
      <c r="DL44" s="97" t="str">
        <f t="shared" si="27"/>
        <v/>
      </c>
      <c r="DM44" s="98"/>
      <c r="DN44" s="1"/>
    </row>
    <row r="45" spans="1:118" ht="18" hidden="1" customHeight="1">
      <c r="A45" s="70"/>
      <c r="B45" s="116"/>
      <c r="C45" s="117"/>
      <c r="D45" s="115"/>
      <c r="E45" s="182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 t="str">
        <f t="shared" si="3"/>
        <v/>
      </c>
      <c r="R45" s="76">
        <f t="shared" si="4"/>
        <v>0</v>
      </c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 t="str">
        <f t="shared" si="5"/>
        <v/>
      </c>
      <c r="AD45" s="79" t="str">
        <f t="shared" si="6"/>
        <v/>
      </c>
      <c r="AE45" s="182"/>
      <c r="AF45" s="76"/>
      <c r="AG45" s="76"/>
      <c r="AH45" s="76"/>
      <c r="AI45" s="76"/>
      <c r="AJ45" s="76"/>
      <c r="AK45" s="76"/>
      <c r="AL45" s="76"/>
      <c r="AM45" s="76"/>
      <c r="AN45" s="76"/>
      <c r="AO45" s="76" t="str">
        <f t="shared" si="7"/>
        <v/>
      </c>
      <c r="AP45" s="76" t="str">
        <f t="shared" si="8"/>
        <v/>
      </c>
      <c r="AQ45" s="78"/>
      <c r="AR45" s="78"/>
      <c r="AS45" s="78"/>
      <c r="AT45" s="78"/>
      <c r="AU45" s="78"/>
      <c r="AV45" s="78"/>
      <c r="AW45" s="78"/>
      <c r="AX45" s="78" t="str">
        <f t="shared" si="9"/>
        <v/>
      </c>
      <c r="AY45" s="78" t="str">
        <f t="shared" si="0"/>
        <v/>
      </c>
      <c r="AZ45" s="384"/>
      <c r="BA45" s="385"/>
      <c r="BB45" s="80" t="str">
        <f t="shared" si="10"/>
        <v/>
      </c>
      <c r="BC45" s="182"/>
      <c r="BD45" s="76"/>
      <c r="BE45" s="76"/>
      <c r="BF45" s="76"/>
      <c r="BG45" s="76"/>
      <c r="BH45" s="76" t="str">
        <f t="shared" si="11"/>
        <v/>
      </c>
      <c r="BI45" s="76" t="str">
        <f t="shared" si="1"/>
        <v/>
      </c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 t="str">
        <f t="shared" si="12"/>
        <v/>
      </c>
      <c r="BU45" s="78" t="str">
        <f t="shared" si="28"/>
        <v/>
      </c>
      <c r="BV45" s="82"/>
      <c r="BW45" s="82"/>
      <c r="BX45" s="82"/>
      <c r="BY45" s="82"/>
      <c r="BZ45" s="82"/>
      <c r="CA45" s="82" t="str">
        <f t="shared" si="13"/>
        <v/>
      </c>
      <c r="CB45" s="82" t="str">
        <f t="shared" si="14"/>
        <v/>
      </c>
      <c r="CC45" s="84"/>
      <c r="CD45" s="84"/>
      <c r="CE45" s="84"/>
      <c r="CF45" s="84"/>
      <c r="CG45" s="84"/>
      <c r="CH45" s="84" t="str">
        <f t="shared" si="15"/>
        <v/>
      </c>
      <c r="CI45" s="84" t="str">
        <f t="shared" si="16"/>
        <v/>
      </c>
      <c r="CJ45" s="86"/>
      <c r="CK45" s="86"/>
      <c r="CL45" s="86"/>
      <c r="CM45" s="86"/>
      <c r="CN45" s="86"/>
      <c r="CO45" s="86" t="str">
        <f t="shared" si="17"/>
        <v/>
      </c>
      <c r="CP45" s="86">
        <f t="shared" si="18"/>
        <v>0</v>
      </c>
      <c r="CQ45" s="88"/>
      <c r="CR45" s="88"/>
      <c r="CS45" s="88"/>
      <c r="CT45" s="88"/>
      <c r="CU45" s="88"/>
      <c r="CV45" s="88"/>
      <c r="CW45" s="88"/>
      <c r="CX45" s="88"/>
      <c r="CY45" s="88" t="str">
        <f t="shared" si="19"/>
        <v/>
      </c>
      <c r="CZ45" s="89" t="str">
        <f t="shared" si="2"/>
        <v/>
      </c>
      <c r="DA45" s="386"/>
      <c r="DB45" s="385"/>
      <c r="DC45" s="80" t="str">
        <f t="shared" si="20"/>
        <v/>
      </c>
      <c r="DD45" s="100" t="str">
        <f t="shared" si="21"/>
        <v/>
      </c>
      <c r="DE45" s="101" t="str">
        <f t="shared" si="22"/>
        <v/>
      </c>
      <c r="DF45" s="101" t="str">
        <f t="shared" si="23"/>
        <v/>
      </c>
      <c r="DG45" s="102" t="str">
        <f t="shared" si="29"/>
        <v/>
      </c>
      <c r="DH45" s="93" t="str">
        <f t="shared" si="30"/>
        <v/>
      </c>
      <c r="DI45" s="113" t="str">
        <f t="shared" si="24"/>
        <v/>
      </c>
      <c r="DJ45" s="95" t="str">
        <f t="shared" si="25"/>
        <v/>
      </c>
      <c r="DK45" s="96" t="str">
        <f t="shared" si="26"/>
        <v/>
      </c>
      <c r="DL45" s="97" t="str">
        <f t="shared" si="27"/>
        <v/>
      </c>
      <c r="DM45" s="98"/>
      <c r="DN45" s="1"/>
    </row>
    <row r="46" spans="1:118" ht="18" hidden="1" customHeight="1">
      <c r="A46" s="70"/>
      <c r="B46" s="118"/>
      <c r="C46" s="117"/>
      <c r="D46" s="115"/>
      <c r="E46" s="182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 t="str">
        <f t="shared" si="3"/>
        <v/>
      </c>
      <c r="R46" s="76">
        <f>IFERROR(IF($R$9=0,0,((Q46/SUMIFS($E$12:$P$12,E46:P46,"&gt;=0")*100))),"")</f>
        <v>0</v>
      </c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 t="str">
        <f t="shared" si="5"/>
        <v/>
      </c>
      <c r="AD46" s="79" t="str">
        <f t="shared" si="6"/>
        <v/>
      </c>
      <c r="AE46" s="182"/>
      <c r="AF46" s="76"/>
      <c r="AG46" s="76"/>
      <c r="AH46" s="76"/>
      <c r="AI46" s="76"/>
      <c r="AJ46" s="76"/>
      <c r="AK46" s="76"/>
      <c r="AL46" s="76"/>
      <c r="AM46" s="76"/>
      <c r="AN46" s="76"/>
      <c r="AO46" s="76" t="str">
        <f t="shared" si="7"/>
        <v/>
      </c>
      <c r="AP46" s="76" t="str">
        <f t="shared" si="8"/>
        <v/>
      </c>
      <c r="AQ46" s="78"/>
      <c r="AR46" s="78"/>
      <c r="AS46" s="78"/>
      <c r="AT46" s="78"/>
      <c r="AU46" s="78"/>
      <c r="AV46" s="78"/>
      <c r="AW46" s="78"/>
      <c r="AX46" s="78" t="str">
        <f t="shared" si="9"/>
        <v/>
      </c>
      <c r="AY46" s="78" t="str">
        <f t="shared" si="0"/>
        <v/>
      </c>
      <c r="AZ46" s="384"/>
      <c r="BA46" s="385"/>
      <c r="BB46" s="80" t="str">
        <f t="shared" si="10"/>
        <v/>
      </c>
      <c r="BC46" s="182"/>
      <c r="BD46" s="76"/>
      <c r="BE46" s="76"/>
      <c r="BF46" s="76"/>
      <c r="BG46" s="76"/>
      <c r="BH46" s="76" t="str">
        <f t="shared" si="11"/>
        <v/>
      </c>
      <c r="BI46" s="76" t="str">
        <f t="shared" si="1"/>
        <v/>
      </c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 t="str">
        <f t="shared" si="12"/>
        <v/>
      </c>
      <c r="BU46" s="78" t="str">
        <f t="shared" si="28"/>
        <v/>
      </c>
      <c r="BV46" s="82"/>
      <c r="BW46" s="82"/>
      <c r="BX46" s="82"/>
      <c r="BY46" s="82"/>
      <c r="BZ46" s="82"/>
      <c r="CA46" s="82" t="str">
        <f t="shared" si="13"/>
        <v/>
      </c>
      <c r="CB46" s="82" t="str">
        <f t="shared" si="14"/>
        <v/>
      </c>
      <c r="CC46" s="84"/>
      <c r="CD46" s="84"/>
      <c r="CE46" s="84"/>
      <c r="CF46" s="84"/>
      <c r="CG46" s="84"/>
      <c r="CH46" s="84" t="str">
        <f t="shared" si="15"/>
        <v/>
      </c>
      <c r="CI46" s="84" t="str">
        <f t="shared" si="16"/>
        <v/>
      </c>
      <c r="CJ46" s="86"/>
      <c r="CK46" s="86"/>
      <c r="CL46" s="86"/>
      <c r="CM46" s="86"/>
      <c r="CN46" s="86"/>
      <c r="CO46" s="86" t="str">
        <f t="shared" si="17"/>
        <v/>
      </c>
      <c r="CP46" s="86">
        <f t="shared" si="18"/>
        <v>0</v>
      </c>
      <c r="CQ46" s="88"/>
      <c r="CR46" s="88"/>
      <c r="CS46" s="88"/>
      <c r="CT46" s="88"/>
      <c r="CU46" s="88"/>
      <c r="CV46" s="88"/>
      <c r="CW46" s="88"/>
      <c r="CX46" s="88"/>
      <c r="CY46" s="88" t="str">
        <f t="shared" si="19"/>
        <v/>
      </c>
      <c r="CZ46" s="89" t="str">
        <f t="shared" si="2"/>
        <v/>
      </c>
      <c r="DA46" s="386"/>
      <c r="DB46" s="385"/>
      <c r="DC46" s="80" t="str">
        <f t="shared" si="20"/>
        <v/>
      </c>
      <c r="DD46" s="100" t="str">
        <f t="shared" si="21"/>
        <v/>
      </c>
      <c r="DE46" s="101" t="str">
        <f t="shared" si="22"/>
        <v/>
      </c>
      <c r="DF46" s="101" t="str">
        <f t="shared" si="23"/>
        <v/>
      </c>
      <c r="DG46" s="102" t="str">
        <f t="shared" si="29"/>
        <v/>
      </c>
      <c r="DH46" s="93" t="str">
        <f t="shared" si="30"/>
        <v/>
      </c>
      <c r="DI46" s="113" t="str">
        <f t="shared" si="24"/>
        <v/>
      </c>
      <c r="DJ46" s="95" t="str">
        <f t="shared" si="25"/>
        <v/>
      </c>
      <c r="DK46" s="96" t="str">
        <f t="shared" si="26"/>
        <v/>
      </c>
      <c r="DL46" s="97" t="str">
        <f t="shared" si="27"/>
        <v/>
      </c>
      <c r="DM46" s="98"/>
      <c r="DN46" s="1"/>
    </row>
    <row r="47" spans="1:118" ht="18" hidden="1" customHeight="1">
      <c r="A47" s="70"/>
      <c r="B47" s="118"/>
      <c r="C47" s="117"/>
      <c r="D47" s="115"/>
      <c r="E47" s="182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 t="str">
        <f t="shared" si="3"/>
        <v/>
      </c>
      <c r="R47" s="76">
        <f t="shared" si="4"/>
        <v>0</v>
      </c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 t="str">
        <f t="shared" si="5"/>
        <v/>
      </c>
      <c r="AD47" s="79" t="str">
        <f t="shared" si="6"/>
        <v/>
      </c>
      <c r="AE47" s="182"/>
      <c r="AF47" s="76"/>
      <c r="AG47" s="76"/>
      <c r="AH47" s="76"/>
      <c r="AI47" s="76"/>
      <c r="AJ47" s="76"/>
      <c r="AK47" s="76"/>
      <c r="AL47" s="76"/>
      <c r="AM47" s="76"/>
      <c r="AN47" s="76"/>
      <c r="AO47" s="76" t="str">
        <f t="shared" si="7"/>
        <v/>
      </c>
      <c r="AP47" s="76" t="str">
        <f t="shared" si="8"/>
        <v/>
      </c>
      <c r="AQ47" s="78"/>
      <c r="AR47" s="78"/>
      <c r="AS47" s="78"/>
      <c r="AT47" s="78"/>
      <c r="AU47" s="78"/>
      <c r="AV47" s="78"/>
      <c r="AW47" s="78"/>
      <c r="AX47" s="78" t="str">
        <f t="shared" si="9"/>
        <v/>
      </c>
      <c r="AY47" s="78" t="str">
        <f t="shared" si="0"/>
        <v/>
      </c>
      <c r="AZ47" s="384"/>
      <c r="BA47" s="385"/>
      <c r="BB47" s="80" t="str">
        <f t="shared" si="10"/>
        <v/>
      </c>
      <c r="BC47" s="182"/>
      <c r="BD47" s="76"/>
      <c r="BE47" s="76"/>
      <c r="BF47" s="76"/>
      <c r="BG47" s="76"/>
      <c r="BH47" s="76" t="str">
        <f t="shared" si="11"/>
        <v/>
      </c>
      <c r="BI47" s="76" t="str">
        <f t="shared" si="1"/>
        <v/>
      </c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 t="str">
        <f t="shared" si="12"/>
        <v/>
      </c>
      <c r="BU47" s="78" t="str">
        <f t="shared" si="28"/>
        <v/>
      </c>
      <c r="BV47" s="82"/>
      <c r="BW47" s="82"/>
      <c r="BX47" s="82"/>
      <c r="BY47" s="82"/>
      <c r="BZ47" s="82"/>
      <c r="CA47" s="82" t="str">
        <f t="shared" si="13"/>
        <v/>
      </c>
      <c r="CB47" s="82" t="str">
        <f t="shared" si="14"/>
        <v/>
      </c>
      <c r="CC47" s="84"/>
      <c r="CD47" s="84"/>
      <c r="CE47" s="84"/>
      <c r="CF47" s="84"/>
      <c r="CG47" s="84"/>
      <c r="CH47" s="84" t="str">
        <f t="shared" si="15"/>
        <v/>
      </c>
      <c r="CI47" s="84" t="str">
        <f t="shared" si="16"/>
        <v/>
      </c>
      <c r="CJ47" s="86"/>
      <c r="CK47" s="86"/>
      <c r="CL47" s="86"/>
      <c r="CM47" s="86"/>
      <c r="CN47" s="86"/>
      <c r="CO47" s="86" t="str">
        <f t="shared" si="17"/>
        <v/>
      </c>
      <c r="CP47" s="86">
        <f t="shared" si="18"/>
        <v>0</v>
      </c>
      <c r="CQ47" s="88"/>
      <c r="CR47" s="88"/>
      <c r="CS47" s="88"/>
      <c r="CT47" s="88"/>
      <c r="CU47" s="88"/>
      <c r="CV47" s="88"/>
      <c r="CW47" s="88"/>
      <c r="CX47" s="88"/>
      <c r="CY47" s="88" t="str">
        <f t="shared" si="19"/>
        <v/>
      </c>
      <c r="CZ47" s="89" t="str">
        <f t="shared" si="2"/>
        <v/>
      </c>
      <c r="DA47" s="386"/>
      <c r="DB47" s="385"/>
      <c r="DC47" s="80" t="str">
        <f t="shared" si="20"/>
        <v/>
      </c>
      <c r="DD47" s="100" t="str">
        <f t="shared" si="21"/>
        <v/>
      </c>
      <c r="DE47" s="101" t="str">
        <f t="shared" si="22"/>
        <v/>
      </c>
      <c r="DF47" s="101" t="str">
        <f t="shared" si="23"/>
        <v/>
      </c>
      <c r="DG47" s="102" t="str">
        <f t="shared" si="29"/>
        <v/>
      </c>
      <c r="DH47" s="93" t="str">
        <f t="shared" si="30"/>
        <v/>
      </c>
      <c r="DI47" s="113" t="str">
        <f t="shared" si="24"/>
        <v/>
      </c>
      <c r="DJ47" s="95" t="str">
        <f t="shared" si="25"/>
        <v/>
      </c>
      <c r="DK47" s="96" t="str">
        <f t="shared" si="26"/>
        <v/>
      </c>
      <c r="DL47" s="97" t="str">
        <f t="shared" si="27"/>
        <v/>
      </c>
      <c r="DM47" s="98"/>
      <c r="DN47" s="1"/>
    </row>
    <row r="48" spans="1:118" ht="18" hidden="1" customHeight="1">
      <c r="A48" s="70"/>
      <c r="B48" s="118"/>
      <c r="C48" s="117"/>
      <c r="D48" s="115"/>
      <c r="E48" s="182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 t="str">
        <f t="shared" si="3"/>
        <v/>
      </c>
      <c r="R48" s="76">
        <f t="shared" si="4"/>
        <v>0</v>
      </c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 t="str">
        <f t="shared" si="5"/>
        <v/>
      </c>
      <c r="AD48" s="79" t="str">
        <f t="shared" si="6"/>
        <v/>
      </c>
      <c r="AE48" s="182"/>
      <c r="AF48" s="76"/>
      <c r="AG48" s="76"/>
      <c r="AH48" s="76"/>
      <c r="AI48" s="76"/>
      <c r="AJ48" s="76"/>
      <c r="AK48" s="76"/>
      <c r="AL48" s="76"/>
      <c r="AM48" s="76"/>
      <c r="AN48" s="76"/>
      <c r="AO48" s="76" t="str">
        <f t="shared" si="7"/>
        <v/>
      </c>
      <c r="AP48" s="76" t="str">
        <f t="shared" si="8"/>
        <v/>
      </c>
      <c r="AQ48" s="78"/>
      <c r="AR48" s="78"/>
      <c r="AS48" s="78"/>
      <c r="AT48" s="78"/>
      <c r="AU48" s="78"/>
      <c r="AV48" s="78"/>
      <c r="AW48" s="78"/>
      <c r="AX48" s="78" t="str">
        <f t="shared" si="9"/>
        <v/>
      </c>
      <c r="AY48" s="78" t="str">
        <f t="shared" si="0"/>
        <v/>
      </c>
      <c r="AZ48" s="384"/>
      <c r="BA48" s="385"/>
      <c r="BB48" s="80" t="str">
        <f t="shared" si="10"/>
        <v/>
      </c>
      <c r="BC48" s="182"/>
      <c r="BD48" s="76"/>
      <c r="BE48" s="76"/>
      <c r="BF48" s="76"/>
      <c r="BG48" s="76"/>
      <c r="BH48" s="76" t="str">
        <f t="shared" si="11"/>
        <v/>
      </c>
      <c r="BI48" s="76" t="str">
        <f t="shared" si="1"/>
        <v/>
      </c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 t="str">
        <f t="shared" si="12"/>
        <v/>
      </c>
      <c r="BU48" s="78" t="str">
        <f t="shared" si="28"/>
        <v/>
      </c>
      <c r="BV48" s="82"/>
      <c r="BW48" s="82"/>
      <c r="BX48" s="82"/>
      <c r="BY48" s="82"/>
      <c r="BZ48" s="82"/>
      <c r="CA48" s="82" t="str">
        <f t="shared" si="13"/>
        <v/>
      </c>
      <c r="CB48" s="82" t="str">
        <f t="shared" si="14"/>
        <v/>
      </c>
      <c r="CC48" s="84"/>
      <c r="CD48" s="84"/>
      <c r="CE48" s="84"/>
      <c r="CF48" s="84"/>
      <c r="CG48" s="84"/>
      <c r="CH48" s="84" t="str">
        <f t="shared" si="15"/>
        <v/>
      </c>
      <c r="CI48" s="84" t="str">
        <f t="shared" si="16"/>
        <v/>
      </c>
      <c r="CJ48" s="86"/>
      <c r="CK48" s="86"/>
      <c r="CL48" s="86"/>
      <c r="CM48" s="86"/>
      <c r="CN48" s="86"/>
      <c r="CO48" s="86" t="str">
        <f t="shared" si="17"/>
        <v/>
      </c>
      <c r="CP48" s="86">
        <f t="shared" si="18"/>
        <v>0</v>
      </c>
      <c r="CQ48" s="88"/>
      <c r="CR48" s="88"/>
      <c r="CS48" s="88"/>
      <c r="CT48" s="88"/>
      <c r="CU48" s="88"/>
      <c r="CV48" s="88"/>
      <c r="CW48" s="88"/>
      <c r="CX48" s="88"/>
      <c r="CY48" s="88" t="str">
        <f t="shared" si="19"/>
        <v/>
      </c>
      <c r="CZ48" s="89" t="str">
        <f t="shared" si="2"/>
        <v/>
      </c>
      <c r="DA48" s="386"/>
      <c r="DB48" s="385"/>
      <c r="DC48" s="80" t="str">
        <f t="shared" si="20"/>
        <v/>
      </c>
      <c r="DD48" s="100" t="str">
        <f t="shared" si="21"/>
        <v/>
      </c>
      <c r="DE48" s="101" t="str">
        <f t="shared" si="22"/>
        <v/>
      </c>
      <c r="DF48" s="101" t="str">
        <f t="shared" si="23"/>
        <v/>
      </c>
      <c r="DG48" s="102" t="str">
        <f t="shared" si="29"/>
        <v/>
      </c>
      <c r="DH48" s="93" t="str">
        <f t="shared" si="30"/>
        <v/>
      </c>
      <c r="DI48" s="113" t="str">
        <f t="shared" si="24"/>
        <v/>
      </c>
      <c r="DJ48" s="95" t="str">
        <f t="shared" si="25"/>
        <v/>
      </c>
      <c r="DK48" s="96" t="str">
        <f t="shared" si="26"/>
        <v/>
      </c>
      <c r="DL48" s="97" t="str">
        <f t="shared" si="27"/>
        <v/>
      </c>
      <c r="DM48" s="98"/>
      <c r="DN48" s="1"/>
    </row>
    <row r="49" spans="1:118" ht="18" hidden="1" customHeight="1">
      <c r="A49" s="70"/>
      <c r="B49" s="118"/>
      <c r="C49" s="117"/>
      <c r="D49" s="115"/>
      <c r="E49" s="182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 t="str">
        <f t="shared" si="3"/>
        <v/>
      </c>
      <c r="R49" s="76">
        <f t="shared" si="4"/>
        <v>0</v>
      </c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 t="str">
        <f t="shared" si="5"/>
        <v/>
      </c>
      <c r="AD49" s="79" t="str">
        <f t="shared" si="6"/>
        <v/>
      </c>
      <c r="AE49" s="182"/>
      <c r="AF49" s="76"/>
      <c r="AG49" s="76"/>
      <c r="AH49" s="76"/>
      <c r="AI49" s="76"/>
      <c r="AJ49" s="76"/>
      <c r="AK49" s="76"/>
      <c r="AL49" s="76"/>
      <c r="AM49" s="76"/>
      <c r="AN49" s="76"/>
      <c r="AO49" s="76" t="str">
        <f t="shared" si="7"/>
        <v/>
      </c>
      <c r="AP49" s="76" t="str">
        <f t="shared" si="8"/>
        <v/>
      </c>
      <c r="AQ49" s="78"/>
      <c r="AR49" s="78"/>
      <c r="AS49" s="78"/>
      <c r="AT49" s="78"/>
      <c r="AU49" s="78"/>
      <c r="AV49" s="78"/>
      <c r="AW49" s="78"/>
      <c r="AX49" s="78" t="str">
        <f t="shared" si="9"/>
        <v/>
      </c>
      <c r="AY49" s="78" t="str">
        <f t="shared" si="0"/>
        <v/>
      </c>
      <c r="AZ49" s="384"/>
      <c r="BA49" s="385"/>
      <c r="BB49" s="80" t="str">
        <f t="shared" si="10"/>
        <v/>
      </c>
      <c r="BC49" s="182"/>
      <c r="BD49" s="76"/>
      <c r="BE49" s="76"/>
      <c r="BF49" s="76"/>
      <c r="BG49" s="76"/>
      <c r="BH49" s="76" t="str">
        <f t="shared" si="11"/>
        <v/>
      </c>
      <c r="BI49" s="76" t="str">
        <f t="shared" si="1"/>
        <v/>
      </c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 t="str">
        <f t="shared" si="12"/>
        <v/>
      </c>
      <c r="BU49" s="78" t="str">
        <f t="shared" si="28"/>
        <v/>
      </c>
      <c r="BV49" s="82"/>
      <c r="BW49" s="82"/>
      <c r="BX49" s="82"/>
      <c r="BY49" s="82"/>
      <c r="BZ49" s="82"/>
      <c r="CA49" s="82" t="str">
        <f t="shared" si="13"/>
        <v/>
      </c>
      <c r="CB49" s="82" t="str">
        <f t="shared" si="14"/>
        <v/>
      </c>
      <c r="CC49" s="84"/>
      <c r="CD49" s="84"/>
      <c r="CE49" s="84"/>
      <c r="CF49" s="84"/>
      <c r="CG49" s="84"/>
      <c r="CH49" s="84" t="str">
        <f t="shared" si="15"/>
        <v/>
      </c>
      <c r="CI49" s="84" t="str">
        <f t="shared" si="16"/>
        <v/>
      </c>
      <c r="CJ49" s="86"/>
      <c r="CK49" s="86"/>
      <c r="CL49" s="86"/>
      <c r="CM49" s="86"/>
      <c r="CN49" s="86"/>
      <c r="CO49" s="86" t="str">
        <f t="shared" si="17"/>
        <v/>
      </c>
      <c r="CP49" s="86">
        <f t="shared" si="18"/>
        <v>0</v>
      </c>
      <c r="CQ49" s="88"/>
      <c r="CR49" s="88"/>
      <c r="CS49" s="88"/>
      <c r="CT49" s="88"/>
      <c r="CU49" s="88"/>
      <c r="CV49" s="88"/>
      <c r="CW49" s="88"/>
      <c r="CX49" s="88"/>
      <c r="CY49" s="88" t="str">
        <f t="shared" si="19"/>
        <v/>
      </c>
      <c r="CZ49" s="89" t="str">
        <f t="shared" si="2"/>
        <v/>
      </c>
      <c r="DA49" s="386"/>
      <c r="DB49" s="385"/>
      <c r="DC49" s="80" t="str">
        <f t="shared" si="20"/>
        <v/>
      </c>
      <c r="DD49" s="100" t="str">
        <f t="shared" si="21"/>
        <v/>
      </c>
      <c r="DE49" s="101" t="str">
        <f t="shared" si="22"/>
        <v/>
      </c>
      <c r="DF49" s="101" t="str">
        <f t="shared" si="23"/>
        <v/>
      </c>
      <c r="DG49" s="102" t="str">
        <f t="shared" si="29"/>
        <v/>
      </c>
      <c r="DH49" s="93" t="str">
        <f t="shared" si="30"/>
        <v/>
      </c>
      <c r="DI49" s="113" t="str">
        <f t="shared" si="24"/>
        <v/>
      </c>
      <c r="DJ49" s="95" t="str">
        <f t="shared" si="25"/>
        <v/>
      </c>
      <c r="DK49" s="96" t="str">
        <f t="shared" si="26"/>
        <v/>
      </c>
      <c r="DL49" s="97" t="str">
        <f t="shared" si="27"/>
        <v/>
      </c>
      <c r="DM49" s="98"/>
      <c r="DN49" s="1"/>
    </row>
    <row r="50" spans="1:118" ht="18" hidden="1" customHeight="1">
      <c r="A50" s="70"/>
      <c r="B50" s="118"/>
      <c r="C50" s="117"/>
      <c r="D50" s="115"/>
      <c r="E50" s="182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 t="str">
        <f t="shared" si="3"/>
        <v/>
      </c>
      <c r="R50" s="76">
        <f t="shared" si="4"/>
        <v>0</v>
      </c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 t="str">
        <f t="shared" si="5"/>
        <v/>
      </c>
      <c r="AD50" s="79" t="str">
        <f t="shared" si="6"/>
        <v/>
      </c>
      <c r="AE50" s="182"/>
      <c r="AF50" s="76"/>
      <c r="AG50" s="76"/>
      <c r="AH50" s="76"/>
      <c r="AI50" s="76"/>
      <c r="AJ50" s="76"/>
      <c r="AK50" s="76"/>
      <c r="AL50" s="76"/>
      <c r="AM50" s="76"/>
      <c r="AN50" s="76"/>
      <c r="AO50" s="76" t="str">
        <f t="shared" si="7"/>
        <v/>
      </c>
      <c r="AP50" s="76" t="str">
        <f t="shared" si="8"/>
        <v/>
      </c>
      <c r="AQ50" s="78"/>
      <c r="AR50" s="78"/>
      <c r="AS50" s="78"/>
      <c r="AT50" s="78"/>
      <c r="AU50" s="78"/>
      <c r="AV50" s="78"/>
      <c r="AW50" s="78"/>
      <c r="AX50" s="78" t="str">
        <f t="shared" si="9"/>
        <v/>
      </c>
      <c r="AY50" s="78" t="str">
        <f t="shared" si="0"/>
        <v/>
      </c>
      <c r="AZ50" s="384"/>
      <c r="BA50" s="385"/>
      <c r="BB50" s="80" t="str">
        <f t="shared" si="10"/>
        <v/>
      </c>
      <c r="BC50" s="182"/>
      <c r="BD50" s="76"/>
      <c r="BE50" s="76"/>
      <c r="BF50" s="76"/>
      <c r="BG50" s="76"/>
      <c r="BH50" s="76" t="str">
        <f t="shared" si="11"/>
        <v/>
      </c>
      <c r="BI50" s="76" t="str">
        <f t="shared" si="1"/>
        <v/>
      </c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 t="str">
        <f t="shared" si="12"/>
        <v/>
      </c>
      <c r="BU50" s="78" t="str">
        <f t="shared" si="28"/>
        <v/>
      </c>
      <c r="BV50" s="82"/>
      <c r="BW50" s="82"/>
      <c r="BX50" s="82"/>
      <c r="BY50" s="82"/>
      <c r="BZ50" s="82"/>
      <c r="CA50" s="82" t="str">
        <f t="shared" si="13"/>
        <v/>
      </c>
      <c r="CB50" s="82" t="str">
        <f t="shared" si="14"/>
        <v/>
      </c>
      <c r="CC50" s="84"/>
      <c r="CD50" s="84"/>
      <c r="CE50" s="84"/>
      <c r="CF50" s="84"/>
      <c r="CG50" s="84"/>
      <c r="CH50" s="84" t="str">
        <f t="shared" si="15"/>
        <v/>
      </c>
      <c r="CI50" s="84" t="str">
        <f t="shared" si="16"/>
        <v/>
      </c>
      <c r="CJ50" s="86"/>
      <c r="CK50" s="86"/>
      <c r="CL50" s="86"/>
      <c r="CM50" s="86"/>
      <c r="CN50" s="86"/>
      <c r="CO50" s="86" t="str">
        <f t="shared" si="17"/>
        <v/>
      </c>
      <c r="CP50" s="86">
        <f t="shared" si="18"/>
        <v>0</v>
      </c>
      <c r="CQ50" s="88"/>
      <c r="CR50" s="88"/>
      <c r="CS50" s="88"/>
      <c r="CT50" s="88"/>
      <c r="CU50" s="88"/>
      <c r="CV50" s="88"/>
      <c r="CW50" s="88"/>
      <c r="CX50" s="88"/>
      <c r="CY50" s="88" t="str">
        <f t="shared" si="19"/>
        <v/>
      </c>
      <c r="CZ50" s="89" t="str">
        <f t="shared" si="2"/>
        <v/>
      </c>
      <c r="DA50" s="386"/>
      <c r="DB50" s="385"/>
      <c r="DC50" s="80" t="str">
        <f t="shared" si="20"/>
        <v/>
      </c>
      <c r="DD50" s="100" t="str">
        <f t="shared" si="21"/>
        <v/>
      </c>
      <c r="DE50" s="101" t="str">
        <f t="shared" si="22"/>
        <v/>
      </c>
      <c r="DF50" s="101" t="str">
        <f t="shared" si="23"/>
        <v/>
      </c>
      <c r="DG50" s="102" t="str">
        <f t="shared" si="29"/>
        <v/>
      </c>
      <c r="DH50" s="93" t="str">
        <f t="shared" si="30"/>
        <v/>
      </c>
      <c r="DI50" s="113" t="str">
        <f t="shared" si="24"/>
        <v/>
      </c>
      <c r="DJ50" s="95" t="str">
        <f t="shared" si="25"/>
        <v/>
      </c>
      <c r="DK50" s="96" t="str">
        <f t="shared" si="26"/>
        <v/>
      </c>
      <c r="DL50" s="97" t="str">
        <f t="shared" si="27"/>
        <v/>
      </c>
      <c r="DM50" s="98"/>
    </row>
    <row r="51" spans="1:118" ht="18" hidden="1" customHeight="1">
      <c r="A51" s="70"/>
      <c r="B51" s="118"/>
      <c r="C51" s="117"/>
      <c r="D51" s="115"/>
      <c r="E51" s="182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 t="str">
        <f t="shared" si="3"/>
        <v/>
      </c>
      <c r="R51" s="76">
        <f t="shared" si="4"/>
        <v>0</v>
      </c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 t="str">
        <f t="shared" si="5"/>
        <v/>
      </c>
      <c r="AD51" s="79" t="str">
        <f t="shared" si="6"/>
        <v/>
      </c>
      <c r="AE51" s="182"/>
      <c r="AF51" s="76"/>
      <c r="AG51" s="76"/>
      <c r="AH51" s="76"/>
      <c r="AI51" s="76"/>
      <c r="AJ51" s="76"/>
      <c r="AK51" s="76"/>
      <c r="AL51" s="76"/>
      <c r="AM51" s="76"/>
      <c r="AN51" s="76"/>
      <c r="AO51" s="76" t="str">
        <f t="shared" si="7"/>
        <v/>
      </c>
      <c r="AP51" s="76" t="str">
        <f t="shared" si="8"/>
        <v/>
      </c>
      <c r="AQ51" s="78"/>
      <c r="AR51" s="78"/>
      <c r="AS51" s="78"/>
      <c r="AT51" s="78"/>
      <c r="AU51" s="78"/>
      <c r="AV51" s="78"/>
      <c r="AW51" s="78"/>
      <c r="AX51" s="78" t="str">
        <f t="shared" si="9"/>
        <v/>
      </c>
      <c r="AY51" s="78" t="str">
        <f t="shared" si="0"/>
        <v/>
      </c>
      <c r="AZ51" s="384"/>
      <c r="BA51" s="385"/>
      <c r="BB51" s="80" t="str">
        <f t="shared" si="10"/>
        <v/>
      </c>
      <c r="BC51" s="182"/>
      <c r="BD51" s="76"/>
      <c r="BE51" s="76"/>
      <c r="BF51" s="76"/>
      <c r="BG51" s="76"/>
      <c r="BH51" s="76" t="str">
        <f t="shared" si="11"/>
        <v/>
      </c>
      <c r="BI51" s="76" t="str">
        <f t="shared" si="1"/>
        <v/>
      </c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 t="str">
        <f t="shared" si="12"/>
        <v/>
      </c>
      <c r="BU51" s="78" t="str">
        <f t="shared" si="28"/>
        <v/>
      </c>
      <c r="BV51" s="82"/>
      <c r="BW51" s="82"/>
      <c r="BX51" s="82"/>
      <c r="BY51" s="82"/>
      <c r="BZ51" s="82"/>
      <c r="CA51" s="82" t="str">
        <f t="shared" si="13"/>
        <v/>
      </c>
      <c r="CB51" s="82" t="str">
        <f t="shared" si="14"/>
        <v/>
      </c>
      <c r="CC51" s="84"/>
      <c r="CD51" s="84"/>
      <c r="CE51" s="84"/>
      <c r="CF51" s="84"/>
      <c r="CG51" s="84"/>
      <c r="CH51" s="84" t="str">
        <f t="shared" si="15"/>
        <v/>
      </c>
      <c r="CI51" s="84" t="str">
        <f t="shared" si="16"/>
        <v/>
      </c>
      <c r="CJ51" s="86"/>
      <c r="CK51" s="86"/>
      <c r="CL51" s="86"/>
      <c r="CM51" s="86"/>
      <c r="CN51" s="86"/>
      <c r="CO51" s="86" t="str">
        <f t="shared" si="17"/>
        <v/>
      </c>
      <c r="CP51" s="86">
        <f t="shared" si="18"/>
        <v>0</v>
      </c>
      <c r="CQ51" s="88"/>
      <c r="CR51" s="88"/>
      <c r="CS51" s="88"/>
      <c r="CT51" s="88"/>
      <c r="CU51" s="88"/>
      <c r="CV51" s="88"/>
      <c r="CW51" s="88"/>
      <c r="CX51" s="88"/>
      <c r="CY51" s="88" t="str">
        <f t="shared" si="19"/>
        <v/>
      </c>
      <c r="CZ51" s="89" t="str">
        <f t="shared" si="2"/>
        <v/>
      </c>
      <c r="DA51" s="386"/>
      <c r="DB51" s="385"/>
      <c r="DC51" s="80" t="str">
        <f t="shared" si="20"/>
        <v/>
      </c>
      <c r="DD51" s="100" t="str">
        <f t="shared" si="21"/>
        <v/>
      </c>
      <c r="DE51" s="101" t="str">
        <f t="shared" si="22"/>
        <v/>
      </c>
      <c r="DF51" s="101" t="str">
        <f t="shared" si="23"/>
        <v/>
      </c>
      <c r="DG51" s="102" t="str">
        <f t="shared" si="29"/>
        <v/>
      </c>
      <c r="DH51" s="93" t="str">
        <f t="shared" si="30"/>
        <v/>
      </c>
      <c r="DI51" s="113" t="str">
        <f t="shared" si="24"/>
        <v/>
      </c>
      <c r="DJ51" s="95" t="str">
        <f t="shared" si="25"/>
        <v/>
      </c>
      <c r="DK51" s="96" t="str">
        <f t="shared" si="26"/>
        <v/>
      </c>
      <c r="DL51" s="97" t="str">
        <f>IFERROR(IF(ROUND(IF($C$7="Green",DI51,IF($C$7="Orange",DJ51,IF($C$7="Yellow",DK51,"Error!"))),0)&lt;70,70,ROUND(IF($C$7="Green",DI51,IF($C$7="Orange",DJ51,IF($C$7="Yellow",DK51,"Error!"))),0)),"")</f>
        <v/>
      </c>
      <c r="DM51" s="98"/>
    </row>
    <row r="52" spans="1:118" ht="18" hidden="1" customHeight="1" thickBot="1">
      <c r="A52" s="70"/>
      <c r="B52" s="118"/>
      <c r="C52" s="117"/>
      <c r="D52" s="115"/>
      <c r="E52" s="183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 t="str">
        <f t="shared" si="3"/>
        <v/>
      </c>
      <c r="R52" s="121">
        <f t="shared" si="4"/>
        <v>0</v>
      </c>
      <c r="S52" s="123"/>
      <c r="T52" s="123"/>
      <c r="U52" s="123"/>
      <c r="V52" s="123"/>
      <c r="W52" s="123"/>
      <c r="X52" s="123"/>
      <c r="Y52" s="123"/>
      <c r="Z52" s="123"/>
      <c r="AA52" s="123"/>
      <c r="AB52" s="123"/>
      <c r="AC52" s="123" t="str">
        <f t="shared" si="5"/>
        <v/>
      </c>
      <c r="AD52" s="124" t="str">
        <f t="shared" si="6"/>
        <v/>
      </c>
      <c r="AE52" s="183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 t="str">
        <f t="shared" si="7"/>
        <v/>
      </c>
      <c r="AP52" s="121" t="str">
        <f t="shared" si="8"/>
        <v/>
      </c>
      <c r="AQ52" s="123"/>
      <c r="AR52" s="123"/>
      <c r="AS52" s="123"/>
      <c r="AT52" s="123"/>
      <c r="AU52" s="123"/>
      <c r="AV52" s="123"/>
      <c r="AW52" s="123"/>
      <c r="AX52" s="123" t="str">
        <f t="shared" si="9"/>
        <v/>
      </c>
      <c r="AY52" s="123" t="str">
        <f t="shared" si="0"/>
        <v/>
      </c>
      <c r="AZ52" s="387"/>
      <c r="BA52" s="388"/>
      <c r="BB52" s="125" t="str">
        <f t="shared" si="10"/>
        <v/>
      </c>
      <c r="BC52" s="183"/>
      <c r="BD52" s="121"/>
      <c r="BE52" s="121"/>
      <c r="BF52" s="121"/>
      <c r="BG52" s="121"/>
      <c r="BH52" s="121" t="str">
        <f t="shared" si="11"/>
        <v/>
      </c>
      <c r="BI52" s="121" t="str">
        <f t="shared" si="1"/>
        <v/>
      </c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 t="str">
        <f t="shared" si="12"/>
        <v/>
      </c>
      <c r="BU52" s="123" t="str">
        <f t="shared" si="28"/>
        <v/>
      </c>
      <c r="BV52" s="127"/>
      <c r="BW52" s="127"/>
      <c r="BX52" s="127"/>
      <c r="BY52" s="127"/>
      <c r="BZ52" s="127"/>
      <c r="CA52" s="127" t="str">
        <f t="shared" si="13"/>
        <v/>
      </c>
      <c r="CB52" s="127" t="str">
        <f t="shared" si="14"/>
        <v/>
      </c>
      <c r="CC52" s="129"/>
      <c r="CD52" s="129"/>
      <c r="CE52" s="129"/>
      <c r="CF52" s="129"/>
      <c r="CG52" s="129"/>
      <c r="CH52" s="129" t="str">
        <f t="shared" si="15"/>
        <v/>
      </c>
      <c r="CI52" s="129" t="str">
        <f>IFERROR(IF($CI$9=0,0,((CH52/SUMIFS($CC$12:$CG$12,CC52:CG52,"&gt;=0"))*100)),"")</f>
        <v/>
      </c>
      <c r="CJ52" s="131"/>
      <c r="CK52" s="131"/>
      <c r="CL52" s="131"/>
      <c r="CM52" s="131"/>
      <c r="CN52" s="131"/>
      <c r="CO52" s="131" t="str">
        <f t="shared" si="17"/>
        <v/>
      </c>
      <c r="CP52" s="131">
        <f t="shared" si="18"/>
        <v>0</v>
      </c>
      <c r="CQ52" s="133"/>
      <c r="CR52" s="133"/>
      <c r="CS52" s="133"/>
      <c r="CT52" s="133"/>
      <c r="CU52" s="133"/>
      <c r="CV52" s="133"/>
      <c r="CW52" s="133"/>
      <c r="CX52" s="133"/>
      <c r="CY52" s="133" t="str">
        <f t="shared" si="19"/>
        <v/>
      </c>
      <c r="CZ52" s="134" t="str">
        <f t="shared" si="2"/>
        <v/>
      </c>
      <c r="DA52" s="389"/>
      <c r="DB52" s="388"/>
      <c r="DC52" s="125" t="str">
        <f t="shared" si="20"/>
        <v/>
      </c>
      <c r="DD52" s="135" t="str">
        <f t="shared" si="21"/>
        <v/>
      </c>
      <c r="DE52" s="136" t="str">
        <f t="shared" si="22"/>
        <v/>
      </c>
      <c r="DF52" s="136" t="str">
        <f t="shared" si="23"/>
        <v/>
      </c>
      <c r="DG52" s="137" t="str">
        <f t="shared" si="29"/>
        <v/>
      </c>
      <c r="DH52" s="138" t="str">
        <f t="shared" si="30"/>
        <v/>
      </c>
      <c r="DI52" s="139" t="str">
        <f t="shared" si="24"/>
        <v/>
      </c>
      <c r="DJ52" s="140" t="str">
        <f t="shared" si="25"/>
        <v/>
      </c>
      <c r="DK52" s="141" t="str">
        <f t="shared" si="26"/>
        <v/>
      </c>
      <c r="DL52" s="142" t="str">
        <f>IFERROR(IF(ROUND(IF($C$7="Green",DI52,IF($C$7="Orange",DJ52,IF($C$7="Yellow",DK52,"Error!"))),0)&lt;70,70,ROUND(IF($C$7="Green",DI52,IF($C$7="Orange",DJ52,IF($C$7="Yellow",DK52,"Error!"))),0)),"")</f>
        <v/>
      </c>
      <c r="DM52" s="98"/>
    </row>
    <row r="53" spans="1:118" ht="15"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144"/>
      <c r="AK53" s="144"/>
      <c r="AL53" s="144"/>
      <c r="AM53" s="144"/>
      <c r="AN53" s="144"/>
      <c r="AO53" s="144"/>
      <c r="AP53" s="144"/>
      <c r="AQ53" s="144"/>
      <c r="AR53" s="144"/>
      <c r="AS53" s="144"/>
      <c r="AT53" s="144"/>
      <c r="AU53" s="144"/>
      <c r="AV53" s="144"/>
      <c r="AW53" s="144"/>
      <c r="AX53" s="144"/>
      <c r="AY53" s="144"/>
      <c r="AZ53" s="144"/>
      <c r="BA53" s="144"/>
      <c r="BB53" s="144"/>
      <c r="BC53" s="144"/>
      <c r="BD53" s="144"/>
      <c r="BE53" s="144"/>
      <c r="BF53" s="144"/>
      <c r="BG53" s="144"/>
      <c r="BH53" s="144"/>
      <c r="BI53" s="144"/>
      <c r="BJ53" s="144"/>
      <c r="BK53" s="144"/>
      <c r="BL53" s="144"/>
      <c r="BM53" s="144"/>
      <c r="BN53" s="144"/>
      <c r="BO53" s="144"/>
      <c r="BP53" s="144"/>
      <c r="BQ53" s="144"/>
      <c r="BR53" s="144"/>
      <c r="BS53" s="144"/>
      <c r="BT53" s="144"/>
      <c r="BU53" s="144"/>
      <c r="BV53" s="144"/>
      <c r="BW53" s="144"/>
      <c r="BX53" s="144"/>
      <c r="BY53" s="144"/>
      <c r="BZ53" s="144"/>
      <c r="CA53" s="144"/>
      <c r="CB53" s="144"/>
      <c r="CC53" s="144"/>
      <c r="CD53" s="144"/>
      <c r="CE53" s="144"/>
      <c r="CF53" s="144"/>
      <c r="CG53" s="144"/>
      <c r="CH53" s="144"/>
      <c r="CI53" s="144"/>
      <c r="CJ53" s="144"/>
      <c r="CK53" s="144"/>
      <c r="CL53" s="144"/>
      <c r="CM53" s="144"/>
      <c r="CN53" s="144"/>
      <c r="CO53" s="144"/>
      <c r="CP53" s="144"/>
      <c r="CQ53" s="144"/>
      <c r="CR53" s="144"/>
      <c r="CS53" s="144"/>
      <c r="CT53" s="144"/>
      <c r="CU53" s="144"/>
      <c r="CV53" s="144"/>
      <c r="CW53" s="144"/>
      <c r="CX53" s="144"/>
      <c r="CY53" s="144"/>
      <c r="CZ53" s="268" t="s">
        <v>102</v>
      </c>
      <c r="DA53" s="268"/>
      <c r="DB53" s="268"/>
      <c r="DC53" s="268"/>
      <c r="DH53" s="145">
        <f>IFERROR(AVERAGE(DH13:DH52),"")</f>
        <v>75.747347744360908</v>
      </c>
      <c r="DI53" s="145">
        <f>IFERROR(AVERAGE(DI13:DI52),"")</f>
        <v>84.842092340225548</v>
      </c>
      <c r="DJ53" s="145">
        <f>IFERROR(AVERAGE(DJ13:DJ52),"")</f>
        <v>86.526304302422716</v>
      </c>
      <c r="DK53" s="145">
        <f>IFERROR(AVERAGE(DK13:DK52),"")</f>
        <v>87.873673872180433</v>
      </c>
      <c r="DL53" s="146"/>
      <c r="DM53" s="147"/>
    </row>
    <row r="54" spans="1:118" ht="15"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  <c r="AJ54" s="144"/>
      <c r="AK54" s="144"/>
      <c r="AL54" s="144"/>
      <c r="AM54" s="144"/>
      <c r="AN54" s="144"/>
      <c r="AO54" s="144"/>
      <c r="AP54" s="144"/>
      <c r="AQ54" s="144"/>
      <c r="AR54" s="144"/>
      <c r="AS54" s="144"/>
      <c r="AT54" s="144"/>
      <c r="AU54" s="144"/>
      <c r="AV54" s="144"/>
      <c r="AW54" s="144"/>
      <c r="AX54" s="144"/>
      <c r="AY54" s="144"/>
      <c r="AZ54" s="1">
        <f>AVERAGE(AZ13:BA32)/0.4</f>
        <v>72.105263157894726</v>
      </c>
      <c r="BA54" s="144"/>
      <c r="BB54" s="144"/>
      <c r="BC54" s="144"/>
      <c r="BD54" s="144"/>
      <c r="BE54" s="144"/>
      <c r="BF54" s="144"/>
      <c r="BG54" s="144"/>
      <c r="BH54" s="144"/>
      <c r="BI54" s="144"/>
      <c r="BJ54" s="144"/>
      <c r="BK54" s="144"/>
      <c r="BL54" s="144"/>
      <c r="BM54" s="144"/>
      <c r="BN54" s="144"/>
      <c r="BO54" s="144"/>
      <c r="BP54" s="144"/>
      <c r="BQ54" s="144"/>
      <c r="BR54" s="144"/>
      <c r="BS54" s="144"/>
      <c r="BT54" s="144"/>
      <c r="BU54" s="144"/>
      <c r="BV54" s="144"/>
      <c r="BW54" s="144"/>
      <c r="BX54" s="144"/>
      <c r="BY54" s="144"/>
      <c r="BZ54" s="144"/>
      <c r="CA54" s="144"/>
      <c r="CB54" s="144"/>
      <c r="CC54" s="144"/>
      <c r="CD54" s="144"/>
      <c r="CE54" s="144"/>
      <c r="CF54" s="144"/>
      <c r="CG54" s="144"/>
      <c r="CH54" s="144"/>
      <c r="CI54" s="144"/>
      <c r="CJ54" s="144"/>
      <c r="CK54" s="144"/>
      <c r="CL54" s="144"/>
      <c r="CM54" s="144"/>
      <c r="CN54" s="144"/>
      <c r="CO54" s="144"/>
      <c r="CP54" s="144"/>
      <c r="CQ54" s="144"/>
      <c r="CR54" s="144"/>
      <c r="CS54" s="144"/>
      <c r="CT54" s="144"/>
      <c r="CU54" s="144"/>
      <c r="CV54" s="144"/>
      <c r="CW54" s="144"/>
      <c r="CX54" s="144"/>
      <c r="CY54" s="144"/>
      <c r="CZ54" s="270" t="s">
        <v>103</v>
      </c>
      <c r="DA54" s="270"/>
      <c r="DB54" s="270"/>
      <c r="DC54" s="270"/>
      <c r="DH54" s="145">
        <f>IFERROR(ROUND(STDEV(DH13:DH52),2),"")</f>
        <v>13.59</v>
      </c>
      <c r="DI54" s="145">
        <f>IFERROR(ROUND(STDEV(DI13:DI52),2),"")</f>
        <v>8.5</v>
      </c>
      <c r="DJ54" s="145">
        <f>IFERROR(ROUND(STDEV(DJ13:DJ52),2),"")</f>
        <v>7.55</v>
      </c>
      <c r="DK54" s="145">
        <f>IFERROR(ROUND(STDEV(DK13:DK52),2),"")</f>
        <v>6.8</v>
      </c>
      <c r="DL54" s="146"/>
      <c r="DM54" s="147"/>
    </row>
    <row r="56" spans="1:118">
      <c r="DA56" s="1">
        <f>AVERAGE(DA13:DB32)/0.4</f>
        <v>87.10526315789474</v>
      </c>
    </row>
    <row r="57" spans="1:118" s="148" customFormat="1" ht="15">
      <c r="B57" s="144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4"/>
      <c r="AP57" s="144"/>
      <c r="AQ57" s="144"/>
      <c r="AR57" s="144"/>
      <c r="AS57" s="144"/>
      <c r="AT57" s="144"/>
      <c r="AU57" s="144"/>
      <c r="AV57" s="144"/>
      <c r="AW57" s="144"/>
      <c r="AX57" s="144"/>
      <c r="AY57" s="144"/>
      <c r="AZ57" s="144"/>
      <c r="BA57" s="144"/>
      <c r="BB57" s="144"/>
      <c r="BC57" s="144"/>
      <c r="BD57" s="144"/>
      <c r="BE57" s="144"/>
      <c r="BF57" s="144"/>
      <c r="BG57" s="144"/>
      <c r="BH57" s="144"/>
      <c r="BI57" s="144"/>
      <c r="BJ57" s="144"/>
      <c r="BK57" s="144"/>
      <c r="BL57" s="144"/>
      <c r="BM57" s="144"/>
      <c r="BN57" s="144"/>
      <c r="BO57" s="144"/>
      <c r="BP57" s="144"/>
      <c r="BQ57" s="144"/>
      <c r="BR57" s="144"/>
      <c r="BS57" s="144"/>
      <c r="BT57" s="144"/>
      <c r="BU57" s="144"/>
      <c r="BV57" s="144"/>
      <c r="BW57" s="144"/>
      <c r="BX57" s="144"/>
      <c r="BY57" s="144"/>
      <c r="BZ57" s="144"/>
      <c r="CA57" s="144"/>
      <c r="CB57" s="144"/>
      <c r="CC57" s="144"/>
      <c r="CD57" s="144"/>
      <c r="CE57" s="144"/>
      <c r="CF57" s="144"/>
      <c r="CG57" s="144"/>
      <c r="CH57" s="144"/>
      <c r="CI57" s="144"/>
      <c r="CJ57" s="144"/>
      <c r="CK57" s="144"/>
      <c r="CL57" s="144"/>
      <c r="CM57" s="144"/>
      <c r="CN57" s="144"/>
      <c r="CO57" s="144"/>
      <c r="CP57" s="144"/>
      <c r="CQ57" s="144"/>
      <c r="CR57" s="144"/>
      <c r="CS57" s="144"/>
      <c r="CT57" s="144"/>
      <c r="CU57" s="144"/>
      <c r="CV57" s="144"/>
      <c r="CW57" s="144"/>
      <c r="CX57" s="144"/>
      <c r="CY57" s="144"/>
      <c r="CZ57" s="144"/>
      <c r="DA57" s="144"/>
      <c r="DB57" s="144"/>
      <c r="DC57" s="144"/>
      <c r="DD57" s="149"/>
      <c r="DE57" s="149"/>
      <c r="DF57" s="149"/>
      <c r="DG57" s="149"/>
      <c r="DH57" s="150"/>
      <c r="DL57" s="151"/>
      <c r="DM57" s="147"/>
      <c r="DN57" s="151"/>
    </row>
    <row r="58" spans="1:118" ht="24" thickBot="1">
      <c r="B58" s="1"/>
      <c r="C58" s="363" t="s">
        <v>104</v>
      </c>
      <c r="D58" s="363"/>
      <c r="DM58" s="1"/>
      <c r="DN58" s="1"/>
    </row>
    <row r="59" spans="1:118" ht="21" thickBot="1">
      <c r="B59" s="1"/>
      <c r="C59" s="364" t="s">
        <v>1</v>
      </c>
      <c r="D59" s="364"/>
      <c r="E59" s="365" t="str">
        <f>IF($AC$61+$BA$61+$CY$61+$DC$62=100,"","Total weight should be equal to 100")</f>
        <v/>
      </c>
      <c r="F59" s="366"/>
      <c r="G59" s="366"/>
      <c r="H59" s="366"/>
      <c r="I59" s="366"/>
      <c r="J59" s="366"/>
      <c r="K59" s="366"/>
      <c r="L59" s="366"/>
      <c r="M59" s="366"/>
      <c r="N59" s="366"/>
      <c r="O59" s="366"/>
      <c r="P59" s="366"/>
      <c r="Q59" s="366"/>
      <c r="R59" s="366"/>
      <c r="S59" s="366"/>
      <c r="T59" s="366"/>
      <c r="U59" s="366"/>
      <c r="V59" s="366"/>
      <c r="W59" s="366"/>
      <c r="X59" s="366"/>
      <c r="Y59" s="366"/>
      <c r="Z59" s="366"/>
      <c r="AA59" s="366"/>
      <c r="AB59" s="366"/>
      <c r="AC59" s="366"/>
      <c r="AD59" s="366"/>
      <c r="AE59" s="366"/>
      <c r="AF59" s="366"/>
      <c r="AG59" s="366"/>
      <c r="AH59" s="366"/>
      <c r="AI59" s="366"/>
      <c r="AJ59" s="366"/>
      <c r="AK59" s="366"/>
      <c r="AL59" s="366"/>
      <c r="AM59" s="366"/>
      <c r="AN59" s="366"/>
      <c r="AO59" s="366"/>
      <c r="AP59" s="366"/>
      <c r="AQ59" s="366"/>
      <c r="AR59" s="366"/>
      <c r="AS59" s="366"/>
      <c r="AT59" s="366"/>
      <c r="AU59" s="366"/>
      <c r="AV59" s="366"/>
      <c r="AW59" s="366"/>
      <c r="AX59" s="366"/>
      <c r="AY59" s="366"/>
      <c r="AZ59" s="366"/>
      <c r="BA59" s="366"/>
      <c r="BB59" s="366"/>
      <c r="BC59" s="366"/>
      <c r="BD59" s="366"/>
      <c r="BE59" s="366"/>
      <c r="BF59" s="366"/>
      <c r="BG59" s="366"/>
      <c r="BH59" s="366"/>
      <c r="BI59" s="366"/>
      <c r="BJ59" s="366"/>
      <c r="BK59" s="366"/>
      <c r="BL59" s="366"/>
      <c r="BM59" s="366"/>
      <c r="BN59" s="366"/>
      <c r="BO59" s="366"/>
      <c r="BP59" s="366"/>
      <c r="BQ59" s="366"/>
      <c r="BR59" s="366"/>
      <c r="BS59" s="366"/>
      <c r="BT59" s="366"/>
      <c r="BU59" s="366"/>
      <c r="BV59" s="366"/>
      <c r="BW59" s="366"/>
      <c r="BX59" s="366"/>
      <c r="BY59" s="366"/>
      <c r="BZ59" s="366"/>
      <c r="CA59" s="366"/>
      <c r="CB59" s="366"/>
      <c r="CC59" s="366"/>
      <c r="CD59" s="366"/>
      <c r="CE59" s="366"/>
      <c r="CF59" s="366"/>
      <c r="CG59" s="366"/>
      <c r="CH59" s="366"/>
      <c r="CI59" s="366"/>
      <c r="CJ59" s="366"/>
      <c r="CK59" s="366"/>
      <c r="CL59" s="366"/>
      <c r="CM59" s="366"/>
      <c r="CN59" s="366"/>
      <c r="CO59" s="366"/>
      <c r="CP59" s="366"/>
      <c r="CQ59" s="366"/>
      <c r="CR59" s="366"/>
      <c r="CS59" s="366"/>
      <c r="CT59" s="366"/>
      <c r="CU59" s="366"/>
      <c r="CV59" s="366"/>
      <c r="CW59" s="366"/>
      <c r="CX59" s="366"/>
      <c r="CY59" s="366"/>
      <c r="CZ59" s="367"/>
      <c r="DM59" s="1"/>
      <c r="DN59" s="1"/>
    </row>
    <row r="60" spans="1:118" ht="17.25" thickBot="1">
      <c r="B60" s="1"/>
      <c r="C60" s="426" t="s">
        <v>2</v>
      </c>
      <c r="D60" s="427"/>
      <c r="E60" s="370" t="str">
        <f>IF(R62+AD62=100,"","Total formative assessment weight should be 100")</f>
        <v/>
      </c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/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/>
      <c r="AC60" s="371"/>
      <c r="AD60" s="371"/>
      <c r="AE60" s="371" t="str">
        <f>IF(AP62+AY62+BB62=100,"","Total written work weight should be 100")</f>
        <v/>
      </c>
      <c r="AF60" s="371"/>
      <c r="AG60" s="371"/>
      <c r="AH60" s="371"/>
      <c r="AI60" s="371"/>
      <c r="AJ60" s="371"/>
      <c r="AK60" s="371"/>
      <c r="AL60" s="371"/>
      <c r="AM60" s="371"/>
      <c r="AN60" s="371"/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/>
      <c r="BA60" s="371"/>
      <c r="BB60" s="371"/>
      <c r="BC60" s="371" t="str">
        <f>IF(BI62+BU62+CB62+CI62+CP62+CZ62=100,"","Total written work weight should be 100")</f>
        <v/>
      </c>
      <c r="BD60" s="371"/>
      <c r="BE60" s="371"/>
      <c r="BF60" s="371"/>
      <c r="BG60" s="371"/>
      <c r="BH60" s="371"/>
      <c r="BI60" s="371"/>
      <c r="BJ60" s="371"/>
      <c r="BK60" s="371"/>
      <c r="BL60" s="371"/>
      <c r="BM60" s="371"/>
      <c r="BN60" s="371"/>
      <c r="BO60" s="371"/>
      <c r="BP60" s="371"/>
      <c r="BQ60" s="371"/>
      <c r="BR60" s="371"/>
      <c r="BS60" s="371"/>
      <c r="BT60" s="371"/>
      <c r="BU60" s="371"/>
      <c r="BV60" s="371"/>
      <c r="BW60" s="371"/>
      <c r="BX60" s="371"/>
      <c r="BY60" s="371"/>
      <c r="BZ60" s="371"/>
      <c r="CA60" s="371"/>
      <c r="CB60" s="371"/>
      <c r="CC60" s="371"/>
      <c r="CD60" s="371"/>
      <c r="CE60" s="371"/>
      <c r="CF60" s="371"/>
      <c r="CG60" s="371"/>
      <c r="CH60" s="371"/>
      <c r="CI60" s="371"/>
      <c r="CJ60" s="371"/>
      <c r="CK60" s="371"/>
      <c r="CL60" s="371"/>
      <c r="CM60" s="371"/>
      <c r="CN60" s="371"/>
      <c r="CO60" s="371"/>
      <c r="CP60" s="371"/>
      <c r="CQ60" s="371"/>
      <c r="CR60" s="371"/>
      <c r="CS60" s="371"/>
      <c r="CT60" s="371"/>
      <c r="CU60" s="371"/>
      <c r="CV60" s="371"/>
      <c r="CW60" s="371"/>
      <c r="CX60" s="371"/>
      <c r="CY60" s="371"/>
      <c r="CZ60" s="372"/>
      <c r="DA60" s="373" t="s">
        <v>3</v>
      </c>
      <c r="DB60" s="374"/>
      <c r="DC60" s="375"/>
      <c r="DD60" s="9"/>
      <c r="DE60" s="9"/>
      <c r="DF60" s="9"/>
      <c r="DG60" s="9"/>
      <c r="DH60" s="7"/>
      <c r="DI60" s="5"/>
      <c r="DJ60" s="5"/>
      <c r="DK60" s="5"/>
      <c r="DL60" s="10"/>
      <c r="DN60" s="1"/>
    </row>
    <row r="61" spans="1:118" ht="18.75" thickBot="1">
      <c r="B61" s="1"/>
      <c r="C61" s="359" t="str">
        <f>IF(C60='AP 5D'!C60:D60,"","Scale should be the same with the other section.")</f>
        <v/>
      </c>
      <c r="D61" s="359"/>
      <c r="E61" s="431" t="s">
        <v>4</v>
      </c>
      <c r="F61" s="432"/>
      <c r="G61" s="432"/>
      <c r="H61" s="432"/>
      <c r="I61" s="432"/>
      <c r="J61" s="432"/>
      <c r="K61" s="432"/>
      <c r="L61" s="432"/>
      <c r="M61" s="432"/>
      <c r="N61" s="432"/>
      <c r="O61" s="432"/>
      <c r="P61" s="432"/>
      <c r="Q61" s="432"/>
      <c r="R61" s="432"/>
      <c r="S61" s="432"/>
      <c r="T61" s="432"/>
      <c r="U61" s="432"/>
      <c r="V61" s="432"/>
      <c r="W61" s="432"/>
      <c r="X61" s="432" t="s">
        <v>5</v>
      </c>
      <c r="Y61" s="432"/>
      <c r="Z61" s="432"/>
      <c r="AA61" s="432"/>
      <c r="AB61" s="432"/>
      <c r="AC61" s="432">
        <v>0</v>
      </c>
      <c r="AD61" s="433"/>
      <c r="AE61" s="434" t="s">
        <v>6</v>
      </c>
      <c r="AF61" s="435"/>
      <c r="AG61" s="435"/>
      <c r="AH61" s="435"/>
      <c r="AI61" s="435"/>
      <c r="AJ61" s="435"/>
      <c r="AK61" s="435"/>
      <c r="AL61" s="435"/>
      <c r="AM61" s="435"/>
      <c r="AN61" s="435"/>
      <c r="AO61" s="435"/>
      <c r="AP61" s="435"/>
      <c r="AQ61" s="435"/>
      <c r="AR61" s="435"/>
      <c r="AS61" s="435"/>
      <c r="AT61" s="435"/>
      <c r="AU61" s="435"/>
      <c r="AV61" s="435"/>
      <c r="AW61" s="435" t="s">
        <v>5</v>
      </c>
      <c r="AX61" s="435"/>
      <c r="AY61" s="435"/>
      <c r="AZ61" s="435"/>
      <c r="BA61" s="329">
        <v>30</v>
      </c>
      <c r="BB61" s="330"/>
      <c r="BC61" s="331" t="s">
        <v>7</v>
      </c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2"/>
      <c r="BS61" s="332"/>
      <c r="BT61" s="332"/>
      <c r="BU61" s="332"/>
      <c r="BV61" s="332"/>
      <c r="BW61" s="332"/>
      <c r="BX61" s="332"/>
      <c r="BY61" s="332"/>
      <c r="BZ61" s="332"/>
      <c r="CA61" s="332"/>
      <c r="CB61" s="332"/>
      <c r="CC61" s="332"/>
      <c r="CD61" s="332"/>
      <c r="CE61" s="332"/>
      <c r="CF61" s="332"/>
      <c r="CG61" s="332"/>
      <c r="CH61" s="332"/>
      <c r="CI61" s="332"/>
      <c r="CJ61" s="332"/>
      <c r="CK61" s="332"/>
      <c r="CL61" s="332"/>
      <c r="CM61" s="332"/>
      <c r="CN61" s="332"/>
      <c r="CO61" s="332"/>
      <c r="CP61" s="332"/>
      <c r="CQ61" s="332"/>
      <c r="CR61" s="333" t="s">
        <v>5</v>
      </c>
      <c r="CS61" s="334"/>
      <c r="CT61" s="334"/>
      <c r="CU61" s="334"/>
      <c r="CV61" s="334"/>
      <c r="CW61" s="334"/>
      <c r="CX61" s="335"/>
      <c r="CY61" s="379">
        <v>50</v>
      </c>
      <c r="CZ61" s="380"/>
      <c r="DA61" s="428"/>
      <c r="DB61" s="429"/>
      <c r="DC61" s="430"/>
      <c r="DD61" s="12"/>
      <c r="DE61" s="12"/>
      <c r="DF61" s="12"/>
      <c r="DG61" s="12"/>
      <c r="DH61" s="13"/>
      <c r="DI61" s="14"/>
      <c r="DJ61" s="14"/>
      <c r="DK61" s="14"/>
      <c r="DL61" s="15"/>
      <c r="DN61" s="1"/>
    </row>
    <row r="62" spans="1:118" ht="24.75" customHeight="1">
      <c r="A62" s="350" t="s">
        <v>8</v>
      </c>
      <c r="B62" s="350" t="s">
        <v>108</v>
      </c>
      <c r="C62" s="353" t="s">
        <v>9</v>
      </c>
      <c r="D62" s="356" t="s">
        <v>10</v>
      </c>
      <c r="E62" s="419" t="s">
        <v>11</v>
      </c>
      <c r="F62" s="420"/>
      <c r="G62" s="420"/>
      <c r="H62" s="420"/>
      <c r="I62" s="420"/>
      <c r="J62" s="420"/>
      <c r="K62" s="420"/>
      <c r="L62" s="420"/>
      <c r="M62" s="421"/>
      <c r="N62" s="422" t="s">
        <v>5</v>
      </c>
      <c r="O62" s="423"/>
      <c r="P62" s="423"/>
      <c r="Q62" s="424"/>
      <c r="R62" s="218">
        <v>0</v>
      </c>
      <c r="S62" s="404" t="s">
        <v>12</v>
      </c>
      <c r="T62" s="404"/>
      <c r="U62" s="404"/>
      <c r="V62" s="404"/>
      <c r="W62" s="404"/>
      <c r="X62" s="404"/>
      <c r="Y62" s="404"/>
      <c r="Z62" s="405" t="s">
        <v>5</v>
      </c>
      <c r="AA62" s="425"/>
      <c r="AB62" s="425"/>
      <c r="AC62" s="406"/>
      <c r="AD62" s="176">
        <v>100</v>
      </c>
      <c r="AE62" s="419" t="s">
        <v>13</v>
      </c>
      <c r="AF62" s="420"/>
      <c r="AG62" s="420"/>
      <c r="AH62" s="420"/>
      <c r="AI62" s="420"/>
      <c r="AJ62" s="420"/>
      <c r="AK62" s="420"/>
      <c r="AL62" s="420"/>
      <c r="AM62" s="421"/>
      <c r="AN62" s="422" t="s">
        <v>5</v>
      </c>
      <c r="AO62" s="424"/>
      <c r="AP62" s="218">
        <v>40</v>
      </c>
      <c r="AQ62" s="404" t="s">
        <v>14</v>
      </c>
      <c r="AR62" s="404"/>
      <c r="AS62" s="404"/>
      <c r="AT62" s="404"/>
      <c r="AU62" s="404"/>
      <c r="AV62" s="404"/>
      <c r="AW62" s="405" t="s">
        <v>5</v>
      </c>
      <c r="AX62" s="406"/>
      <c r="AY62" s="216">
        <v>30</v>
      </c>
      <c r="AZ62" s="413" t="s">
        <v>15</v>
      </c>
      <c r="BA62" s="414"/>
      <c r="BB62" s="160">
        <v>30</v>
      </c>
      <c r="BC62" s="415" t="s">
        <v>16</v>
      </c>
      <c r="BD62" s="416"/>
      <c r="BE62" s="416"/>
      <c r="BF62" s="416"/>
      <c r="BG62" s="436" t="s">
        <v>5</v>
      </c>
      <c r="BH62" s="436"/>
      <c r="BI62" s="218">
        <v>20</v>
      </c>
      <c r="BJ62" s="404" t="s">
        <v>17</v>
      </c>
      <c r="BK62" s="404"/>
      <c r="BL62" s="404"/>
      <c r="BM62" s="404"/>
      <c r="BN62" s="404"/>
      <c r="BO62" s="404"/>
      <c r="BP62" s="404"/>
      <c r="BQ62" s="404"/>
      <c r="BR62" s="404"/>
      <c r="BS62" s="405" t="s">
        <v>5</v>
      </c>
      <c r="BT62" s="406"/>
      <c r="BU62" s="216">
        <v>25</v>
      </c>
      <c r="BV62" s="407" t="s">
        <v>18</v>
      </c>
      <c r="BW62" s="407"/>
      <c r="BX62" s="407"/>
      <c r="BY62" s="407"/>
      <c r="BZ62" s="408" t="s">
        <v>5</v>
      </c>
      <c r="CA62" s="408"/>
      <c r="CB62" s="177">
        <v>15</v>
      </c>
      <c r="CC62" s="409" t="s">
        <v>19</v>
      </c>
      <c r="CD62" s="409"/>
      <c r="CE62" s="409"/>
      <c r="CF62" s="409"/>
      <c r="CG62" s="410" t="s">
        <v>5</v>
      </c>
      <c r="CH62" s="410"/>
      <c r="CI62" s="178">
        <v>15</v>
      </c>
      <c r="CJ62" s="398" t="s">
        <v>20</v>
      </c>
      <c r="CK62" s="398"/>
      <c r="CL62" s="398"/>
      <c r="CM62" s="398"/>
      <c r="CN62" s="399" t="s">
        <v>5</v>
      </c>
      <c r="CO62" s="399"/>
      <c r="CP62" s="217">
        <v>15</v>
      </c>
      <c r="CQ62" s="400" t="s">
        <v>21</v>
      </c>
      <c r="CR62" s="400"/>
      <c r="CS62" s="400"/>
      <c r="CT62" s="400"/>
      <c r="CU62" s="400"/>
      <c r="CV62" s="400"/>
      <c r="CW62" s="400"/>
      <c r="CX62" s="401" t="s">
        <v>5</v>
      </c>
      <c r="CY62" s="401"/>
      <c r="CZ62" s="179">
        <v>10</v>
      </c>
      <c r="DA62" s="402" t="s">
        <v>5</v>
      </c>
      <c r="DB62" s="403"/>
      <c r="DC62" s="160">
        <v>20</v>
      </c>
      <c r="DD62" s="161"/>
      <c r="DE62" s="161"/>
      <c r="DF62" s="161"/>
      <c r="DG62" s="161"/>
      <c r="DH62" s="306" t="s">
        <v>22</v>
      </c>
      <c r="DI62" s="309" t="s">
        <v>23</v>
      </c>
      <c r="DJ62" s="312" t="s">
        <v>23</v>
      </c>
      <c r="DK62" s="315" t="s">
        <v>23</v>
      </c>
      <c r="DL62" s="282" t="s">
        <v>24</v>
      </c>
      <c r="DM62" s="282" t="s">
        <v>105</v>
      </c>
      <c r="DN62" s="282" t="s">
        <v>106</v>
      </c>
    </row>
    <row r="63" spans="1:118" ht="15" customHeight="1">
      <c r="A63" s="351"/>
      <c r="B63" s="351"/>
      <c r="C63" s="354"/>
      <c r="D63" s="357"/>
      <c r="E63" s="30">
        <v>1</v>
      </c>
      <c r="F63" s="214">
        <v>2</v>
      </c>
      <c r="G63" s="214">
        <v>3</v>
      </c>
      <c r="H63" s="214">
        <v>4</v>
      </c>
      <c r="I63" s="214">
        <v>5</v>
      </c>
      <c r="J63" s="214">
        <v>6</v>
      </c>
      <c r="K63" s="214">
        <v>7</v>
      </c>
      <c r="L63" s="214">
        <v>8</v>
      </c>
      <c r="M63" s="214">
        <v>9</v>
      </c>
      <c r="N63" s="214">
        <v>10</v>
      </c>
      <c r="O63" s="214">
        <v>11</v>
      </c>
      <c r="P63" s="214">
        <v>12</v>
      </c>
      <c r="Q63" s="336" t="s">
        <v>25</v>
      </c>
      <c r="R63" s="289" t="s">
        <v>26</v>
      </c>
      <c r="S63" s="29">
        <v>1</v>
      </c>
      <c r="T63" s="29">
        <v>2</v>
      </c>
      <c r="U63" s="29">
        <v>3</v>
      </c>
      <c r="V63" s="29">
        <v>4</v>
      </c>
      <c r="W63" s="29">
        <v>5</v>
      </c>
      <c r="X63" s="29">
        <v>6</v>
      </c>
      <c r="Y63" s="29">
        <v>7</v>
      </c>
      <c r="Z63" s="29">
        <v>8</v>
      </c>
      <c r="AA63" s="29">
        <v>9</v>
      </c>
      <c r="AB63" s="29">
        <v>10</v>
      </c>
      <c r="AC63" s="285" t="s">
        <v>25</v>
      </c>
      <c r="AD63" s="338" t="s">
        <v>26</v>
      </c>
      <c r="AE63" s="30">
        <v>1</v>
      </c>
      <c r="AF63" s="214">
        <v>2</v>
      </c>
      <c r="AG63" s="214">
        <v>3</v>
      </c>
      <c r="AH63" s="214">
        <v>4</v>
      </c>
      <c r="AI63" s="214">
        <v>5</v>
      </c>
      <c r="AJ63" s="214">
        <v>6</v>
      </c>
      <c r="AK63" s="214">
        <v>7</v>
      </c>
      <c r="AL63" s="214">
        <v>8</v>
      </c>
      <c r="AM63" s="214">
        <v>9</v>
      </c>
      <c r="AN63" s="214">
        <v>10</v>
      </c>
      <c r="AO63" s="336" t="s">
        <v>25</v>
      </c>
      <c r="AP63" s="289" t="s">
        <v>26</v>
      </c>
      <c r="AQ63" s="29">
        <v>1</v>
      </c>
      <c r="AR63" s="29">
        <v>2</v>
      </c>
      <c r="AS63" s="29">
        <v>3</v>
      </c>
      <c r="AT63" s="29">
        <v>4</v>
      </c>
      <c r="AU63" s="29">
        <v>5</v>
      </c>
      <c r="AV63" s="29">
        <v>6</v>
      </c>
      <c r="AW63" s="29">
        <v>7</v>
      </c>
      <c r="AX63" s="285" t="s">
        <v>25</v>
      </c>
      <c r="AY63" s="278" t="s">
        <v>26</v>
      </c>
      <c r="AZ63" s="297"/>
      <c r="BA63" s="298"/>
      <c r="BB63" s="287" t="s">
        <v>26</v>
      </c>
      <c r="BC63" s="30">
        <v>1</v>
      </c>
      <c r="BD63" s="214">
        <v>2</v>
      </c>
      <c r="BE63" s="214">
        <v>3</v>
      </c>
      <c r="BF63" s="214">
        <v>4</v>
      </c>
      <c r="BG63" s="214">
        <v>5</v>
      </c>
      <c r="BH63" s="288" t="s">
        <v>25</v>
      </c>
      <c r="BI63" s="289" t="s">
        <v>26</v>
      </c>
      <c r="BJ63" s="29">
        <v>1</v>
      </c>
      <c r="BK63" s="29">
        <v>2</v>
      </c>
      <c r="BL63" s="29">
        <v>3</v>
      </c>
      <c r="BM63" s="29">
        <v>4</v>
      </c>
      <c r="BN63" s="29">
        <v>5</v>
      </c>
      <c r="BO63" s="29">
        <v>6</v>
      </c>
      <c r="BP63" s="29">
        <v>7</v>
      </c>
      <c r="BQ63" s="29">
        <v>8</v>
      </c>
      <c r="BR63" s="29">
        <v>9</v>
      </c>
      <c r="BS63" s="29">
        <v>10</v>
      </c>
      <c r="BT63" s="290" t="s">
        <v>25</v>
      </c>
      <c r="BU63" s="278" t="s">
        <v>26</v>
      </c>
      <c r="BV63" s="31">
        <v>1</v>
      </c>
      <c r="BW63" s="31">
        <v>2</v>
      </c>
      <c r="BX63" s="31">
        <v>3</v>
      </c>
      <c r="BY63" s="31">
        <v>4</v>
      </c>
      <c r="BZ63" s="32">
        <v>5</v>
      </c>
      <c r="CA63" s="344" t="s">
        <v>25</v>
      </c>
      <c r="CB63" s="345" t="s">
        <v>26</v>
      </c>
      <c r="CC63" s="215">
        <v>1</v>
      </c>
      <c r="CD63" s="215">
        <v>2</v>
      </c>
      <c r="CE63" s="215">
        <v>3</v>
      </c>
      <c r="CF63" s="215">
        <v>4</v>
      </c>
      <c r="CG63" s="215">
        <v>5</v>
      </c>
      <c r="CH63" s="346" t="s">
        <v>25</v>
      </c>
      <c r="CI63" s="347" t="s">
        <v>26</v>
      </c>
      <c r="CJ63" s="34">
        <v>1</v>
      </c>
      <c r="CK63" s="34">
        <v>2</v>
      </c>
      <c r="CL63" s="34">
        <v>3</v>
      </c>
      <c r="CM63" s="34">
        <v>4</v>
      </c>
      <c r="CN63" s="34">
        <v>5</v>
      </c>
      <c r="CO63" s="348" t="s">
        <v>25</v>
      </c>
      <c r="CP63" s="349" t="s">
        <v>26</v>
      </c>
      <c r="CQ63" s="35">
        <v>1</v>
      </c>
      <c r="CR63" s="35">
        <v>2</v>
      </c>
      <c r="CS63" s="35">
        <v>3</v>
      </c>
      <c r="CT63" s="36">
        <v>4</v>
      </c>
      <c r="CU63" s="35">
        <v>5</v>
      </c>
      <c r="CV63" s="35">
        <v>6</v>
      </c>
      <c r="CW63" s="35">
        <v>7</v>
      </c>
      <c r="CX63" s="35">
        <v>8</v>
      </c>
      <c r="CY63" s="288" t="s">
        <v>25</v>
      </c>
      <c r="CZ63" s="318" t="s">
        <v>26</v>
      </c>
      <c r="DA63" s="37"/>
      <c r="DB63" s="38"/>
      <c r="DC63" s="287" t="s">
        <v>27</v>
      </c>
      <c r="DD63" s="39"/>
      <c r="DE63" s="39"/>
      <c r="DF63" s="39"/>
      <c r="DG63" s="39"/>
      <c r="DH63" s="307"/>
      <c r="DI63" s="310"/>
      <c r="DJ63" s="313"/>
      <c r="DK63" s="316"/>
      <c r="DL63" s="283"/>
      <c r="DM63" s="283"/>
      <c r="DN63" s="283"/>
    </row>
    <row r="64" spans="1:118" ht="17.25" customHeight="1">
      <c r="A64" s="351"/>
      <c r="B64" s="351"/>
      <c r="C64" s="354"/>
      <c r="D64" s="40" t="s">
        <v>28</v>
      </c>
      <c r="E64" s="180"/>
      <c r="F64" s="43"/>
      <c r="G64" s="43"/>
      <c r="H64" s="43"/>
      <c r="I64" s="43"/>
      <c r="J64" s="43"/>
      <c r="K64" s="43"/>
      <c r="L64" s="43"/>
      <c r="M64" s="43"/>
      <c r="N64" s="44"/>
      <c r="O64" s="44"/>
      <c r="P64" s="44"/>
      <c r="Q64" s="337"/>
      <c r="R64" s="289"/>
      <c r="S64" s="46"/>
      <c r="T64" s="46"/>
      <c r="U64" s="46"/>
      <c r="V64" s="46"/>
      <c r="W64" s="46"/>
      <c r="X64" s="46"/>
      <c r="Y64" s="46"/>
      <c r="Z64" s="46"/>
      <c r="AA64" s="47"/>
      <c r="AB64" s="47"/>
      <c r="AC64" s="286"/>
      <c r="AD64" s="338"/>
      <c r="AE64" s="180">
        <v>42614</v>
      </c>
      <c r="AF64" s="43">
        <v>43709</v>
      </c>
      <c r="AG64" s="43"/>
      <c r="AH64" s="43"/>
      <c r="AI64" s="43"/>
      <c r="AJ64" s="43"/>
      <c r="AK64" s="43"/>
      <c r="AL64" s="43"/>
      <c r="AM64" s="43"/>
      <c r="AN64" s="43"/>
      <c r="AO64" s="337"/>
      <c r="AP64" s="289"/>
      <c r="AQ64" s="46">
        <v>43444</v>
      </c>
      <c r="AR64" s="46">
        <v>45901</v>
      </c>
      <c r="AS64" s="46">
        <v>43383</v>
      </c>
      <c r="AT64" s="46"/>
      <c r="AU64" s="46"/>
      <c r="AV64" s="46"/>
      <c r="AW64" s="46"/>
      <c r="AX64" s="286"/>
      <c r="AY64" s="278"/>
      <c r="AZ64" s="417">
        <v>46997</v>
      </c>
      <c r="BA64" s="418"/>
      <c r="BB64" s="287"/>
      <c r="BC64" s="180"/>
      <c r="BD64" s="43"/>
      <c r="BE64" s="43"/>
      <c r="BF64" s="43"/>
      <c r="BG64" s="43"/>
      <c r="BH64" s="288"/>
      <c r="BI64" s="289"/>
      <c r="BJ64" s="46">
        <v>44075</v>
      </c>
      <c r="BK64" s="46"/>
      <c r="BL64" s="46"/>
      <c r="BM64" s="46"/>
      <c r="BN64" s="46"/>
      <c r="BO64" s="46"/>
      <c r="BP64" s="46"/>
      <c r="BQ64" s="46"/>
      <c r="BR64" s="46"/>
      <c r="BS64" s="46"/>
      <c r="BT64" s="290"/>
      <c r="BU64" s="278"/>
      <c r="BV64" s="49"/>
      <c r="BW64" s="49"/>
      <c r="BX64" s="49"/>
      <c r="BY64" s="49"/>
      <c r="BZ64" s="50"/>
      <c r="CA64" s="344"/>
      <c r="CB64" s="345"/>
      <c r="CC64" s="52"/>
      <c r="CD64" s="52"/>
      <c r="CE64" s="52"/>
      <c r="CF64" s="52"/>
      <c r="CG64" s="52"/>
      <c r="CH64" s="346"/>
      <c r="CI64" s="347"/>
      <c r="CJ64" s="54"/>
      <c r="CK64" s="54"/>
      <c r="CL64" s="54"/>
      <c r="CM64" s="54"/>
      <c r="CN64" s="54"/>
      <c r="CO64" s="348"/>
      <c r="CP64" s="349"/>
      <c r="CQ64" s="57"/>
      <c r="CR64" s="57"/>
      <c r="CS64" s="57"/>
      <c r="CT64" s="181"/>
      <c r="CU64" s="57"/>
      <c r="CV64" s="57"/>
      <c r="CW64" s="57"/>
      <c r="CX64" s="57"/>
      <c r="CY64" s="288"/>
      <c r="CZ64" s="318"/>
      <c r="DA64" s="394">
        <v>50</v>
      </c>
      <c r="DB64" s="395"/>
      <c r="DC64" s="287"/>
      <c r="DD64" s="39" t="s">
        <v>29</v>
      </c>
      <c r="DE64" s="39" t="s">
        <v>30</v>
      </c>
      <c r="DF64" s="39" t="s">
        <v>31</v>
      </c>
      <c r="DG64" s="39" t="s">
        <v>32</v>
      </c>
      <c r="DH64" s="307"/>
      <c r="DI64" s="311"/>
      <c r="DJ64" s="314"/>
      <c r="DK64" s="317"/>
      <c r="DL64" s="283"/>
      <c r="DM64" s="283"/>
      <c r="DN64" s="283"/>
    </row>
    <row r="65" spans="1:127" ht="15" customHeight="1" thickBot="1">
      <c r="A65" s="352"/>
      <c r="B65" s="352"/>
      <c r="C65" s="355"/>
      <c r="D65" s="40" t="s">
        <v>33</v>
      </c>
      <c r="E65" s="30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>
        <f>SUM(E65:P65)</f>
        <v>0</v>
      </c>
      <c r="R65" s="28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>
        <f>SUM(S65:AB65)</f>
        <v>0</v>
      </c>
      <c r="AD65" s="338"/>
      <c r="AE65" s="30">
        <v>10</v>
      </c>
      <c r="AF65" s="214">
        <v>10</v>
      </c>
      <c r="AG65" s="214">
        <v>20</v>
      </c>
      <c r="AH65" s="214">
        <v>10</v>
      </c>
      <c r="AI65" s="214">
        <v>10</v>
      </c>
      <c r="AJ65" s="214">
        <v>10</v>
      </c>
      <c r="AK65" s="214">
        <v>20</v>
      </c>
      <c r="AL65" s="214"/>
      <c r="AM65" s="214"/>
      <c r="AN65" s="214"/>
      <c r="AO65" s="214">
        <f>SUM(AE65:AN65)</f>
        <v>90</v>
      </c>
      <c r="AP65" s="289"/>
      <c r="AQ65" s="29">
        <v>25</v>
      </c>
      <c r="AR65" s="29">
        <v>20</v>
      </c>
      <c r="AS65" s="29">
        <v>10</v>
      </c>
      <c r="AT65" s="29"/>
      <c r="AU65" s="29"/>
      <c r="AV65" s="29"/>
      <c r="AW65" s="29"/>
      <c r="AX65" s="29">
        <f>SUM(AQ65:AW65)</f>
        <v>55</v>
      </c>
      <c r="AY65" s="278"/>
      <c r="AZ65" s="390">
        <v>50</v>
      </c>
      <c r="BA65" s="391"/>
      <c r="BB65" s="287"/>
      <c r="BC65" s="30">
        <v>100</v>
      </c>
      <c r="BD65" s="214">
        <v>100</v>
      </c>
      <c r="BE65" s="214">
        <v>100</v>
      </c>
      <c r="BF65" s="214"/>
      <c r="BG65" s="214"/>
      <c r="BH65" s="214">
        <f>SUM(BC65:BG65)</f>
        <v>300</v>
      </c>
      <c r="BI65" s="289"/>
      <c r="BJ65" s="29">
        <v>20</v>
      </c>
      <c r="BK65" s="29"/>
      <c r="BL65" s="29"/>
      <c r="BM65" s="29"/>
      <c r="BN65" s="29"/>
      <c r="BO65" s="29"/>
      <c r="BP65" s="29"/>
      <c r="BQ65" s="29"/>
      <c r="BR65" s="29"/>
      <c r="BS65" s="29"/>
      <c r="BT65" s="29">
        <f>SUM(BJ65:BS65)</f>
        <v>20</v>
      </c>
      <c r="BU65" s="278"/>
      <c r="BV65" s="31">
        <v>100</v>
      </c>
      <c r="BW65" s="31">
        <v>100</v>
      </c>
      <c r="BX65" s="31"/>
      <c r="BY65" s="31"/>
      <c r="BZ65" s="31"/>
      <c r="CA65" s="32">
        <f>SUM(BV65:BZ65)</f>
        <v>200</v>
      </c>
      <c r="CB65" s="345"/>
      <c r="CC65" s="215">
        <v>100</v>
      </c>
      <c r="CD65" s="215">
        <v>100</v>
      </c>
      <c r="CE65" s="215"/>
      <c r="CF65" s="215"/>
      <c r="CG65" s="215"/>
      <c r="CH65" s="215">
        <f>SUM(CC65:CG65)</f>
        <v>200</v>
      </c>
      <c r="CI65" s="347"/>
      <c r="CJ65" s="34">
        <v>100</v>
      </c>
      <c r="CK65" s="34"/>
      <c r="CL65" s="34"/>
      <c r="CM65" s="34"/>
      <c r="CN65" s="34"/>
      <c r="CO65" s="63">
        <f>SUM(CJ65:CN65)</f>
        <v>100</v>
      </c>
      <c r="CP65" s="349"/>
      <c r="CQ65" s="35">
        <v>20</v>
      </c>
      <c r="CR65" s="35">
        <v>15</v>
      </c>
      <c r="CS65" s="35"/>
      <c r="CT65" s="36"/>
      <c r="CU65" s="35"/>
      <c r="CV65" s="35"/>
      <c r="CW65" s="35"/>
      <c r="CX65" s="35"/>
      <c r="CY65" s="66">
        <f>SUM(CQ65:CX65)</f>
        <v>35</v>
      </c>
      <c r="CZ65" s="318"/>
      <c r="DA65" s="396"/>
      <c r="DB65" s="397"/>
      <c r="DC65" s="319"/>
      <c r="DD65" s="39"/>
      <c r="DE65" s="39"/>
      <c r="DF65" s="39"/>
      <c r="DG65" s="39"/>
      <c r="DH65" s="308"/>
      <c r="DI65" s="67" t="s">
        <v>34</v>
      </c>
      <c r="DJ65" s="68" t="s">
        <v>35</v>
      </c>
      <c r="DK65" s="69" t="s">
        <v>36</v>
      </c>
      <c r="DL65" s="283"/>
      <c r="DM65" s="283"/>
      <c r="DN65" s="283"/>
      <c r="DR65" s="279" t="s">
        <v>37</v>
      </c>
      <c r="DS65" s="279"/>
      <c r="DT65" s="279"/>
      <c r="DU65" s="279"/>
      <c r="DV65" s="279"/>
      <c r="DW65" s="279"/>
    </row>
    <row r="66" spans="1:127" ht="18" customHeight="1">
      <c r="A66" s="70">
        <v>406913150162</v>
      </c>
      <c r="B66" s="71" t="s">
        <v>181</v>
      </c>
      <c r="C66" s="222" t="s">
        <v>182</v>
      </c>
      <c r="D66" s="223"/>
      <c r="E66" s="182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 t="str">
        <f>IF(SUMIFS(E66:P66,E66:P66,"&gt;=0")=0,"",SUMIFS(E66:P66,E66:P66,"&gt;=0"))</f>
        <v/>
      </c>
      <c r="R66" s="76">
        <f>IFERROR(IF($R$62=0,0,((Q66/SUMIFS($E$65:$P$65,E66:P66,"&gt;=0")*100))),"")</f>
        <v>0</v>
      </c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 t="str">
        <f>IF(SUMIFS(S66:AB66,S66:AB66,"&gt;=0")=0,"",SUMIFS(S66:AB66,S66:AB66,"&gt;=0"))</f>
        <v/>
      </c>
      <c r="AD66" s="79" t="str">
        <f>IFERROR(IF($AD$62=0,0,((AC66/SUMIFS($S$65:$AB$65,S66:AB66,"&gt;=0")*100))),"")</f>
        <v/>
      </c>
      <c r="AE66" s="182">
        <v>9</v>
      </c>
      <c r="AF66" s="76">
        <v>6</v>
      </c>
      <c r="AG66" s="76">
        <v>17</v>
      </c>
      <c r="AH66" s="76">
        <v>10</v>
      </c>
      <c r="AI66" s="76">
        <v>8</v>
      </c>
      <c r="AJ66" s="76">
        <v>8</v>
      </c>
      <c r="AK66" s="76">
        <v>16</v>
      </c>
      <c r="AL66" s="76"/>
      <c r="AM66" s="76"/>
      <c r="AN66" s="76"/>
      <c r="AO66" s="76">
        <f>IF(SUMIFS(AE66:AN66,AE66:AN66,"&gt;=0")=0,"",SUMIFS(AE66:AN66,AE66:AN66,"&gt;=0"))</f>
        <v>74</v>
      </c>
      <c r="AP66" s="76">
        <f>IFERROR(IF($AP$62=0,0,((AO66/SUMIFS($AE$65:$AN$65,AE66:AN66,"&gt;=0"))*100)),"")</f>
        <v>82.222222222222214</v>
      </c>
      <c r="AQ66" s="78">
        <v>22</v>
      </c>
      <c r="AR66" s="78">
        <v>18</v>
      </c>
      <c r="AS66" s="78">
        <v>8</v>
      </c>
      <c r="AT66" s="78"/>
      <c r="AU66" s="78"/>
      <c r="AV66" s="78"/>
      <c r="AW66" s="78"/>
      <c r="AX66" s="78">
        <f>IF(SUMIFS(AQ66:AW66,AQ66:AW66,"&gt;=0")=0,"",SUMIFS(AQ66:AW66,AQ66:AW66,"&gt;=0"))</f>
        <v>48</v>
      </c>
      <c r="AY66" s="78">
        <f>IFERROR(IF($AY$62=0,0,((AX66/SUMIFS($AQ$65:$AW$65,AQ66:AW66,"&gt;=0"))*100)),"")</f>
        <v>87.272727272727266</v>
      </c>
      <c r="AZ66" s="384">
        <v>26</v>
      </c>
      <c r="BA66" s="385"/>
      <c r="BB66" s="80">
        <f>IFERROR(IF(OR($BB$62="",$BB$62=0),0,IF(AZ66/$AZ$65*100=0,"",AZ66/$AZ$65*100)),"")</f>
        <v>52</v>
      </c>
      <c r="BC66" s="182">
        <v>89</v>
      </c>
      <c r="BD66" s="76">
        <v>86</v>
      </c>
      <c r="BE66" s="76">
        <v>92</v>
      </c>
      <c r="BF66" s="76"/>
      <c r="BG66" s="76"/>
      <c r="BH66" s="76">
        <f>IF(SUMIFS(BC66:BG66,BC66:BG66,"&gt;=0")=0,"",SUMIFS(BC66:BG66,BC66:BG66,"&gt;=0"))</f>
        <v>267</v>
      </c>
      <c r="BI66" s="76">
        <f>IFERROR(IF($BI$62=0,0,((BH66/SUMIFS($BC$65:$BG$65,BC66:BG66,"&gt;=0"))*100)),"")</f>
        <v>89</v>
      </c>
      <c r="BJ66" s="78">
        <v>20</v>
      </c>
      <c r="BK66" s="78"/>
      <c r="BL66" s="78"/>
      <c r="BM66" s="78"/>
      <c r="BN66" s="78"/>
      <c r="BO66" s="78"/>
      <c r="BP66" s="78"/>
      <c r="BQ66" s="78"/>
      <c r="BR66" s="78"/>
      <c r="BS66" s="78"/>
      <c r="BT66" s="78">
        <f>IF(SUMIFS(BJ66:BS66,BJ66:BS66,"&gt;=0")=0,"",SUMIFS(BJ66:BS66,BJ66:BS66,"&gt;=0"))</f>
        <v>20</v>
      </c>
      <c r="BU66" s="78">
        <f>IFERROR(IF($BU$62=0,0,((BT66/SUMIFS($BJ$65:$BS$65,BJ66:BS66,"&gt;=0"))*100)),"")</f>
        <v>100</v>
      </c>
      <c r="BV66" s="82">
        <v>89</v>
      </c>
      <c r="BW66" s="82">
        <v>100</v>
      </c>
      <c r="BX66" s="82"/>
      <c r="BY66" s="82"/>
      <c r="BZ66" s="82"/>
      <c r="CA66" s="82">
        <f>IF(SUMIFS(BV66:BZ66,BV66:BZ66,"&gt;=0")=0,"",SUMIFS(BV66:BZ66,BV66:BZ66,"&gt;=0"))</f>
        <v>189</v>
      </c>
      <c r="CB66" s="82">
        <f>IFERROR(IF($CB$62=0,0,((CA66/SUMIFS($BV$65:$BZ$65,BV66:BZ66,"&gt;=0"))*100)),"")</f>
        <v>94.5</v>
      </c>
      <c r="CC66" s="84">
        <v>89</v>
      </c>
      <c r="CD66" s="84">
        <v>89</v>
      </c>
      <c r="CE66" s="84"/>
      <c r="CF66" s="84"/>
      <c r="CG66" s="84"/>
      <c r="CH66" s="84">
        <f>IF(SUMIFS(CC66:CG66,CC66:CG66,"&gt;=0")=0,"",SUMIFS(CC66:CG66,CC66:CG66,"&gt;=0"))</f>
        <v>178</v>
      </c>
      <c r="CI66" s="84">
        <f>IFERROR(IF($CI$62=0,0,((CH66/SUMIFS($CC$65:$CG$65,CC66:CG66,"&gt;=0"))*100)),"")</f>
        <v>89</v>
      </c>
      <c r="CJ66" s="86">
        <v>89</v>
      </c>
      <c r="CK66" s="86"/>
      <c r="CL66" s="86"/>
      <c r="CM66" s="86"/>
      <c r="CN66" s="86"/>
      <c r="CO66" s="86">
        <f>IF(SUMIFS(CJ66:CN66,CJ66:CN66,"&gt;=0")=0,"",SUMIFS(CJ66:CN66,CJ66:CN66,"&gt;=0"))</f>
        <v>89</v>
      </c>
      <c r="CP66" s="86">
        <f>IFERROR(IF($CP$62=0,0,((CO66/SUMIFS($CJ$65:$CN$65,CJ66:CN66,"&gt;=0"))*100)),"")</f>
        <v>89</v>
      </c>
      <c r="CQ66" s="182">
        <v>18</v>
      </c>
      <c r="CR66" s="76">
        <v>13</v>
      </c>
      <c r="CS66" s="76"/>
      <c r="CT66" s="88"/>
      <c r="CU66" s="88"/>
      <c r="CV66" s="88"/>
      <c r="CW66" s="88"/>
      <c r="CX66" s="88"/>
      <c r="CY66" s="88">
        <f>IF(SUMIFS(CQ66:CX66,CQ66:CX66,"&gt;=0")=0,"",SUMIFS(CQ66:CX66,CQ66:CX66,"&gt;=0"))</f>
        <v>31</v>
      </c>
      <c r="CZ66" s="89">
        <f>IFERROR(IF($CZ$62=0,0,((CY66/SUMIFS($CQ$65:$CX$65,CQ66:CX66,"&gt;=0"))*100)),"")</f>
        <v>88.571428571428569</v>
      </c>
      <c r="DA66" s="392">
        <v>45</v>
      </c>
      <c r="DB66" s="393"/>
      <c r="DC66" s="80">
        <f>IFERROR(IF(OR($DC$62="",$DC$62=0),0,IF((DA66/$DA$64*100)*$DC$62/100=0,"",(DA66/$DA$64*100)*$DC$62/100)),"")</f>
        <v>18</v>
      </c>
      <c r="DD66" s="162" t="str">
        <f>IFERROR((R66*$R$62+AD66*$AD$62)/100*$AC$61/100,"")</f>
        <v/>
      </c>
      <c r="DE66" s="162">
        <f>IFERROR(((AP66*$AP$62+AY66*$AY$62+BB66*$BB$62)/100)*$BA$61/100,"")</f>
        <v>22.401212121212119</v>
      </c>
      <c r="DF66" s="162">
        <f>IFERROR(((BI66*$BI$62+BU66*$BU$62+CB66*$CB$62+CI66*$CI$62+CP66*$CP$62+CZ66*$CZ$62)/100)*$CY$61/100,"")</f>
        <v>46.266071428571429</v>
      </c>
      <c r="DG66" s="162">
        <f>IFERROR(DC66,"")</f>
        <v>18</v>
      </c>
      <c r="DH66" s="93">
        <f>IFERROR(IF(AND($C$61="",$E$60="",$AE$60="",$BC$60="",$E$59=""),IF(SUM(DD66:DG66)=0,"",SUM(DD66:DG66)),""),"")</f>
        <v>86.667283549783548</v>
      </c>
      <c r="DI66" s="94">
        <f>IFERROR(75+(100-75)/(100-60)*(DH66-60),"")</f>
        <v>91.667052218614714</v>
      </c>
      <c r="DJ66" s="95">
        <f>IFERROR(75+(100-75)/(100-55)*(DH66-55),"")</f>
        <v>92.592935305435304</v>
      </c>
      <c r="DK66" s="96">
        <f>IFERROR(75+(100-75)/(100-50)*(DH66-50),"")</f>
        <v>93.333641774891774</v>
      </c>
      <c r="DL66" s="163">
        <f t="shared" ref="DL66:DL105" si="31">IFERROR(IF(ROUND(IF($C$60="Green",DI66,IF($C$60="Orange",DJ66,IF($C$60="Yellow",DK66,"Error!"))),0)&lt;70,70,ROUND(IF($C$60="Green",DI66,IF($C$60="Orange",DJ66,IF($C$60="Yellow",DK66,"Error!"))),0)),"")</f>
        <v>92</v>
      </c>
      <c r="DM66" s="164">
        <f>IFERROR(DL66-DL13,"")</f>
        <v>1</v>
      </c>
      <c r="DN66" s="219">
        <f>DL13</f>
        <v>91</v>
      </c>
      <c r="DR66" s="275" t="s">
        <v>40</v>
      </c>
      <c r="DS66" s="275"/>
      <c r="DT66" s="275"/>
      <c r="DU66" s="275"/>
      <c r="DV66" s="276">
        <f>COUNTIFS($DL$66:$DL$105,"&gt;=95",$DL$66:$DL$105,"&lt;=100")</f>
        <v>3</v>
      </c>
      <c r="DW66" s="276"/>
    </row>
    <row r="67" spans="1:127" ht="18" customHeight="1">
      <c r="A67" s="70">
        <v>484509150062</v>
      </c>
      <c r="B67" s="99" t="s">
        <v>183</v>
      </c>
      <c r="C67" s="222" t="s">
        <v>184</v>
      </c>
      <c r="D67" s="223"/>
      <c r="E67" s="182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 t="str">
        <f t="shared" ref="Q67:Q105" si="32">IF(SUMIFS(E67:P67,E67:P67,"&gt;=0")=0,"",SUMIFS(E67:P67,E67:P67,"&gt;=0"))</f>
        <v/>
      </c>
      <c r="R67" s="76">
        <f t="shared" ref="R67:R105" si="33">IFERROR(IF($R$62=0,0,((Q67/SUMIFS($E$65:$P$65,E67:P67,"&gt;=0")*100))),"")</f>
        <v>0</v>
      </c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 t="str">
        <f t="shared" ref="AC67:AC105" si="34">IF(SUMIFS(S67:AB67,S67:AB67,"&gt;=0")=0,"",SUMIFS(S67:AB67,S67:AB67,"&gt;=0"))</f>
        <v/>
      </c>
      <c r="AD67" s="79" t="str">
        <f t="shared" ref="AD67:AD105" si="35">IFERROR(IF($AD$62=0,0,((AC67/SUMIFS($S$65:$AB$65,S67:AB67,"&gt;=0")*100))),"")</f>
        <v/>
      </c>
      <c r="AE67" s="182">
        <v>10</v>
      </c>
      <c r="AF67" s="76">
        <v>3</v>
      </c>
      <c r="AG67" s="76">
        <v>6</v>
      </c>
      <c r="AH67" s="76">
        <v>8</v>
      </c>
      <c r="AI67" s="76">
        <v>6</v>
      </c>
      <c r="AJ67" s="76">
        <v>8</v>
      </c>
      <c r="AK67" s="76">
        <v>14</v>
      </c>
      <c r="AL67" s="76"/>
      <c r="AM67" s="76"/>
      <c r="AN67" s="76"/>
      <c r="AO67" s="76">
        <f t="shared" ref="AO67:AO105" si="36">IF(SUMIFS(AE67:AN67,AE67:AN67,"&gt;=0")=0,"",SUMIFS(AE67:AN67,AE67:AN67,"&gt;=0"))</f>
        <v>55</v>
      </c>
      <c r="AP67" s="76">
        <f t="shared" ref="AP67:AP105" si="37">IFERROR(IF($AP$62=0,0,((AO67/SUMIFS($AE$65:$AN$65,AE67:AN67,"&gt;=0"))*100)),"")</f>
        <v>61.111111111111114</v>
      </c>
      <c r="AQ67" s="78">
        <v>17</v>
      </c>
      <c r="AR67" s="78">
        <v>14</v>
      </c>
      <c r="AS67" s="78">
        <v>9</v>
      </c>
      <c r="AT67" s="78"/>
      <c r="AU67" s="78"/>
      <c r="AV67" s="78"/>
      <c r="AW67" s="78"/>
      <c r="AX67" s="78">
        <f t="shared" ref="AX67:AX105" si="38">IF(SUMIFS(AQ67:AW67,AQ67:AW67,"&gt;=0")=0,"",SUMIFS(AQ67:AW67,AQ67:AW67,"&gt;=0"))</f>
        <v>40</v>
      </c>
      <c r="AY67" s="78">
        <f t="shared" ref="AY67:AY105" si="39">IFERROR(IF($AY$62=0,0,((AX67/SUMIFS($AQ$65:$AW$65,AQ67:AW67,"&gt;=0"))*100)),"")</f>
        <v>72.727272727272734</v>
      </c>
      <c r="AZ67" s="384">
        <v>20</v>
      </c>
      <c r="BA67" s="385"/>
      <c r="BB67" s="80">
        <f t="shared" ref="BB67:BB105" si="40">IFERROR(IF(OR($BB$62="",$BB$62=0),0,IF(AZ67/$AZ$65*100=0,"",AZ67/$AZ$65*100)),"")</f>
        <v>40</v>
      </c>
      <c r="BC67" s="182">
        <v>88</v>
      </c>
      <c r="BD67" s="76">
        <v>85</v>
      </c>
      <c r="BE67" s="76">
        <v>87</v>
      </c>
      <c r="BF67" s="76"/>
      <c r="BG67" s="76"/>
      <c r="BH67" s="76">
        <f t="shared" ref="BH67:BH105" si="41">IF(SUMIFS(BC67:BG67,BC67:BG67,"&gt;=0")=0,"",SUMIFS(BC67:BG67,BC67:BG67,"&gt;=0"))</f>
        <v>260</v>
      </c>
      <c r="BI67" s="76">
        <f t="shared" ref="BI67:BI105" si="42">IFERROR(IF($BI$62=0,0,((BH67/SUMIFS($BC$65:$BG$65,BC67:BG67,"&gt;=0"))*100)),"")</f>
        <v>86.666666666666671</v>
      </c>
      <c r="BJ67" s="78">
        <v>18</v>
      </c>
      <c r="BK67" s="78"/>
      <c r="BL67" s="78"/>
      <c r="BM67" s="78"/>
      <c r="BN67" s="78"/>
      <c r="BO67" s="78"/>
      <c r="BP67" s="78"/>
      <c r="BQ67" s="78"/>
      <c r="BR67" s="78"/>
      <c r="BS67" s="78"/>
      <c r="BT67" s="78">
        <f t="shared" ref="BT67:BT105" si="43">IF(SUMIFS(BJ67:BS67,BJ67:BS67,"&gt;=0")=0,"",SUMIFS(BJ67:BS67,BJ67:BS67,"&gt;=0"))</f>
        <v>18</v>
      </c>
      <c r="BU67" s="78">
        <f t="shared" ref="BU67:BU105" si="44">IFERROR(IF($BU$62=0,0,((BT67/SUMIFS($BJ$65:$BS$65,BJ67:BS67,"&gt;=0"))*100)),"")</f>
        <v>90</v>
      </c>
      <c r="BV67" s="82">
        <v>96</v>
      </c>
      <c r="BW67" s="82">
        <v>100</v>
      </c>
      <c r="BX67" s="82"/>
      <c r="BY67" s="82"/>
      <c r="BZ67" s="82"/>
      <c r="CA67" s="82">
        <f t="shared" ref="CA67:CA105" si="45">IF(SUMIFS(BV67:BZ67,BV67:BZ67,"&gt;=0")=0,"",SUMIFS(BV67:BZ67,BV67:BZ67,"&gt;=0"))</f>
        <v>196</v>
      </c>
      <c r="CB67" s="82">
        <f t="shared" ref="CB67:CB105" si="46">IFERROR(IF($CB$62=0,0,((CA67/SUMIFS($BV$65:$BZ$65,BV67:BZ67,"&gt;=0"))*100)),"")</f>
        <v>98</v>
      </c>
      <c r="CC67" s="84">
        <v>85</v>
      </c>
      <c r="CD67" s="84">
        <v>88</v>
      </c>
      <c r="CE67" s="84"/>
      <c r="CF67" s="84"/>
      <c r="CG67" s="84"/>
      <c r="CH67" s="84">
        <f t="shared" ref="CH67:CH105" si="47">IF(SUMIFS(CC67:CG67,CC67:CG67,"&gt;=0")=0,"",SUMIFS(CC67:CG67,CC67:CG67,"&gt;=0"))</f>
        <v>173</v>
      </c>
      <c r="CI67" s="84">
        <f t="shared" ref="CI67:CI105" si="48">IFERROR(IF($CI$62=0,0,((CH67/SUMIFS($CC$65:$CG$65,CC67:CG67,"&gt;=0"))*100)),"")</f>
        <v>86.5</v>
      </c>
      <c r="CJ67" s="86">
        <v>94</v>
      </c>
      <c r="CK67" s="86"/>
      <c r="CL67" s="86"/>
      <c r="CM67" s="86"/>
      <c r="CN67" s="86"/>
      <c r="CO67" s="86">
        <f t="shared" ref="CO67:CO105" si="49">IF(SUMIFS(CJ67:CN67,CJ67:CN67,"&gt;=0")=0,"",SUMIFS(CJ67:CN67,CJ67:CN67,"&gt;=0"))</f>
        <v>94</v>
      </c>
      <c r="CP67" s="86">
        <f t="shared" ref="CP67:CP105" si="50">IFERROR(IF($CP$62=0,0,((CO67/SUMIFS($CJ$65:$CN$65,CJ67:CN67,"&gt;=0"))*100)),"")</f>
        <v>94</v>
      </c>
      <c r="CQ67" s="182">
        <v>18</v>
      </c>
      <c r="CR67" s="76">
        <v>12</v>
      </c>
      <c r="CS67" s="76"/>
      <c r="CT67" s="88"/>
      <c r="CU67" s="88"/>
      <c r="CV67" s="88"/>
      <c r="CW67" s="88"/>
      <c r="CX67" s="88"/>
      <c r="CY67" s="88">
        <f t="shared" ref="CY67:CY105" si="51">IF(SUMIFS(CQ67:CX67,CQ67:CX67,"&gt;=0")=0,"",SUMIFS(CQ67:CX67,CQ67:CX67,"&gt;=0"))</f>
        <v>30</v>
      </c>
      <c r="CZ67" s="89">
        <f t="shared" ref="CZ67:CZ105" si="52">IFERROR(IF($CZ$62=0,0,((CY67/SUMIFS($CQ$65:$CX$65,CQ67:CX67,"&gt;=0"))*100)),"")</f>
        <v>85.714285714285708</v>
      </c>
      <c r="DA67" s="386">
        <v>21</v>
      </c>
      <c r="DB67" s="385"/>
      <c r="DC67" s="80">
        <f t="shared" ref="DC67:DC105" si="53">IFERROR(IF(OR($DC$62="",$DC$62=0),0,IF((DA67/$DA$64*100)*$DC$62/100=0,"",(DA67/$DA$64*100)*$DC$62/100)),"")</f>
        <v>8.4</v>
      </c>
      <c r="DD67" s="162" t="str">
        <f t="shared" ref="DD67:DD105" si="54">IFERROR((R67*$R$62+AD67*$AD$62)/100*$AC$61/100,"")</f>
        <v/>
      </c>
      <c r="DE67" s="162">
        <f t="shared" ref="DE67:DE105" si="55">IFERROR(((AP67*$AP$62+AY67*$AY$62+BB67*$BB$62)/100)*$BA$61/100,"")</f>
        <v>17.47878787878788</v>
      </c>
      <c r="DF67" s="162">
        <f t="shared" ref="DF67:DF105" si="56">IFERROR(((BI67*$BI$62+BU67*$BU$62+CB67*$CB$62+CI67*$CI$62+CP67*$CP$62+CZ67*$CZ$62)/100)*$CY$61/100,"")</f>
        <v>45.089880952380952</v>
      </c>
      <c r="DG67" s="162">
        <f t="shared" ref="DG67:DG105" si="57">IFERROR(DC67,"")</f>
        <v>8.4</v>
      </c>
      <c r="DH67" s="93">
        <f t="shared" ref="DH67:DH105" si="58">IFERROR(IF(AND($C$61="",$E$60="",$AE$60="",$BC$60="",$E$59=""),IF(SUM(DD67:DG67)=0,"",SUM(DD67:DG67)),""),"")</f>
        <v>70.968668831168841</v>
      </c>
      <c r="DI67" s="94">
        <f t="shared" ref="DI67:DI105" si="59">IFERROR(75+(100-75)/(100-60)*(DH67-60),"")</f>
        <v>81.855418019480524</v>
      </c>
      <c r="DJ67" s="95">
        <f t="shared" ref="DJ67:DJ81" si="60">IFERROR(75+(100-75)/(100-55)*(DH67-55),"")</f>
        <v>83.871482683982691</v>
      </c>
      <c r="DK67" s="96">
        <f t="shared" ref="DK67:DK81" si="61">IFERROR(75+(100-75)/(100-50)*(DH67-50),"")</f>
        <v>85.484334415584414</v>
      </c>
      <c r="DL67" s="163">
        <f t="shared" si="31"/>
        <v>82</v>
      </c>
      <c r="DM67" s="164">
        <f t="shared" ref="DM67:DM84" si="62">IFERROR(DL67-DL14,"")</f>
        <v>2</v>
      </c>
      <c r="DN67" s="219">
        <f t="shared" ref="DN67:DN84" si="63">DL14</f>
        <v>80</v>
      </c>
      <c r="DR67" s="275" t="s">
        <v>43</v>
      </c>
      <c r="DS67" s="275"/>
      <c r="DT67" s="275"/>
      <c r="DU67" s="275"/>
      <c r="DV67" s="276">
        <f>COUNTIFS($DL$66:$DL$105,"&gt;=90",$DL$66:$DL$105,"&lt;95")</f>
        <v>6</v>
      </c>
      <c r="DW67" s="276"/>
    </row>
    <row r="68" spans="1:127" ht="18" customHeight="1">
      <c r="A68" s="70">
        <v>406926150211</v>
      </c>
      <c r="B68" s="71" t="s">
        <v>146</v>
      </c>
      <c r="C68" s="222" t="s">
        <v>185</v>
      </c>
      <c r="D68" s="223"/>
      <c r="E68" s="182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 t="str">
        <f t="shared" si="32"/>
        <v/>
      </c>
      <c r="R68" s="76">
        <f t="shared" si="33"/>
        <v>0</v>
      </c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 t="str">
        <f t="shared" si="34"/>
        <v/>
      </c>
      <c r="AD68" s="79" t="str">
        <f t="shared" si="35"/>
        <v/>
      </c>
      <c r="AE68" s="182">
        <v>8</v>
      </c>
      <c r="AF68" s="76">
        <v>3</v>
      </c>
      <c r="AG68" s="76">
        <v>14</v>
      </c>
      <c r="AH68" s="76">
        <v>6</v>
      </c>
      <c r="AI68" s="76">
        <v>8</v>
      </c>
      <c r="AJ68" s="76">
        <v>7</v>
      </c>
      <c r="AK68" s="76">
        <v>20</v>
      </c>
      <c r="AL68" s="76"/>
      <c r="AM68" s="76"/>
      <c r="AN68" s="76"/>
      <c r="AO68" s="76">
        <f t="shared" si="36"/>
        <v>66</v>
      </c>
      <c r="AP68" s="76">
        <f t="shared" si="37"/>
        <v>73.333333333333329</v>
      </c>
      <c r="AQ68" s="78">
        <v>22</v>
      </c>
      <c r="AR68" s="78">
        <v>18</v>
      </c>
      <c r="AS68" s="78">
        <v>8</v>
      </c>
      <c r="AT68" s="78"/>
      <c r="AU68" s="78"/>
      <c r="AV68" s="78"/>
      <c r="AW68" s="78"/>
      <c r="AX68" s="78">
        <f t="shared" si="38"/>
        <v>48</v>
      </c>
      <c r="AY68" s="78">
        <f t="shared" si="39"/>
        <v>87.272727272727266</v>
      </c>
      <c r="AZ68" s="384">
        <v>20</v>
      </c>
      <c r="BA68" s="385"/>
      <c r="BB68" s="80">
        <f t="shared" si="40"/>
        <v>40</v>
      </c>
      <c r="BC68" s="182">
        <v>85</v>
      </c>
      <c r="BD68" s="76">
        <v>86</v>
      </c>
      <c r="BE68" s="76">
        <v>88</v>
      </c>
      <c r="BF68" s="76"/>
      <c r="BG68" s="76"/>
      <c r="BH68" s="76">
        <f t="shared" si="41"/>
        <v>259</v>
      </c>
      <c r="BI68" s="76">
        <f t="shared" si="42"/>
        <v>86.333333333333329</v>
      </c>
      <c r="BJ68" s="78">
        <v>16</v>
      </c>
      <c r="BK68" s="78"/>
      <c r="BL68" s="78"/>
      <c r="BM68" s="78"/>
      <c r="BN68" s="78"/>
      <c r="BO68" s="78"/>
      <c r="BP68" s="78"/>
      <c r="BQ68" s="78"/>
      <c r="BR68" s="78"/>
      <c r="BS68" s="78"/>
      <c r="BT68" s="78">
        <f t="shared" si="43"/>
        <v>16</v>
      </c>
      <c r="BU68" s="78">
        <f t="shared" si="44"/>
        <v>80</v>
      </c>
      <c r="BV68" s="82">
        <v>92</v>
      </c>
      <c r="BW68" s="82">
        <v>100</v>
      </c>
      <c r="BX68" s="82"/>
      <c r="BY68" s="82"/>
      <c r="BZ68" s="82"/>
      <c r="CA68" s="82">
        <f t="shared" si="45"/>
        <v>192</v>
      </c>
      <c r="CB68" s="82">
        <f t="shared" si="46"/>
        <v>96</v>
      </c>
      <c r="CC68" s="84">
        <v>84</v>
      </c>
      <c r="CD68" s="84">
        <v>89</v>
      </c>
      <c r="CE68" s="84"/>
      <c r="CF68" s="84"/>
      <c r="CG68" s="84"/>
      <c r="CH68" s="84">
        <f t="shared" si="47"/>
        <v>173</v>
      </c>
      <c r="CI68" s="84">
        <f t="shared" si="48"/>
        <v>86.5</v>
      </c>
      <c r="CJ68" s="86">
        <v>89</v>
      </c>
      <c r="CK68" s="86"/>
      <c r="CL68" s="86"/>
      <c r="CM68" s="86"/>
      <c r="CN68" s="86"/>
      <c r="CO68" s="86">
        <f t="shared" si="49"/>
        <v>89</v>
      </c>
      <c r="CP68" s="86">
        <f t="shared" si="50"/>
        <v>89</v>
      </c>
      <c r="CQ68" s="182">
        <v>18</v>
      </c>
      <c r="CR68" s="76">
        <v>12</v>
      </c>
      <c r="CS68" s="76"/>
      <c r="CT68" s="88"/>
      <c r="CU68" s="88"/>
      <c r="CV68" s="88"/>
      <c r="CW68" s="88"/>
      <c r="CX68" s="88"/>
      <c r="CY68" s="88">
        <f t="shared" si="51"/>
        <v>30</v>
      </c>
      <c r="CZ68" s="89">
        <f t="shared" si="52"/>
        <v>85.714285714285708</v>
      </c>
      <c r="DA68" s="386">
        <v>20</v>
      </c>
      <c r="DB68" s="385"/>
      <c r="DC68" s="80">
        <f t="shared" si="53"/>
        <v>8</v>
      </c>
      <c r="DD68" s="162" t="str">
        <f t="shared" si="54"/>
        <v/>
      </c>
      <c r="DE68" s="162">
        <f t="shared" si="55"/>
        <v>20.254545454545454</v>
      </c>
      <c r="DF68" s="162">
        <f t="shared" si="56"/>
        <v>43.281547619047615</v>
      </c>
      <c r="DG68" s="162">
        <f t="shared" si="57"/>
        <v>8</v>
      </c>
      <c r="DH68" s="93">
        <f t="shared" si="58"/>
        <v>71.536093073593065</v>
      </c>
      <c r="DI68" s="94">
        <f t="shared" si="59"/>
        <v>82.210058170995666</v>
      </c>
      <c r="DJ68" s="95">
        <f t="shared" si="60"/>
        <v>84.186718374218373</v>
      </c>
      <c r="DK68" s="96">
        <f t="shared" si="61"/>
        <v>85.768046536796533</v>
      </c>
      <c r="DL68" s="163">
        <f t="shared" si="31"/>
        <v>82</v>
      </c>
      <c r="DM68" s="164">
        <f t="shared" si="62"/>
        <v>0</v>
      </c>
      <c r="DN68" s="219">
        <f t="shared" si="63"/>
        <v>82</v>
      </c>
      <c r="DR68" s="275" t="s">
        <v>46</v>
      </c>
      <c r="DS68" s="275"/>
      <c r="DT68" s="275"/>
      <c r="DU68" s="275"/>
      <c r="DV68" s="276">
        <f>COUNTIFS($DL$66:$DL$105,"&gt;=85",$DL$66:$DL$105,"&lt;90")</f>
        <v>5</v>
      </c>
      <c r="DW68" s="276"/>
    </row>
    <row r="69" spans="1:127" ht="18" customHeight="1">
      <c r="A69" s="70">
        <v>406913150142</v>
      </c>
      <c r="B69" s="103" t="s">
        <v>186</v>
      </c>
      <c r="C69" s="220" t="s">
        <v>187</v>
      </c>
      <c r="D69" s="223"/>
      <c r="E69" s="182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 t="str">
        <f t="shared" si="32"/>
        <v/>
      </c>
      <c r="R69" s="76">
        <f t="shared" si="33"/>
        <v>0</v>
      </c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 t="str">
        <f t="shared" si="34"/>
        <v/>
      </c>
      <c r="AD69" s="79" t="str">
        <f t="shared" si="35"/>
        <v/>
      </c>
      <c r="AE69" s="182">
        <v>10</v>
      </c>
      <c r="AF69" s="76">
        <v>6</v>
      </c>
      <c r="AG69" s="76">
        <v>18</v>
      </c>
      <c r="AH69" s="76">
        <v>6</v>
      </c>
      <c r="AI69" s="76">
        <v>5</v>
      </c>
      <c r="AJ69" s="76">
        <v>8</v>
      </c>
      <c r="AK69" s="76">
        <v>20</v>
      </c>
      <c r="AL69" s="76"/>
      <c r="AM69" s="76"/>
      <c r="AN69" s="76"/>
      <c r="AO69" s="76">
        <f t="shared" si="36"/>
        <v>73</v>
      </c>
      <c r="AP69" s="76">
        <f t="shared" si="37"/>
        <v>81.111111111111114</v>
      </c>
      <c r="AQ69" s="78">
        <v>23</v>
      </c>
      <c r="AR69" s="78">
        <v>19</v>
      </c>
      <c r="AS69" s="78">
        <v>9</v>
      </c>
      <c r="AT69" s="78"/>
      <c r="AU69" s="78"/>
      <c r="AV69" s="78"/>
      <c r="AW69" s="78"/>
      <c r="AX69" s="78">
        <f t="shared" si="38"/>
        <v>51</v>
      </c>
      <c r="AY69" s="78">
        <f t="shared" si="39"/>
        <v>92.72727272727272</v>
      </c>
      <c r="AZ69" s="384">
        <v>22</v>
      </c>
      <c r="BA69" s="385"/>
      <c r="BB69" s="80">
        <f t="shared" si="40"/>
        <v>44</v>
      </c>
      <c r="BC69" s="182">
        <v>90</v>
      </c>
      <c r="BD69" s="76">
        <v>89</v>
      </c>
      <c r="BE69" s="76">
        <v>87</v>
      </c>
      <c r="BF69" s="76"/>
      <c r="BG69" s="76"/>
      <c r="BH69" s="76">
        <f t="shared" si="41"/>
        <v>266</v>
      </c>
      <c r="BI69" s="76">
        <f t="shared" si="42"/>
        <v>88.666666666666671</v>
      </c>
      <c r="BJ69" s="78">
        <v>20</v>
      </c>
      <c r="BK69" s="78"/>
      <c r="BL69" s="78"/>
      <c r="BM69" s="78"/>
      <c r="BN69" s="78"/>
      <c r="BO69" s="78"/>
      <c r="BP69" s="78"/>
      <c r="BQ69" s="78"/>
      <c r="BR69" s="78"/>
      <c r="BS69" s="78"/>
      <c r="BT69" s="78">
        <f t="shared" si="43"/>
        <v>20</v>
      </c>
      <c r="BU69" s="78">
        <f t="shared" si="44"/>
        <v>100</v>
      </c>
      <c r="BV69" s="82">
        <v>95</v>
      </c>
      <c r="BW69" s="82">
        <v>100</v>
      </c>
      <c r="BX69" s="82"/>
      <c r="BY69" s="82"/>
      <c r="BZ69" s="82"/>
      <c r="CA69" s="82">
        <f t="shared" si="45"/>
        <v>195</v>
      </c>
      <c r="CB69" s="82">
        <f t="shared" si="46"/>
        <v>97.5</v>
      </c>
      <c r="CC69" s="84">
        <v>88</v>
      </c>
      <c r="CD69" s="84">
        <v>88</v>
      </c>
      <c r="CE69" s="84"/>
      <c r="CF69" s="84"/>
      <c r="CG69" s="84"/>
      <c r="CH69" s="84">
        <f t="shared" si="47"/>
        <v>176</v>
      </c>
      <c r="CI69" s="84">
        <f t="shared" si="48"/>
        <v>88</v>
      </c>
      <c r="CJ69" s="86">
        <v>94</v>
      </c>
      <c r="CK69" s="86"/>
      <c r="CL69" s="86"/>
      <c r="CM69" s="86"/>
      <c r="CN69" s="86"/>
      <c r="CO69" s="86">
        <f t="shared" si="49"/>
        <v>94</v>
      </c>
      <c r="CP69" s="86">
        <f t="shared" si="50"/>
        <v>94</v>
      </c>
      <c r="CQ69" s="182">
        <v>16</v>
      </c>
      <c r="CR69" s="76">
        <v>14</v>
      </c>
      <c r="CS69" s="76"/>
      <c r="CT69" s="88"/>
      <c r="CU69" s="88"/>
      <c r="CV69" s="88"/>
      <c r="CW69" s="88"/>
      <c r="CX69" s="88"/>
      <c r="CY69" s="88">
        <f t="shared" si="51"/>
        <v>30</v>
      </c>
      <c r="CZ69" s="89">
        <f t="shared" si="52"/>
        <v>85.714285714285708</v>
      </c>
      <c r="DA69" s="386">
        <v>18</v>
      </c>
      <c r="DB69" s="385"/>
      <c r="DC69" s="80">
        <f t="shared" si="53"/>
        <v>7.2</v>
      </c>
      <c r="DD69" s="162" t="str">
        <f t="shared" si="54"/>
        <v/>
      </c>
      <c r="DE69" s="162">
        <f t="shared" si="55"/>
        <v>22.038787878787879</v>
      </c>
      <c r="DF69" s="162">
        <f t="shared" si="56"/>
        <v>46.614880952380958</v>
      </c>
      <c r="DG69" s="162">
        <f t="shared" si="57"/>
        <v>7.2</v>
      </c>
      <c r="DH69" s="93">
        <f t="shared" si="58"/>
        <v>75.853668831168832</v>
      </c>
      <c r="DI69" s="94">
        <f t="shared" si="59"/>
        <v>84.908543019480518</v>
      </c>
      <c r="DJ69" s="95">
        <f t="shared" si="60"/>
        <v>86.58537157287158</v>
      </c>
      <c r="DK69" s="96">
        <f t="shared" si="61"/>
        <v>87.926834415584409</v>
      </c>
      <c r="DL69" s="163">
        <f>IFERROR(IF(ROUND(IF($C$60="Green",DI69,IF($C$60="Orange",DJ69,IF($C$60="Yellow",DK69,"Error!"))),0)&lt;70,70,ROUND(IF($C$60="Green",DI69,IF($C$60="Orange",DJ69,IF($C$60="Yellow",DK69,"Error!"))),0)),"")</f>
        <v>85</v>
      </c>
      <c r="DM69" s="164">
        <f t="shared" si="62"/>
        <v>5</v>
      </c>
      <c r="DN69" s="219">
        <f t="shared" si="63"/>
        <v>80</v>
      </c>
      <c r="DR69" s="275" t="s">
        <v>49</v>
      </c>
      <c r="DS69" s="275"/>
      <c r="DT69" s="275"/>
      <c r="DU69" s="275"/>
      <c r="DV69" s="276">
        <f>COUNTIFS($DL$66:$DL$105,"&gt;=80",$DL$66:$DL$105,"&lt;85")</f>
        <v>6</v>
      </c>
      <c r="DW69" s="276"/>
    </row>
    <row r="70" spans="1:127" ht="18" customHeight="1">
      <c r="A70" s="70">
        <v>406913150165</v>
      </c>
      <c r="B70" s="71" t="s">
        <v>188</v>
      </c>
      <c r="C70" s="222" t="s">
        <v>189</v>
      </c>
      <c r="D70" s="223"/>
      <c r="E70" s="182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 t="str">
        <f t="shared" si="32"/>
        <v/>
      </c>
      <c r="R70" s="76">
        <f t="shared" si="33"/>
        <v>0</v>
      </c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 t="str">
        <f t="shared" si="34"/>
        <v/>
      </c>
      <c r="AD70" s="79" t="str">
        <f t="shared" si="35"/>
        <v/>
      </c>
      <c r="AE70" s="182">
        <v>10</v>
      </c>
      <c r="AF70" s="76">
        <v>10</v>
      </c>
      <c r="AG70" s="76">
        <v>17</v>
      </c>
      <c r="AH70" s="76">
        <v>9</v>
      </c>
      <c r="AI70" s="76">
        <v>8</v>
      </c>
      <c r="AJ70" s="76">
        <v>10</v>
      </c>
      <c r="AK70" s="76">
        <v>18</v>
      </c>
      <c r="AL70" s="76"/>
      <c r="AM70" s="76"/>
      <c r="AN70" s="76"/>
      <c r="AO70" s="76">
        <f t="shared" si="36"/>
        <v>82</v>
      </c>
      <c r="AP70" s="76">
        <f t="shared" si="37"/>
        <v>91.111111111111114</v>
      </c>
      <c r="AQ70" s="78">
        <v>19</v>
      </c>
      <c r="AR70" s="78">
        <v>13</v>
      </c>
      <c r="AS70" s="78">
        <v>9</v>
      </c>
      <c r="AT70" s="78"/>
      <c r="AU70" s="78"/>
      <c r="AV70" s="78"/>
      <c r="AW70" s="78"/>
      <c r="AX70" s="78">
        <f t="shared" si="38"/>
        <v>41</v>
      </c>
      <c r="AY70" s="78">
        <f t="shared" si="39"/>
        <v>74.545454545454547</v>
      </c>
      <c r="AZ70" s="384">
        <v>19</v>
      </c>
      <c r="BA70" s="385"/>
      <c r="BB70" s="80">
        <f t="shared" si="40"/>
        <v>38</v>
      </c>
      <c r="BC70" s="182">
        <v>88</v>
      </c>
      <c r="BD70" s="76">
        <v>89</v>
      </c>
      <c r="BE70" s="76">
        <v>89</v>
      </c>
      <c r="BF70" s="76"/>
      <c r="BG70" s="76"/>
      <c r="BH70" s="76">
        <f t="shared" si="41"/>
        <v>266</v>
      </c>
      <c r="BI70" s="76">
        <f t="shared" si="42"/>
        <v>88.666666666666671</v>
      </c>
      <c r="BJ70" s="78">
        <v>18</v>
      </c>
      <c r="BK70" s="78"/>
      <c r="BL70" s="78"/>
      <c r="BM70" s="78"/>
      <c r="BN70" s="78"/>
      <c r="BO70" s="78"/>
      <c r="BP70" s="78"/>
      <c r="BQ70" s="78"/>
      <c r="BR70" s="78"/>
      <c r="BS70" s="78"/>
      <c r="BT70" s="78">
        <f t="shared" si="43"/>
        <v>18</v>
      </c>
      <c r="BU70" s="78">
        <f t="shared" si="44"/>
        <v>90</v>
      </c>
      <c r="BV70" s="82">
        <v>89</v>
      </c>
      <c r="BW70" s="82">
        <v>95</v>
      </c>
      <c r="BX70" s="82"/>
      <c r="BY70" s="82"/>
      <c r="BZ70" s="82"/>
      <c r="CA70" s="82">
        <f t="shared" si="45"/>
        <v>184</v>
      </c>
      <c r="CB70" s="82">
        <f t="shared" si="46"/>
        <v>92</v>
      </c>
      <c r="CC70" s="84">
        <v>89</v>
      </c>
      <c r="CD70" s="84">
        <v>89</v>
      </c>
      <c r="CE70" s="84"/>
      <c r="CF70" s="84"/>
      <c r="CG70" s="84"/>
      <c r="CH70" s="84">
        <f t="shared" si="47"/>
        <v>178</v>
      </c>
      <c r="CI70" s="84">
        <f t="shared" si="48"/>
        <v>89</v>
      </c>
      <c r="CJ70" s="86">
        <v>94</v>
      </c>
      <c r="CK70" s="86"/>
      <c r="CL70" s="86"/>
      <c r="CM70" s="86"/>
      <c r="CN70" s="86"/>
      <c r="CO70" s="86">
        <f t="shared" si="49"/>
        <v>94</v>
      </c>
      <c r="CP70" s="86">
        <f t="shared" si="50"/>
        <v>94</v>
      </c>
      <c r="CQ70" s="182">
        <v>19</v>
      </c>
      <c r="CR70" s="76">
        <v>14</v>
      </c>
      <c r="CS70" s="76"/>
      <c r="CT70" s="88"/>
      <c r="CU70" s="88"/>
      <c r="CV70" s="88"/>
      <c r="CW70" s="88"/>
      <c r="CX70" s="88"/>
      <c r="CY70" s="88">
        <f t="shared" si="51"/>
        <v>33</v>
      </c>
      <c r="CZ70" s="89">
        <f t="shared" si="52"/>
        <v>94.285714285714278</v>
      </c>
      <c r="DA70" s="386">
        <v>26</v>
      </c>
      <c r="DB70" s="385"/>
      <c r="DC70" s="80">
        <f t="shared" si="53"/>
        <v>10.4</v>
      </c>
      <c r="DD70" s="162" t="str">
        <f t="shared" si="54"/>
        <v/>
      </c>
      <c r="DE70" s="162">
        <f t="shared" si="55"/>
        <v>21.062424242424239</v>
      </c>
      <c r="DF70" s="162">
        <f t="shared" si="56"/>
        <v>45.455952380952382</v>
      </c>
      <c r="DG70" s="162">
        <f t="shared" si="57"/>
        <v>10.4</v>
      </c>
      <c r="DH70" s="93">
        <f t="shared" si="58"/>
        <v>76.918376623376631</v>
      </c>
      <c r="DI70" s="94">
        <f t="shared" si="59"/>
        <v>85.573985389610399</v>
      </c>
      <c r="DJ70" s="95">
        <f t="shared" si="60"/>
        <v>87.176875901875903</v>
      </c>
      <c r="DK70" s="96">
        <f t="shared" si="61"/>
        <v>88.459188311688308</v>
      </c>
      <c r="DL70" s="163">
        <f t="shared" si="31"/>
        <v>86</v>
      </c>
      <c r="DM70" s="164">
        <f t="shared" si="62"/>
        <v>-3</v>
      </c>
      <c r="DN70" s="219">
        <f t="shared" si="63"/>
        <v>89</v>
      </c>
      <c r="DR70" s="275" t="s">
        <v>52</v>
      </c>
      <c r="DS70" s="275"/>
      <c r="DT70" s="275"/>
      <c r="DU70" s="275"/>
      <c r="DV70" s="276">
        <f>COUNTIFS($DL$66:$DL$105,"&gt;=75",$DL$66:$DL$105,"&lt;80")</f>
        <v>0</v>
      </c>
      <c r="DW70" s="276"/>
    </row>
    <row r="71" spans="1:127" ht="18" customHeight="1">
      <c r="A71" s="70">
        <v>406913150145</v>
      </c>
      <c r="B71" s="71" t="s">
        <v>80</v>
      </c>
      <c r="C71" s="222" t="s">
        <v>190</v>
      </c>
      <c r="D71" s="223"/>
      <c r="E71" s="182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 t="str">
        <f t="shared" si="32"/>
        <v/>
      </c>
      <c r="R71" s="76">
        <f t="shared" si="33"/>
        <v>0</v>
      </c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 t="str">
        <f t="shared" si="34"/>
        <v/>
      </c>
      <c r="AD71" s="79" t="str">
        <f t="shared" si="35"/>
        <v/>
      </c>
      <c r="AE71" s="182">
        <v>9</v>
      </c>
      <c r="AF71" s="76">
        <v>6</v>
      </c>
      <c r="AG71" s="76">
        <v>18</v>
      </c>
      <c r="AH71" s="76">
        <v>7</v>
      </c>
      <c r="AI71" s="76">
        <v>6</v>
      </c>
      <c r="AJ71" s="76">
        <v>8</v>
      </c>
      <c r="AK71" s="76">
        <v>17</v>
      </c>
      <c r="AL71" s="76"/>
      <c r="AM71" s="76"/>
      <c r="AN71" s="76"/>
      <c r="AO71" s="76">
        <f t="shared" si="36"/>
        <v>71</v>
      </c>
      <c r="AP71" s="76">
        <f t="shared" si="37"/>
        <v>78.888888888888886</v>
      </c>
      <c r="AQ71" s="78">
        <v>22</v>
      </c>
      <c r="AR71" s="78">
        <v>14</v>
      </c>
      <c r="AS71" s="78">
        <v>9</v>
      </c>
      <c r="AT71" s="78"/>
      <c r="AU71" s="78"/>
      <c r="AV71" s="78"/>
      <c r="AW71" s="78"/>
      <c r="AX71" s="78">
        <f t="shared" si="38"/>
        <v>45</v>
      </c>
      <c r="AY71" s="78">
        <f t="shared" si="39"/>
        <v>81.818181818181827</v>
      </c>
      <c r="AZ71" s="384">
        <v>19</v>
      </c>
      <c r="BA71" s="385"/>
      <c r="BB71" s="80">
        <f t="shared" si="40"/>
        <v>38</v>
      </c>
      <c r="BC71" s="182">
        <v>90</v>
      </c>
      <c r="BD71" s="76">
        <v>88</v>
      </c>
      <c r="BE71" s="76">
        <v>86</v>
      </c>
      <c r="BF71" s="76"/>
      <c r="BG71" s="76"/>
      <c r="BH71" s="76">
        <f t="shared" si="41"/>
        <v>264</v>
      </c>
      <c r="BI71" s="76">
        <f t="shared" si="42"/>
        <v>88</v>
      </c>
      <c r="BJ71" s="78">
        <v>16</v>
      </c>
      <c r="BK71" s="78"/>
      <c r="BL71" s="78"/>
      <c r="BM71" s="78"/>
      <c r="BN71" s="78"/>
      <c r="BO71" s="78"/>
      <c r="BP71" s="78"/>
      <c r="BQ71" s="78"/>
      <c r="BR71" s="78"/>
      <c r="BS71" s="78"/>
      <c r="BT71" s="78">
        <f t="shared" si="43"/>
        <v>16</v>
      </c>
      <c r="BU71" s="78">
        <f t="shared" si="44"/>
        <v>80</v>
      </c>
      <c r="BV71" s="82">
        <v>95</v>
      </c>
      <c r="BW71" s="82">
        <v>95</v>
      </c>
      <c r="BX71" s="82"/>
      <c r="BY71" s="82"/>
      <c r="BZ71" s="82"/>
      <c r="CA71" s="82">
        <f t="shared" si="45"/>
        <v>190</v>
      </c>
      <c r="CB71" s="82">
        <f t="shared" si="46"/>
        <v>95</v>
      </c>
      <c r="CC71" s="84">
        <v>87</v>
      </c>
      <c r="CD71" s="84">
        <v>100</v>
      </c>
      <c r="CE71" s="84"/>
      <c r="CF71" s="84"/>
      <c r="CG71" s="84"/>
      <c r="CH71" s="84">
        <f t="shared" si="47"/>
        <v>187</v>
      </c>
      <c r="CI71" s="84">
        <f t="shared" si="48"/>
        <v>93.5</v>
      </c>
      <c r="CJ71" s="86">
        <v>95</v>
      </c>
      <c r="CK71" s="86"/>
      <c r="CL71" s="86"/>
      <c r="CM71" s="86"/>
      <c r="CN71" s="86"/>
      <c r="CO71" s="86">
        <f t="shared" si="49"/>
        <v>95</v>
      </c>
      <c r="CP71" s="86">
        <f t="shared" si="50"/>
        <v>95</v>
      </c>
      <c r="CQ71" s="182">
        <v>18</v>
      </c>
      <c r="CR71" s="76">
        <v>13</v>
      </c>
      <c r="CS71" s="76"/>
      <c r="CT71" s="88"/>
      <c r="CU71" s="88"/>
      <c r="CV71" s="88"/>
      <c r="CW71" s="88"/>
      <c r="CX71" s="88"/>
      <c r="CY71" s="88">
        <f t="shared" si="51"/>
        <v>31</v>
      </c>
      <c r="CZ71" s="89">
        <f t="shared" si="52"/>
        <v>88.571428571428569</v>
      </c>
      <c r="DA71" s="386">
        <v>23</v>
      </c>
      <c r="DB71" s="385"/>
      <c r="DC71" s="80">
        <f t="shared" si="53"/>
        <v>9.1999999999999993</v>
      </c>
      <c r="DD71" s="162" t="str">
        <f t="shared" si="54"/>
        <v/>
      </c>
      <c r="DE71" s="162">
        <f t="shared" si="55"/>
        <v>20.250303030303034</v>
      </c>
      <c r="DF71" s="162">
        <f t="shared" si="56"/>
        <v>44.491071428571431</v>
      </c>
      <c r="DG71" s="162">
        <f t="shared" si="57"/>
        <v>9.1999999999999993</v>
      </c>
      <c r="DH71" s="93">
        <f t="shared" si="58"/>
        <v>73.941374458874463</v>
      </c>
      <c r="DI71" s="94">
        <f t="shared" si="59"/>
        <v>83.713359036796533</v>
      </c>
      <c r="DJ71" s="95">
        <f t="shared" si="60"/>
        <v>85.522985810485807</v>
      </c>
      <c r="DK71" s="96">
        <f t="shared" si="61"/>
        <v>86.970687229437232</v>
      </c>
      <c r="DL71" s="163">
        <f t="shared" si="31"/>
        <v>84</v>
      </c>
      <c r="DM71" s="164">
        <f t="shared" si="62"/>
        <v>4</v>
      </c>
      <c r="DN71" s="219">
        <f t="shared" si="63"/>
        <v>80</v>
      </c>
      <c r="DR71" s="275" t="s">
        <v>55</v>
      </c>
      <c r="DS71" s="275"/>
      <c r="DT71" s="275"/>
      <c r="DU71" s="275"/>
      <c r="DV71" s="276">
        <f>COUNTIFS($DL$66:$DL$105,"&lt;75")</f>
        <v>0</v>
      </c>
      <c r="DW71" s="276"/>
    </row>
    <row r="72" spans="1:127" ht="18" customHeight="1">
      <c r="A72" s="70">
        <v>406913150168</v>
      </c>
      <c r="B72" s="71" t="s">
        <v>191</v>
      </c>
      <c r="C72" s="222" t="s">
        <v>192</v>
      </c>
      <c r="D72" s="223"/>
      <c r="E72" s="182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 t="str">
        <f t="shared" si="32"/>
        <v/>
      </c>
      <c r="R72" s="76">
        <f t="shared" si="33"/>
        <v>0</v>
      </c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 t="str">
        <f t="shared" si="34"/>
        <v/>
      </c>
      <c r="AD72" s="79" t="str">
        <f t="shared" si="35"/>
        <v/>
      </c>
      <c r="AE72" s="182">
        <v>10</v>
      </c>
      <c r="AF72" s="76">
        <v>1</v>
      </c>
      <c r="AG72" s="76">
        <v>10</v>
      </c>
      <c r="AH72" s="76">
        <v>8</v>
      </c>
      <c r="AI72" s="76">
        <v>8</v>
      </c>
      <c r="AJ72" s="76">
        <v>7</v>
      </c>
      <c r="AK72" s="76">
        <v>15</v>
      </c>
      <c r="AL72" s="76"/>
      <c r="AM72" s="76"/>
      <c r="AN72" s="76"/>
      <c r="AO72" s="76">
        <f t="shared" si="36"/>
        <v>59</v>
      </c>
      <c r="AP72" s="76">
        <f t="shared" si="37"/>
        <v>65.555555555555557</v>
      </c>
      <c r="AQ72" s="78">
        <v>20</v>
      </c>
      <c r="AR72" s="78">
        <v>14</v>
      </c>
      <c r="AS72" s="78">
        <v>9</v>
      </c>
      <c r="AT72" s="78"/>
      <c r="AU72" s="78"/>
      <c r="AV72" s="78"/>
      <c r="AW72" s="78"/>
      <c r="AX72" s="78">
        <f t="shared" si="38"/>
        <v>43</v>
      </c>
      <c r="AY72" s="78">
        <f t="shared" si="39"/>
        <v>78.181818181818187</v>
      </c>
      <c r="AZ72" s="384">
        <v>15</v>
      </c>
      <c r="BA72" s="385"/>
      <c r="BB72" s="80">
        <f t="shared" si="40"/>
        <v>30</v>
      </c>
      <c r="BC72" s="182">
        <v>86</v>
      </c>
      <c r="BD72" s="76">
        <v>86</v>
      </c>
      <c r="BE72" s="76">
        <v>85</v>
      </c>
      <c r="BF72" s="76"/>
      <c r="BG72" s="76"/>
      <c r="BH72" s="76">
        <f t="shared" si="41"/>
        <v>257</v>
      </c>
      <c r="BI72" s="76">
        <f t="shared" si="42"/>
        <v>85.666666666666671</v>
      </c>
      <c r="BJ72" s="78">
        <v>18</v>
      </c>
      <c r="BK72" s="78"/>
      <c r="BL72" s="78"/>
      <c r="BM72" s="78"/>
      <c r="BN72" s="78"/>
      <c r="BO72" s="78"/>
      <c r="BP72" s="78"/>
      <c r="BQ72" s="78"/>
      <c r="BR72" s="78"/>
      <c r="BS72" s="78"/>
      <c r="BT72" s="78">
        <f t="shared" si="43"/>
        <v>18</v>
      </c>
      <c r="BU72" s="78">
        <f t="shared" si="44"/>
        <v>90</v>
      </c>
      <c r="BV72" s="82">
        <v>96</v>
      </c>
      <c r="BW72" s="82">
        <v>95</v>
      </c>
      <c r="BX72" s="82"/>
      <c r="BY72" s="82"/>
      <c r="BZ72" s="82"/>
      <c r="CA72" s="82">
        <f t="shared" si="45"/>
        <v>191</v>
      </c>
      <c r="CB72" s="82">
        <f t="shared" si="46"/>
        <v>95.5</v>
      </c>
      <c r="CC72" s="84">
        <v>95</v>
      </c>
      <c r="CD72" s="84">
        <v>86</v>
      </c>
      <c r="CE72" s="84"/>
      <c r="CF72" s="84"/>
      <c r="CG72" s="84"/>
      <c r="CH72" s="84">
        <f t="shared" si="47"/>
        <v>181</v>
      </c>
      <c r="CI72" s="84">
        <f t="shared" si="48"/>
        <v>90.5</v>
      </c>
      <c r="CJ72" s="86">
        <v>92</v>
      </c>
      <c r="CK72" s="86"/>
      <c r="CL72" s="86"/>
      <c r="CM72" s="86"/>
      <c r="CN72" s="86"/>
      <c r="CO72" s="86">
        <f t="shared" si="49"/>
        <v>92</v>
      </c>
      <c r="CP72" s="86">
        <f t="shared" si="50"/>
        <v>92</v>
      </c>
      <c r="CQ72" s="182">
        <v>17</v>
      </c>
      <c r="CR72" s="76">
        <v>12</v>
      </c>
      <c r="CS72" s="76"/>
      <c r="CT72" s="88"/>
      <c r="CU72" s="88"/>
      <c r="CV72" s="88"/>
      <c r="CW72" s="88"/>
      <c r="CX72" s="88"/>
      <c r="CY72" s="88">
        <f t="shared" si="51"/>
        <v>29</v>
      </c>
      <c r="CZ72" s="89">
        <f t="shared" si="52"/>
        <v>82.857142857142861</v>
      </c>
      <c r="DA72" s="386">
        <v>19</v>
      </c>
      <c r="DB72" s="385"/>
      <c r="DC72" s="80">
        <f t="shared" si="53"/>
        <v>7.6</v>
      </c>
      <c r="DD72" s="162" t="str">
        <f t="shared" si="54"/>
        <v/>
      </c>
      <c r="DE72" s="162">
        <f t="shared" si="55"/>
        <v>17.603030303030302</v>
      </c>
      <c r="DF72" s="162">
        <f t="shared" si="56"/>
        <v>44.809523809523817</v>
      </c>
      <c r="DG72" s="162">
        <f t="shared" si="57"/>
        <v>7.6</v>
      </c>
      <c r="DH72" s="93">
        <f t="shared" si="58"/>
        <v>70.012554112554113</v>
      </c>
      <c r="DI72" s="94">
        <f t="shared" si="59"/>
        <v>81.257846320346317</v>
      </c>
      <c r="DJ72" s="95">
        <f t="shared" si="60"/>
        <v>83.340307840307844</v>
      </c>
      <c r="DK72" s="96">
        <f t="shared" si="61"/>
        <v>85.006277056277057</v>
      </c>
      <c r="DL72" s="163">
        <f t="shared" si="31"/>
        <v>81</v>
      </c>
      <c r="DM72" s="164">
        <f t="shared" si="62"/>
        <v>5</v>
      </c>
      <c r="DN72" s="219">
        <f t="shared" si="63"/>
        <v>76</v>
      </c>
      <c r="DR72" s="272" t="s">
        <v>25</v>
      </c>
      <c r="DS72" s="272"/>
      <c r="DT72" s="272"/>
      <c r="DU72" s="272"/>
      <c r="DV72" s="273">
        <f>SUM(DV66:DW71)</f>
        <v>20</v>
      </c>
      <c r="DW72" s="273"/>
    </row>
    <row r="73" spans="1:127" ht="18" customHeight="1">
      <c r="A73" s="70">
        <v>406913150169</v>
      </c>
      <c r="B73" s="99" t="s">
        <v>193</v>
      </c>
      <c r="C73" s="224" t="s">
        <v>194</v>
      </c>
      <c r="D73" s="223"/>
      <c r="E73" s="182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 t="str">
        <f t="shared" si="32"/>
        <v/>
      </c>
      <c r="R73" s="76">
        <f t="shared" si="33"/>
        <v>0</v>
      </c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 t="str">
        <f t="shared" si="34"/>
        <v/>
      </c>
      <c r="AD73" s="79" t="str">
        <f t="shared" si="35"/>
        <v/>
      </c>
      <c r="AE73" s="182">
        <v>10</v>
      </c>
      <c r="AF73" s="76">
        <v>7</v>
      </c>
      <c r="AG73" s="76">
        <v>10</v>
      </c>
      <c r="AH73" s="76">
        <v>10</v>
      </c>
      <c r="AI73" s="76">
        <v>9</v>
      </c>
      <c r="AJ73" s="76">
        <v>9</v>
      </c>
      <c r="AK73" s="76">
        <v>17</v>
      </c>
      <c r="AL73" s="76"/>
      <c r="AM73" s="76"/>
      <c r="AN73" s="76"/>
      <c r="AO73" s="76">
        <f t="shared" si="36"/>
        <v>72</v>
      </c>
      <c r="AP73" s="76">
        <f t="shared" si="37"/>
        <v>80</v>
      </c>
      <c r="AQ73" s="78">
        <v>25</v>
      </c>
      <c r="AR73" s="78">
        <v>19</v>
      </c>
      <c r="AS73" s="78">
        <v>9</v>
      </c>
      <c r="AT73" s="78"/>
      <c r="AU73" s="78"/>
      <c r="AV73" s="78"/>
      <c r="AW73" s="78"/>
      <c r="AX73" s="78">
        <f t="shared" si="38"/>
        <v>53</v>
      </c>
      <c r="AY73" s="78">
        <f t="shared" si="39"/>
        <v>96.36363636363636</v>
      </c>
      <c r="AZ73" s="384">
        <v>31</v>
      </c>
      <c r="BA73" s="385"/>
      <c r="BB73" s="80">
        <f t="shared" si="40"/>
        <v>62</v>
      </c>
      <c r="BC73" s="182">
        <v>90</v>
      </c>
      <c r="BD73" s="76">
        <v>89</v>
      </c>
      <c r="BE73" s="76">
        <v>90</v>
      </c>
      <c r="BF73" s="76"/>
      <c r="BG73" s="76"/>
      <c r="BH73" s="76">
        <f t="shared" si="41"/>
        <v>269</v>
      </c>
      <c r="BI73" s="76">
        <f t="shared" si="42"/>
        <v>89.666666666666657</v>
      </c>
      <c r="BJ73" s="78">
        <v>20</v>
      </c>
      <c r="BK73" s="78"/>
      <c r="BL73" s="78"/>
      <c r="BM73" s="78"/>
      <c r="BN73" s="78"/>
      <c r="BO73" s="78"/>
      <c r="BP73" s="78"/>
      <c r="BQ73" s="78"/>
      <c r="BR73" s="78"/>
      <c r="BS73" s="78"/>
      <c r="BT73" s="78">
        <f t="shared" si="43"/>
        <v>20</v>
      </c>
      <c r="BU73" s="78">
        <f t="shared" si="44"/>
        <v>100</v>
      </c>
      <c r="BV73" s="82">
        <v>89</v>
      </c>
      <c r="BW73" s="82">
        <v>100</v>
      </c>
      <c r="BX73" s="82"/>
      <c r="BY73" s="82"/>
      <c r="BZ73" s="82"/>
      <c r="CA73" s="82">
        <f t="shared" si="45"/>
        <v>189</v>
      </c>
      <c r="CB73" s="82">
        <f t="shared" si="46"/>
        <v>94.5</v>
      </c>
      <c r="CC73" s="84">
        <v>95</v>
      </c>
      <c r="CD73" s="84">
        <v>90</v>
      </c>
      <c r="CE73" s="84"/>
      <c r="CF73" s="84"/>
      <c r="CG73" s="84"/>
      <c r="CH73" s="84">
        <f t="shared" si="47"/>
        <v>185</v>
      </c>
      <c r="CI73" s="84">
        <f t="shared" si="48"/>
        <v>92.5</v>
      </c>
      <c r="CJ73" s="86">
        <v>95</v>
      </c>
      <c r="CK73" s="86"/>
      <c r="CL73" s="86"/>
      <c r="CM73" s="86"/>
      <c r="CN73" s="86"/>
      <c r="CO73" s="86">
        <f>IF(SUMIFS(CJ73:CN73,CJ73:CN73,"&gt;=0")=0,"",SUMIFS(CJ73:CN73,CJ73:CN73,"&gt;=0"))</f>
        <v>95</v>
      </c>
      <c r="CP73" s="86">
        <f t="shared" si="50"/>
        <v>95</v>
      </c>
      <c r="CQ73" s="182">
        <v>19</v>
      </c>
      <c r="CR73" s="76">
        <v>15</v>
      </c>
      <c r="CS73" s="76"/>
      <c r="CT73" s="88"/>
      <c r="CU73" s="88"/>
      <c r="CV73" s="88"/>
      <c r="CW73" s="88"/>
      <c r="CX73" s="88"/>
      <c r="CY73" s="88">
        <f t="shared" si="51"/>
        <v>34</v>
      </c>
      <c r="CZ73" s="89">
        <f t="shared" si="52"/>
        <v>97.142857142857139</v>
      </c>
      <c r="DA73" s="386">
        <v>41</v>
      </c>
      <c r="DB73" s="385"/>
      <c r="DC73" s="80">
        <f t="shared" si="53"/>
        <v>16.399999999999999</v>
      </c>
      <c r="DD73" s="162" t="str">
        <f t="shared" si="54"/>
        <v/>
      </c>
      <c r="DE73" s="162">
        <f t="shared" si="55"/>
        <v>23.852727272727275</v>
      </c>
      <c r="DF73" s="162">
        <f t="shared" si="56"/>
        <v>47.473809523809514</v>
      </c>
      <c r="DG73" s="162">
        <f t="shared" si="57"/>
        <v>16.399999999999999</v>
      </c>
      <c r="DH73" s="93">
        <f t="shared" si="58"/>
        <v>87.726536796536777</v>
      </c>
      <c r="DI73" s="94">
        <f t="shared" si="59"/>
        <v>92.329085497835479</v>
      </c>
      <c r="DJ73" s="95">
        <f t="shared" si="60"/>
        <v>93.181409331409327</v>
      </c>
      <c r="DK73" s="96">
        <f t="shared" si="61"/>
        <v>93.863268398268389</v>
      </c>
      <c r="DL73" s="163">
        <f t="shared" si="31"/>
        <v>92</v>
      </c>
      <c r="DM73" s="164">
        <f t="shared" si="62"/>
        <v>0</v>
      </c>
      <c r="DN73" s="219">
        <f t="shared" si="63"/>
        <v>92</v>
      </c>
    </row>
    <row r="74" spans="1:127" ht="18" customHeight="1">
      <c r="A74" s="70">
        <v>406913150146</v>
      </c>
      <c r="B74" s="71" t="s">
        <v>195</v>
      </c>
      <c r="C74" s="222" t="s">
        <v>196</v>
      </c>
      <c r="D74" s="223"/>
      <c r="E74" s="182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 t="str">
        <f t="shared" si="32"/>
        <v/>
      </c>
      <c r="R74" s="76">
        <f t="shared" si="33"/>
        <v>0</v>
      </c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 t="str">
        <f t="shared" si="34"/>
        <v/>
      </c>
      <c r="AD74" s="79" t="str">
        <f t="shared" si="35"/>
        <v/>
      </c>
      <c r="AE74" s="182">
        <v>10</v>
      </c>
      <c r="AF74" s="76">
        <v>6</v>
      </c>
      <c r="AG74" s="76">
        <v>20</v>
      </c>
      <c r="AH74" s="76">
        <v>9</v>
      </c>
      <c r="AI74" s="76">
        <v>9</v>
      </c>
      <c r="AJ74" s="76">
        <v>9</v>
      </c>
      <c r="AK74" s="76">
        <v>19</v>
      </c>
      <c r="AL74" s="76"/>
      <c r="AM74" s="76"/>
      <c r="AN74" s="76"/>
      <c r="AO74" s="76">
        <f t="shared" si="36"/>
        <v>82</v>
      </c>
      <c r="AP74" s="76">
        <f t="shared" si="37"/>
        <v>91.111111111111114</v>
      </c>
      <c r="AQ74" s="78">
        <v>23</v>
      </c>
      <c r="AR74" s="78">
        <v>20</v>
      </c>
      <c r="AS74" s="78">
        <v>10</v>
      </c>
      <c r="AT74" s="78"/>
      <c r="AU74" s="78"/>
      <c r="AV74" s="78"/>
      <c r="AW74" s="78"/>
      <c r="AX74" s="78">
        <f t="shared" si="38"/>
        <v>53</v>
      </c>
      <c r="AY74" s="78">
        <f t="shared" si="39"/>
        <v>96.36363636363636</v>
      </c>
      <c r="AZ74" s="384">
        <v>40</v>
      </c>
      <c r="BA74" s="385"/>
      <c r="BB74" s="80">
        <f t="shared" si="40"/>
        <v>80</v>
      </c>
      <c r="BC74" s="182">
        <v>89</v>
      </c>
      <c r="BD74" s="76">
        <v>93</v>
      </c>
      <c r="BE74" s="76">
        <v>90</v>
      </c>
      <c r="BF74" s="76"/>
      <c r="BG74" s="76"/>
      <c r="BH74" s="76">
        <f t="shared" si="41"/>
        <v>272</v>
      </c>
      <c r="BI74" s="76">
        <f t="shared" si="42"/>
        <v>90.666666666666657</v>
      </c>
      <c r="BJ74" s="78">
        <v>20</v>
      </c>
      <c r="BK74" s="78"/>
      <c r="BL74" s="78"/>
      <c r="BM74" s="78"/>
      <c r="BN74" s="78"/>
      <c r="BO74" s="78"/>
      <c r="BP74" s="78"/>
      <c r="BQ74" s="78"/>
      <c r="BR74" s="78"/>
      <c r="BS74" s="78"/>
      <c r="BT74" s="78">
        <f t="shared" si="43"/>
        <v>20</v>
      </c>
      <c r="BU74" s="78">
        <f t="shared" si="44"/>
        <v>100</v>
      </c>
      <c r="BV74" s="82">
        <v>92</v>
      </c>
      <c r="BW74" s="82">
        <v>100</v>
      </c>
      <c r="BX74" s="82"/>
      <c r="BY74" s="82"/>
      <c r="BZ74" s="82"/>
      <c r="CA74" s="82">
        <f t="shared" si="45"/>
        <v>192</v>
      </c>
      <c r="CB74" s="82">
        <f t="shared" si="46"/>
        <v>96</v>
      </c>
      <c r="CC74" s="84">
        <v>95</v>
      </c>
      <c r="CD74" s="84">
        <v>97</v>
      </c>
      <c r="CE74" s="84"/>
      <c r="CF74" s="84"/>
      <c r="CG74" s="84"/>
      <c r="CH74" s="84">
        <f t="shared" si="47"/>
        <v>192</v>
      </c>
      <c r="CI74" s="84">
        <f t="shared" si="48"/>
        <v>96</v>
      </c>
      <c r="CJ74" s="86">
        <v>95</v>
      </c>
      <c r="CK74" s="86"/>
      <c r="CL74" s="86"/>
      <c r="CM74" s="86"/>
      <c r="CN74" s="86"/>
      <c r="CO74" s="86">
        <f t="shared" si="49"/>
        <v>95</v>
      </c>
      <c r="CP74" s="86">
        <f t="shared" si="50"/>
        <v>95</v>
      </c>
      <c r="CQ74" s="182">
        <v>20</v>
      </c>
      <c r="CR74" s="76">
        <v>14</v>
      </c>
      <c r="CS74" s="76"/>
      <c r="CT74" s="88"/>
      <c r="CU74" s="88"/>
      <c r="CV74" s="88"/>
      <c r="CW74" s="88"/>
      <c r="CX74" s="88"/>
      <c r="CY74" s="88">
        <f t="shared" si="51"/>
        <v>34</v>
      </c>
      <c r="CZ74" s="89">
        <f t="shared" si="52"/>
        <v>97.142857142857139</v>
      </c>
      <c r="DA74" s="386">
        <v>48</v>
      </c>
      <c r="DB74" s="385"/>
      <c r="DC74" s="80">
        <f t="shared" si="53"/>
        <v>19.2</v>
      </c>
      <c r="DD74" s="162" t="str">
        <f t="shared" si="54"/>
        <v/>
      </c>
      <c r="DE74" s="162">
        <f t="shared" si="55"/>
        <v>26.806060606060605</v>
      </c>
      <c r="DF74" s="162">
        <f t="shared" si="56"/>
        <v>47.948809523809516</v>
      </c>
      <c r="DG74" s="162">
        <f t="shared" si="57"/>
        <v>19.2</v>
      </c>
      <c r="DH74" s="93">
        <f t="shared" si="58"/>
        <v>93.954870129870116</v>
      </c>
      <c r="DI74" s="94">
        <f t="shared" si="59"/>
        <v>96.221793831168824</v>
      </c>
      <c r="DJ74" s="95">
        <f t="shared" si="60"/>
        <v>96.641594516594509</v>
      </c>
      <c r="DK74" s="96">
        <f t="shared" si="61"/>
        <v>96.977435064935065</v>
      </c>
      <c r="DL74" s="163">
        <f t="shared" si="31"/>
        <v>96</v>
      </c>
      <c r="DM74" s="164">
        <f t="shared" si="62"/>
        <v>-2</v>
      </c>
      <c r="DN74" s="219">
        <f t="shared" si="63"/>
        <v>98</v>
      </c>
    </row>
    <row r="75" spans="1:127" ht="18" customHeight="1">
      <c r="A75" s="70">
        <v>406913150170</v>
      </c>
      <c r="B75" s="103" t="s">
        <v>197</v>
      </c>
      <c r="C75" s="220" t="s">
        <v>198</v>
      </c>
      <c r="D75" s="223"/>
      <c r="E75" s="182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 t="str">
        <f t="shared" si="32"/>
        <v/>
      </c>
      <c r="R75" s="76">
        <f t="shared" si="33"/>
        <v>0</v>
      </c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 t="str">
        <f t="shared" si="34"/>
        <v/>
      </c>
      <c r="AD75" s="79" t="str">
        <f t="shared" si="35"/>
        <v/>
      </c>
      <c r="AE75" s="182">
        <v>8</v>
      </c>
      <c r="AF75" s="76">
        <v>3</v>
      </c>
      <c r="AG75" s="76">
        <v>20</v>
      </c>
      <c r="AH75" s="76">
        <v>8</v>
      </c>
      <c r="AI75" s="76">
        <v>8</v>
      </c>
      <c r="AJ75" s="76">
        <v>9</v>
      </c>
      <c r="AK75" s="76">
        <v>15</v>
      </c>
      <c r="AL75" s="76"/>
      <c r="AM75" s="76"/>
      <c r="AN75" s="76"/>
      <c r="AO75" s="76">
        <f t="shared" si="36"/>
        <v>71</v>
      </c>
      <c r="AP75" s="76">
        <f t="shared" si="37"/>
        <v>78.888888888888886</v>
      </c>
      <c r="AQ75" s="78">
        <v>18</v>
      </c>
      <c r="AR75" s="78">
        <v>15</v>
      </c>
      <c r="AS75" s="78">
        <v>10</v>
      </c>
      <c r="AT75" s="78"/>
      <c r="AU75" s="78"/>
      <c r="AV75" s="78"/>
      <c r="AW75" s="78"/>
      <c r="AX75" s="78">
        <f t="shared" si="38"/>
        <v>43</v>
      </c>
      <c r="AY75" s="78">
        <f t="shared" si="39"/>
        <v>78.181818181818187</v>
      </c>
      <c r="AZ75" s="384">
        <v>25</v>
      </c>
      <c r="BA75" s="385"/>
      <c r="BB75" s="80">
        <f t="shared" si="40"/>
        <v>50</v>
      </c>
      <c r="BC75" s="182">
        <v>89</v>
      </c>
      <c r="BD75" s="76">
        <v>93</v>
      </c>
      <c r="BE75" s="76">
        <v>88</v>
      </c>
      <c r="BF75" s="76"/>
      <c r="BG75" s="76"/>
      <c r="BH75" s="76">
        <f t="shared" si="41"/>
        <v>270</v>
      </c>
      <c r="BI75" s="76">
        <f t="shared" si="42"/>
        <v>90</v>
      </c>
      <c r="BJ75" s="78">
        <v>17</v>
      </c>
      <c r="BK75" s="78"/>
      <c r="BL75" s="78"/>
      <c r="BM75" s="78"/>
      <c r="BN75" s="78"/>
      <c r="BO75" s="78"/>
      <c r="BP75" s="78"/>
      <c r="BQ75" s="78"/>
      <c r="BR75" s="78"/>
      <c r="BS75" s="78"/>
      <c r="BT75" s="78">
        <f t="shared" si="43"/>
        <v>17</v>
      </c>
      <c r="BU75" s="78">
        <f t="shared" si="44"/>
        <v>85</v>
      </c>
      <c r="BV75" s="82">
        <v>92</v>
      </c>
      <c r="BW75" s="82">
        <v>95</v>
      </c>
      <c r="BX75" s="82"/>
      <c r="BY75" s="82"/>
      <c r="BZ75" s="82"/>
      <c r="CA75" s="82">
        <f t="shared" si="45"/>
        <v>187</v>
      </c>
      <c r="CB75" s="82">
        <f t="shared" si="46"/>
        <v>93.5</v>
      </c>
      <c r="CC75" s="84">
        <v>89</v>
      </c>
      <c r="CD75" s="84">
        <v>100</v>
      </c>
      <c r="CE75" s="84"/>
      <c r="CF75" s="84"/>
      <c r="CG75" s="84"/>
      <c r="CH75" s="84">
        <f t="shared" si="47"/>
        <v>189</v>
      </c>
      <c r="CI75" s="84">
        <f>IFERROR(IF($CI$62=0,0,((CH75/SUMIFS($CC$65:$CG$65,CC75:CG75,"&gt;=0"))*100)),"")</f>
        <v>94.5</v>
      </c>
      <c r="CJ75" s="86">
        <v>89</v>
      </c>
      <c r="CK75" s="86"/>
      <c r="CL75" s="86"/>
      <c r="CM75" s="86"/>
      <c r="CN75" s="86"/>
      <c r="CO75" s="86">
        <f t="shared" si="49"/>
        <v>89</v>
      </c>
      <c r="CP75" s="86">
        <f t="shared" si="50"/>
        <v>89</v>
      </c>
      <c r="CQ75" s="182">
        <v>15</v>
      </c>
      <c r="CR75" s="76">
        <v>13</v>
      </c>
      <c r="CS75" s="76"/>
      <c r="CT75" s="88"/>
      <c r="CU75" s="88"/>
      <c r="CV75" s="88"/>
      <c r="CW75" s="88"/>
      <c r="CX75" s="88"/>
      <c r="CY75" s="88">
        <f t="shared" si="51"/>
        <v>28</v>
      </c>
      <c r="CZ75" s="89">
        <f t="shared" si="52"/>
        <v>80</v>
      </c>
      <c r="DA75" s="386">
        <v>32</v>
      </c>
      <c r="DB75" s="385"/>
      <c r="DC75" s="80">
        <f t="shared" si="53"/>
        <v>12.8</v>
      </c>
      <c r="DD75" s="162" t="str">
        <f t="shared" si="54"/>
        <v/>
      </c>
      <c r="DE75" s="162">
        <f t="shared" si="55"/>
        <v>21.003030303030304</v>
      </c>
      <c r="DF75" s="162">
        <f t="shared" si="56"/>
        <v>44.4</v>
      </c>
      <c r="DG75" s="162">
        <f t="shared" si="57"/>
        <v>12.8</v>
      </c>
      <c r="DH75" s="93">
        <f t="shared" si="58"/>
        <v>78.203030303030303</v>
      </c>
      <c r="DI75" s="94">
        <f t="shared" si="59"/>
        <v>86.376893939393938</v>
      </c>
      <c r="DJ75" s="95">
        <f t="shared" si="60"/>
        <v>87.890572390572387</v>
      </c>
      <c r="DK75" s="96">
        <f t="shared" si="61"/>
        <v>89.101515151515144</v>
      </c>
      <c r="DL75" s="163">
        <f t="shared" si="31"/>
        <v>86</v>
      </c>
      <c r="DM75" s="164">
        <f t="shared" si="62"/>
        <v>6</v>
      </c>
      <c r="DN75" s="219">
        <f t="shared" si="63"/>
        <v>80</v>
      </c>
    </row>
    <row r="76" spans="1:127" ht="18" customHeight="1">
      <c r="A76" s="70">
        <v>406913150151</v>
      </c>
      <c r="B76" s="71" t="s">
        <v>199</v>
      </c>
      <c r="C76" s="222" t="s">
        <v>200</v>
      </c>
      <c r="D76" s="223"/>
      <c r="E76" s="182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 t="str">
        <f t="shared" si="32"/>
        <v/>
      </c>
      <c r="R76" s="76">
        <f t="shared" si="33"/>
        <v>0</v>
      </c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 t="str">
        <f t="shared" si="34"/>
        <v/>
      </c>
      <c r="AD76" s="79" t="str">
        <f t="shared" si="35"/>
        <v/>
      </c>
      <c r="AE76" s="182">
        <v>10</v>
      </c>
      <c r="AF76" s="76">
        <v>3</v>
      </c>
      <c r="AG76" s="76">
        <v>15</v>
      </c>
      <c r="AH76" s="76">
        <v>7</v>
      </c>
      <c r="AI76" s="76">
        <v>7</v>
      </c>
      <c r="AJ76" s="76">
        <v>8</v>
      </c>
      <c r="AK76" s="76">
        <v>18</v>
      </c>
      <c r="AL76" s="76"/>
      <c r="AM76" s="76"/>
      <c r="AN76" s="76"/>
      <c r="AO76" s="76">
        <f t="shared" si="36"/>
        <v>68</v>
      </c>
      <c r="AP76" s="76">
        <f t="shared" si="37"/>
        <v>75.555555555555557</v>
      </c>
      <c r="AQ76" s="78">
        <v>22</v>
      </c>
      <c r="AR76" s="78">
        <v>12</v>
      </c>
      <c r="AS76" s="78">
        <v>8</v>
      </c>
      <c r="AT76" s="78"/>
      <c r="AU76" s="78"/>
      <c r="AV76" s="78"/>
      <c r="AW76" s="78"/>
      <c r="AX76" s="78">
        <f t="shared" si="38"/>
        <v>42</v>
      </c>
      <c r="AY76" s="78">
        <f t="shared" si="39"/>
        <v>76.363636363636374</v>
      </c>
      <c r="AZ76" s="384">
        <v>23</v>
      </c>
      <c r="BA76" s="385"/>
      <c r="BB76" s="80">
        <f t="shared" si="40"/>
        <v>46</v>
      </c>
      <c r="BC76" s="182">
        <v>86</v>
      </c>
      <c r="BD76" s="76">
        <v>86</v>
      </c>
      <c r="BE76" s="76">
        <v>88</v>
      </c>
      <c r="BF76" s="76"/>
      <c r="BG76" s="76"/>
      <c r="BH76" s="76">
        <f t="shared" si="41"/>
        <v>260</v>
      </c>
      <c r="BI76" s="76">
        <f t="shared" si="42"/>
        <v>86.666666666666671</v>
      </c>
      <c r="BJ76" s="78">
        <v>18</v>
      </c>
      <c r="BK76" s="78"/>
      <c r="BL76" s="78"/>
      <c r="BM76" s="78"/>
      <c r="BN76" s="78"/>
      <c r="BO76" s="78"/>
      <c r="BP76" s="78"/>
      <c r="BQ76" s="78"/>
      <c r="BR76" s="78"/>
      <c r="BS76" s="78"/>
      <c r="BT76" s="78">
        <f t="shared" si="43"/>
        <v>18</v>
      </c>
      <c r="BU76" s="78">
        <f t="shared" si="44"/>
        <v>90</v>
      </c>
      <c r="BV76" s="82">
        <v>95</v>
      </c>
      <c r="BW76" s="82">
        <v>100</v>
      </c>
      <c r="BX76" s="82"/>
      <c r="BY76" s="82"/>
      <c r="BZ76" s="82"/>
      <c r="CA76" s="82">
        <f t="shared" si="45"/>
        <v>195</v>
      </c>
      <c r="CB76" s="82">
        <f t="shared" si="46"/>
        <v>97.5</v>
      </c>
      <c r="CC76" s="84">
        <v>92</v>
      </c>
      <c r="CD76" s="84">
        <v>87</v>
      </c>
      <c r="CE76" s="84"/>
      <c r="CF76" s="84"/>
      <c r="CG76" s="84"/>
      <c r="CH76" s="84">
        <f t="shared" si="47"/>
        <v>179</v>
      </c>
      <c r="CI76" s="84">
        <f t="shared" si="48"/>
        <v>89.5</v>
      </c>
      <c r="CJ76" s="86">
        <v>88</v>
      </c>
      <c r="CK76" s="86"/>
      <c r="CL76" s="86"/>
      <c r="CM76" s="86"/>
      <c r="CN76" s="86"/>
      <c r="CO76" s="86">
        <f t="shared" si="49"/>
        <v>88</v>
      </c>
      <c r="CP76" s="86">
        <f t="shared" si="50"/>
        <v>88</v>
      </c>
      <c r="CQ76" s="182">
        <v>17</v>
      </c>
      <c r="CR76" s="76">
        <v>12</v>
      </c>
      <c r="CS76" s="76"/>
      <c r="CT76" s="88"/>
      <c r="CU76" s="88"/>
      <c r="CV76" s="88"/>
      <c r="CW76" s="88"/>
      <c r="CX76" s="88"/>
      <c r="CY76" s="88">
        <f t="shared" si="51"/>
        <v>29</v>
      </c>
      <c r="CZ76" s="89">
        <f t="shared" si="52"/>
        <v>82.857142857142861</v>
      </c>
      <c r="DA76" s="386">
        <v>24</v>
      </c>
      <c r="DB76" s="385"/>
      <c r="DC76" s="80">
        <f t="shared" si="53"/>
        <v>9.6</v>
      </c>
      <c r="DD76" s="162" t="str">
        <f t="shared" si="54"/>
        <v/>
      </c>
      <c r="DE76" s="162">
        <f t="shared" si="55"/>
        <v>20.079393939393938</v>
      </c>
      <c r="DF76" s="162">
        <f t="shared" si="56"/>
        <v>44.684523809523817</v>
      </c>
      <c r="DG76" s="162">
        <f t="shared" si="57"/>
        <v>9.6</v>
      </c>
      <c r="DH76" s="93">
        <f t="shared" si="58"/>
        <v>74.363917748917743</v>
      </c>
      <c r="DI76" s="94">
        <f t="shared" si="59"/>
        <v>83.977448593073589</v>
      </c>
      <c r="DJ76" s="95">
        <f t="shared" si="60"/>
        <v>85.757732082732076</v>
      </c>
      <c r="DK76" s="96">
        <f t="shared" si="61"/>
        <v>87.181958874458871</v>
      </c>
      <c r="DL76" s="163">
        <f t="shared" si="31"/>
        <v>84</v>
      </c>
      <c r="DM76" s="164">
        <f t="shared" si="62"/>
        <v>4</v>
      </c>
      <c r="DN76" s="219">
        <f t="shared" si="63"/>
        <v>80</v>
      </c>
    </row>
    <row r="77" spans="1:127" ht="18" customHeight="1">
      <c r="A77" s="70"/>
      <c r="B77" s="71"/>
      <c r="C77" s="222"/>
      <c r="D77" s="223"/>
      <c r="E77" s="182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 t="str">
        <f t="shared" si="32"/>
        <v/>
      </c>
      <c r="R77" s="76">
        <f>IFERROR(IF($R$62=0,0,((Q77/SUMIFS($E$65:$P$65,E77:P77,"&gt;=0")*100))),"")</f>
        <v>0</v>
      </c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 t="str">
        <f t="shared" si="34"/>
        <v/>
      </c>
      <c r="AD77" s="79" t="str">
        <f t="shared" si="35"/>
        <v/>
      </c>
      <c r="AE77" s="182"/>
      <c r="AF77" s="76"/>
      <c r="AG77" s="76"/>
      <c r="AH77" s="76"/>
      <c r="AI77" s="76"/>
      <c r="AJ77" s="76"/>
      <c r="AK77" s="76"/>
      <c r="AL77" s="76"/>
      <c r="AM77" s="76"/>
      <c r="AN77" s="76"/>
      <c r="AO77" s="76" t="str">
        <f t="shared" si="36"/>
        <v/>
      </c>
      <c r="AP77" s="76" t="str">
        <f t="shared" si="37"/>
        <v/>
      </c>
      <c r="AQ77" s="78"/>
      <c r="AR77" s="78"/>
      <c r="AS77" s="78"/>
      <c r="AT77" s="78"/>
      <c r="AU77" s="78"/>
      <c r="AV77" s="78"/>
      <c r="AW77" s="78"/>
      <c r="AX77" s="78" t="str">
        <f t="shared" si="38"/>
        <v/>
      </c>
      <c r="AY77" s="78" t="str">
        <f t="shared" si="39"/>
        <v/>
      </c>
      <c r="AZ77" s="384"/>
      <c r="BA77" s="385"/>
      <c r="BB77" s="80" t="str">
        <f t="shared" si="40"/>
        <v/>
      </c>
      <c r="BC77" s="182"/>
      <c r="BD77" s="76"/>
      <c r="BE77" s="76"/>
      <c r="BF77" s="76"/>
      <c r="BG77" s="76"/>
      <c r="BH77" s="76" t="str">
        <f t="shared" si="41"/>
        <v/>
      </c>
      <c r="BI77" s="76" t="str">
        <f t="shared" si="42"/>
        <v/>
      </c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 t="str">
        <f t="shared" si="43"/>
        <v/>
      </c>
      <c r="BU77" s="78" t="str">
        <f t="shared" si="44"/>
        <v/>
      </c>
      <c r="BV77" s="82"/>
      <c r="BW77" s="82"/>
      <c r="BX77" s="82"/>
      <c r="BY77" s="82"/>
      <c r="BZ77" s="82"/>
      <c r="CA77" s="82" t="str">
        <f t="shared" si="45"/>
        <v/>
      </c>
      <c r="CB77" s="82" t="str">
        <f t="shared" si="46"/>
        <v/>
      </c>
      <c r="CC77" s="84"/>
      <c r="CD77" s="84"/>
      <c r="CE77" s="84"/>
      <c r="CF77" s="84"/>
      <c r="CG77" s="84"/>
      <c r="CH77" s="84" t="str">
        <f t="shared" si="47"/>
        <v/>
      </c>
      <c r="CI77" s="84" t="str">
        <f t="shared" si="48"/>
        <v/>
      </c>
      <c r="CJ77" s="86"/>
      <c r="CK77" s="86"/>
      <c r="CL77" s="86"/>
      <c r="CM77" s="86"/>
      <c r="CN77" s="86"/>
      <c r="CO77" s="86" t="str">
        <f t="shared" si="49"/>
        <v/>
      </c>
      <c r="CP77" s="86" t="str">
        <f t="shared" si="50"/>
        <v/>
      </c>
      <c r="CQ77" s="182"/>
      <c r="CR77" s="76"/>
      <c r="CS77" s="76"/>
      <c r="CT77" s="88"/>
      <c r="CU77" s="88"/>
      <c r="CV77" s="88"/>
      <c r="CW77" s="88"/>
      <c r="CX77" s="88"/>
      <c r="CY77" s="88" t="str">
        <f t="shared" si="51"/>
        <v/>
      </c>
      <c r="CZ77" s="89" t="str">
        <f t="shared" si="52"/>
        <v/>
      </c>
      <c r="DA77" s="386"/>
      <c r="DB77" s="385"/>
      <c r="DC77" s="80" t="str">
        <f t="shared" si="53"/>
        <v/>
      </c>
      <c r="DD77" s="162" t="str">
        <f t="shared" si="54"/>
        <v/>
      </c>
      <c r="DE77" s="162" t="str">
        <f t="shared" si="55"/>
        <v/>
      </c>
      <c r="DF77" s="162" t="str">
        <f t="shared" si="56"/>
        <v/>
      </c>
      <c r="DG77" s="162" t="str">
        <f t="shared" si="57"/>
        <v/>
      </c>
      <c r="DH77" s="93" t="str">
        <f t="shared" si="58"/>
        <v/>
      </c>
      <c r="DI77" s="94" t="str">
        <f t="shared" si="59"/>
        <v/>
      </c>
      <c r="DJ77" s="95" t="str">
        <f t="shared" si="60"/>
        <v/>
      </c>
      <c r="DK77" s="96" t="str">
        <f t="shared" si="61"/>
        <v/>
      </c>
      <c r="DL77" s="163" t="str">
        <f t="shared" si="31"/>
        <v/>
      </c>
      <c r="DM77" s="164" t="str">
        <f t="shared" si="62"/>
        <v/>
      </c>
      <c r="DN77" s="219" t="str">
        <f t="shared" si="63"/>
        <v/>
      </c>
    </row>
    <row r="78" spans="1:127" ht="18" customHeight="1">
      <c r="A78" s="70">
        <v>406586150547</v>
      </c>
      <c r="B78" s="71" t="s">
        <v>201</v>
      </c>
      <c r="C78" s="222" t="s">
        <v>202</v>
      </c>
      <c r="D78" s="223"/>
      <c r="E78" s="182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 t="str">
        <f t="shared" si="32"/>
        <v/>
      </c>
      <c r="R78" s="76">
        <f>IFERROR(IF($R$62=0,0,((Q78/SUMIFS($E$65:$P$65,E78:P78,"&gt;=0")*100))),"")</f>
        <v>0</v>
      </c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 t="str">
        <f t="shared" si="34"/>
        <v/>
      </c>
      <c r="AD78" s="79" t="str">
        <f t="shared" si="35"/>
        <v/>
      </c>
      <c r="AE78" s="182">
        <v>10</v>
      </c>
      <c r="AF78" s="76">
        <v>3</v>
      </c>
      <c r="AG78" s="76">
        <v>11</v>
      </c>
      <c r="AH78" s="76">
        <v>8</v>
      </c>
      <c r="AI78" s="76">
        <v>8</v>
      </c>
      <c r="AJ78" s="76">
        <v>8</v>
      </c>
      <c r="AK78" s="76">
        <v>20</v>
      </c>
      <c r="AL78" s="76"/>
      <c r="AM78" s="76"/>
      <c r="AN78" s="76"/>
      <c r="AO78" s="76">
        <f t="shared" si="36"/>
        <v>68</v>
      </c>
      <c r="AP78" s="76">
        <f t="shared" si="37"/>
        <v>75.555555555555557</v>
      </c>
      <c r="AQ78" s="78">
        <v>24</v>
      </c>
      <c r="AR78" s="78">
        <v>17</v>
      </c>
      <c r="AS78" s="78">
        <v>7</v>
      </c>
      <c r="AT78" s="78"/>
      <c r="AU78" s="78"/>
      <c r="AV78" s="78"/>
      <c r="AW78" s="78"/>
      <c r="AX78" s="78">
        <f t="shared" si="38"/>
        <v>48</v>
      </c>
      <c r="AY78" s="78">
        <f t="shared" si="39"/>
        <v>87.272727272727266</v>
      </c>
      <c r="AZ78" s="384">
        <v>41</v>
      </c>
      <c r="BA78" s="385"/>
      <c r="BB78" s="80">
        <f t="shared" si="40"/>
        <v>82</v>
      </c>
      <c r="BC78" s="182">
        <v>88</v>
      </c>
      <c r="BD78" s="76">
        <v>87</v>
      </c>
      <c r="BE78" s="76">
        <v>88</v>
      </c>
      <c r="BF78" s="76"/>
      <c r="BG78" s="76"/>
      <c r="BH78" s="76">
        <f t="shared" si="41"/>
        <v>263</v>
      </c>
      <c r="BI78" s="76">
        <f t="shared" si="42"/>
        <v>87.666666666666671</v>
      </c>
      <c r="BJ78" s="78">
        <v>18</v>
      </c>
      <c r="BK78" s="78"/>
      <c r="BL78" s="78"/>
      <c r="BM78" s="78"/>
      <c r="BN78" s="78"/>
      <c r="BO78" s="78"/>
      <c r="BP78" s="78"/>
      <c r="BQ78" s="78"/>
      <c r="BR78" s="78"/>
      <c r="BS78" s="78"/>
      <c r="BT78" s="78">
        <f t="shared" si="43"/>
        <v>18</v>
      </c>
      <c r="BU78" s="78">
        <f t="shared" si="44"/>
        <v>90</v>
      </c>
      <c r="BV78" s="82">
        <v>89</v>
      </c>
      <c r="BW78" s="82">
        <v>95</v>
      </c>
      <c r="BX78" s="82"/>
      <c r="BY78" s="82"/>
      <c r="BZ78" s="82"/>
      <c r="CA78" s="82">
        <f t="shared" si="45"/>
        <v>184</v>
      </c>
      <c r="CB78" s="82">
        <f t="shared" si="46"/>
        <v>92</v>
      </c>
      <c r="CC78" s="84">
        <v>89</v>
      </c>
      <c r="CD78" s="84">
        <v>85</v>
      </c>
      <c r="CE78" s="84"/>
      <c r="CF78" s="84"/>
      <c r="CG78" s="84"/>
      <c r="CH78" s="84">
        <f t="shared" si="47"/>
        <v>174</v>
      </c>
      <c r="CI78" s="84">
        <f t="shared" si="48"/>
        <v>87</v>
      </c>
      <c r="CJ78" s="86">
        <v>94</v>
      </c>
      <c r="CK78" s="86"/>
      <c r="CL78" s="86"/>
      <c r="CM78" s="86"/>
      <c r="CN78" s="86"/>
      <c r="CO78" s="86">
        <f t="shared" si="49"/>
        <v>94</v>
      </c>
      <c r="CP78" s="86">
        <f t="shared" si="50"/>
        <v>94</v>
      </c>
      <c r="CQ78" s="182">
        <v>17</v>
      </c>
      <c r="CR78" s="76">
        <v>13</v>
      </c>
      <c r="CS78" s="76"/>
      <c r="CT78" s="88"/>
      <c r="CU78" s="88"/>
      <c r="CV78" s="88"/>
      <c r="CW78" s="88"/>
      <c r="CX78" s="88"/>
      <c r="CY78" s="88">
        <f t="shared" si="51"/>
        <v>30</v>
      </c>
      <c r="CZ78" s="89">
        <f t="shared" si="52"/>
        <v>85.714285714285708</v>
      </c>
      <c r="DA78" s="386">
        <v>35</v>
      </c>
      <c r="DB78" s="385"/>
      <c r="DC78" s="80">
        <f t="shared" si="53"/>
        <v>14</v>
      </c>
      <c r="DD78" s="162" t="str">
        <f t="shared" si="54"/>
        <v/>
      </c>
      <c r="DE78" s="162">
        <f t="shared" si="55"/>
        <v>24.301212121212124</v>
      </c>
      <c r="DF78" s="162">
        <f t="shared" si="56"/>
        <v>44.777380952380952</v>
      </c>
      <c r="DG78" s="162">
        <f t="shared" si="57"/>
        <v>14</v>
      </c>
      <c r="DH78" s="93">
        <f t="shared" si="58"/>
        <v>83.078593073593083</v>
      </c>
      <c r="DI78" s="94">
        <f t="shared" si="59"/>
        <v>89.424120670995677</v>
      </c>
      <c r="DJ78" s="95">
        <f t="shared" si="60"/>
        <v>90.599218374218381</v>
      </c>
      <c r="DK78" s="96">
        <f t="shared" si="61"/>
        <v>91.539296536796542</v>
      </c>
      <c r="DL78" s="163">
        <f t="shared" si="31"/>
        <v>89</v>
      </c>
      <c r="DM78" s="164">
        <f t="shared" si="62"/>
        <v>-3</v>
      </c>
      <c r="DN78" s="219">
        <f t="shared" si="63"/>
        <v>92</v>
      </c>
    </row>
    <row r="79" spans="1:127" ht="18" customHeight="1">
      <c r="A79" s="70">
        <v>406913150152</v>
      </c>
      <c r="B79" s="71" t="s">
        <v>203</v>
      </c>
      <c r="C79" s="222" t="s">
        <v>204</v>
      </c>
      <c r="D79" s="223"/>
      <c r="E79" s="182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 t="str">
        <f t="shared" si="32"/>
        <v/>
      </c>
      <c r="R79" s="76">
        <f t="shared" si="33"/>
        <v>0</v>
      </c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 t="str">
        <f t="shared" si="34"/>
        <v/>
      </c>
      <c r="AD79" s="79" t="str">
        <f t="shared" si="35"/>
        <v/>
      </c>
      <c r="AE79" s="182">
        <v>9</v>
      </c>
      <c r="AF79" s="76">
        <v>1</v>
      </c>
      <c r="AG79" s="76">
        <v>10</v>
      </c>
      <c r="AH79" s="76">
        <v>9</v>
      </c>
      <c r="AI79" s="76">
        <v>7</v>
      </c>
      <c r="AJ79" s="76">
        <v>7</v>
      </c>
      <c r="AK79" s="76">
        <v>15</v>
      </c>
      <c r="AL79" s="76"/>
      <c r="AM79" s="76"/>
      <c r="AN79" s="76"/>
      <c r="AO79" s="76">
        <f t="shared" si="36"/>
        <v>58</v>
      </c>
      <c r="AP79" s="76">
        <f t="shared" si="37"/>
        <v>64.444444444444443</v>
      </c>
      <c r="AQ79" s="78">
        <v>18</v>
      </c>
      <c r="AR79" s="78">
        <v>10</v>
      </c>
      <c r="AS79" s="78">
        <v>10</v>
      </c>
      <c r="AT79" s="78"/>
      <c r="AU79" s="78"/>
      <c r="AV79" s="78"/>
      <c r="AW79" s="78"/>
      <c r="AX79" s="78">
        <f t="shared" si="38"/>
        <v>38</v>
      </c>
      <c r="AY79" s="78">
        <f t="shared" si="39"/>
        <v>69.090909090909093</v>
      </c>
      <c r="AZ79" s="384">
        <v>15</v>
      </c>
      <c r="BA79" s="385"/>
      <c r="BB79" s="80">
        <f t="shared" si="40"/>
        <v>30</v>
      </c>
      <c r="BC79" s="182">
        <v>86</v>
      </c>
      <c r="BD79" s="76">
        <v>87</v>
      </c>
      <c r="BE79" s="76">
        <v>87</v>
      </c>
      <c r="BF79" s="76"/>
      <c r="BG79" s="76"/>
      <c r="BH79" s="76">
        <f t="shared" si="41"/>
        <v>260</v>
      </c>
      <c r="BI79" s="76">
        <f t="shared" si="42"/>
        <v>86.666666666666671</v>
      </c>
      <c r="BJ79" s="78">
        <v>16</v>
      </c>
      <c r="BK79" s="78"/>
      <c r="BL79" s="78"/>
      <c r="BM79" s="78"/>
      <c r="BN79" s="78"/>
      <c r="BO79" s="78"/>
      <c r="BP79" s="78"/>
      <c r="BQ79" s="78"/>
      <c r="BR79" s="78"/>
      <c r="BS79" s="78"/>
      <c r="BT79" s="78">
        <f t="shared" si="43"/>
        <v>16</v>
      </c>
      <c r="BU79" s="78">
        <f t="shared" si="44"/>
        <v>80</v>
      </c>
      <c r="BV79" s="82">
        <v>89</v>
      </c>
      <c r="BW79" s="82">
        <v>95</v>
      </c>
      <c r="BX79" s="82"/>
      <c r="BY79" s="82"/>
      <c r="BZ79" s="82"/>
      <c r="CA79" s="82">
        <f t="shared" si="45"/>
        <v>184</v>
      </c>
      <c r="CB79" s="82">
        <f t="shared" si="46"/>
        <v>92</v>
      </c>
      <c r="CC79" s="84">
        <v>88</v>
      </c>
      <c r="CD79" s="84">
        <v>85</v>
      </c>
      <c r="CE79" s="84"/>
      <c r="CF79" s="84"/>
      <c r="CG79" s="84"/>
      <c r="CH79" s="84">
        <f t="shared" si="47"/>
        <v>173</v>
      </c>
      <c r="CI79" s="84">
        <f t="shared" si="48"/>
        <v>86.5</v>
      </c>
      <c r="CJ79" s="86">
        <v>95</v>
      </c>
      <c r="CK79" s="86"/>
      <c r="CL79" s="86"/>
      <c r="CM79" s="86"/>
      <c r="CN79" s="86"/>
      <c r="CO79" s="86">
        <f t="shared" si="49"/>
        <v>95</v>
      </c>
      <c r="CP79" s="86">
        <f t="shared" si="50"/>
        <v>95</v>
      </c>
      <c r="CQ79" s="182">
        <v>14</v>
      </c>
      <c r="CR79" s="76">
        <v>12</v>
      </c>
      <c r="CS79" s="76"/>
      <c r="CT79" s="88"/>
      <c r="CU79" s="88"/>
      <c r="CV79" s="88"/>
      <c r="CW79" s="88"/>
      <c r="CX79" s="88"/>
      <c r="CY79" s="88">
        <f t="shared" si="51"/>
        <v>26</v>
      </c>
      <c r="CZ79" s="89">
        <f t="shared" si="52"/>
        <v>74.285714285714292</v>
      </c>
      <c r="DA79" s="386">
        <v>29</v>
      </c>
      <c r="DB79" s="385"/>
      <c r="DC79" s="80">
        <f t="shared" si="53"/>
        <v>11.599999999999998</v>
      </c>
      <c r="DD79" s="162" t="str">
        <f t="shared" si="54"/>
        <v/>
      </c>
      <c r="DE79" s="162">
        <f t="shared" si="55"/>
        <v>16.651515151515156</v>
      </c>
      <c r="DF79" s="162">
        <f t="shared" si="56"/>
        <v>42.893452380952382</v>
      </c>
      <c r="DG79" s="162">
        <f t="shared" si="57"/>
        <v>11.599999999999998</v>
      </c>
      <c r="DH79" s="93">
        <f t="shared" si="58"/>
        <v>71.144967532467533</v>
      </c>
      <c r="DI79" s="94">
        <f t="shared" si="59"/>
        <v>81.96560470779221</v>
      </c>
      <c r="DJ79" s="95">
        <f t="shared" si="60"/>
        <v>83.969426406926402</v>
      </c>
      <c r="DK79" s="96">
        <f t="shared" si="61"/>
        <v>85.572483766233773</v>
      </c>
      <c r="DL79" s="163">
        <v>80</v>
      </c>
      <c r="DM79" s="164">
        <f t="shared" si="62"/>
        <v>5</v>
      </c>
      <c r="DN79" s="219">
        <f t="shared" si="63"/>
        <v>75</v>
      </c>
    </row>
    <row r="80" spans="1:127" ht="18" customHeight="1">
      <c r="A80" s="70">
        <v>406913150154</v>
      </c>
      <c r="B80" s="71" t="s">
        <v>205</v>
      </c>
      <c r="C80" s="222" t="s">
        <v>206</v>
      </c>
      <c r="D80" s="223"/>
      <c r="E80" s="182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 t="str">
        <f t="shared" si="32"/>
        <v/>
      </c>
      <c r="R80" s="76">
        <f t="shared" si="33"/>
        <v>0</v>
      </c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 t="str">
        <f t="shared" si="34"/>
        <v/>
      </c>
      <c r="AD80" s="79" t="str">
        <f t="shared" si="35"/>
        <v/>
      </c>
      <c r="AE80" s="182">
        <v>10</v>
      </c>
      <c r="AF80" s="76">
        <v>5</v>
      </c>
      <c r="AG80" s="76">
        <v>16</v>
      </c>
      <c r="AH80" s="76">
        <v>7</v>
      </c>
      <c r="AI80" s="76">
        <v>7</v>
      </c>
      <c r="AJ80" s="76">
        <v>8</v>
      </c>
      <c r="AK80" s="76">
        <v>15</v>
      </c>
      <c r="AL80" s="76"/>
      <c r="AM80" s="76"/>
      <c r="AN80" s="76"/>
      <c r="AO80" s="76">
        <f t="shared" si="36"/>
        <v>68</v>
      </c>
      <c r="AP80" s="76">
        <f t="shared" si="37"/>
        <v>75.555555555555557</v>
      </c>
      <c r="AQ80" s="78">
        <v>18</v>
      </c>
      <c r="AR80" s="78">
        <v>17</v>
      </c>
      <c r="AS80" s="78">
        <v>7</v>
      </c>
      <c r="AT80" s="78"/>
      <c r="AU80" s="78"/>
      <c r="AV80" s="78"/>
      <c r="AW80" s="78"/>
      <c r="AX80" s="78">
        <f t="shared" si="38"/>
        <v>42</v>
      </c>
      <c r="AY80" s="78">
        <f t="shared" si="39"/>
        <v>76.363636363636374</v>
      </c>
      <c r="AZ80" s="384">
        <v>29</v>
      </c>
      <c r="BA80" s="385"/>
      <c r="BB80" s="80">
        <f t="shared" si="40"/>
        <v>57.999999999999993</v>
      </c>
      <c r="BC80" s="182">
        <v>89</v>
      </c>
      <c r="BD80" s="76">
        <v>90</v>
      </c>
      <c r="BE80" s="76">
        <v>88</v>
      </c>
      <c r="BF80" s="76"/>
      <c r="BG80" s="76"/>
      <c r="BH80" s="76">
        <f t="shared" si="41"/>
        <v>267</v>
      </c>
      <c r="BI80" s="76">
        <f t="shared" si="42"/>
        <v>89</v>
      </c>
      <c r="BJ80" s="78">
        <v>20</v>
      </c>
      <c r="BK80" s="78"/>
      <c r="BL80" s="78"/>
      <c r="BM80" s="78"/>
      <c r="BN80" s="78"/>
      <c r="BO80" s="78"/>
      <c r="BP80" s="78"/>
      <c r="BQ80" s="78"/>
      <c r="BR80" s="78"/>
      <c r="BS80" s="78"/>
      <c r="BT80" s="78">
        <f t="shared" si="43"/>
        <v>20</v>
      </c>
      <c r="BU80" s="78">
        <f t="shared" si="44"/>
        <v>100</v>
      </c>
      <c r="BV80" s="82">
        <v>96</v>
      </c>
      <c r="BW80" s="82">
        <v>100</v>
      </c>
      <c r="BX80" s="82"/>
      <c r="BY80" s="82"/>
      <c r="BZ80" s="82"/>
      <c r="CA80" s="82">
        <f t="shared" si="45"/>
        <v>196</v>
      </c>
      <c r="CB80" s="82">
        <f t="shared" si="46"/>
        <v>98</v>
      </c>
      <c r="CC80" s="84">
        <v>95</v>
      </c>
      <c r="CD80" s="84">
        <v>88</v>
      </c>
      <c r="CE80" s="84"/>
      <c r="CF80" s="84"/>
      <c r="CG80" s="84"/>
      <c r="CH80" s="84">
        <f t="shared" si="47"/>
        <v>183</v>
      </c>
      <c r="CI80" s="84">
        <f t="shared" si="48"/>
        <v>91.5</v>
      </c>
      <c r="CJ80" s="86">
        <v>95</v>
      </c>
      <c r="CK80" s="86"/>
      <c r="CL80" s="86"/>
      <c r="CM80" s="86"/>
      <c r="CN80" s="86"/>
      <c r="CO80" s="86">
        <f t="shared" si="49"/>
        <v>95</v>
      </c>
      <c r="CP80" s="86">
        <f t="shared" si="50"/>
        <v>95</v>
      </c>
      <c r="CQ80" s="182">
        <v>18</v>
      </c>
      <c r="CR80" s="76">
        <v>15</v>
      </c>
      <c r="CS80" s="76"/>
      <c r="CT80" s="88"/>
      <c r="CU80" s="88"/>
      <c r="CV80" s="88"/>
      <c r="CW80" s="88"/>
      <c r="CX80" s="88"/>
      <c r="CY80" s="88">
        <f t="shared" si="51"/>
        <v>33</v>
      </c>
      <c r="CZ80" s="89">
        <f t="shared" si="52"/>
        <v>94.285714285714278</v>
      </c>
      <c r="DA80" s="386">
        <v>37</v>
      </c>
      <c r="DB80" s="385"/>
      <c r="DC80" s="80">
        <f t="shared" si="53"/>
        <v>14.8</v>
      </c>
      <c r="DD80" s="162" t="str">
        <f t="shared" si="54"/>
        <v/>
      </c>
      <c r="DE80" s="162">
        <f t="shared" si="55"/>
        <v>21.15939393939394</v>
      </c>
      <c r="DF80" s="162">
        <f t="shared" si="56"/>
        <v>47.451785714285712</v>
      </c>
      <c r="DG80" s="162">
        <f t="shared" si="57"/>
        <v>14.8</v>
      </c>
      <c r="DH80" s="93">
        <f t="shared" si="58"/>
        <v>83.411179653679653</v>
      </c>
      <c r="DI80" s="94">
        <f t="shared" si="59"/>
        <v>89.63198728354979</v>
      </c>
      <c r="DJ80" s="95">
        <f t="shared" si="60"/>
        <v>90.783988696488692</v>
      </c>
      <c r="DK80" s="96">
        <f t="shared" si="61"/>
        <v>91.705589826839827</v>
      </c>
      <c r="DL80" s="163">
        <f t="shared" si="31"/>
        <v>90</v>
      </c>
      <c r="DM80" s="164">
        <f t="shared" si="62"/>
        <v>0</v>
      </c>
      <c r="DN80" s="219">
        <f t="shared" si="63"/>
        <v>90</v>
      </c>
    </row>
    <row r="81" spans="1:118" ht="18" customHeight="1">
      <c r="A81" s="70">
        <v>406913150173</v>
      </c>
      <c r="B81" s="71" t="s">
        <v>207</v>
      </c>
      <c r="C81" s="222" t="s">
        <v>208</v>
      </c>
      <c r="D81" s="223"/>
      <c r="E81" s="182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 t="str">
        <f>IF(SUMIFS(E81:P81,E81:P81,"&gt;=0")=0,"",SUMIFS(E81:P81,E81:P81,"&gt;=0"))</f>
        <v/>
      </c>
      <c r="R81" s="76">
        <f t="shared" si="33"/>
        <v>0</v>
      </c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 t="str">
        <f t="shared" si="34"/>
        <v/>
      </c>
      <c r="AD81" s="79" t="str">
        <f t="shared" si="35"/>
        <v/>
      </c>
      <c r="AE81" s="182">
        <v>9</v>
      </c>
      <c r="AF81" s="76">
        <v>7</v>
      </c>
      <c r="AG81" s="76">
        <v>17</v>
      </c>
      <c r="AH81" s="76">
        <v>9</v>
      </c>
      <c r="AI81" s="76">
        <v>9</v>
      </c>
      <c r="AJ81" s="76">
        <v>8</v>
      </c>
      <c r="AK81" s="76">
        <v>20</v>
      </c>
      <c r="AL81" s="76"/>
      <c r="AM81" s="76"/>
      <c r="AN81" s="76"/>
      <c r="AO81" s="76">
        <f t="shared" si="36"/>
        <v>79</v>
      </c>
      <c r="AP81" s="76">
        <f t="shared" si="37"/>
        <v>87.777777777777771</v>
      </c>
      <c r="AQ81" s="78">
        <v>25</v>
      </c>
      <c r="AR81" s="78">
        <v>12</v>
      </c>
      <c r="AS81" s="78">
        <v>8</v>
      </c>
      <c r="AT81" s="78"/>
      <c r="AU81" s="78"/>
      <c r="AV81" s="78"/>
      <c r="AW81" s="78"/>
      <c r="AX81" s="78">
        <f t="shared" si="38"/>
        <v>45</v>
      </c>
      <c r="AY81" s="78">
        <f t="shared" si="39"/>
        <v>81.818181818181827</v>
      </c>
      <c r="AZ81" s="384">
        <v>42</v>
      </c>
      <c r="BA81" s="385"/>
      <c r="BB81" s="80">
        <f t="shared" si="40"/>
        <v>84</v>
      </c>
      <c r="BC81" s="182">
        <v>93</v>
      </c>
      <c r="BD81" s="76">
        <v>93</v>
      </c>
      <c r="BE81" s="76">
        <v>90</v>
      </c>
      <c r="BF81" s="76"/>
      <c r="BG81" s="76"/>
      <c r="BH81" s="76">
        <f t="shared" si="41"/>
        <v>276</v>
      </c>
      <c r="BI81" s="76">
        <f t="shared" si="42"/>
        <v>92</v>
      </c>
      <c r="BJ81" s="78">
        <v>20</v>
      </c>
      <c r="BK81" s="78"/>
      <c r="BL81" s="78"/>
      <c r="BM81" s="78"/>
      <c r="BN81" s="78"/>
      <c r="BO81" s="78"/>
      <c r="BP81" s="78"/>
      <c r="BQ81" s="78"/>
      <c r="BR81" s="78"/>
      <c r="BS81" s="78"/>
      <c r="BT81" s="78">
        <f t="shared" si="43"/>
        <v>20</v>
      </c>
      <c r="BU81" s="78">
        <f t="shared" si="44"/>
        <v>100</v>
      </c>
      <c r="BV81" s="82">
        <v>96</v>
      </c>
      <c r="BW81" s="82">
        <v>100</v>
      </c>
      <c r="BX81" s="82"/>
      <c r="BY81" s="82"/>
      <c r="BZ81" s="82"/>
      <c r="CA81" s="82">
        <f t="shared" si="45"/>
        <v>196</v>
      </c>
      <c r="CB81" s="82">
        <f t="shared" si="46"/>
        <v>98</v>
      </c>
      <c r="CC81" s="84">
        <v>95</v>
      </c>
      <c r="CD81" s="84">
        <v>98</v>
      </c>
      <c r="CE81" s="84"/>
      <c r="CF81" s="84"/>
      <c r="CG81" s="84"/>
      <c r="CH81" s="84">
        <f t="shared" si="47"/>
        <v>193</v>
      </c>
      <c r="CI81" s="84">
        <f t="shared" si="48"/>
        <v>96.5</v>
      </c>
      <c r="CJ81" s="86">
        <v>95</v>
      </c>
      <c r="CK81" s="86"/>
      <c r="CL81" s="86"/>
      <c r="CM81" s="86"/>
      <c r="CN81" s="86"/>
      <c r="CO81" s="86">
        <f t="shared" si="49"/>
        <v>95</v>
      </c>
      <c r="CP81" s="86">
        <f t="shared" si="50"/>
        <v>95</v>
      </c>
      <c r="CQ81" s="182">
        <v>19</v>
      </c>
      <c r="CR81" s="76">
        <v>15</v>
      </c>
      <c r="CS81" s="76"/>
      <c r="CT81" s="88"/>
      <c r="CU81" s="88"/>
      <c r="CV81" s="88"/>
      <c r="CW81" s="88"/>
      <c r="CX81" s="88"/>
      <c r="CY81" s="88">
        <f t="shared" si="51"/>
        <v>34</v>
      </c>
      <c r="CZ81" s="89">
        <f t="shared" si="52"/>
        <v>97.142857142857139</v>
      </c>
      <c r="DA81" s="386">
        <v>50</v>
      </c>
      <c r="DB81" s="385"/>
      <c r="DC81" s="80">
        <f t="shared" si="53"/>
        <v>20</v>
      </c>
      <c r="DD81" s="162" t="str">
        <f t="shared" si="54"/>
        <v/>
      </c>
      <c r="DE81" s="162">
        <f t="shared" si="55"/>
        <v>25.456969696969693</v>
      </c>
      <c r="DF81" s="162">
        <f t="shared" si="56"/>
        <v>48.269642857142856</v>
      </c>
      <c r="DG81" s="162">
        <f t="shared" si="57"/>
        <v>20</v>
      </c>
      <c r="DH81" s="93">
        <f t="shared" si="58"/>
        <v>93.726612554112549</v>
      </c>
      <c r="DI81" s="94">
        <f t="shared" si="59"/>
        <v>96.079132846320334</v>
      </c>
      <c r="DJ81" s="95">
        <f t="shared" si="60"/>
        <v>96.514784752284754</v>
      </c>
      <c r="DK81" s="96">
        <f t="shared" si="61"/>
        <v>96.863306277056267</v>
      </c>
      <c r="DL81" s="163">
        <f t="shared" si="31"/>
        <v>96</v>
      </c>
      <c r="DM81" s="164">
        <f t="shared" si="62"/>
        <v>-1</v>
      </c>
      <c r="DN81" s="219">
        <f t="shared" si="63"/>
        <v>97</v>
      </c>
    </row>
    <row r="82" spans="1:118" ht="18" customHeight="1">
      <c r="A82" s="70">
        <v>484568150052</v>
      </c>
      <c r="B82" s="71" t="s">
        <v>209</v>
      </c>
      <c r="C82" s="222" t="s">
        <v>210</v>
      </c>
      <c r="D82" s="223"/>
      <c r="E82" s="182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 t="str">
        <f t="shared" si="32"/>
        <v/>
      </c>
      <c r="R82" s="76">
        <f t="shared" si="33"/>
        <v>0</v>
      </c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 t="str">
        <f t="shared" si="34"/>
        <v/>
      </c>
      <c r="AD82" s="79" t="str">
        <f t="shared" si="35"/>
        <v/>
      </c>
      <c r="AE82" s="182">
        <v>10</v>
      </c>
      <c r="AF82" s="76">
        <v>4</v>
      </c>
      <c r="AG82" s="76">
        <v>10</v>
      </c>
      <c r="AH82" s="76">
        <v>10</v>
      </c>
      <c r="AI82" s="76">
        <v>9</v>
      </c>
      <c r="AJ82" s="76">
        <v>8</v>
      </c>
      <c r="AK82" s="76">
        <v>20</v>
      </c>
      <c r="AL82" s="76"/>
      <c r="AM82" s="76"/>
      <c r="AN82" s="76"/>
      <c r="AO82" s="76">
        <f t="shared" si="36"/>
        <v>71</v>
      </c>
      <c r="AP82" s="76">
        <f t="shared" si="37"/>
        <v>78.888888888888886</v>
      </c>
      <c r="AQ82" s="78">
        <v>14</v>
      </c>
      <c r="AR82" s="78">
        <v>19</v>
      </c>
      <c r="AS82" s="78">
        <v>9</v>
      </c>
      <c r="AT82" s="78"/>
      <c r="AU82" s="78"/>
      <c r="AV82" s="78"/>
      <c r="AW82" s="78"/>
      <c r="AX82" s="78">
        <f t="shared" si="38"/>
        <v>42</v>
      </c>
      <c r="AY82" s="78">
        <f t="shared" si="39"/>
        <v>76.363636363636374</v>
      </c>
      <c r="AZ82" s="384">
        <v>40</v>
      </c>
      <c r="BA82" s="385"/>
      <c r="BB82" s="80">
        <f t="shared" si="40"/>
        <v>80</v>
      </c>
      <c r="BC82" s="182">
        <v>90</v>
      </c>
      <c r="BD82" s="76">
        <v>88</v>
      </c>
      <c r="BE82" s="76">
        <v>89</v>
      </c>
      <c r="BF82" s="76"/>
      <c r="BG82" s="76"/>
      <c r="BH82" s="76">
        <f t="shared" si="41"/>
        <v>267</v>
      </c>
      <c r="BI82" s="76">
        <f t="shared" si="42"/>
        <v>89</v>
      </c>
      <c r="BJ82" s="78">
        <v>20</v>
      </c>
      <c r="BK82" s="78"/>
      <c r="BL82" s="78"/>
      <c r="BM82" s="78"/>
      <c r="BN82" s="78"/>
      <c r="BO82" s="78"/>
      <c r="BP82" s="78"/>
      <c r="BQ82" s="78"/>
      <c r="BR82" s="78"/>
      <c r="BS82" s="78"/>
      <c r="BT82" s="78">
        <f t="shared" si="43"/>
        <v>20</v>
      </c>
      <c r="BU82" s="78">
        <f t="shared" si="44"/>
        <v>100</v>
      </c>
      <c r="BV82" s="82">
        <v>95</v>
      </c>
      <c r="BW82" s="82">
        <v>95</v>
      </c>
      <c r="BX82" s="82"/>
      <c r="BY82" s="82"/>
      <c r="BZ82" s="82"/>
      <c r="CA82" s="82">
        <f t="shared" si="45"/>
        <v>190</v>
      </c>
      <c r="CB82" s="82">
        <f t="shared" si="46"/>
        <v>95</v>
      </c>
      <c r="CC82" s="84">
        <v>94</v>
      </c>
      <c r="CD82" s="84">
        <v>92</v>
      </c>
      <c r="CE82" s="84"/>
      <c r="CF82" s="84"/>
      <c r="CG82" s="84"/>
      <c r="CH82" s="84">
        <f t="shared" si="47"/>
        <v>186</v>
      </c>
      <c r="CI82" s="84">
        <f t="shared" si="48"/>
        <v>93</v>
      </c>
      <c r="CJ82" s="86">
        <v>95</v>
      </c>
      <c r="CK82" s="86"/>
      <c r="CL82" s="86"/>
      <c r="CM82" s="86"/>
      <c r="CN82" s="86"/>
      <c r="CO82" s="86">
        <f t="shared" si="49"/>
        <v>95</v>
      </c>
      <c r="CP82" s="86">
        <f t="shared" si="50"/>
        <v>95</v>
      </c>
      <c r="CQ82" s="182">
        <v>19</v>
      </c>
      <c r="CR82" s="76">
        <v>14</v>
      </c>
      <c r="CS82" s="76"/>
      <c r="CT82" s="88"/>
      <c r="CU82" s="88"/>
      <c r="CV82" s="88"/>
      <c r="CW82" s="88"/>
      <c r="CX82" s="88"/>
      <c r="CY82" s="88">
        <f t="shared" si="51"/>
        <v>33</v>
      </c>
      <c r="CZ82" s="89">
        <f t="shared" si="52"/>
        <v>94.285714285714278</v>
      </c>
      <c r="DA82" s="386">
        <v>45</v>
      </c>
      <c r="DB82" s="385"/>
      <c r="DC82" s="80">
        <f t="shared" si="53"/>
        <v>18</v>
      </c>
      <c r="DD82" s="162" t="str">
        <f t="shared" si="54"/>
        <v/>
      </c>
      <c r="DE82" s="162">
        <f t="shared" si="55"/>
        <v>23.539393939393939</v>
      </c>
      <c r="DF82" s="162">
        <f t="shared" si="56"/>
        <v>47.339285714285715</v>
      </c>
      <c r="DG82" s="162">
        <f t="shared" si="57"/>
        <v>18</v>
      </c>
      <c r="DH82" s="93">
        <f t="shared" si="58"/>
        <v>88.878679653679654</v>
      </c>
      <c r="DI82" s="94">
        <f t="shared" si="59"/>
        <v>93.049174783549788</v>
      </c>
      <c r="DJ82" s="95">
        <f>IFERROR(75+(100-75)/(100-55)*(DH82-55),"")</f>
        <v>93.8214886964887</v>
      </c>
      <c r="DK82" s="96">
        <f>IFERROR(75+(100-75)/(100-50)*(DH82-50),"")</f>
        <v>94.439339826839827</v>
      </c>
      <c r="DL82" s="163">
        <f t="shared" si="31"/>
        <v>93</v>
      </c>
      <c r="DM82" s="164">
        <f t="shared" si="62"/>
        <v>0</v>
      </c>
      <c r="DN82" s="219">
        <f t="shared" si="63"/>
        <v>93</v>
      </c>
    </row>
    <row r="83" spans="1:118" ht="18" customHeight="1">
      <c r="A83" s="70">
        <v>406913150177</v>
      </c>
      <c r="B83" s="71" t="s">
        <v>211</v>
      </c>
      <c r="C83" s="222" t="s">
        <v>212</v>
      </c>
      <c r="D83" s="223"/>
      <c r="E83" s="182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 t="str">
        <f t="shared" si="32"/>
        <v/>
      </c>
      <c r="R83" s="76">
        <f t="shared" si="33"/>
        <v>0</v>
      </c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 t="str">
        <f t="shared" si="34"/>
        <v/>
      </c>
      <c r="AD83" s="79" t="str">
        <f t="shared" si="35"/>
        <v/>
      </c>
      <c r="AE83" s="182">
        <v>10</v>
      </c>
      <c r="AF83" s="76">
        <v>6</v>
      </c>
      <c r="AG83" s="76">
        <v>18</v>
      </c>
      <c r="AH83" s="76">
        <v>10</v>
      </c>
      <c r="AI83" s="76">
        <v>9</v>
      </c>
      <c r="AJ83" s="76">
        <v>6</v>
      </c>
      <c r="AK83" s="76">
        <v>18</v>
      </c>
      <c r="AL83" s="76"/>
      <c r="AM83" s="76"/>
      <c r="AN83" s="76"/>
      <c r="AO83" s="76">
        <f t="shared" si="36"/>
        <v>77</v>
      </c>
      <c r="AP83" s="76">
        <f t="shared" si="37"/>
        <v>85.555555555555557</v>
      </c>
      <c r="AQ83" s="78">
        <v>22</v>
      </c>
      <c r="AR83" s="78">
        <v>18</v>
      </c>
      <c r="AS83" s="78">
        <v>9</v>
      </c>
      <c r="AT83" s="78"/>
      <c r="AU83" s="78"/>
      <c r="AV83" s="78"/>
      <c r="AW83" s="78"/>
      <c r="AX83" s="78">
        <f t="shared" si="38"/>
        <v>49</v>
      </c>
      <c r="AY83" s="78">
        <f t="shared" si="39"/>
        <v>89.090909090909093</v>
      </c>
      <c r="AZ83" s="384">
        <v>36</v>
      </c>
      <c r="BA83" s="385"/>
      <c r="BB83" s="80">
        <f t="shared" si="40"/>
        <v>72</v>
      </c>
      <c r="BC83" s="182">
        <v>90</v>
      </c>
      <c r="BD83" s="76">
        <v>90</v>
      </c>
      <c r="BE83" s="76">
        <v>89</v>
      </c>
      <c r="BF83" s="76"/>
      <c r="BG83" s="76"/>
      <c r="BH83" s="76">
        <f t="shared" si="41"/>
        <v>269</v>
      </c>
      <c r="BI83" s="76">
        <f t="shared" si="42"/>
        <v>89.666666666666657</v>
      </c>
      <c r="BJ83" s="78">
        <v>20</v>
      </c>
      <c r="BK83" s="78"/>
      <c r="BL83" s="78"/>
      <c r="BM83" s="78"/>
      <c r="BN83" s="78"/>
      <c r="BO83" s="78"/>
      <c r="BP83" s="78"/>
      <c r="BQ83" s="78"/>
      <c r="BR83" s="78"/>
      <c r="BS83" s="78"/>
      <c r="BT83" s="78">
        <f t="shared" si="43"/>
        <v>20</v>
      </c>
      <c r="BU83" s="78">
        <f t="shared" si="44"/>
        <v>100</v>
      </c>
      <c r="BV83" s="82">
        <v>95</v>
      </c>
      <c r="BW83" s="82">
        <v>100</v>
      </c>
      <c r="BX83" s="82"/>
      <c r="BY83" s="82"/>
      <c r="BZ83" s="82"/>
      <c r="CA83" s="82">
        <f t="shared" si="45"/>
        <v>195</v>
      </c>
      <c r="CB83" s="82">
        <f t="shared" si="46"/>
        <v>97.5</v>
      </c>
      <c r="CC83" s="84">
        <v>93</v>
      </c>
      <c r="CD83" s="84">
        <v>100</v>
      </c>
      <c r="CE83" s="84"/>
      <c r="CF83" s="84"/>
      <c r="CG83" s="84"/>
      <c r="CH83" s="84">
        <f t="shared" si="47"/>
        <v>193</v>
      </c>
      <c r="CI83" s="84">
        <f t="shared" si="48"/>
        <v>96.5</v>
      </c>
      <c r="CJ83" s="86">
        <v>89</v>
      </c>
      <c r="CK83" s="86"/>
      <c r="CL83" s="86"/>
      <c r="CM83" s="86"/>
      <c r="CN83" s="86"/>
      <c r="CO83" s="86">
        <f t="shared" si="49"/>
        <v>89</v>
      </c>
      <c r="CP83" s="86">
        <f t="shared" si="50"/>
        <v>89</v>
      </c>
      <c r="CQ83" s="182">
        <v>19</v>
      </c>
      <c r="CR83" s="76">
        <v>15</v>
      </c>
      <c r="CS83" s="76"/>
      <c r="CT83" s="88"/>
      <c r="CU83" s="88"/>
      <c r="CV83" s="88"/>
      <c r="CW83" s="88"/>
      <c r="CX83" s="88"/>
      <c r="CY83" s="88">
        <f t="shared" si="51"/>
        <v>34</v>
      </c>
      <c r="CZ83" s="89">
        <f t="shared" si="52"/>
        <v>97.142857142857139</v>
      </c>
      <c r="DA83" s="386">
        <v>36</v>
      </c>
      <c r="DB83" s="385"/>
      <c r="DC83" s="80">
        <f t="shared" si="53"/>
        <v>14.4</v>
      </c>
      <c r="DD83" s="162" t="str">
        <f t="shared" si="54"/>
        <v/>
      </c>
      <c r="DE83" s="162">
        <f t="shared" si="55"/>
        <v>24.764848484848482</v>
      </c>
      <c r="DF83" s="162">
        <f t="shared" si="56"/>
        <v>47.548809523809517</v>
      </c>
      <c r="DG83" s="162">
        <f t="shared" si="57"/>
        <v>14.4</v>
      </c>
      <c r="DH83" s="93">
        <f t="shared" si="58"/>
        <v>86.713658008658001</v>
      </c>
      <c r="DI83" s="94">
        <f t="shared" si="59"/>
        <v>91.696036255411258</v>
      </c>
      <c r="DJ83" s="95">
        <f t="shared" ref="DJ83:DJ105" si="64">IFERROR(75+(100-75)/(100-55)*(DH83-55),"")</f>
        <v>92.618698893698891</v>
      </c>
      <c r="DK83" s="96">
        <f t="shared" ref="DK83:DK105" si="65">IFERROR(75+(100-75)/(100-50)*(DH83-50),"")</f>
        <v>93.356829004329001</v>
      </c>
      <c r="DL83" s="163">
        <f t="shared" si="31"/>
        <v>92</v>
      </c>
      <c r="DM83" s="164">
        <f t="shared" si="62"/>
        <v>0</v>
      </c>
      <c r="DN83" s="219">
        <f t="shared" si="63"/>
        <v>92</v>
      </c>
    </row>
    <row r="84" spans="1:118" ht="18" customHeight="1">
      <c r="A84" s="70">
        <v>406913150178</v>
      </c>
      <c r="B84" s="71" t="s">
        <v>213</v>
      </c>
      <c r="C84" s="222" t="s">
        <v>214</v>
      </c>
      <c r="D84" s="223"/>
      <c r="E84" s="182"/>
      <c r="F84" s="76"/>
      <c r="G84" s="76"/>
      <c r="H84" s="76"/>
      <c r="I84" s="76"/>
      <c r="J84" s="76"/>
      <c r="K84" s="76"/>
      <c r="L84" s="76"/>
      <c r="M84" s="76"/>
      <c r="N84" s="76"/>
      <c r="O84" s="106"/>
      <c r="P84" s="106"/>
      <c r="Q84" s="76" t="str">
        <f t="shared" si="32"/>
        <v/>
      </c>
      <c r="R84" s="76">
        <f t="shared" si="33"/>
        <v>0</v>
      </c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78" t="str">
        <f t="shared" si="34"/>
        <v/>
      </c>
      <c r="AD84" s="79" t="str">
        <f t="shared" si="35"/>
        <v/>
      </c>
      <c r="AE84" s="182">
        <v>9</v>
      </c>
      <c r="AF84" s="76">
        <v>10</v>
      </c>
      <c r="AG84" s="76">
        <v>18</v>
      </c>
      <c r="AH84" s="76">
        <v>6</v>
      </c>
      <c r="AI84" s="76">
        <v>8</v>
      </c>
      <c r="AJ84" s="76">
        <v>9</v>
      </c>
      <c r="AK84" s="76">
        <v>19</v>
      </c>
      <c r="AL84" s="76"/>
      <c r="AM84" s="76"/>
      <c r="AN84" s="76"/>
      <c r="AO84" s="76">
        <f t="shared" si="36"/>
        <v>79</v>
      </c>
      <c r="AP84" s="76">
        <f t="shared" si="37"/>
        <v>87.777777777777771</v>
      </c>
      <c r="AQ84" s="108">
        <v>25</v>
      </c>
      <c r="AR84" s="108">
        <v>20</v>
      </c>
      <c r="AS84" s="108">
        <v>10</v>
      </c>
      <c r="AT84" s="108"/>
      <c r="AU84" s="108"/>
      <c r="AV84" s="108"/>
      <c r="AW84" s="108"/>
      <c r="AX84" s="78">
        <f t="shared" si="38"/>
        <v>55</v>
      </c>
      <c r="AY84" s="78">
        <f t="shared" si="39"/>
        <v>100</v>
      </c>
      <c r="AZ84" s="384">
        <v>40</v>
      </c>
      <c r="BA84" s="385"/>
      <c r="BB84" s="80">
        <f t="shared" si="40"/>
        <v>80</v>
      </c>
      <c r="BC84" s="182">
        <v>90</v>
      </c>
      <c r="BD84" s="76">
        <v>89</v>
      </c>
      <c r="BE84" s="76">
        <v>91</v>
      </c>
      <c r="BF84" s="76"/>
      <c r="BG84" s="76"/>
      <c r="BH84" s="76">
        <f t="shared" si="41"/>
        <v>270</v>
      </c>
      <c r="BI84" s="76">
        <f t="shared" si="42"/>
        <v>90</v>
      </c>
      <c r="BJ84" s="108">
        <v>20</v>
      </c>
      <c r="BK84" s="108"/>
      <c r="BL84" s="78"/>
      <c r="BM84" s="78"/>
      <c r="BN84" s="78"/>
      <c r="BO84" s="78"/>
      <c r="BP84" s="78"/>
      <c r="BQ84" s="78"/>
      <c r="BR84" s="78"/>
      <c r="BS84" s="78"/>
      <c r="BT84" s="78">
        <f t="shared" si="43"/>
        <v>20</v>
      </c>
      <c r="BU84" s="78">
        <f t="shared" si="44"/>
        <v>100</v>
      </c>
      <c r="BV84" s="82">
        <v>95</v>
      </c>
      <c r="BW84" s="82">
        <v>95</v>
      </c>
      <c r="BX84" s="82"/>
      <c r="BY84" s="82"/>
      <c r="BZ84" s="82"/>
      <c r="CA84" s="82">
        <f t="shared" si="45"/>
        <v>190</v>
      </c>
      <c r="CB84" s="82">
        <f t="shared" si="46"/>
        <v>95</v>
      </c>
      <c r="CC84" s="84">
        <v>93</v>
      </c>
      <c r="CD84" s="84">
        <v>98</v>
      </c>
      <c r="CE84" s="84"/>
      <c r="CF84" s="84"/>
      <c r="CG84" s="84"/>
      <c r="CH84" s="84">
        <f t="shared" si="47"/>
        <v>191</v>
      </c>
      <c r="CI84" s="84">
        <f t="shared" si="48"/>
        <v>95.5</v>
      </c>
      <c r="CJ84" s="86">
        <v>92</v>
      </c>
      <c r="CK84" s="86"/>
      <c r="CL84" s="86"/>
      <c r="CM84" s="86"/>
      <c r="CN84" s="86"/>
      <c r="CO84" s="86">
        <f t="shared" si="49"/>
        <v>92</v>
      </c>
      <c r="CP84" s="86">
        <f t="shared" si="50"/>
        <v>92</v>
      </c>
      <c r="CQ84" s="182">
        <v>20</v>
      </c>
      <c r="CR84" s="76">
        <v>15</v>
      </c>
      <c r="CS84" s="76"/>
      <c r="CT84" s="88"/>
      <c r="CU84" s="88"/>
      <c r="CV84" s="88"/>
      <c r="CW84" s="88"/>
      <c r="CX84" s="88"/>
      <c r="CY84" s="88">
        <f t="shared" si="51"/>
        <v>35</v>
      </c>
      <c r="CZ84" s="89">
        <f t="shared" si="52"/>
        <v>100</v>
      </c>
      <c r="DA84" s="386">
        <v>43</v>
      </c>
      <c r="DB84" s="385"/>
      <c r="DC84" s="80">
        <f t="shared" si="53"/>
        <v>17.2</v>
      </c>
      <c r="DD84" s="162" t="str">
        <f t="shared" si="54"/>
        <v/>
      </c>
      <c r="DE84" s="162">
        <f t="shared" si="55"/>
        <v>26.733333333333334</v>
      </c>
      <c r="DF84" s="162">
        <f t="shared" si="56"/>
        <v>47.6875</v>
      </c>
      <c r="DG84" s="162">
        <f t="shared" si="57"/>
        <v>17.2</v>
      </c>
      <c r="DH84" s="93">
        <f t="shared" si="58"/>
        <v>91.620833333333337</v>
      </c>
      <c r="DI84" s="109">
        <f t="shared" si="59"/>
        <v>94.763020833333343</v>
      </c>
      <c r="DJ84" s="110">
        <f t="shared" si="64"/>
        <v>95.344907407407419</v>
      </c>
      <c r="DK84" s="111">
        <f t="shared" si="65"/>
        <v>95.810416666666669</v>
      </c>
      <c r="DL84" s="163">
        <f t="shared" si="31"/>
        <v>95</v>
      </c>
      <c r="DM84" s="164">
        <f t="shared" si="62"/>
        <v>1</v>
      </c>
      <c r="DN84" s="219">
        <f t="shared" si="63"/>
        <v>94</v>
      </c>
    </row>
    <row r="85" spans="1:118" ht="18" customHeight="1">
      <c r="A85" s="70">
        <v>406768150551</v>
      </c>
      <c r="B85" s="103" t="s">
        <v>215</v>
      </c>
      <c r="C85" s="220" t="s">
        <v>216</v>
      </c>
      <c r="D85" s="223"/>
      <c r="E85" s="182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 t="str">
        <f t="shared" si="32"/>
        <v/>
      </c>
      <c r="R85" s="76">
        <f t="shared" si="33"/>
        <v>0</v>
      </c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 t="str">
        <f t="shared" si="34"/>
        <v/>
      </c>
      <c r="AD85" s="79" t="str">
        <f t="shared" si="35"/>
        <v/>
      </c>
      <c r="AE85" s="182">
        <v>10</v>
      </c>
      <c r="AF85" s="76">
        <v>8</v>
      </c>
      <c r="AG85" s="76">
        <v>16</v>
      </c>
      <c r="AH85" s="76">
        <v>10</v>
      </c>
      <c r="AI85" s="76">
        <v>8</v>
      </c>
      <c r="AJ85" s="76">
        <v>6</v>
      </c>
      <c r="AK85" s="76">
        <v>17</v>
      </c>
      <c r="AL85" s="76"/>
      <c r="AM85" s="76"/>
      <c r="AN85" s="76"/>
      <c r="AO85" s="76">
        <f t="shared" si="36"/>
        <v>75</v>
      </c>
      <c r="AP85" s="76">
        <f t="shared" si="37"/>
        <v>83.333333333333343</v>
      </c>
      <c r="AQ85" s="78">
        <v>24</v>
      </c>
      <c r="AR85" s="78">
        <v>14</v>
      </c>
      <c r="AS85" s="78">
        <v>8</v>
      </c>
      <c r="AT85" s="78"/>
      <c r="AU85" s="78"/>
      <c r="AV85" s="78"/>
      <c r="AW85" s="78"/>
      <c r="AX85" s="78">
        <f t="shared" si="38"/>
        <v>46</v>
      </c>
      <c r="AY85" s="78">
        <f t="shared" si="39"/>
        <v>83.636363636363626</v>
      </c>
      <c r="AZ85" s="384">
        <v>31</v>
      </c>
      <c r="BA85" s="385"/>
      <c r="BB85" s="80">
        <f t="shared" si="40"/>
        <v>62</v>
      </c>
      <c r="BC85" s="182">
        <v>91</v>
      </c>
      <c r="BD85" s="76">
        <v>87</v>
      </c>
      <c r="BE85" s="76">
        <v>90</v>
      </c>
      <c r="BF85" s="76"/>
      <c r="BG85" s="76"/>
      <c r="BH85" s="76">
        <f t="shared" si="41"/>
        <v>268</v>
      </c>
      <c r="BI85" s="76">
        <f t="shared" si="42"/>
        <v>89.333333333333329</v>
      </c>
      <c r="BJ85" s="78">
        <v>20</v>
      </c>
      <c r="BK85" s="78"/>
      <c r="BL85" s="78"/>
      <c r="BM85" s="78"/>
      <c r="BN85" s="78"/>
      <c r="BO85" s="78"/>
      <c r="BP85" s="78"/>
      <c r="BQ85" s="78"/>
      <c r="BR85" s="78"/>
      <c r="BS85" s="78"/>
      <c r="BT85" s="78">
        <f t="shared" si="43"/>
        <v>20</v>
      </c>
      <c r="BU85" s="78">
        <f t="shared" si="44"/>
        <v>100</v>
      </c>
      <c r="BV85" s="82">
        <v>92</v>
      </c>
      <c r="BW85" s="82">
        <v>100</v>
      </c>
      <c r="BX85" s="82"/>
      <c r="BY85" s="82"/>
      <c r="BZ85" s="82"/>
      <c r="CA85" s="82">
        <f t="shared" si="45"/>
        <v>192</v>
      </c>
      <c r="CB85" s="82">
        <f t="shared" si="46"/>
        <v>96</v>
      </c>
      <c r="CC85" s="84">
        <v>95</v>
      </c>
      <c r="CD85" s="84">
        <v>100</v>
      </c>
      <c r="CE85" s="84"/>
      <c r="CF85" s="84"/>
      <c r="CG85" s="84"/>
      <c r="CH85" s="84">
        <f t="shared" si="47"/>
        <v>195</v>
      </c>
      <c r="CI85" s="84">
        <f t="shared" si="48"/>
        <v>97.5</v>
      </c>
      <c r="CJ85" s="86">
        <v>92</v>
      </c>
      <c r="CK85" s="86"/>
      <c r="CL85" s="86"/>
      <c r="CM85" s="86"/>
      <c r="CN85" s="86"/>
      <c r="CO85" s="86">
        <f t="shared" si="49"/>
        <v>92</v>
      </c>
      <c r="CP85" s="86">
        <f t="shared" si="50"/>
        <v>92</v>
      </c>
      <c r="CQ85" s="182">
        <v>19</v>
      </c>
      <c r="CR85" s="76">
        <v>15</v>
      </c>
      <c r="CS85" s="76"/>
      <c r="CT85" s="88"/>
      <c r="CU85" s="88"/>
      <c r="CV85" s="88"/>
      <c r="CW85" s="88"/>
      <c r="CX85" s="88"/>
      <c r="CY85" s="88">
        <f>IF(SUMIFS(CQ85:CX85,CQ85:CX85,"&gt;=0")=0,"",SUMIFS(CQ85:CX85,CQ85:CX85,"&gt;=0"))</f>
        <v>34</v>
      </c>
      <c r="CZ85" s="89">
        <f t="shared" si="52"/>
        <v>97.142857142857139</v>
      </c>
      <c r="DA85" s="386">
        <v>39</v>
      </c>
      <c r="DB85" s="385"/>
      <c r="DC85" s="80">
        <f t="shared" si="53"/>
        <v>15.6</v>
      </c>
      <c r="DD85" s="162" t="str">
        <f t="shared" si="54"/>
        <v/>
      </c>
      <c r="DE85" s="162">
        <f t="shared" si="55"/>
        <v>23.107272727272729</v>
      </c>
      <c r="DF85" s="162">
        <f t="shared" si="56"/>
        <v>47.702976190476186</v>
      </c>
      <c r="DG85" s="162">
        <f t="shared" si="57"/>
        <v>15.6</v>
      </c>
      <c r="DH85" s="93">
        <f t="shared" si="58"/>
        <v>86.410248917748902</v>
      </c>
      <c r="DI85" s="94">
        <f t="shared" si="59"/>
        <v>91.506405573593071</v>
      </c>
      <c r="DJ85" s="95">
        <f t="shared" si="64"/>
        <v>92.450138287638282</v>
      </c>
      <c r="DK85" s="96">
        <f t="shared" si="65"/>
        <v>93.205124458874451</v>
      </c>
      <c r="DL85" s="163">
        <f t="shared" si="31"/>
        <v>92</v>
      </c>
      <c r="DM85" s="164">
        <f t="shared" ref="DM85:DM105" si="66">IFERROR(DL85-DL32,"")</f>
        <v>-1</v>
      </c>
      <c r="DN85" s="219">
        <f t="shared" ref="DN85:DN105" si="67">DL32</f>
        <v>93</v>
      </c>
    </row>
    <row r="86" spans="1:118" ht="18" customHeight="1" thickBot="1">
      <c r="A86" s="70"/>
      <c r="B86" s="112"/>
      <c r="C86" s="224" t="s">
        <v>263</v>
      </c>
      <c r="D86" s="223"/>
      <c r="E86" s="182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 t="str">
        <f t="shared" si="32"/>
        <v/>
      </c>
      <c r="R86" s="76">
        <f t="shared" si="33"/>
        <v>0</v>
      </c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 t="str">
        <f t="shared" si="34"/>
        <v/>
      </c>
      <c r="AD86" s="79" t="str">
        <f t="shared" si="35"/>
        <v/>
      </c>
      <c r="AE86" s="182">
        <v>10</v>
      </c>
      <c r="AF86" s="76">
        <v>8</v>
      </c>
      <c r="AG86" s="76">
        <v>15</v>
      </c>
      <c r="AH86" s="76">
        <v>8</v>
      </c>
      <c r="AI86" s="76">
        <v>7</v>
      </c>
      <c r="AJ86" s="76">
        <v>6</v>
      </c>
      <c r="AK86" s="76">
        <v>16</v>
      </c>
      <c r="AL86" s="76"/>
      <c r="AM86" s="76"/>
      <c r="AN86" s="76"/>
      <c r="AO86" s="76">
        <f t="shared" si="36"/>
        <v>70</v>
      </c>
      <c r="AP86" s="76">
        <f t="shared" si="37"/>
        <v>77.777777777777786</v>
      </c>
      <c r="AQ86" s="78">
        <v>24</v>
      </c>
      <c r="AR86" s="78">
        <v>16</v>
      </c>
      <c r="AS86" s="78">
        <v>7</v>
      </c>
      <c r="AT86" s="78"/>
      <c r="AU86" s="78"/>
      <c r="AV86" s="78"/>
      <c r="AW86" s="78"/>
      <c r="AX86" s="78">
        <f t="shared" si="38"/>
        <v>47</v>
      </c>
      <c r="AY86" s="78">
        <f t="shared" si="39"/>
        <v>85.454545454545453</v>
      </c>
      <c r="AZ86" s="384">
        <v>33</v>
      </c>
      <c r="BA86" s="385"/>
      <c r="BB86" s="80">
        <f t="shared" si="40"/>
        <v>66</v>
      </c>
      <c r="BC86" s="182">
        <v>88</v>
      </c>
      <c r="BD86" s="76">
        <v>90</v>
      </c>
      <c r="BE86" s="76">
        <v>87</v>
      </c>
      <c r="BF86" s="76"/>
      <c r="BG86" s="76"/>
      <c r="BH86" s="76">
        <f t="shared" si="41"/>
        <v>265</v>
      </c>
      <c r="BI86" s="76">
        <f t="shared" si="42"/>
        <v>88.333333333333329</v>
      </c>
      <c r="BJ86" s="78">
        <v>19</v>
      </c>
      <c r="BK86" s="78"/>
      <c r="BL86" s="78"/>
      <c r="BM86" s="78"/>
      <c r="BN86" s="78"/>
      <c r="BO86" s="78"/>
      <c r="BP86" s="78"/>
      <c r="BQ86" s="78"/>
      <c r="BR86" s="78"/>
      <c r="BS86" s="78"/>
      <c r="BT86" s="78">
        <f t="shared" si="43"/>
        <v>19</v>
      </c>
      <c r="BU86" s="78">
        <f t="shared" si="44"/>
        <v>95</v>
      </c>
      <c r="BV86" s="82">
        <v>96</v>
      </c>
      <c r="BW86" s="82">
        <v>95</v>
      </c>
      <c r="BX86" s="82"/>
      <c r="BY86" s="82"/>
      <c r="BZ86" s="82"/>
      <c r="CA86" s="82">
        <f t="shared" si="45"/>
        <v>191</v>
      </c>
      <c r="CB86" s="82">
        <f t="shared" si="46"/>
        <v>95.5</v>
      </c>
      <c r="CC86" s="84">
        <v>89</v>
      </c>
      <c r="CD86" s="84">
        <v>89</v>
      </c>
      <c r="CE86" s="84"/>
      <c r="CF86" s="84"/>
      <c r="CG86" s="84"/>
      <c r="CH86" s="84">
        <f t="shared" si="47"/>
        <v>178</v>
      </c>
      <c r="CI86" s="84">
        <f t="shared" si="48"/>
        <v>89</v>
      </c>
      <c r="CJ86" s="86">
        <v>92</v>
      </c>
      <c r="CK86" s="86"/>
      <c r="CL86" s="86"/>
      <c r="CM86" s="86"/>
      <c r="CN86" s="86"/>
      <c r="CO86" s="86">
        <f t="shared" si="49"/>
        <v>92</v>
      </c>
      <c r="CP86" s="86">
        <f t="shared" si="50"/>
        <v>92</v>
      </c>
      <c r="CQ86" s="182">
        <v>18</v>
      </c>
      <c r="CR86" s="76">
        <v>14</v>
      </c>
      <c r="CS86" s="76"/>
      <c r="CT86" s="88"/>
      <c r="CU86" s="88"/>
      <c r="CV86" s="88"/>
      <c r="CW86" s="88"/>
      <c r="CX86" s="88"/>
      <c r="CY86" s="88">
        <f t="shared" si="51"/>
        <v>32</v>
      </c>
      <c r="CZ86" s="89">
        <f t="shared" si="52"/>
        <v>91.428571428571431</v>
      </c>
      <c r="DA86" s="386">
        <v>29</v>
      </c>
      <c r="DB86" s="385"/>
      <c r="DC86" s="80">
        <f t="shared" si="53"/>
        <v>11.599999999999998</v>
      </c>
      <c r="DD86" s="162" t="str">
        <f t="shared" si="54"/>
        <v/>
      </c>
      <c r="DE86" s="162">
        <f t="shared" si="55"/>
        <v>22.964242424242425</v>
      </c>
      <c r="DF86" s="162">
        <f t="shared" si="56"/>
        <v>46.017261904761902</v>
      </c>
      <c r="DG86" s="162">
        <f t="shared" si="57"/>
        <v>11.599999999999998</v>
      </c>
      <c r="DH86" s="93">
        <f t="shared" si="58"/>
        <v>80.581504329004318</v>
      </c>
      <c r="DI86" s="94">
        <f t="shared" si="59"/>
        <v>87.863440205627697</v>
      </c>
      <c r="DJ86" s="95">
        <f t="shared" si="64"/>
        <v>89.211946849446846</v>
      </c>
      <c r="DK86" s="96">
        <f t="shared" si="65"/>
        <v>90.290752164502152</v>
      </c>
      <c r="DL86" s="163">
        <f t="shared" si="31"/>
        <v>88</v>
      </c>
      <c r="DM86" s="164">
        <f t="shared" si="66"/>
        <v>8</v>
      </c>
      <c r="DN86" s="219">
        <f t="shared" si="67"/>
        <v>80</v>
      </c>
    </row>
    <row r="87" spans="1:118" ht="18" hidden="1" customHeight="1">
      <c r="A87" s="70"/>
      <c r="B87" s="99"/>
      <c r="C87" s="220"/>
      <c r="D87" s="223"/>
      <c r="E87" s="182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 t="str">
        <f t="shared" si="32"/>
        <v/>
      </c>
      <c r="R87" s="76">
        <f t="shared" si="33"/>
        <v>0</v>
      </c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 t="str">
        <f t="shared" si="34"/>
        <v/>
      </c>
      <c r="AD87" s="79" t="str">
        <f t="shared" si="35"/>
        <v/>
      </c>
      <c r="AE87" s="182"/>
      <c r="AF87" s="76"/>
      <c r="AG87" s="76"/>
      <c r="AH87" s="76"/>
      <c r="AI87" s="76"/>
      <c r="AJ87" s="76"/>
      <c r="AK87" s="76"/>
      <c r="AL87" s="76"/>
      <c r="AM87" s="76"/>
      <c r="AN87" s="76"/>
      <c r="AO87" s="76" t="str">
        <f t="shared" si="36"/>
        <v/>
      </c>
      <c r="AP87" s="76" t="str">
        <f t="shared" si="37"/>
        <v/>
      </c>
      <c r="AQ87" s="78"/>
      <c r="AR87" s="78"/>
      <c r="AS87" s="78"/>
      <c r="AT87" s="78"/>
      <c r="AU87" s="78"/>
      <c r="AV87" s="78"/>
      <c r="AW87" s="78"/>
      <c r="AX87" s="78" t="str">
        <f t="shared" si="38"/>
        <v/>
      </c>
      <c r="AY87" s="78" t="str">
        <f t="shared" si="39"/>
        <v/>
      </c>
      <c r="AZ87" s="384"/>
      <c r="BA87" s="385"/>
      <c r="BB87" s="80" t="str">
        <f t="shared" si="40"/>
        <v/>
      </c>
      <c r="BC87" s="182"/>
      <c r="BD87" s="76"/>
      <c r="BE87" s="76"/>
      <c r="BF87" s="76"/>
      <c r="BG87" s="76"/>
      <c r="BH87" s="76" t="str">
        <f t="shared" si="41"/>
        <v/>
      </c>
      <c r="BI87" s="76" t="str">
        <f>IFERROR(IF($BI$62=0,0,((BH87/SUMIFS($BC$65:$BG$65,BC87:BG87,"&gt;=0"))*100)),"")</f>
        <v/>
      </c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 t="str">
        <f t="shared" si="43"/>
        <v/>
      </c>
      <c r="BU87" s="78" t="str">
        <f t="shared" si="44"/>
        <v/>
      </c>
      <c r="BV87" s="82"/>
      <c r="BW87" s="82"/>
      <c r="BX87" s="82"/>
      <c r="BY87" s="82"/>
      <c r="BZ87" s="82"/>
      <c r="CA87" s="82" t="str">
        <f t="shared" si="45"/>
        <v/>
      </c>
      <c r="CB87" s="82" t="str">
        <f t="shared" si="46"/>
        <v/>
      </c>
      <c r="CC87" s="84"/>
      <c r="CD87" s="84"/>
      <c r="CE87" s="84"/>
      <c r="CF87" s="84"/>
      <c r="CG87" s="84"/>
      <c r="CH87" s="84" t="str">
        <f t="shared" si="47"/>
        <v/>
      </c>
      <c r="CI87" s="84" t="str">
        <f t="shared" si="48"/>
        <v/>
      </c>
      <c r="CJ87" s="86"/>
      <c r="CK87" s="86"/>
      <c r="CL87" s="86"/>
      <c r="CM87" s="86"/>
      <c r="CN87" s="86"/>
      <c r="CO87" s="86" t="str">
        <f t="shared" si="49"/>
        <v/>
      </c>
      <c r="CP87" s="86" t="str">
        <f>IFERROR(IF($CP$62=0,0,((CO87/SUMIFS($CJ$65:$CN$65,CJ87:CN87,"&gt;=0"))*100)),"")</f>
        <v/>
      </c>
      <c r="CQ87" s="182"/>
      <c r="CR87" s="76"/>
      <c r="CS87" s="76"/>
      <c r="CT87" s="88"/>
      <c r="CU87" s="88"/>
      <c r="CV87" s="88"/>
      <c r="CW87" s="88"/>
      <c r="CX87" s="88"/>
      <c r="CY87" s="88" t="str">
        <f t="shared" si="51"/>
        <v/>
      </c>
      <c r="CZ87" s="89" t="str">
        <f t="shared" si="52"/>
        <v/>
      </c>
      <c r="DA87" s="386"/>
      <c r="DB87" s="385"/>
      <c r="DC87" s="80" t="str">
        <f t="shared" si="53"/>
        <v/>
      </c>
      <c r="DD87" s="162" t="str">
        <f t="shared" si="54"/>
        <v/>
      </c>
      <c r="DE87" s="162" t="str">
        <f t="shared" si="55"/>
        <v/>
      </c>
      <c r="DF87" s="162" t="str">
        <f t="shared" si="56"/>
        <v/>
      </c>
      <c r="DG87" s="162" t="str">
        <f t="shared" si="57"/>
        <v/>
      </c>
      <c r="DH87" s="93" t="str">
        <f t="shared" si="58"/>
        <v/>
      </c>
      <c r="DI87" s="94" t="str">
        <f t="shared" si="59"/>
        <v/>
      </c>
      <c r="DJ87" s="95" t="str">
        <f t="shared" si="64"/>
        <v/>
      </c>
      <c r="DK87" s="96" t="str">
        <f t="shared" si="65"/>
        <v/>
      </c>
      <c r="DL87" s="163" t="str">
        <f t="shared" si="31"/>
        <v/>
      </c>
      <c r="DM87" s="164" t="str">
        <f t="shared" si="66"/>
        <v/>
      </c>
      <c r="DN87" s="219" t="str">
        <f t="shared" si="67"/>
        <v/>
      </c>
    </row>
    <row r="88" spans="1:118" ht="18" hidden="1" customHeight="1">
      <c r="A88" s="70"/>
      <c r="B88" s="71"/>
      <c r="C88" s="222"/>
      <c r="D88" s="223"/>
      <c r="E88" s="182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 t="str">
        <f t="shared" si="32"/>
        <v/>
      </c>
      <c r="R88" s="76">
        <f t="shared" si="33"/>
        <v>0</v>
      </c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 t="str">
        <f t="shared" si="34"/>
        <v/>
      </c>
      <c r="AD88" s="79" t="str">
        <f t="shared" si="35"/>
        <v/>
      </c>
      <c r="AE88" s="182"/>
      <c r="AF88" s="76"/>
      <c r="AG88" s="76"/>
      <c r="AH88" s="76"/>
      <c r="AI88" s="76"/>
      <c r="AJ88" s="76"/>
      <c r="AK88" s="76"/>
      <c r="AL88" s="76"/>
      <c r="AM88" s="76"/>
      <c r="AN88" s="76"/>
      <c r="AO88" s="76" t="str">
        <f t="shared" si="36"/>
        <v/>
      </c>
      <c r="AP88" s="76" t="str">
        <f t="shared" si="37"/>
        <v/>
      </c>
      <c r="AQ88" s="78"/>
      <c r="AR88" s="78"/>
      <c r="AS88" s="78"/>
      <c r="AT88" s="78"/>
      <c r="AU88" s="78"/>
      <c r="AV88" s="78"/>
      <c r="AW88" s="78"/>
      <c r="AX88" s="78" t="str">
        <f t="shared" si="38"/>
        <v/>
      </c>
      <c r="AY88" s="78" t="str">
        <f t="shared" si="39"/>
        <v/>
      </c>
      <c r="AZ88" s="384"/>
      <c r="BA88" s="385"/>
      <c r="BB88" s="80" t="str">
        <f t="shared" si="40"/>
        <v/>
      </c>
      <c r="BC88" s="182"/>
      <c r="BD88" s="76"/>
      <c r="BE88" s="76"/>
      <c r="BF88" s="76"/>
      <c r="BG88" s="76"/>
      <c r="BH88" s="76" t="str">
        <f t="shared" si="41"/>
        <v/>
      </c>
      <c r="BI88" s="76" t="str">
        <f t="shared" si="42"/>
        <v/>
      </c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 t="str">
        <f t="shared" si="43"/>
        <v/>
      </c>
      <c r="BU88" s="78" t="str">
        <f t="shared" si="44"/>
        <v/>
      </c>
      <c r="BV88" s="82"/>
      <c r="BW88" s="82"/>
      <c r="BX88" s="82"/>
      <c r="BY88" s="82"/>
      <c r="BZ88" s="82"/>
      <c r="CA88" s="82" t="str">
        <f t="shared" si="45"/>
        <v/>
      </c>
      <c r="CB88" s="82" t="str">
        <f t="shared" si="46"/>
        <v/>
      </c>
      <c r="CC88" s="84"/>
      <c r="CD88" s="84"/>
      <c r="CE88" s="84"/>
      <c r="CF88" s="84"/>
      <c r="CG88" s="84"/>
      <c r="CH88" s="84" t="str">
        <f t="shared" si="47"/>
        <v/>
      </c>
      <c r="CI88" s="84" t="str">
        <f t="shared" si="48"/>
        <v/>
      </c>
      <c r="CJ88" s="86"/>
      <c r="CK88" s="86"/>
      <c r="CL88" s="86"/>
      <c r="CM88" s="86"/>
      <c r="CN88" s="86"/>
      <c r="CO88" s="86" t="str">
        <f t="shared" si="49"/>
        <v/>
      </c>
      <c r="CP88" s="86" t="str">
        <f t="shared" si="50"/>
        <v/>
      </c>
      <c r="CQ88" s="182"/>
      <c r="CR88" s="76"/>
      <c r="CS88" s="76"/>
      <c r="CT88" s="88"/>
      <c r="CU88" s="88"/>
      <c r="CV88" s="88"/>
      <c r="CW88" s="88"/>
      <c r="CX88" s="88"/>
      <c r="CY88" s="88" t="str">
        <f t="shared" si="51"/>
        <v/>
      </c>
      <c r="CZ88" s="89" t="str">
        <f t="shared" si="52"/>
        <v/>
      </c>
      <c r="DA88" s="386"/>
      <c r="DB88" s="385"/>
      <c r="DC88" s="80" t="str">
        <f t="shared" si="53"/>
        <v/>
      </c>
      <c r="DD88" s="162" t="str">
        <f t="shared" si="54"/>
        <v/>
      </c>
      <c r="DE88" s="162" t="str">
        <f t="shared" si="55"/>
        <v/>
      </c>
      <c r="DF88" s="162" t="str">
        <f t="shared" si="56"/>
        <v/>
      </c>
      <c r="DG88" s="162" t="str">
        <f t="shared" si="57"/>
        <v/>
      </c>
      <c r="DH88" s="93" t="str">
        <f t="shared" si="58"/>
        <v/>
      </c>
      <c r="DI88" s="94" t="str">
        <f t="shared" si="59"/>
        <v/>
      </c>
      <c r="DJ88" s="95" t="str">
        <f t="shared" si="64"/>
        <v/>
      </c>
      <c r="DK88" s="96" t="str">
        <f t="shared" si="65"/>
        <v/>
      </c>
      <c r="DL88" s="163" t="str">
        <f t="shared" si="31"/>
        <v/>
      </c>
      <c r="DM88" s="164" t="str">
        <f t="shared" si="66"/>
        <v/>
      </c>
      <c r="DN88" s="219" t="str">
        <f t="shared" si="67"/>
        <v/>
      </c>
    </row>
    <row r="89" spans="1:118" ht="18" hidden="1" customHeight="1">
      <c r="A89" s="70"/>
      <c r="B89" s="103"/>
      <c r="C89" s="220"/>
      <c r="D89" s="223"/>
      <c r="E89" s="182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 t="str">
        <f t="shared" si="32"/>
        <v/>
      </c>
      <c r="R89" s="76">
        <f t="shared" si="33"/>
        <v>0</v>
      </c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 t="str">
        <f t="shared" si="34"/>
        <v/>
      </c>
      <c r="AD89" s="79" t="str">
        <f t="shared" si="35"/>
        <v/>
      </c>
      <c r="AE89" s="182"/>
      <c r="AF89" s="76"/>
      <c r="AG89" s="76"/>
      <c r="AH89" s="76"/>
      <c r="AI89" s="76"/>
      <c r="AJ89" s="76"/>
      <c r="AK89" s="76"/>
      <c r="AL89" s="76"/>
      <c r="AM89" s="76"/>
      <c r="AN89" s="76"/>
      <c r="AO89" s="76" t="str">
        <f t="shared" si="36"/>
        <v/>
      </c>
      <c r="AP89" s="76" t="str">
        <f t="shared" si="37"/>
        <v/>
      </c>
      <c r="AQ89" s="78"/>
      <c r="AR89" s="78"/>
      <c r="AS89" s="78"/>
      <c r="AT89" s="78"/>
      <c r="AU89" s="78"/>
      <c r="AV89" s="78"/>
      <c r="AW89" s="78"/>
      <c r="AX89" s="78" t="str">
        <f t="shared" si="38"/>
        <v/>
      </c>
      <c r="AY89" s="78" t="str">
        <f t="shared" si="39"/>
        <v/>
      </c>
      <c r="AZ89" s="384"/>
      <c r="BA89" s="385"/>
      <c r="BB89" s="80" t="str">
        <f t="shared" si="40"/>
        <v/>
      </c>
      <c r="BC89" s="182"/>
      <c r="BD89" s="76"/>
      <c r="BE89" s="76"/>
      <c r="BF89" s="76"/>
      <c r="BG89" s="76"/>
      <c r="BH89" s="76" t="str">
        <f t="shared" si="41"/>
        <v/>
      </c>
      <c r="BI89" s="76" t="str">
        <f t="shared" si="42"/>
        <v/>
      </c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 t="str">
        <f t="shared" si="43"/>
        <v/>
      </c>
      <c r="BU89" s="78" t="str">
        <f t="shared" si="44"/>
        <v/>
      </c>
      <c r="BV89" s="82"/>
      <c r="BW89" s="82"/>
      <c r="BX89" s="82"/>
      <c r="BY89" s="82"/>
      <c r="BZ89" s="82"/>
      <c r="CA89" s="82" t="str">
        <f t="shared" si="45"/>
        <v/>
      </c>
      <c r="CB89" s="82" t="str">
        <f t="shared" si="46"/>
        <v/>
      </c>
      <c r="CC89" s="84"/>
      <c r="CD89" s="84"/>
      <c r="CE89" s="84"/>
      <c r="CF89" s="84"/>
      <c r="CG89" s="84"/>
      <c r="CH89" s="84" t="str">
        <f t="shared" si="47"/>
        <v/>
      </c>
      <c r="CI89" s="84" t="str">
        <f t="shared" si="48"/>
        <v/>
      </c>
      <c r="CJ89" s="86"/>
      <c r="CK89" s="86"/>
      <c r="CL89" s="86"/>
      <c r="CM89" s="86"/>
      <c r="CN89" s="86"/>
      <c r="CO89" s="86" t="str">
        <f t="shared" si="49"/>
        <v/>
      </c>
      <c r="CP89" s="86" t="str">
        <f t="shared" si="50"/>
        <v/>
      </c>
      <c r="CQ89" s="182"/>
      <c r="CR89" s="76"/>
      <c r="CS89" s="76"/>
      <c r="CT89" s="88"/>
      <c r="CU89" s="88"/>
      <c r="CV89" s="88"/>
      <c r="CW89" s="88"/>
      <c r="CX89" s="88"/>
      <c r="CY89" s="88" t="str">
        <f t="shared" si="51"/>
        <v/>
      </c>
      <c r="CZ89" s="89" t="str">
        <f t="shared" si="52"/>
        <v/>
      </c>
      <c r="DA89" s="386"/>
      <c r="DB89" s="385"/>
      <c r="DC89" s="80" t="str">
        <f t="shared" si="53"/>
        <v/>
      </c>
      <c r="DD89" s="162" t="str">
        <f t="shared" si="54"/>
        <v/>
      </c>
      <c r="DE89" s="162" t="str">
        <f t="shared" si="55"/>
        <v/>
      </c>
      <c r="DF89" s="162" t="str">
        <f t="shared" si="56"/>
        <v/>
      </c>
      <c r="DG89" s="162" t="str">
        <f t="shared" si="57"/>
        <v/>
      </c>
      <c r="DH89" s="93" t="str">
        <f t="shared" si="58"/>
        <v/>
      </c>
      <c r="DI89" s="94" t="str">
        <f t="shared" si="59"/>
        <v/>
      </c>
      <c r="DJ89" s="95" t="str">
        <f t="shared" si="64"/>
        <v/>
      </c>
      <c r="DK89" s="96" t="str">
        <f t="shared" si="65"/>
        <v/>
      </c>
      <c r="DL89" s="163" t="str">
        <f t="shared" si="31"/>
        <v/>
      </c>
      <c r="DM89" s="164" t="str">
        <f t="shared" si="66"/>
        <v/>
      </c>
      <c r="DN89" s="219" t="str">
        <f t="shared" si="67"/>
        <v/>
      </c>
    </row>
    <row r="90" spans="1:118" ht="18" hidden="1" customHeight="1">
      <c r="A90" s="70"/>
      <c r="B90" s="71"/>
      <c r="C90" s="222"/>
      <c r="D90" s="223"/>
      <c r="E90" s="182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 t="str">
        <f t="shared" si="32"/>
        <v/>
      </c>
      <c r="R90" s="76">
        <f t="shared" si="33"/>
        <v>0</v>
      </c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 t="str">
        <f t="shared" si="34"/>
        <v/>
      </c>
      <c r="AD90" s="79" t="str">
        <f t="shared" si="35"/>
        <v/>
      </c>
      <c r="AE90" s="182"/>
      <c r="AF90" s="76"/>
      <c r="AG90" s="76"/>
      <c r="AH90" s="76"/>
      <c r="AI90" s="76"/>
      <c r="AJ90" s="76"/>
      <c r="AK90" s="76"/>
      <c r="AL90" s="76"/>
      <c r="AM90" s="76"/>
      <c r="AN90" s="76"/>
      <c r="AO90" s="76" t="str">
        <f t="shared" si="36"/>
        <v/>
      </c>
      <c r="AP90" s="76" t="str">
        <f t="shared" si="37"/>
        <v/>
      </c>
      <c r="AQ90" s="78"/>
      <c r="AR90" s="78"/>
      <c r="AS90" s="78"/>
      <c r="AT90" s="78"/>
      <c r="AU90" s="78"/>
      <c r="AV90" s="78"/>
      <c r="AW90" s="78"/>
      <c r="AX90" s="78" t="str">
        <f t="shared" si="38"/>
        <v/>
      </c>
      <c r="AY90" s="78" t="str">
        <f>IFERROR(IF($AY$62=0,0,((AX90/SUMIFS($AQ$65:$AW$65,AQ90:AW90,"&gt;=0"))*100)),"")</f>
        <v/>
      </c>
      <c r="AZ90" s="384"/>
      <c r="BA90" s="385"/>
      <c r="BB90" s="80" t="str">
        <f t="shared" si="40"/>
        <v/>
      </c>
      <c r="BC90" s="182"/>
      <c r="BD90" s="76"/>
      <c r="BE90" s="76"/>
      <c r="BF90" s="76"/>
      <c r="BG90" s="76"/>
      <c r="BH90" s="76" t="str">
        <f t="shared" si="41"/>
        <v/>
      </c>
      <c r="BI90" s="76" t="str">
        <f t="shared" si="42"/>
        <v/>
      </c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 t="str">
        <f t="shared" si="43"/>
        <v/>
      </c>
      <c r="BU90" s="78" t="str">
        <f t="shared" si="44"/>
        <v/>
      </c>
      <c r="BV90" s="82"/>
      <c r="BW90" s="82"/>
      <c r="BX90" s="82"/>
      <c r="BY90" s="82"/>
      <c r="BZ90" s="82"/>
      <c r="CA90" s="82" t="str">
        <f t="shared" si="45"/>
        <v/>
      </c>
      <c r="CB90" s="82" t="str">
        <f t="shared" si="46"/>
        <v/>
      </c>
      <c r="CC90" s="84"/>
      <c r="CD90" s="84"/>
      <c r="CE90" s="84"/>
      <c r="CF90" s="84"/>
      <c r="CG90" s="84"/>
      <c r="CH90" s="84" t="str">
        <f t="shared" si="47"/>
        <v/>
      </c>
      <c r="CI90" s="84" t="str">
        <f t="shared" si="48"/>
        <v/>
      </c>
      <c r="CJ90" s="86"/>
      <c r="CK90" s="86"/>
      <c r="CL90" s="86"/>
      <c r="CM90" s="86"/>
      <c r="CN90" s="86"/>
      <c r="CO90" s="86" t="str">
        <f t="shared" si="49"/>
        <v/>
      </c>
      <c r="CP90" s="86" t="str">
        <f t="shared" si="50"/>
        <v/>
      </c>
      <c r="CQ90" s="182"/>
      <c r="CR90" s="76"/>
      <c r="CS90" s="76"/>
      <c r="CT90" s="88"/>
      <c r="CU90" s="88"/>
      <c r="CV90" s="88"/>
      <c r="CW90" s="88"/>
      <c r="CX90" s="88"/>
      <c r="CY90" s="88" t="str">
        <f t="shared" si="51"/>
        <v/>
      </c>
      <c r="CZ90" s="89" t="str">
        <f t="shared" si="52"/>
        <v/>
      </c>
      <c r="DA90" s="386"/>
      <c r="DB90" s="385"/>
      <c r="DC90" s="80" t="str">
        <f t="shared" si="53"/>
        <v/>
      </c>
      <c r="DD90" s="162" t="str">
        <f t="shared" si="54"/>
        <v/>
      </c>
      <c r="DE90" s="162" t="str">
        <f t="shared" si="55"/>
        <v/>
      </c>
      <c r="DF90" s="162" t="str">
        <f t="shared" si="56"/>
        <v/>
      </c>
      <c r="DG90" s="162" t="str">
        <f t="shared" si="57"/>
        <v/>
      </c>
      <c r="DH90" s="93" t="str">
        <f t="shared" si="58"/>
        <v/>
      </c>
      <c r="DI90" s="94" t="str">
        <f t="shared" si="59"/>
        <v/>
      </c>
      <c r="DJ90" s="95" t="str">
        <f t="shared" si="64"/>
        <v/>
      </c>
      <c r="DK90" s="96" t="str">
        <f t="shared" si="65"/>
        <v/>
      </c>
      <c r="DL90" s="163" t="str">
        <f t="shared" si="31"/>
        <v/>
      </c>
      <c r="DM90" s="164" t="str">
        <f t="shared" si="66"/>
        <v/>
      </c>
      <c r="DN90" s="219" t="str">
        <f t="shared" si="67"/>
        <v/>
      </c>
    </row>
    <row r="91" spans="1:118" ht="18" hidden="1" customHeight="1">
      <c r="A91" s="70"/>
      <c r="B91" s="71"/>
      <c r="C91" s="222"/>
      <c r="D91" s="223"/>
      <c r="E91" s="182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 t="str">
        <f t="shared" si="32"/>
        <v/>
      </c>
      <c r="R91" s="76">
        <f t="shared" si="33"/>
        <v>0</v>
      </c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 t="str">
        <f t="shared" si="34"/>
        <v/>
      </c>
      <c r="AD91" s="79" t="str">
        <f t="shared" si="35"/>
        <v/>
      </c>
      <c r="AE91" s="182"/>
      <c r="AF91" s="76"/>
      <c r="AG91" s="76"/>
      <c r="AH91" s="76"/>
      <c r="AI91" s="76"/>
      <c r="AJ91" s="76"/>
      <c r="AK91" s="76"/>
      <c r="AL91" s="76"/>
      <c r="AM91" s="76"/>
      <c r="AN91" s="76"/>
      <c r="AO91" s="76" t="str">
        <f t="shared" si="36"/>
        <v/>
      </c>
      <c r="AP91" s="76" t="str">
        <f>IFERROR(IF($AP$62=0,0,((AO91/SUMIFS($AE$65:$AN$65,AE91:AN91,"&gt;=0"))*100)),"")</f>
        <v/>
      </c>
      <c r="AQ91" s="78"/>
      <c r="AR91" s="78"/>
      <c r="AS91" s="78"/>
      <c r="AT91" s="78"/>
      <c r="AU91" s="78"/>
      <c r="AV91" s="78"/>
      <c r="AW91" s="78"/>
      <c r="AX91" s="78" t="str">
        <f t="shared" si="38"/>
        <v/>
      </c>
      <c r="AY91" s="78" t="str">
        <f t="shared" si="39"/>
        <v/>
      </c>
      <c r="AZ91" s="384"/>
      <c r="BA91" s="385"/>
      <c r="BB91" s="80" t="str">
        <f t="shared" si="40"/>
        <v/>
      </c>
      <c r="BC91" s="182"/>
      <c r="BD91" s="76"/>
      <c r="BE91" s="76"/>
      <c r="BF91" s="76"/>
      <c r="BG91" s="76"/>
      <c r="BH91" s="76" t="str">
        <f t="shared" si="41"/>
        <v/>
      </c>
      <c r="BI91" s="76" t="str">
        <f t="shared" si="42"/>
        <v/>
      </c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 t="str">
        <f t="shared" si="43"/>
        <v/>
      </c>
      <c r="BU91" s="78" t="str">
        <f t="shared" si="44"/>
        <v/>
      </c>
      <c r="BV91" s="82"/>
      <c r="BW91" s="82"/>
      <c r="BX91" s="82"/>
      <c r="BY91" s="82"/>
      <c r="BZ91" s="82"/>
      <c r="CA91" s="82" t="str">
        <f t="shared" si="45"/>
        <v/>
      </c>
      <c r="CB91" s="82" t="str">
        <f t="shared" si="46"/>
        <v/>
      </c>
      <c r="CC91" s="84"/>
      <c r="CD91" s="84"/>
      <c r="CE91" s="84"/>
      <c r="CF91" s="84"/>
      <c r="CG91" s="84"/>
      <c r="CH91" s="84" t="str">
        <f t="shared" si="47"/>
        <v/>
      </c>
      <c r="CI91" s="84" t="str">
        <f t="shared" si="48"/>
        <v/>
      </c>
      <c r="CJ91" s="86"/>
      <c r="CK91" s="86"/>
      <c r="CL91" s="86"/>
      <c r="CM91" s="86"/>
      <c r="CN91" s="86"/>
      <c r="CO91" s="86" t="str">
        <f t="shared" si="49"/>
        <v/>
      </c>
      <c r="CP91" s="86" t="str">
        <f t="shared" si="50"/>
        <v/>
      </c>
      <c r="CQ91" s="182"/>
      <c r="CR91" s="76"/>
      <c r="CS91" s="76"/>
      <c r="CT91" s="88"/>
      <c r="CU91" s="88"/>
      <c r="CV91" s="88"/>
      <c r="CW91" s="88"/>
      <c r="CX91" s="88"/>
      <c r="CY91" s="88" t="str">
        <f t="shared" si="51"/>
        <v/>
      </c>
      <c r="CZ91" s="89" t="str">
        <f t="shared" si="52"/>
        <v/>
      </c>
      <c r="DA91" s="386"/>
      <c r="DB91" s="385"/>
      <c r="DC91" s="80" t="str">
        <f t="shared" si="53"/>
        <v/>
      </c>
      <c r="DD91" s="162" t="str">
        <f t="shared" si="54"/>
        <v/>
      </c>
      <c r="DE91" s="162" t="str">
        <f t="shared" si="55"/>
        <v/>
      </c>
      <c r="DF91" s="162" t="str">
        <f t="shared" si="56"/>
        <v/>
      </c>
      <c r="DG91" s="162" t="str">
        <f t="shared" si="57"/>
        <v/>
      </c>
      <c r="DH91" s="93" t="str">
        <f t="shared" si="58"/>
        <v/>
      </c>
      <c r="DI91" s="113" t="str">
        <f t="shared" si="59"/>
        <v/>
      </c>
      <c r="DJ91" s="95" t="str">
        <f t="shared" si="64"/>
        <v/>
      </c>
      <c r="DK91" s="96" t="str">
        <f t="shared" si="65"/>
        <v/>
      </c>
      <c r="DL91" s="163" t="str">
        <f t="shared" si="31"/>
        <v/>
      </c>
      <c r="DM91" s="164" t="str">
        <f t="shared" si="66"/>
        <v/>
      </c>
      <c r="DN91" s="219" t="str">
        <f t="shared" si="67"/>
        <v/>
      </c>
    </row>
    <row r="92" spans="1:118" ht="18" hidden="1" customHeight="1">
      <c r="A92" s="70"/>
      <c r="B92" s="71"/>
      <c r="C92" s="222"/>
      <c r="D92" s="223"/>
      <c r="E92" s="182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 t="str">
        <f t="shared" si="32"/>
        <v/>
      </c>
      <c r="R92" s="76">
        <f t="shared" si="33"/>
        <v>0</v>
      </c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 t="str">
        <f t="shared" si="34"/>
        <v/>
      </c>
      <c r="AD92" s="79" t="str">
        <f t="shared" si="35"/>
        <v/>
      </c>
      <c r="AE92" s="182"/>
      <c r="AF92" s="76"/>
      <c r="AG92" s="76"/>
      <c r="AH92" s="76"/>
      <c r="AI92" s="76"/>
      <c r="AJ92" s="76"/>
      <c r="AK92" s="76"/>
      <c r="AL92" s="76"/>
      <c r="AM92" s="76"/>
      <c r="AN92" s="76"/>
      <c r="AO92" s="76" t="str">
        <f t="shared" si="36"/>
        <v/>
      </c>
      <c r="AP92" s="76" t="str">
        <f t="shared" si="37"/>
        <v/>
      </c>
      <c r="AQ92" s="78"/>
      <c r="AR92" s="78"/>
      <c r="AS92" s="78"/>
      <c r="AT92" s="78"/>
      <c r="AU92" s="78"/>
      <c r="AV92" s="78"/>
      <c r="AW92" s="78"/>
      <c r="AX92" s="78" t="str">
        <f t="shared" si="38"/>
        <v/>
      </c>
      <c r="AY92" s="78" t="str">
        <f t="shared" si="39"/>
        <v/>
      </c>
      <c r="AZ92" s="384"/>
      <c r="BA92" s="385"/>
      <c r="BB92" s="80" t="str">
        <f t="shared" si="40"/>
        <v/>
      </c>
      <c r="BC92" s="182"/>
      <c r="BD92" s="76"/>
      <c r="BE92" s="76"/>
      <c r="BF92" s="76"/>
      <c r="BG92" s="76"/>
      <c r="BH92" s="76" t="str">
        <f t="shared" si="41"/>
        <v/>
      </c>
      <c r="BI92" s="76" t="str">
        <f t="shared" si="42"/>
        <v/>
      </c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 t="str">
        <f t="shared" si="43"/>
        <v/>
      </c>
      <c r="BU92" s="78" t="str">
        <f t="shared" si="44"/>
        <v/>
      </c>
      <c r="BV92" s="82"/>
      <c r="BW92" s="82"/>
      <c r="BX92" s="82"/>
      <c r="BY92" s="82"/>
      <c r="BZ92" s="82"/>
      <c r="CA92" s="82" t="str">
        <f t="shared" si="45"/>
        <v/>
      </c>
      <c r="CB92" s="82" t="str">
        <f t="shared" si="46"/>
        <v/>
      </c>
      <c r="CC92" s="84"/>
      <c r="CD92" s="84"/>
      <c r="CE92" s="84"/>
      <c r="CF92" s="84"/>
      <c r="CG92" s="84"/>
      <c r="CH92" s="84" t="str">
        <f t="shared" si="47"/>
        <v/>
      </c>
      <c r="CI92" s="84" t="str">
        <f t="shared" si="48"/>
        <v/>
      </c>
      <c r="CJ92" s="86"/>
      <c r="CK92" s="86"/>
      <c r="CL92" s="86"/>
      <c r="CM92" s="86"/>
      <c r="CN92" s="86"/>
      <c r="CO92" s="86" t="str">
        <f t="shared" si="49"/>
        <v/>
      </c>
      <c r="CP92" s="86" t="str">
        <f t="shared" si="50"/>
        <v/>
      </c>
      <c r="CQ92" s="182"/>
      <c r="CR92" s="76"/>
      <c r="CS92" s="76"/>
      <c r="CT92" s="88"/>
      <c r="CU92" s="88"/>
      <c r="CV92" s="88"/>
      <c r="CW92" s="88"/>
      <c r="CX92" s="88"/>
      <c r="CY92" s="88" t="str">
        <f t="shared" si="51"/>
        <v/>
      </c>
      <c r="CZ92" s="89" t="str">
        <f t="shared" si="52"/>
        <v/>
      </c>
      <c r="DA92" s="386"/>
      <c r="DB92" s="385"/>
      <c r="DC92" s="80" t="str">
        <f t="shared" si="53"/>
        <v/>
      </c>
      <c r="DD92" s="162" t="str">
        <f t="shared" si="54"/>
        <v/>
      </c>
      <c r="DE92" s="162" t="str">
        <f t="shared" si="55"/>
        <v/>
      </c>
      <c r="DF92" s="162" t="str">
        <f t="shared" si="56"/>
        <v/>
      </c>
      <c r="DG92" s="162" t="str">
        <f t="shared" si="57"/>
        <v/>
      </c>
      <c r="DH92" s="93" t="str">
        <f t="shared" si="58"/>
        <v/>
      </c>
      <c r="DI92" s="113" t="str">
        <f t="shared" si="59"/>
        <v/>
      </c>
      <c r="DJ92" s="95" t="str">
        <f t="shared" si="64"/>
        <v/>
      </c>
      <c r="DK92" s="96" t="str">
        <f t="shared" si="65"/>
        <v/>
      </c>
      <c r="DL92" s="163" t="str">
        <f t="shared" si="31"/>
        <v/>
      </c>
      <c r="DM92" s="164" t="str">
        <f t="shared" si="66"/>
        <v/>
      </c>
      <c r="DN92" s="219" t="str">
        <f t="shared" si="67"/>
        <v/>
      </c>
    </row>
    <row r="93" spans="1:118" ht="18" hidden="1" customHeight="1">
      <c r="A93" s="70"/>
      <c r="B93" s="103"/>
      <c r="C93" s="220"/>
      <c r="D93" s="221"/>
      <c r="E93" s="182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 t="str">
        <f t="shared" si="32"/>
        <v/>
      </c>
      <c r="R93" s="76">
        <f t="shared" si="33"/>
        <v>0</v>
      </c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 t="str">
        <f t="shared" si="34"/>
        <v/>
      </c>
      <c r="AD93" s="79" t="str">
        <f>IFERROR(IF($AD$62=0,0,((AC93/SUMIFS($S$65:$AB$65,S93:AB93,"&gt;=0")*100))),"")</f>
        <v/>
      </c>
      <c r="AE93" s="182"/>
      <c r="AF93" s="76"/>
      <c r="AG93" s="76"/>
      <c r="AH93" s="76"/>
      <c r="AI93" s="76"/>
      <c r="AJ93" s="76"/>
      <c r="AK93" s="76"/>
      <c r="AL93" s="76"/>
      <c r="AM93" s="76"/>
      <c r="AN93" s="76"/>
      <c r="AO93" s="76" t="str">
        <f t="shared" si="36"/>
        <v/>
      </c>
      <c r="AP93" s="76" t="str">
        <f t="shared" si="37"/>
        <v/>
      </c>
      <c r="AQ93" s="78"/>
      <c r="AR93" s="78"/>
      <c r="AS93" s="78"/>
      <c r="AT93" s="78"/>
      <c r="AU93" s="78"/>
      <c r="AV93" s="78"/>
      <c r="AW93" s="78"/>
      <c r="AX93" s="78" t="str">
        <f t="shared" si="38"/>
        <v/>
      </c>
      <c r="AY93" s="78" t="str">
        <f t="shared" si="39"/>
        <v/>
      </c>
      <c r="AZ93" s="384"/>
      <c r="BA93" s="385"/>
      <c r="BB93" s="80" t="str">
        <f t="shared" si="40"/>
        <v/>
      </c>
      <c r="BC93" s="182"/>
      <c r="BD93" s="76"/>
      <c r="BE93" s="76"/>
      <c r="BF93" s="76"/>
      <c r="BG93" s="76"/>
      <c r="BH93" s="76" t="str">
        <f t="shared" si="41"/>
        <v/>
      </c>
      <c r="BI93" s="76" t="str">
        <f t="shared" si="42"/>
        <v/>
      </c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 t="str">
        <f t="shared" si="43"/>
        <v/>
      </c>
      <c r="BU93" s="78" t="str">
        <f t="shared" si="44"/>
        <v/>
      </c>
      <c r="BV93" s="82"/>
      <c r="BW93" s="82"/>
      <c r="BX93" s="82"/>
      <c r="BY93" s="82"/>
      <c r="BZ93" s="82"/>
      <c r="CA93" s="82" t="str">
        <f t="shared" si="45"/>
        <v/>
      </c>
      <c r="CB93" s="82" t="str">
        <f t="shared" si="46"/>
        <v/>
      </c>
      <c r="CC93" s="84"/>
      <c r="CD93" s="84"/>
      <c r="CE93" s="84"/>
      <c r="CF93" s="84"/>
      <c r="CG93" s="84"/>
      <c r="CH93" s="84" t="str">
        <f t="shared" si="47"/>
        <v/>
      </c>
      <c r="CI93" s="84" t="str">
        <f t="shared" si="48"/>
        <v/>
      </c>
      <c r="CJ93" s="86"/>
      <c r="CK93" s="86"/>
      <c r="CL93" s="86"/>
      <c r="CM93" s="86"/>
      <c r="CN93" s="86"/>
      <c r="CO93" s="86" t="str">
        <f t="shared" si="49"/>
        <v/>
      </c>
      <c r="CP93" s="86" t="str">
        <f t="shared" si="50"/>
        <v/>
      </c>
      <c r="CQ93" s="182"/>
      <c r="CR93" s="76"/>
      <c r="CS93" s="76"/>
      <c r="CT93" s="88"/>
      <c r="CU93" s="88"/>
      <c r="CV93" s="88"/>
      <c r="CW93" s="88"/>
      <c r="CX93" s="88"/>
      <c r="CY93" s="88" t="str">
        <f t="shared" si="51"/>
        <v/>
      </c>
      <c r="CZ93" s="89" t="str">
        <f>IFERROR(IF($CZ$62=0,0,((CY93/SUMIFS($CQ$65:$CX$65,CQ93:CX93,"&gt;=0"))*100)),"")</f>
        <v/>
      </c>
      <c r="DA93" s="386"/>
      <c r="DB93" s="385"/>
      <c r="DC93" s="80" t="str">
        <f t="shared" si="53"/>
        <v/>
      </c>
      <c r="DD93" s="162" t="str">
        <f t="shared" si="54"/>
        <v/>
      </c>
      <c r="DE93" s="162" t="str">
        <f>IFERROR(((AP93*$AP$62+AY93*$AY$62+BB93*$BB$62)/100)*$BA$61/100,"")</f>
        <v/>
      </c>
      <c r="DF93" s="162" t="str">
        <f t="shared" si="56"/>
        <v/>
      </c>
      <c r="DG93" s="162" t="str">
        <f>IFERROR(DC93,"")</f>
        <v/>
      </c>
      <c r="DH93" s="93" t="str">
        <f t="shared" si="58"/>
        <v/>
      </c>
      <c r="DI93" s="113" t="str">
        <f t="shared" si="59"/>
        <v/>
      </c>
      <c r="DJ93" s="95" t="str">
        <f t="shared" si="64"/>
        <v/>
      </c>
      <c r="DK93" s="96" t="str">
        <f t="shared" si="65"/>
        <v/>
      </c>
      <c r="DL93" s="163" t="str">
        <f t="shared" si="31"/>
        <v/>
      </c>
      <c r="DM93" s="164" t="str">
        <f t="shared" si="66"/>
        <v/>
      </c>
      <c r="DN93" s="219" t="str">
        <f t="shared" si="67"/>
        <v/>
      </c>
    </row>
    <row r="94" spans="1:118" ht="18" hidden="1" customHeight="1">
      <c r="A94" s="70"/>
      <c r="B94" s="103"/>
      <c r="C94" s="220"/>
      <c r="D94" s="221"/>
      <c r="E94" s="182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 t="str">
        <f t="shared" si="32"/>
        <v/>
      </c>
      <c r="R94" s="76">
        <f t="shared" si="33"/>
        <v>0</v>
      </c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 t="str">
        <f t="shared" si="34"/>
        <v/>
      </c>
      <c r="AD94" s="79" t="str">
        <f t="shared" si="35"/>
        <v/>
      </c>
      <c r="AE94" s="182"/>
      <c r="AF94" s="76"/>
      <c r="AG94" s="76"/>
      <c r="AH94" s="76"/>
      <c r="AI94" s="76"/>
      <c r="AJ94" s="76"/>
      <c r="AK94" s="76"/>
      <c r="AL94" s="76"/>
      <c r="AM94" s="76"/>
      <c r="AN94" s="76"/>
      <c r="AO94" s="76" t="str">
        <f t="shared" si="36"/>
        <v/>
      </c>
      <c r="AP94" s="76" t="str">
        <f t="shared" si="37"/>
        <v/>
      </c>
      <c r="AQ94" s="78"/>
      <c r="AR94" s="78"/>
      <c r="AS94" s="78"/>
      <c r="AT94" s="78"/>
      <c r="AU94" s="78"/>
      <c r="AV94" s="78"/>
      <c r="AW94" s="78"/>
      <c r="AX94" s="78" t="str">
        <f t="shared" si="38"/>
        <v/>
      </c>
      <c r="AY94" s="78" t="str">
        <f t="shared" si="39"/>
        <v/>
      </c>
      <c r="AZ94" s="384"/>
      <c r="BA94" s="385"/>
      <c r="BB94" s="80" t="str">
        <f t="shared" si="40"/>
        <v/>
      </c>
      <c r="BC94" s="182"/>
      <c r="BD94" s="76"/>
      <c r="BE94" s="76"/>
      <c r="BF94" s="76"/>
      <c r="BG94" s="76"/>
      <c r="BH94" s="76" t="str">
        <f t="shared" si="41"/>
        <v/>
      </c>
      <c r="BI94" s="76" t="str">
        <f t="shared" si="42"/>
        <v/>
      </c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 t="str">
        <f t="shared" si="43"/>
        <v/>
      </c>
      <c r="BU94" s="78" t="str">
        <f t="shared" si="44"/>
        <v/>
      </c>
      <c r="BV94" s="82"/>
      <c r="BW94" s="82"/>
      <c r="BX94" s="82"/>
      <c r="BY94" s="82"/>
      <c r="BZ94" s="82"/>
      <c r="CA94" s="82" t="str">
        <f t="shared" si="45"/>
        <v/>
      </c>
      <c r="CB94" s="82" t="str">
        <f t="shared" si="46"/>
        <v/>
      </c>
      <c r="CC94" s="84"/>
      <c r="CD94" s="84"/>
      <c r="CE94" s="84"/>
      <c r="CF94" s="84"/>
      <c r="CG94" s="84"/>
      <c r="CH94" s="84" t="str">
        <f t="shared" si="47"/>
        <v/>
      </c>
      <c r="CI94" s="84" t="str">
        <f t="shared" si="48"/>
        <v/>
      </c>
      <c r="CJ94" s="86"/>
      <c r="CK94" s="86"/>
      <c r="CL94" s="86"/>
      <c r="CM94" s="86"/>
      <c r="CN94" s="86"/>
      <c r="CO94" s="86" t="str">
        <f t="shared" si="49"/>
        <v/>
      </c>
      <c r="CP94" s="86" t="str">
        <f t="shared" si="50"/>
        <v/>
      </c>
      <c r="CQ94" s="182"/>
      <c r="CR94" s="76"/>
      <c r="CS94" s="76"/>
      <c r="CT94" s="88"/>
      <c r="CU94" s="88"/>
      <c r="CV94" s="88"/>
      <c r="CW94" s="88"/>
      <c r="CX94" s="88"/>
      <c r="CY94" s="88" t="str">
        <f t="shared" si="51"/>
        <v/>
      </c>
      <c r="CZ94" s="89" t="str">
        <f>IFERROR(IF($CZ$62=0,0,((CY94/SUMIFS($CQ$65:$CX$65,CQ94:CX94,"&gt;=0"))*100)),"")</f>
        <v/>
      </c>
      <c r="DA94" s="386"/>
      <c r="DB94" s="385"/>
      <c r="DC94" s="80" t="str">
        <f t="shared" si="53"/>
        <v/>
      </c>
      <c r="DD94" s="162" t="str">
        <f t="shared" si="54"/>
        <v/>
      </c>
      <c r="DE94" s="162" t="str">
        <f t="shared" si="55"/>
        <v/>
      </c>
      <c r="DF94" s="162" t="str">
        <f>IFERROR(((BI94*$BI$62+BU94*$BU$62+CB94*$CB$62+CI94*$CI$62+CP94*$CP$62+CZ94*$CZ$62)/100)*$CY$61/100,"")</f>
        <v/>
      </c>
      <c r="DG94" s="162" t="str">
        <f t="shared" si="57"/>
        <v/>
      </c>
      <c r="DH94" s="93" t="str">
        <f t="shared" si="58"/>
        <v/>
      </c>
      <c r="DI94" s="113" t="str">
        <f t="shared" si="59"/>
        <v/>
      </c>
      <c r="DJ94" s="95" t="str">
        <f t="shared" si="64"/>
        <v/>
      </c>
      <c r="DK94" s="96" t="str">
        <f t="shared" si="65"/>
        <v/>
      </c>
      <c r="DL94" s="163" t="str">
        <f t="shared" si="31"/>
        <v/>
      </c>
      <c r="DM94" s="164" t="str">
        <f t="shared" si="66"/>
        <v/>
      </c>
      <c r="DN94" s="219" t="str">
        <f t="shared" si="67"/>
        <v/>
      </c>
    </row>
    <row r="95" spans="1:118" ht="18" hidden="1" customHeight="1">
      <c r="A95" s="70"/>
      <c r="B95" s="116"/>
      <c r="C95" s="117"/>
      <c r="D95" s="115"/>
      <c r="E95" s="182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 t="str">
        <f t="shared" si="32"/>
        <v/>
      </c>
      <c r="R95" s="76">
        <f t="shared" si="33"/>
        <v>0</v>
      </c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 t="str">
        <f t="shared" si="34"/>
        <v/>
      </c>
      <c r="AD95" s="79" t="str">
        <f t="shared" si="35"/>
        <v/>
      </c>
      <c r="AE95" s="182"/>
      <c r="AF95" s="76"/>
      <c r="AG95" s="76"/>
      <c r="AH95" s="76"/>
      <c r="AI95" s="76"/>
      <c r="AJ95" s="76"/>
      <c r="AK95" s="76"/>
      <c r="AL95" s="76"/>
      <c r="AM95" s="76"/>
      <c r="AN95" s="76"/>
      <c r="AO95" s="76" t="str">
        <f t="shared" si="36"/>
        <v/>
      </c>
      <c r="AP95" s="76" t="str">
        <f t="shared" si="37"/>
        <v/>
      </c>
      <c r="AQ95" s="78"/>
      <c r="AR95" s="78"/>
      <c r="AS95" s="78"/>
      <c r="AT95" s="78"/>
      <c r="AU95" s="78"/>
      <c r="AV95" s="78"/>
      <c r="AW95" s="78"/>
      <c r="AX95" s="78" t="str">
        <f t="shared" si="38"/>
        <v/>
      </c>
      <c r="AY95" s="78" t="str">
        <f t="shared" si="39"/>
        <v/>
      </c>
      <c r="AZ95" s="384"/>
      <c r="BA95" s="385"/>
      <c r="BB95" s="80" t="str">
        <f t="shared" si="40"/>
        <v/>
      </c>
      <c r="BC95" s="182"/>
      <c r="BD95" s="76"/>
      <c r="BE95" s="76"/>
      <c r="BF95" s="76"/>
      <c r="BG95" s="76"/>
      <c r="BH95" s="76" t="str">
        <f t="shared" si="41"/>
        <v/>
      </c>
      <c r="BI95" s="76" t="str">
        <f t="shared" si="42"/>
        <v/>
      </c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 t="str">
        <f t="shared" si="43"/>
        <v/>
      </c>
      <c r="BU95" s="78" t="str">
        <f t="shared" si="44"/>
        <v/>
      </c>
      <c r="BV95" s="82"/>
      <c r="BW95" s="82"/>
      <c r="BX95" s="82"/>
      <c r="BY95" s="82"/>
      <c r="BZ95" s="82"/>
      <c r="CA95" s="82" t="str">
        <f t="shared" si="45"/>
        <v/>
      </c>
      <c r="CB95" s="82" t="str">
        <f t="shared" si="46"/>
        <v/>
      </c>
      <c r="CC95" s="84"/>
      <c r="CD95" s="84"/>
      <c r="CE95" s="84"/>
      <c r="CF95" s="84"/>
      <c r="CG95" s="84"/>
      <c r="CH95" s="84" t="str">
        <f t="shared" si="47"/>
        <v/>
      </c>
      <c r="CI95" s="84" t="str">
        <f t="shared" si="48"/>
        <v/>
      </c>
      <c r="CJ95" s="86"/>
      <c r="CK95" s="86"/>
      <c r="CL95" s="86"/>
      <c r="CM95" s="86"/>
      <c r="CN95" s="86"/>
      <c r="CO95" s="86" t="str">
        <f t="shared" si="49"/>
        <v/>
      </c>
      <c r="CP95" s="86" t="str">
        <f t="shared" si="50"/>
        <v/>
      </c>
      <c r="CQ95" s="88"/>
      <c r="CR95" s="88"/>
      <c r="CS95" s="88"/>
      <c r="CT95" s="88"/>
      <c r="CU95" s="88"/>
      <c r="CV95" s="88"/>
      <c r="CW95" s="88"/>
      <c r="CX95" s="88"/>
      <c r="CY95" s="88" t="str">
        <f t="shared" si="51"/>
        <v/>
      </c>
      <c r="CZ95" s="89" t="str">
        <f t="shared" si="52"/>
        <v/>
      </c>
      <c r="DA95" s="386"/>
      <c r="DB95" s="385"/>
      <c r="DC95" s="80" t="str">
        <f t="shared" si="53"/>
        <v/>
      </c>
      <c r="DD95" s="162" t="str">
        <f t="shared" si="54"/>
        <v/>
      </c>
      <c r="DE95" s="162" t="str">
        <f t="shared" si="55"/>
        <v/>
      </c>
      <c r="DF95" s="162" t="str">
        <f t="shared" si="56"/>
        <v/>
      </c>
      <c r="DG95" s="162" t="str">
        <f t="shared" si="57"/>
        <v/>
      </c>
      <c r="DH95" s="93" t="str">
        <f t="shared" si="58"/>
        <v/>
      </c>
      <c r="DI95" s="113" t="str">
        <f t="shared" si="59"/>
        <v/>
      </c>
      <c r="DJ95" s="95" t="str">
        <f t="shared" si="64"/>
        <v/>
      </c>
      <c r="DK95" s="96" t="str">
        <f t="shared" si="65"/>
        <v/>
      </c>
      <c r="DL95" s="166" t="str">
        <f t="shared" si="31"/>
        <v/>
      </c>
      <c r="DM95" s="164" t="str">
        <f t="shared" si="66"/>
        <v/>
      </c>
      <c r="DN95" s="219" t="str">
        <f t="shared" si="67"/>
        <v/>
      </c>
    </row>
    <row r="96" spans="1:118" ht="18" hidden="1" customHeight="1">
      <c r="A96" s="70"/>
      <c r="B96" s="116"/>
      <c r="C96" s="117"/>
      <c r="D96" s="115"/>
      <c r="E96" s="182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 t="str">
        <f t="shared" si="32"/>
        <v/>
      </c>
      <c r="R96" s="76">
        <f t="shared" si="33"/>
        <v>0</v>
      </c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 t="str">
        <f t="shared" si="34"/>
        <v/>
      </c>
      <c r="AD96" s="79" t="str">
        <f t="shared" si="35"/>
        <v/>
      </c>
      <c r="AE96" s="182"/>
      <c r="AF96" s="76"/>
      <c r="AG96" s="76"/>
      <c r="AH96" s="76"/>
      <c r="AI96" s="76"/>
      <c r="AJ96" s="76"/>
      <c r="AK96" s="76"/>
      <c r="AL96" s="76"/>
      <c r="AM96" s="76"/>
      <c r="AN96" s="76"/>
      <c r="AO96" s="76" t="str">
        <f t="shared" si="36"/>
        <v/>
      </c>
      <c r="AP96" s="76" t="str">
        <f t="shared" si="37"/>
        <v/>
      </c>
      <c r="AQ96" s="78"/>
      <c r="AR96" s="78"/>
      <c r="AS96" s="78"/>
      <c r="AT96" s="78"/>
      <c r="AU96" s="78"/>
      <c r="AV96" s="78"/>
      <c r="AW96" s="78"/>
      <c r="AX96" s="78" t="str">
        <f t="shared" si="38"/>
        <v/>
      </c>
      <c r="AY96" s="78" t="str">
        <f t="shared" si="39"/>
        <v/>
      </c>
      <c r="AZ96" s="384"/>
      <c r="BA96" s="385"/>
      <c r="BB96" s="80" t="str">
        <f t="shared" si="40"/>
        <v/>
      </c>
      <c r="BC96" s="182"/>
      <c r="BD96" s="76"/>
      <c r="BE96" s="76"/>
      <c r="BF96" s="76"/>
      <c r="BG96" s="76"/>
      <c r="BH96" s="76" t="str">
        <f t="shared" si="41"/>
        <v/>
      </c>
      <c r="BI96" s="76" t="str">
        <f t="shared" si="42"/>
        <v/>
      </c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 t="str">
        <f t="shared" si="43"/>
        <v/>
      </c>
      <c r="BU96" s="78" t="str">
        <f t="shared" si="44"/>
        <v/>
      </c>
      <c r="BV96" s="82"/>
      <c r="BW96" s="82"/>
      <c r="BX96" s="82"/>
      <c r="BY96" s="82"/>
      <c r="BZ96" s="82"/>
      <c r="CA96" s="82" t="str">
        <f t="shared" si="45"/>
        <v/>
      </c>
      <c r="CB96" s="82" t="str">
        <f t="shared" si="46"/>
        <v/>
      </c>
      <c r="CC96" s="84"/>
      <c r="CD96" s="84"/>
      <c r="CE96" s="84"/>
      <c r="CF96" s="84"/>
      <c r="CG96" s="84"/>
      <c r="CH96" s="84" t="str">
        <f t="shared" si="47"/>
        <v/>
      </c>
      <c r="CI96" s="84" t="str">
        <f t="shared" si="48"/>
        <v/>
      </c>
      <c r="CJ96" s="86"/>
      <c r="CK96" s="86"/>
      <c r="CL96" s="86"/>
      <c r="CM96" s="86"/>
      <c r="CN96" s="86"/>
      <c r="CO96" s="86" t="str">
        <f t="shared" si="49"/>
        <v/>
      </c>
      <c r="CP96" s="86" t="str">
        <f t="shared" si="50"/>
        <v/>
      </c>
      <c r="CQ96" s="88"/>
      <c r="CR96" s="88"/>
      <c r="CS96" s="88"/>
      <c r="CT96" s="88"/>
      <c r="CU96" s="88"/>
      <c r="CV96" s="88"/>
      <c r="CW96" s="88"/>
      <c r="CX96" s="88"/>
      <c r="CY96" s="88" t="str">
        <f t="shared" si="51"/>
        <v/>
      </c>
      <c r="CZ96" s="89" t="str">
        <f t="shared" si="52"/>
        <v/>
      </c>
      <c r="DA96" s="386"/>
      <c r="DB96" s="385"/>
      <c r="DC96" s="80" t="str">
        <f t="shared" si="53"/>
        <v/>
      </c>
      <c r="DD96" s="162" t="str">
        <f t="shared" si="54"/>
        <v/>
      </c>
      <c r="DE96" s="162" t="str">
        <f t="shared" si="55"/>
        <v/>
      </c>
      <c r="DF96" s="162" t="str">
        <f t="shared" si="56"/>
        <v/>
      </c>
      <c r="DG96" s="162" t="str">
        <f t="shared" si="57"/>
        <v/>
      </c>
      <c r="DH96" s="93" t="str">
        <f t="shared" si="58"/>
        <v/>
      </c>
      <c r="DI96" s="113" t="str">
        <f t="shared" si="59"/>
        <v/>
      </c>
      <c r="DJ96" s="95" t="str">
        <f t="shared" si="64"/>
        <v/>
      </c>
      <c r="DK96" s="96" t="str">
        <f t="shared" si="65"/>
        <v/>
      </c>
      <c r="DL96" s="97" t="str">
        <f t="shared" si="31"/>
        <v/>
      </c>
      <c r="DM96" s="164" t="str">
        <f t="shared" si="66"/>
        <v/>
      </c>
      <c r="DN96" s="219" t="str">
        <f t="shared" si="67"/>
        <v/>
      </c>
    </row>
    <row r="97" spans="1:118" ht="18" hidden="1" customHeight="1">
      <c r="A97" s="70"/>
      <c r="B97" s="116"/>
      <c r="C97" s="462"/>
      <c r="D97" s="463"/>
      <c r="E97" s="182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 t="str">
        <f t="shared" si="32"/>
        <v/>
      </c>
      <c r="R97" s="76">
        <f t="shared" si="33"/>
        <v>0</v>
      </c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 t="str">
        <f t="shared" si="34"/>
        <v/>
      </c>
      <c r="AD97" s="79" t="str">
        <f t="shared" si="35"/>
        <v/>
      </c>
      <c r="AE97" s="182"/>
      <c r="AF97" s="76"/>
      <c r="AG97" s="76"/>
      <c r="AH97" s="76"/>
      <c r="AI97" s="76"/>
      <c r="AJ97" s="76"/>
      <c r="AK97" s="76"/>
      <c r="AL97" s="76"/>
      <c r="AM97" s="76"/>
      <c r="AN97" s="76"/>
      <c r="AO97" s="76" t="str">
        <f t="shared" si="36"/>
        <v/>
      </c>
      <c r="AP97" s="76" t="str">
        <f t="shared" si="37"/>
        <v/>
      </c>
      <c r="AQ97" s="78"/>
      <c r="AR97" s="78"/>
      <c r="AS97" s="78"/>
      <c r="AT97" s="78"/>
      <c r="AU97" s="78"/>
      <c r="AV97" s="78"/>
      <c r="AW97" s="78"/>
      <c r="AX97" s="78" t="str">
        <f t="shared" si="38"/>
        <v/>
      </c>
      <c r="AY97" s="78" t="str">
        <f t="shared" si="39"/>
        <v/>
      </c>
      <c r="AZ97" s="384"/>
      <c r="BA97" s="385"/>
      <c r="BB97" s="80" t="str">
        <f t="shared" si="40"/>
        <v/>
      </c>
      <c r="BC97" s="182"/>
      <c r="BD97" s="76"/>
      <c r="BE97" s="76"/>
      <c r="BF97" s="76"/>
      <c r="BG97" s="76"/>
      <c r="BH97" s="76" t="str">
        <f t="shared" si="41"/>
        <v/>
      </c>
      <c r="BI97" s="76" t="str">
        <f t="shared" si="42"/>
        <v/>
      </c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 t="str">
        <f t="shared" si="43"/>
        <v/>
      </c>
      <c r="BU97" s="78" t="str">
        <f t="shared" si="44"/>
        <v/>
      </c>
      <c r="BV97" s="82"/>
      <c r="BW97" s="82"/>
      <c r="BX97" s="82"/>
      <c r="BY97" s="82"/>
      <c r="BZ97" s="82"/>
      <c r="CA97" s="82" t="str">
        <f t="shared" si="45"/>
        <v/>
      </c>
      <c r="CB97" s="82" t="str">
        <f t="shared" si="46"/>
        <v/>
      </c>
      <c r="CC97" s="84"/>
      <c r="CD97" s="84"/>
      <c r="CE97" s="84"/>
      <c r="CF97" s="84"/>
      <c r="CG97" s="84"/>
      <c r="CH97" s="84" t="str">
        <f t="shared" si="47"/>
        <v/>
      </c>
      <c r="CI97" s="84" t="str">
        <f t="shared" si="48"/>
        <v/>
      </c>
      <c r="CJ97" s="86"/>
      <c r="CK97" s="86"/>
      <c r="CL97" s="86"/>
      <c r="CM97" s="86"/>
      <c r="CN97" s="86"/>
      <c r="CO97" s="86" t="str">
        <f t="shared" si="49"/>
        <v/>
      </c>
      <c r="CP97" s="86" t="str">
        <f t="shared" si="50"/>
        <v/>
      </c>
      <c r="CQ97" s="88"/>
      <c r="CR97" s="88"/>
      <c r="CS97" s="88"/>
      <c r="CT97" s="88"/>
      <c r="CU97" s="88"/>
      <c r="CV97" s="88"/>
      <c r="CW97" s="88"/>
      <c r="CX97" s="88"/>
      <c r="CY97" s="88" t="str">
        <f t="shared" si="51"/>
        <v/>
      </c>
      <c r="CZ97" s="89" t="str">
        <f t="shared" si="52"/>
        <v/>
      </c>
      <c r="DA97" s="386"/>
      <c r="DB97" s="385"/>
      <c r="DC97" s="80" t="str">
        <f t="shared" si="53"/>
        <v/>
      </c>
      <c r="DD97" s="162" t="str">
        <f t="shared" si="54"/>
        <v/>
      </c>
      <c r="DE97" s="162" t="str">
        <f t="shared" si="55"/>
        <v/>
      </c>
      <c r="DF97" s="162" t="str">
        <f t="shared" si="56"/>
        <v/>
      </c>
      <c r="DG97" s="162" t="str">
        <f t="shared" si="57"/>
        <v/>
      </c>
      <c r="DH97" s="93" t="str">
        <f t="shared" si="58"/>
        <v/>
      </c>
      <c r="DI97" s="113" t="str">
        <f t="shared" si="59"/>
        <v/>
      </c>
      <c r="DJ97" s="95" t="str">
        <f t="shared" si="64"/>
        <v/>
      </c>
      <c r="DK97" s="96" t="str">
        <f t="shared" si="65"/>
        <v/>
      </c>
      <c r="DL97" s="97" t="str">
        <f t="shared" si="31"/>
        <v/>
      </c>
      <c r="DM97" s="164" t="str">
        <f t="shared" si="66"/>
        <v/>
      </c>
      <c r="DN97" s="219" t="str">
        <f t="shared" si="67"/>
        <v/>
      </c>
    </row>
    <row r="98" spans="1:118" ht="18" hidden="1" customHeight="1">
      <c r="A98" s="70"/>
      <c r="B98" s="116"/>
      <c r="C98" s="462"/>
      <c r="D98" s="463"/>
      <c r="E98" s="182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 t="str">
        <f t="shared" si="32"/>
        <v/>
      </c>
      <c r="R98" s="76">
        <f t="shared" si="33"/>
        <v>0</v>
      </c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 t="str">
        <f t="shared" si="34"/>
        <v/>
      </c>
      <c r="AD98" s="79" t="str">
        <f t="shared" si="35"/>
        <v/>
      </c>
      <c r="AE98" s="182"/>
      <c r="AF98" s="76"/>
      <c r="AG98" s="76"/>
      <c r="AH98" s="76"/>
      <c r="AI98" s="76"/>
      <c r="AJ98" s="76"/>
      <c r="AK98" s="76"/>
      <c r="AL98" s="76"/>
      <c r="AM98" s="76"/>
      <c r="AN98" s="76"/>
      <c r="AO98" s="76" t="str">
        <f t="shared" si="36"/>
        <v/>
      </c>
      <c r="AP98" s="76" t="str">
        <f t="shared" si="37"/>
        <v/>
      </c>
      <c r="AQ98" s="78"/>
      <c r="AR98" s="78"/>
      <c r="AS98" s="78"/>
      <c r="AT98" s="78"/>
      <c r="AU98" s="78"/>
      <c r="AV98" s="78"/>
      <c r="AW98" s="78"/>
      <c r="AX98" s="78" t="str">
        <f t="shared" si="38"/>
        <v/>
      </c>
      <c r="AY98" s="78" t="str">
        <f t="shared" si="39"/>
        <v/>
      </c>
      <c r="AZ98" s="384"/>
      <c r="BA98" s="385"/>
      <c r="BB98" s="80" t="str">
        <f t="shared" si="40"/>
        <v/>
      </c>
      <c r="BC98" s="182"/>
      <c r="BD98" s="76"/>
      <c r="BE98" s="76"/>
      <c r="BF98" s="76"/>
      <c r="BG98" s="76"/>
      <c r="BH98" s="76" t="str">
        <f t="shared" si="41"/>
        <v/>
      </c>
      <c r="BI98" s="76" t="str">
        <f t="shared" si="42"/>
        <v/>
      </c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 t="str">
        <f t="shared" si="43"/>
        <v/>
      </c>
      <c r="BU98" s="78" t="str">
        <f>IFERROR(IF($BU$62=0,0,((BT98/SUMIFS($BJ$65:$BS$65,BJ98:BS98,"&gt;=0"))*100)),"")</f>
        <v/>
      </c>
      <c r="BV98" s="82"/>
      <c r="BW98" s="82"/>
      <c r="BX98" s="82"/>
      <c r="BY98" s="82"/>
      <c r="BZ98" s="82"/>
      <c r="CA98" s="82" t="str">
        <f t="shared" si="45"/>
        <v/>
      </c>
      <c r="CB98" s="82" t="str">
        <f>IFERROR(IF($CB$62=0,0,((CA98/SUMIFS($BV$65:$BZ$65,BV98:BZ98,"&gt;=0"))*100)),"")</f>
        <v/>
      </c>
      <c r="CC98" s="84"/>
      <c r="CD98" s="84"/>
      <c r="CE98" s="84"/>
      <c r="CF98" s="84"/>
      <c r="CG98" s="84"/>
      <c r="CH98" s="84" t="str">
        <f t="shared" si="47"/>
        <v/>
      </c>
      <c r="CI98" s="84" t="str">
        <f t="shared" si="48"/>
        <v/>
      </c>
      <c r="CJ98" s="86"/>
      <c r="CK98" s="86"/>
      <c r="CL98" s="86"/>
      <c r="CM98" s="86"/>
      <c r="CN98" s="86"/>
      <c r="CO98" s="86" t="str">
        <f t="shared" si="49"/>
        <v/>
      </c>
      <c r="CP98" s="86" t="str">
        <f t="shared" si="50"/>
        <v/>
      </c>
      <c r="CQ98" s="88"/>
      <c r="CR98" s="88"/>
      <c r="CS98" s="88"/>
      <c r="CT98" s="88"/>
      <c r="CU98" s="88"/>
      <c r="CV98" s="88"/>
      <c r="CW98" s="88"/>
      <c r="CX98" s="88"/>
      <c r="CY98" s="88" t="str">
        <f t="shared" si="51"/>
        <v/>
      </c>
      <c r="CZ98" s="89" t="str">
        <f t="shared" si="52"/>
        <v/>
      </c>
      <c r="DA98" s="386"/>
      <c r="DB98" s="385"/>
      <c r="DC98" s="80" t="str">
        <f>IFERROR(IF(OR($DC$62="",$DC$62=0),0,IF((DA98/$DA$64*100)*$DC$62/100=0,"",(DA98/$DA$64*100)*$DC$62/100)),"")</f>
        <v/>
      </c>
      <c r="DD98" s="162" t="str">
        <f t="shared" si="54"/>
        <v/>
      </c>
      <c r="DE98" s="162" t="str">
        <f t="shared" si="55"/>
        <v/>
      </c>
      <c r="DF98" s="162" t="str">
        <f t="shared" si="56"/>
        <v/>
      </c>
      <c r="DG98" s="162" t="str">
        <f t="shared" si="57"/>
        <v/>
      </c>
      <c r="DH98" s="93" t="str">
        <f t="shared" si="58"/>
        <v/>
      </c>
      <c r="DI98" s="113" t="str">
        <f t="shared" si="59"/>
        <v/>
      </c>
      <c r="DJ98" s="95" t="str">
        <f t="shared" si="64"/>
        <v/>
      </c>
      <c r="DK98" s="96" t="str">
        <f t="shared" si="65"/>
        <v/>
      </c>
      <c r="DL98" s="97" t="str">
        <f t="shared" si="31"/>
        <v/>
      </c>
      <c r="DM98" s="164" t="str">
        <f t="shared" si="66"/>
        <v/>
      </c>
      <c r="DN98" s="219" t="str">
        <f t="shared" si="67"/>
        <v/>
      </c>
    </row>
    <row r="99" spans="1:118" ht="18" hidden="1" customHeight="1">
      <c r="A99" s="70"/>
      <c r="B99" s="118"/>
      <c r="C99" s="462"/>
      <c r="D99" s="463"/>
      <c r="E99" s="182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 t="str">
        <f t="shared" si="32"/>
        <v/>
      </c>
      <c r="R99" s="76">
        <f t="shared" si="33"/>
        <v>0</v>
      </c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 t="str">
        <f t="shared" si="34"/>
        <v/>
      </c>
      <c r="AD99" s="79" t="str">
        <f t="shared" si="35"/>
        <v/>
      </c>
      <c r="AE99" s="182"/>
      <c r="AF99" s="76"/>
      <c r="AG99" s="76"/>
      <c r="AH99" s="76"/>
      <c r="AI99" s="76"/>
      <c r="AJ99" s="76"/>
      <c r="AK99" s="76"/>
      <c r="AL99" s="76"/>
      <c r="AM99" s="76"/>
      <c r="AN99" s="76"/>
      <c r="AO99" s="76" t="str">
        <f t="shared" si="36"/>
        <v/>
      </c>
      <c r="AP99" s="76" t="str">
        <f t="shared" si="37"/>
        <v/>
      </c>
      <c r="AQ99" s="78"/>
      <c r="AR99" s="78"/>
      <c r="AS99" s="78"/>
      <c r="AT99" s="78"/>
      <c r="AU99" s="78"/>
      <c r="AV99" s="78"/>
      <c r="AW99" s="78"/>
      <c r="AX99" s="78" t="str">
        <f t="shared" si="38"/>
        <v/>
      </c>
      <c r="AY99" s="78" t="str">
        <f t="shared" si="39"/>
        <v/>
      </c>
      <c r="AZ99" s="384"/>
      <c r="BA99" s="385"/>
      <c r="BB99" s="80" t="str">
        <f t="shared" si="40"/>
        <v/>
      </c>
      <c r="BC99" s="182"/>
      <c r="BD99" s="76"/>
      <c r="BE99" s="76"/>
      <c r="BF99" s="76"/>
      <c r="BG99" s="76"/>
      <c r="BH99" s="76" t="str">
        <f t="shared" si="41"/>
        <v/>
      </c>
      <c r="BI99" s="76" t="str">
        <f t="shared" si="42"/>
        <v/>
      </c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 t="str">
        <f t="shared" si="43"/>
        <v/>
      </c>
      <c r="BU99" s="78" t="str">
        <f t="shared" si="44"/>
        <v/>
      </c>
      <c r="BV99" s="82"/>
      <c r="BW99" s="82"/>
      <c r="BX99" s="82"/>
      <c r="BY99" s="82"/>
      <c r="BZ99" s="82"/>
      <c r="CA99" s="82" t="str">
        <f t="shared" si="45"/>
        <v/>
      </c>
      <c r="CB99" s="82" t="str">
        <f t="shared" si="46"/>
        <v/>
      </c>
      <c r="CC99" s="84"/>
      <c r="CD99" s="84"/>
      <c r="CE99" s="84"/>
      <c r="CF99" s="84"/>
      <c r="CG99" s="84"/>
      <c r="CH99" s="84" t="str">
        <f t="shared" si="47"/>
        <v/>
      </c>
      <c r="CI99" s="84" t="str">
        <f t="shared" si="48"/>
        <v/>
      </c>
      <c r="CJ99" s="86"/>
      <c r="CK99" s="86"/>
      <c r="CL99" s="86"/>
      <c r="CM99" s="86"/>
      <c r="CN99" s="86"/>
      <c r="CO99" s="86" t="str">
        <f t="shared" si="49"/>
        <v/>
      </c>
      <c r="CP99" s="86" t="str">
        <f t="shared" si="50"/>
        <v/>
      </c>
      <c r="CQ99" s="88"/>
      <c r="CR99" s="88"/>
      <c r="CS99" s="88"/>
      <c r="CT99" s="88"/>
      <c r="CU99" s="88"/>
      <c r="CV99" s="88"/>
      <c r="CW99" s="88"/>
      <c r="CX99" s="88"/>
      <c r="CY99" s="88" t="str">
        <f t="shared" si="51"/>
        <v/>
      </c>
      <c r="CZ99" s="89" t="str">
        <f t="shared" si="52"/>
        <v/>
      </c>
      <c r="DA99" s="386"/>
      <c r="DB99" s="385"/>
      <c r="DC99" s="80" t="str">
        <f t="shared" si="53"/>
        <v/>
      </c>
      <c r="DD99" s="162" t="str">
        <f t="shared" si="54"/>
        <v/>
      </c>
      <c r="DE99" s="162" t="str">
        <f t="shared" si="55"/>
        <v/>
      </c>
      <c r="DF99" s="162" t="str">
        <f t="shared" si="56"/>
        <v/>
      </c>
      <c r="DG99" s="162" t="str">
        <f t="shared" si="57"/>
        <v/>
      </c>
      <c r="DH99" s="93" t="str">
        <f t="shared" si="58"/>
        <v/>
      </c>
      <c r="DI99" s="113" t="str">
        <f t="shared" si="59"/>
        <v/>
      </c>
      <c r="DJ99" s="95" t="str">
        <f t="shared" si="64"/>
        <v/>
      </c>
      <c r="DK99" s="96" t="str">
        <f t="shared" si="65"/>
        <v/>
      </c>
      <c r="DL99" s="97" t="str">
        <f t="shared" si="31"/>
        <v/>
      </c>
      <c r="DM99" s="164" t="str">
        <f t="shared" si="66"/>
        <v/>
      </c>
      <c r="DN99" s="219" t="str">
        <f t="shared" si="67"/>
        <v/>
      </c>
    </row>
    <row r="100" spans="1:118" ht="18" hidden="1" customHeight="1">
      <c r="A100" s="70"/>
      <c r="B100" s="118"/>
      <c r="C100" s="462"/>
      <c r="D100" s="463"/>
      <c r="E100" s="182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 t="str">
        <f t="shared" si="32"/>
        <v/>
      </c>
      <c r="R100" s="76">
        <f t="shared" si="33"/>
        <v>0</v>
      </c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 t="str">
        <f t="shared" si="34"/>
        <v/>
      </c>
      <c r="AD100" s="79" t="str">
        <f t="shared" si="35"/>
        <v/>
      </c>
      <c r="AE100" s="182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 t="str">
        <f t="shared" si="36"/>
        <v/>
      </c>
      <c r="AP100" s="76" t="str">
        <f t="shared" si="37"/>
        <v/>
      </c>
      <c r="AQ100" s="78"/>
      <c r="AR100" s="78"/>
      <c r="AS100" s="78"/>
      <c r="AT100" s="78"/>
      <c r="AU100" s="78"/>
      <c r="AV100" s="78"/>
      <c r="AW100" s="78"/>
      <c r="AX100" s="78" t="str">
        <f t="shared" si="38"/>
        <v/>
      </c>
      <c r="AY100" s="78" t="str">
        <f t="shared" si="39"/>
        <v/>
      </c>
      <c r="AZ100" s="384"/>
      <c r="BA100" s="385"/>
      <c r="BB100" s="80" t="str">
        <f t="shared" si="40"/>
        <v/>
      </c>
      <c r="BC100" s="182"/>
      <c r="BD100" s="76"/>
      <c r="BE100" s="76"/>
      <c r="BF100" s="76"/>
      <c r="BG100" s="76"/>
      <c r="BH100" s="76" t="str">
        <f t="shared" si="41"/>
        <v/>
      </c>
      <c r="BI100" s="76" t="str">
        <f t="shared" si="42"/>
        <v/>
      </c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 t="str">
        <f t="shared" si="43"/>
        <v/>
      </c>
      <c r="BU100" s="78" t="str">
        <f t="shared" si="44"/>
        <v/>
      </c>
      <c r="BV100" s="82"/>
      <c r="BW100" s="82"/>
      <c r="BX100" s="82"/>
      <c r="BY100" s="82"/>
      <c r="BZ100" s="82"/>
      <c r="CA100" s="82" t="str">
        <f t="shared" si="45"/>
        <v/>
      </c>
      <c r="CB100" s="82" t="str">
        <f t="shared" si="46"/>
        <v/>
      </c>
      <c r="CC100" s="84"/>
      <c r="CD100" s="84"/>
      <c r="CE100" s="84"/>
      <c r="CF100" s="84"/>
      <c r="CG100" s="84"/>
      <c r="CH100" s="84" t="str">
        <f t="shared" si="47"/>
        <v/>
      </c>
      <c r="CI100" s="84" t="str">
        <f t="shared" si="48"/>
        <v/>
      </c>
      <c r="CJ100" s="86"/>
      <c r="CK100" s="86"/>
      <c r="CL100" s="86"/>
      <c r="CM100" s="86"/>
      <c r="CN100" s="86"/>
      <c r="CO100" s="86" t="str">
        <f t="shared" si="49"/>
        <v/>
      </c>
      <c r="CP100" s="86" t="str">
        <f t="shared" si="50"/>
        <v/>
      </c>
      <c r="CQ100" s="88"/>
      <c r="CR100" s="88"/>
      <c r="CS100" s="88"/>
      <c r="CT100" s="88"/>
      <c r="CU100" s="88"/>
      <c r="CV100" s="88"/>
      <c r="CW100" s="88"/>
      <c r="CX100" s="88"/>
      <c r="CY100" s="88" t="str">
        <f t="shared" si="51"/>
        <v/>
      </c>
      <c r="CZ100" s="89" t="str">
        <f t="shared" si="52"/>
        <v/>
      </c>
      <c r="DA100" s="386"/>
      <c r="DB100" s="385"/>
      <c r="DC100" s="80" t="str">
        <f t="shared" si="53"/>
        <v/>
      </c>
      <c r="DD100" s="162" t="str">
        <f t="shared" si="54"/>
        <v/>
      </c>
      <c r="DE100" s="162" t="str">
        <f t="shared" si="55"/>
        <v/>
      </c>
      <c r="DF100" s="162" t="str">
        <f t="shared" si="56"/>
        <v/>
      </c>
      <c r="DG100" s="162" t="str">
        <f t="shared" si="57"/>
        <v/>
      </c>
      <c r="DH100" s="93" t="str">
        <f t="shared" si="58"/>
        <v/>
      </c>
      <c r="DI100" s="113" t="str">
        <f t="shared" si="59"/>
        <v/>
      </c>
      <c r="DJ100" s="95" t="str">
        <f t="shared" si="64"/>
        <v/>
      </c>
      <c r="DK100" s="96" t="str">
        <f t="shared" si="65"/>
        <v/>
      </c>
      <c r="DL100" s="97" t="str">
        <f t="shared" si="31"/>
        <v/>
      </c>
      <c r="DM100" s="164" t="str">
        <f t="shared" si="66"/>
        <v/>
      </c>
      <c r="DN100" s="219" t="str">
        <f t="shared" si="67"/>
        <v/>
      </c>
    </row>
    <row r="101" spans="1:118" ht="18" hidden="1" customHeight="1">
      <c r="A101" s="70"/>
      <c r="B101" s="118"/>
      <c r="C101" s="462"/>
      <c r="D101" s="463"/>
      <c r="E101" s="182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 t="str">
        <f t="shared" si="32"/>
        <v/>
      </c>
      <c r="R101" s="76">
        <f t="shared" si="33"/>
        <v>0</v>
      </c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 t="str">
        <f t="shared" si="34"/>
        <v/>
      </c>
      <c r="AD101" s="79" t="str">
        <f t="shared" si="35"/>
        <v/>
      </c>
      <c r="AE101" s="182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 t="str">
        <f t="shared" si="36"/>
        <v/>
      </c>
      <c r="AP101" s="76" t="str">
        <f t="shared" si="37"/>
        <v/>
      </c>
      <c r="AQ101" s="78"/>
      <c r="AR101" s="78"/>
      <c r="AS101" s="78"/>
      <c r="AT101" s="78"/>
      <c r="AU101" s="78"/>
      <c r="AV101" s="78"/>
      <c r="AW101" s="78"/>
      <c r="AX101" s="78" t="str">
        <f t="shared" si="38"/>
        <v/>
      </c>
      <c r="AY101" s="78" t="str">
        <f t="shared" si="39"/>
        <v/>
      </c>
      <c r="AZ101" s="384"/>
      <c r="BA101" s="385"/>
      <c r="BB101" s="80" t="str">
        <f t="shared" si="40"/>
        <v/>
      </c>
      <c r="BC101" s="182"/>
      <c r="BD101" s="76"/>
      <c r="BE101" s="76"/>
      <c r="BF101" s="76"/>
      <c r="BG101" s="76"/>
      <c r="BH101" s="76" t="str">
        <f t="shared" si="41"/>
        <v/>
      </c>
      <c r="BI101" s="76" t="str">
        <f t="shared" si="42"/>
        <v/>
      </c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 t="str">
        <f t="shared" si="43"/>
        <v/>
      </c>
      <c r="BU101" s="78" t="str">
        <f t="shared" si="44"/>
        <v/>
      </c>
      <c r="BV101" s="82"/>
      <c r="BW101" s="82"/>
      <c r="BX101" s="82"/>
      <c r="BY101" s="82"/>
      <c r="BZ101" s="82"/>
      <c r="CA101" s="82" t="str">
        <f t="shared" si="45"/>
        <v/>
      </c>
      <c r="CB101" s="82" t="str">
        <f t="shared" si="46"/>
        <v/>
      </c>
      <c r="CC101" s="84"/>
      <c r="CD101" s="84"/>
      <c r="CE101" s="84"/>
      <c r="CF101" s="84"/>
      <c r="CG101" s="84"/>
      <c r="CH101" s="84" t="str">
        <f t="shared" si="47"/>
        <v/>
      </c>
      <c r="CI101" s="84" t="str">
        <f t="shared" si="48"/>
        <v/>
      </c>
      <c r="CJ101" s="86"/>
      <c r="CK101" s="86"/>
      <c r="CL101" s="86"/>
      <c r="CM101" s="86"/>
      <c r="CN101" s="86"/>
      <c r="CO101" s="86" t="str">
        <f t="shared" si="49"/>
        <v/>
      </c>
      <c r="CP101" s="86" t="str">
        <f t="shared" si="50"/>
        <v/>
      </c>
      <c r="CQ101" s="88"/>
      <c r="CR101" s="88"/>
      <c r="CS101" s="88"/>
      <c r="CT101" s="88"/>
      <c r="CU101" s="88"/>
      <c r="CV101" s="88"/>
      <c r="CW101" s="88"/>
      <c r="CX101" s="88"/>
      <c r="CY101" s="88" t="str">
        <f t="shared" si="51"/>
        <v/>
      </c>
      <c r="CZ101" s="89" t="str">
        <f t="shared" si="52"/>
        <v/>
      </c>
      <c r="DA101" s="386"/>
      <c r="DB101" s="385"/>
      <c r="DC101" s="80" t="str">
        <f t="shared" si="53"/>
        <v/>
      </c>
      <c r="DD101" s="162" t="str">
        <f t="shared" si="54"/>
        <v/>
      </c>
      <c r="DE101" s="162" t="str">
        <f t="shared" si="55"/>
        <v/>
      </c>
      <c r="DF101" s="162" t="str">
        <f t="shared" si="56"/>
        <v/>
      </c>
      <c r="DG101" s="162" t="str">
        <f t="shared" si="57"/>
        <v/>
      </c>
      <c r="DH101" s="93" t="str">
        <f t="shared" si="58"/>
        <v/>
      </c>
      <c r="DI101" s="113" t="str">
        <f t="shared" si="59"/>
        <v/>
      </c>
      <c r="DJ101" s="95" t="str">
        <f t="shared" si="64"/>
        <v/>
      </c>
      <c r="DK101" s="96" t="str">
        <f t="shared" si="65"/>
        <v/>
      </c>
      <c r="DL101" s="97" t="str">
        <f t="shared" si="31"/>
        <v/>
      </c>
      <c r="DM101" s="164" t="str">
        <f t="shared" si="66"/>
        <v/>
      </c>
      <c r="DN101" s="219" t="str">
        <f t="shared" si="67"/>
        <v/>
      </c>
    </row>
    <row r="102" spans="1:118" ht="18" hidden="1" customHeight="1">
      <c r="A102" s="70"/>
      <c r="B102" s="118"/>
      <c r="C102" s="462"/>
      <c r="D102" s="463"/>
      <c r="E102" s="182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 t="str">
        <f t="shared" si="32"/>
        <v/>
      </c>
      <c r="R102" s="76">
        <f t="shared" si="33"/>
        <v>0</v>
      </c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 t="str">
        <f t="shared" si="34"/>
        <v/>
      </c>
      <c r="AD102" s="79" t="str">
        <f t="shared" si="35"/>
        <v/>
      </c>
      <c r="AE102" s="182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 t="str">
        <f t="shared" si="36"/>
        <v/>
      </c>
      <c r="AP102" s="76" t="str">
        <f t="shared" si="37"/>
        <v/>
      </c>
      <c r="AQ102" s="78"/>
      <c r="AR102" s="78"/>
      <c r="AS102" s="78"/>
      <c r="AT102" s="78"/>
      <c r="AU102" s="78"/>
      <c r="AV102" s="78"/>
      <c r="AW102" s="78"/>
      <c r="AX102" s="78" t="str">
        <f t="shared" si="38"/>
        <v/>
      </c>
      <c r="AY102" s="78" t="str">
        <f t="shared" si="39"/>
        <v/>
      </c>
      <c r="AZ102" s="384"/>
      <c r="BA102" s="385"/>
      <c r="BB102" s="80" t="str">
        <f t="shared" si="40"/>
        <v/>
      </c>
      <c r="BC102" s="182"/>
      <c r="BD102" s="76"/>
      <c r="BE102" s="76"/>
      <c r="BF102" s="76"/>
      <c r="BG102" s="76"/>
      <c r="BH102" s="76" t="str">
        <f t="shared" si="41"/>
        <v/>
      </c>
      <c r="BI102" s="76" t="str">
        <f t="shared" si="42"/>
        <v/>
      </c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 t="str">
        <f t="shared" si="43"/>
        <v/>
      </c>
      <c r="BU102" s="78" t="str">
        <f t="shared" si="44"/>
        <v/>
      </c>
      <c r="BV102" s="82"/>
      <c r="BW102" s="82"/>
      <c r="BX102" s="82"/>
      <c r="BY102" s="82"/>
      <c r="BZ102" s="82"/>
      <c r="CA102" s="82" t="str">
        <f t="shared" si="45"/>
        <v/>
      </c>
      <c r="CB102" s="82" t="str">
        <f t="shared" si="46"/>
        <v/>
      </c>
      <c r="CC102" s="84"/>
      <c r="CD102" s="84"/>
      <c r="CE102" s="84"/>
      <c r="CF102" s="84"/>
      <c r="CG102" s="84"/>
      <c r="CH102" s="84" t="str">
        <f t="shared" si="47"/>
        <v/>
      </c>
      <c r="CI102" s="84" t="str">
        <f t="shared" si="48"/>
        <v/>
      </c>
      <c r="CJ102" s="86"/>
      <c r="CK102" s="86"/>
      <c r="CL102" s="86"/>
      <c r="CM102" s="86"/>
      <c r="CN102" s="86"/>
      <c r="CO102" s="86" t="str">
        <f t="shared" si="49"/>
        <v/>
      </c>
      <c r="CP102" s="86" t="str">
        <f t="shared" si="50"/>
        <v/>
      </c>
      <c r="CQ102" s="88"/>
      <c r="CR102" s="88"/>
      <c r="CS102" s="88"/>
      <c r="CT102" s="88"/>
      <c r="CU102" s="88"/>
      <c r="CV102" s="88"/>
      <c r="CW102" s="88"/>
      <c r="CX102" s="88"/>
      <c r="CY102" s="88" t="str">
        <f t="shared" si="51"/>
        <v/>
      </c>
      <c r="CZ102" s="89" t="str">
        <f t="shared" si="52"/>
        <v/>
      </c>
      <c r="DA102" s="386"/>
      <c r="DB102" s="385"/>
      <c r="DC102" s="80" t="str">
        <f t="shared" si="53"/>
        <v/>
      </c>
      <c r="DD102" s="162" t="str">
        <f t="shared" si="54"/>
        <v/>
      </c>
      <c r="DE102" s="162" t="str">
        <f t="shared" si="55"/>
        <v/>
      </c>
      <c r="DF102" s="162" t="str">
        <f t="shared" si="56"/>
        <v/>
      </c>
      <c r="DG102" s="162" t="str">
        <f t="shared" si="57"/>
        <v/>
      </c>
      <c r="DH102" s="93" t="str">
        <f t="shared" si="58"/>
        <v/>
      </c>
      <c r="DI102" s="113" t="str">
        <f t="shared" si="59"/>
        <v/>
      </c>
      <c r="DJ102" s="95" t="str">
        <f t="shared" si="64"/>
        <v/>
      </c>
      <c r="DK102" s="96" t="str">
        <f t="shared" si="65"/>
        <v/>
      </c>
      <c r="DL102" s="97" t="str">
        <f t="shared" si="31"/>
        <v/>
      </c>
      <c r="DM102" s="164" t="str">
        <f t="shared" si="66"/>
        <v/>
      </c>
      <c r="DN102" s="219" t="str">
        <f t="shared" si="67"/>
        <v/>
      </c>
    </row>
    <row r="103" spans="1:118" ht="18" hidden="1" customHeight="1">
      <c r="A103" s="70"/>
      <c r="B103" s="118"/>
      <c r="C103" s="462"/>
      <c r="D103" s="463"/>
      <c r="E103" s="182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 t="str">
        <f t="shared" si="32"/>
        <v/>
      </c>
      <c r="R103" s="76">
        <f t="shared" si="33"/>
        <v>0</v>
      </c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 t="str">
        <f t="shared" si="34"/>
        <v/>
      </c>
      <c r="AD103" s="79" t="str">
        <f t="shared" si="35"/>
        <v/>
      </c>
      <c r="AE103" s="182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 t="str">
        <f t="shared" si="36"/>
        <v/>
      </c>
      <c r="AP103" s="76" t="str">
        <f t="shared" si="37"/>
        <v/>
      </c>
      <c r="AQ103" s="78"/>
      <c r="AR103" s="78"/>
      <c r="AS103" s="78"/>
      <c r="AT103" s="78"/>
      <c r="AU103" s="78"/>
      <c r="AV103" s="78"/>
      <c r="AW103" s="78"/>
      <c r="AX103" s="78" t="str">
        <f t="shared" si="38"/>
        <v/>
      </c>
      <c r="AY103" s="78" t="str">
        <f t="shared" si="39"/>
        <v/>
      </c>
      <c r="AZ103" s="384"/>
      <c r="BA103" s="385"/>
      <c r="BB103" s="80" t="str">
        <f t="shared" si="40"/>
        <v/>
      </c>
      <c r="BC103" s="182"/>
      <c r="BD103" s="76"/>
      <c r="BE103" s="76"/>
      <c r="BF103" s="76"/>
      <c r="BG103" s="76"/>
      <c r="BH103" s="76" t="str">
        <f t="shared" si="41"/>
        <v/>
      </c>
      <c r="BI103" s="76" t="str">
        <f t="shared" si="42"/>
        <v/>
      </c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 t="str">
        <f t="shared" si="43"/>
        <v/>
      </c>
      <c r="BU103" s="78" t="str">
        <f t="shared" si="44"/>
        <v/>
      </c>
      <c r="BV103" s="82"/>
      <c r="BW103" s="82"/>
      <c r="BX103" s="82"/>
      <c r="BY103" s="82"/>
      <c r="BZ103" s="82"/>
      <c r="CA103" s="82" t="str">
        <f t="shared" si="45"/>
        <v/>
      </c>
      <c r="CB103" s="82" t="str">
        <f t="shared" si="46"/>
        <v/>
      </c>
      <c r="CC103" s="84"/>
      <c r="CD103" s="84"/>
      <c r="CE103" s="84"/>
      <c r="CF103" s="84"/>
      <c r="CG103" s="84"/>
      <c r="CH103" s="84" t="str">
        <f t="shared" si="47"/>
        <v/>
      </c>
      <c r="CI103" s="84" t="str">
        <f t="shared" si="48"/>
        <v/>
      </c>
      <c r="CJ103" s="86"/>
      <c r="CK103" s="86"/>
      <c r="CL103" s="86"/>
      <c r="CM103" s="86"/>
      <c r="CN103" s="86"/>
      <c r="CO103" s="86" t="str">
        <f t="shared" si="49"/>
        <v/>
      </c>
      <c r="CP103" s="86" t="str">
        <f t="shared" si="50"/>
        <v/>
      </c>
      <c r="CQ103" s="88"/>
      <c r="CR103" s="88"/>
      <c r="CS103" s="88"/>
      <c r="CT103" s="88"/>
      <c r="CU103" s="88"/>
      <c r="CV103" s="88"/>
      <c r="CW103" s="88"/>
      <c r="CX103" s="88"/>
      <c r="CY103" s="88" t="str">
        <f t="shared" si="51"/>
        <v/>
      </c>
      <c r="CZ103" s="89" t="str">
        <f t="shared" si="52"/>
        <v/>
      </c>
      <c r="DA103" s="386"/>
      <c r="DB103" s="385"/>
      <c r="DC103" s="80" t="str">
        <f t="shared" si="53"/>
        <v/>
      </c>
      <c r="DD103" s="162" t="str">
        <f t="shared" si="54"/>
        <v/>
      </c>
      <c r="DE103" s="162" t="str">
        <f t="shared" si="55"/>
        <v/>
      </c>
      <c r="DF103" s="162" t="str">
        <f t="shared" si="56"/>
        <v/>
      </c>
      <c r="DG103" s="162" t="str">
        <f t="shared" si="57"/>
        <v/>
      </c>
      <c r="DH103" s="93" t="str">
        <f t="shared" si="58"/>
        <v/>
      </c>
      <c r="DI103" s="113" t="str">
        <f t="shared" si="59"/>
        <v/>
      </c>
      <c r="DJ103" s="95" t="str">
        <f t="shared" si="64"/>
        <v/>
      </c>
      <c r="DK103" s="96" t="str">
        <f t="shared" si="65"/>
        <v/>
      </c>
      <c r="DL103" s="97" t="str">
        <f t="shared" si="31"/>
        <v/>
      </c>
      <c r="DM103" s="164" t="str">
        <f t="shared" si="66"/>
        <v/>
      </c>
      <c r="DN103" s="219" t="str">
        <f t="shared" si="67"/>
        <v/>
      </c>
    </row>
    <row r="104" spans="1:118" ht="18" hidden="1" customHeight="1">
      <c r="A104" s="70"/>
      <c r="B104" s="118"/>
      <c r="C104" s="462"/>
      <c r="D104" s="463"/>
      <c r="E104" s="182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 t="str">
        <f t="shared" si="32"/>
        <v/>
      </c>
      <c r="R104" s="76">
        <f t="shared" si="33"/>
        <v>0</v>
      </c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 t="str">
        <f t="shared" si="34"/>
        <v/>
      </c>
      <c r="AD104" s="79" t="str">
        <f t="shared" si="35"/>
        <v/>
      </c>
      <c r="AE104" s="182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 t="str">
        <f t="shared" si="36"/>
        <v/>
      </c>
      <c r="AP104" s="76" t="str">
        <f t="shared" si="37"/>
        <v/>
      </c>
      <c r="AQ104" s="78"/>
      <c r="AR104" s="78"/>
      <c r="AS104" s="78"/>
      <c r="AT104" s="78"/>
      <c r="AU104" s="78"/>
      <c r="AV104" s="78"/>
      <c r="AW104" s="78"/>
      <c r="AX104" s="78" t="str">
        <f t="shared" si="38"/>
        <v/>
      </c>
      <c r="AY104" s="78" t="str">
        <f t="shared" si="39"/>
        <v/>
      </c>
      <c r="AZ104" s="384"/>
      <c r="BA104" s="385"/>
      <c r="BB104" s="80" t="str">
        <f t="shared" si="40"/>
        <v/>
      </c>
      <c r="BC104" s="182"/>
      <c r="BD104" s="76"/>
      <c r="BE104" s="76"/>
      <c r="BF104" s="76"/>
      <c r="BG104" s="76"/>
      <c r="BH104" s="76" t="str">
        <f t="shared" si="41"/>
        <v/>
      </c>
      <c r="BI104" s="76" t="str">
        <f t="shared" si="42"/>
        <v/>
      </c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 t="str">
        <f t="shared" si="43"/>
        <v/>
      </c>
      <c r="BU104" s="78" t="str">
        <f t="shared" si="44"/>
        <v/>
      </c>
      <c r="BV104" s="82"/>
      <c r="BW104" s="82"/>
      <c r="BX104" s="82"/>
      <c r="BY104" s="82"/>
      <c r="BZ104" s="82"/>
      <c r="CA104" s="82" t="str">
        <f t="shared" si="45"/>
        <v/>
      </c>
      <c r="CB104" s="82" t="str">
        <f t="shared" si="46"/>
        <v/>
      </c>
      <c r="CC104" s="84"/>
      <c r="CD104" s="84"/>
      <c r="CE104" s="84"/>
      <c r="CF104" s="84"/>
      <c r="CG104" s="84"/>
      <c r="CH104" s="84" t="str">
        <f t="shared" si="47"/>
        <v/>
      </c>
      <c r="CI104" s="84" t="str">
        <f t="shared" si="48"/>
        <v/>
      </c>
      <c r="CJ104" s="86"/>
      <c r="CK104" s="86"/>
      <c r="CL104" s="86"/>
      <c r="CM104" s="86"/>
      <c r="CN104" s="86"/>
      <c r="CO104" s="86" t="str">
        <f t="shared" si="49"/>
        <v/>
      </c>
      <c r="CP104" s="86" t="str">
        <f t="shared" si="50"/>
        <v/>
      </c>
      <c r="CQ104" s="88"/>
      <c r="CR104" s="88"/>
      <c r="CS104" s="88"/>
      <c r="CT104" s="88"/>
      <c r="CU104" s="88"/>
      <c r="CV104" s="88"/>
      <c r="CW104" s="88"/>
      <c r="CX104" s="88"/>
      <c r="CY104" s="88" t="str">
        <f t="shared" si="51"/>
        <v/>
      </c>
      <c r="CZ104" s="89" t="str">
        <f t="shared" si="52"/>
        <v/>
      </c>
      <c r="DA104" s="386"/>
      <c r="DB104" s="385"/>
      <c r="DC104" s="80" t="str">
        <f t="shared" si="53"/>
        <v/>
      </c>
      <c r="DD104" s="162" t="str">
        <f t="shared" si="54"/>
        <v/>
      </c>
      <c r="DE104" s="162" t="str">
        <f t="shared" si="55"/>
        <v/>
      </c>
      <c r="DF104" s="162" t="str">
        <f t="shared" si="56"/>
        <v/>
      </c>
      <c r="DG104" s="162" t="str">
        <f t="shared" si="57"/>
        <v/>
      </c>
      <c r="DH104" s="93" t="str">
        <f t="shared" si="58"/>
        <v/>
      </c>
      <c r="DI104" s="113" t="str">
        <f t="shared" si="59"/>
        <v/>
      </c>
      <c r="DJ104" s="95" t="str">
        <f t="shared" si="64"/>
        <v/>
      </c>
      <c r="DK104" s="96" t="str">
        <f t="shared" si="65"/>
        <v/>
      </c>
      <c r="DL104" s="97" t="str">
        <f t="shared" si="31"/>
        <v/>
      </c>
      <c r="DM104" s="164" t="str">
        <f t="shared" si="66"/>
        <v/>
      </c>
      <c r="DN104" s="219" t="str">
        <f t="shared" si="67"/>
        <v/>
      </c>
    </row>
    <row r="105" spans="1:118" ht="18" hidden="1" customHeight="1" thickBot="1">
      <c r="A105" s="70"/>
      <c r="B105" s="118"/>
      <c r="C105" s="462"/>
      <c r="D105" s="463"/>
      <c r="E105" s="183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 t="str">
        <f t="shared" si="32"/>
        <v/>
      </c>
      <c r="R105" s="121">
        <f t="shared" si="33"/>
        <v>0</v>
      </c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 t="str">
        <f t="shared" si="34"/>
        <v/>
      </c>
      <c r="AD105" s="124" t="str">
        <f t="shared" si="35"/>
        <v/>
      </c>
      <c r="AE105" s="183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 t="str">
        <f t="shared" si="36"/>
        <v/>
      </c>
      <c r="AP105" s="121" t="str">
        <f t="shared" si="37"/>
        <v/>
      </c>
      <c r="AQ105" s="123"/>
      <c r="AR105" s="123"/>
      <c r="AS105" s="123"/>
      <c r="AT105" s="123"/>
      <c r="AU105" s="123"/>
      <c r="AV105" s="123"/>
      <c r="AW105" s="123"/>
      <c r="AX105" s="123" t="str">
        <f t="shared" si="38"/>
        <v/>
      </c>
      <c r="AY105" s="123" t="str">
        <f t="shared" si="39"/>
        <v/>
      </c>
      <c r="AZ105" s="387"/>
      <c r="BA105" s="388"/>
      <c r="BB105" s="80" t="str">
        <f t="shared" si="40"/>
        <v/>
      </c>
      <c r="BC105" s="183"/>
      <c r="BD105" s="121"/>
      <c r="BE105" s="121"/>
      <c r="BF105" s="121"/>
      <c r="BG105" s="121"/>
      <c r="BH105" s="121" t="str">
        <f t="shared" si="41"/>
        <v/>
      </c>
      <c r="BI105" s="121" t="str">
        <f t="shared" si="42"/>
        <v/>
      </c>
      <c r="BJ105" s="123"/>
      <c r="BK105" s="123"/>
      <c r="BL105" s="123"/>
      <c r="BM105" s="123"/>
      <c r="BN105" s="123"/>
      <c r="BO105" s="123"/>
      <c r="BP105" s="123"/>
      <c r="BQ105" s="123"/>
      <c r="BR105" s="123"/>
      <c r="BS105" s="123"/>
      <c r="BT105" s="123" t="str">
        <f t="shared" si="43"/>
        <v/>
      </c>
      <c r="BU105" s="123" t="str">
        <f t="shared" si="44"/>
        <v/>
      </c>
      <c r="BV105" s="127"/>
      <c r="BW105" s="127"/>
      <c r="BX105" s="127"/>
      <c r="BY105" s="127"/>
      <c r="BZ105" s="127"/>
      <c r="CA105" s="127" t="str">
        <f t="shared" si="45"/>
        <v/>
      </c>
      <c r="CB105" s="127" t="str">
        <f t="shared" si="46"/>
        <v/>
      </c>
      <c r="CC105" s="129"/>
      <c r="CD105" s="129"/>
      <c r="CE105" s="129"/>
      <c r="CF105" s="129"/>
      <c r="CG105" s="129"/>
      <c r="CH105" s="129" t="str">
        <f t="shared" si="47"/>
        <v/>
      </c>
      <c r="CI105" s="129" t="str">
        <f t="shared" si="48"/>
        <v/>
      </c>
      <c r="CJ105" s="131"/>
      <c r="CK105" s="131"/>
      <c r="CL105" s="131"/>
      <c r="CM105" s="131"/>
      <c r="CN105" s="131"/>
      <c r="CO105" s="131" t="str">
        <f t="shared" si="49"/>
        <v/>
      </c>
      <c r="CP105" s="131" t="str">
        <f t="shared" si="50"/>
        <v/>
      </c>
      <c r="CQ105" s="133"/>
      <c r="CR105" s="133"/>
      <c r="CS105" s="133"/>
      <c r="CT105" s="133"/>
      <c r="CU105" s="133"/>
      <c r="CV105" s="133"/>
      <c r="CW105" s="133"/>
      <c r="CX105" s="133"/>
      <c r="CY105" s="133" t="str">
        <f t="shared" si="51"/>
        <v/>
      </c>
      <c r="CZ105" s="134" t="str">
        <f t="shared" si="52"/>
        <v/>
      </c>
      <c r="DA105" s="389"/>
      <c r="DB105" s="388"/>
      <c r="DC105" s="125" t="str">
        <f t="shared" si="53"/>
        <v/>
      </c>
      <c r="DD105" s="167" t="str">
        <f t="shared" si="54"/>
        <v/>
      </c>
      <c r="DE105" s="167" t="str">
        <f t="shared" si="55"/>
        <v/>
      </c>
      <c r="DF105" s="167" t="str">
        <f t="shared" si="56"/>
        <v/>
      </c>
      <c r="DG105" s="167" t="str">
        <f t="shared" si="57"/>
        <v/>
      </c>
      <c r="DH105" s="138" t="str">
        <f t="shared" si="58"/>
        <v/>
      </c>
      <c r="DI105" s="139" t="str">
        <f t="shared" si="59"/>
        <v/>
      </c>
      <c r="DJ105" s="140" t="str">
        <f t="shared" si="64"/>
        <v/>
      </c>
      <c r="DK105" s="141" t="str">
        <f t="shared" si="65"/>
        <v/>
      </c>
      <c r="DL105" s="142" t="str">
        <f t="shared" si="31"/>
        <v/>
      </c>
      <c r="DM105" s="164" t="str">
        <f t="shared" si="66"/>
        <v/>
      </c>
      <c r="DN105" s="219" t="str">
        <f t="shared" si="67"/>
        <v/>
      </c>
    </row>
    <row r="106" spans="1:118" s="148" customFormat="1" ht="15">
      <c r="B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  <c r="AN106" s="144"/>
      <c r="AO106" s="144"/>
      <c r="AP106" s="144"/>
      <c r="AQ106" s="144"/>
      <c r="AR106" s="144"/>
      <c r="AS106" s="144"/>
      <c r="AT106" s="144"/>
      <c r="AU106" s="144"/>
      <c r="AV106" s="144"/>
      <c r="AW106" s="144"/>
      <c r="AX106" s="144"/>
      <c r="AY106" s="144"/>
      <c r="AZ106" s="144"/>
      <c r="BA106" s="144"/>
      <c r="BB106" s="144"/>
      <c r="BC106" s="144"/>
      <c r="BD106" s="144"/>
      <c r="BE106" s="144"/>
      <c r="BF106" s="144"/>
      <c r="BG106" s="144"/>
      <c r="BH106" s="144"/>
      <c r="BI106" s="144"/>
      <c r="BJ106" s="144"/>
      <c r="BK106" s="144"/>
      <c r="BL106" s="144"/>
      <c r="BM106" s="144"/>
      <c r="BN106" s="144"/>
      <c r="BO106" s="144"/>
      <c r="BP106" s="144"/>
      <c r="BQ106" s="144"/>
      <c r="BR106" s="144"/>
      <c r="BS106" s="144"/>
      <c r="BT106" s="144"/>
      <c r="BU106" s="144"/>
      <c r="BV106" s="144"/>
      <c r="BW106" s="144"/>
      <c r="BX106" s="144"/>
      <c r="BY106" s="144"/>
      <c r="BZ106" s="144"/>
      <c r="CA106" s="144"/>
      <c r="CB106" s="144"/>
      <c r="CC106" s="144"/>
      <c r="CD106" s="144"/>
      <c r="CE106" s="144"/>
      <c r="CF106" s="144"/>
      <c r="CG106" s="144"/>
      <c r="CH106" s="144"/>
      <c r="CI106" s="144"/>
      <c r="CJ106" s="144"/>
      <c r="CK106" s="144"/>
      <c r="CL106" s="144"/>
      <c r="CM106" s="144"/>
      <c r="CN106" s="144"/>
      <c r="CO106" s="144"/>
      <c r="CP106" s="144"/>
      <c r="CQ106" s="144"/>
      <c r="CR106" s="144"/>
      <c r="CS106" s="144"/>
      <c r="CT106" s="144"/>
      <c r="CU106" s="144"/>
      <c r="CV106" s="144"/>
      <c r="CW106" s="144"/>
      <c r="CX106" s="144"/>
      <c r="CY106" s="144"/>
      <c r="CZ106" s="268" t="s">
        <v>102</v>
      </c>
      <c r="DA106" s="269"/>
      <c r="DB106" s="269"/>
      <c r="DC106" s="269"/>
      <c r="DD106" s="2"/>
      <c r="DE106" s="2"/>
      <c r="DF106" s="2"/>
      <c r="DG106" s="2"/>
      <c r="DH106" s="145">
        <f>IFERROR(AVERAGE(DH66:DH105),"")</f>
        <v>81.285632575757575</v>
      </c>
      <c r="DI106" s="145">
        <f>IFERROR(AVERAGE(DI66:DI105),"")</f>
        <v>88.303520359848477</v>
      </c>
      <c r="DJ106" s="145">
        <f>IFERROR(AVERAGE(DJ66:DJ105),"")</f>
        <v>89.603129208754211</v>
      </c>
      <c r="DK106" s="145">
        <f>IFERROR(AVERAGE(DK66:DK105),"")</f>
        <v>90.642816287878787</v>
      </c>
      <c r="DL106" s="151"/>
      <c r="DM106" s="147"/>
      <c r="DN106" s="151"/>
    </row>
    <row r="107" spans="1:118" s="148" customFormat="1" ht="15">
      <c r="B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  <c r="AN107" s="144"/>
      <c r="AO107" s="144"/>
      <c r="AP107" s="144"/>
      <c r="AQ107" s="144"/>
      <c r="AR107" s="144"/>
      <c r="AS107" s="144"/>
      <c r="AT107" s="144"/>
      <c r="AU107" s="144"/>
      <c r="AV107" s="144"/>
      <c r="AW107" s="144"/>
      <c r="AX107" s="144"/>
      <c r="AY107" s="144"/>
      <c r="AZ107" s="144"/>
      <c r="BA107" s="144"/>
      <c r="BB107" s="144"/>
      <c r="BC107" s="144"/>
      <c r="BD107" s="144"/>
      <c r="BE107" s="144"/>
      <c r="BF107" s="144"/>
      <c r="BG107" s="144"/>
      <c r="BH107" s="144"/>
      <c r="BI107" s="144"/>
      <c r="BJ107" s="144"/>
      <c r="BK107" s="144"/>
      <c r="BL107" s="144"/>
      <c r="BM107" s="144"/>
      <c r="BN107" s="144"/>
      <c r="BO107" s="144"/>
      <c r="BP107" s="144"/>
      <c r="BQ107" s="144"/>
      <c r="BR107" s="144"/>
      <c r="BS107" s="144"/>
      <c r="BT107" s="144"/>
      <c r="BU107" s="144"/>
      <c r="BV107" s="144"/>
      <c r="BW107" s="144"/>
      <c r="BX107" s="144"/>
      <c r="BY107" s="144"/>
      <c r="BZ107" s="144"/>
      <c r="CA107" s="144"/>
      <c r="CB107" s="144"/>
      <c r="CC107" s="144"/>
      <c r="CD107" s="144"/>
      <c r="CE107" s="144"/>
      <c r="CF107" s="144"/>
      <c r="CG107" s="144"/>
      <c r="CH107" s="144"/>
      <c r="CI107" s="144"/>
      <c r="CJ107" s="144"/>
      <c r="CK107" s="144"/>
      <c r="CL107" s="144"/>
      <c r="CM107" s="144"/>
      <c r="CN107" s="144"/>
      <c r="CO107" s="144"/>
      <c r="CP107" s="144"/>
      <c r="CQ107" s="144"/>
      <c r="CR107" s="144"/>
      <c r="CS107" s="144"/>
      <c r="CT107" s="144"/>
      <c r="CU107" s="144"/>
      <c r="CV107" s="144"/>
      <c r="CW107" s="144"/>
      <c r="CX107" s="144"/>
      <c r="CY107" s="144"/>
      <c r="CZ107" s="270" t="s">
        <v>103</v>
      </c>
      <c r="DA107" s="270"/>
      <c r="DB107" s="270"/>
      <c r="DC107" s="270"/>
      <c r="DD107" s="2"/>
      <c r="DE107" s="2"/>
      <c r="DF107" s="2"/>
      <c r="DG107" s="2"/>
      <c r="DH107" s="145">
        <f>IFERROR(ROUND(STDEV(DH66:DH105),2),"")</f>
        <v>7.97</v>
      </c>
      <c r="DI107" s="145">
        <f>IFERROR(ROUND(STDEV(DI66:DI105),2),"")</f>
        <v>4.9800000000000004</v>
      </c>
      <c r="DJ107" s="145">
        <f>IFERROR(ROUND(STDEV(DJ66:DJ105),2),"")</f>
        <v>4.43</v>
      </c>
      <c r="DK107" s="145">
        <f>IFERROR(ROUND(STDEV(DK66:DK105),2),"")</f>
        <v>3.98</v>
      </c>
      <c r="DL107" s="151"/>
      <c r="DM107" s="147"/>
      <c r="DN107" s="151"/>
    </row>
    <row r="108" spans="1:118" s="148" customFormat="1" ht="15">
      <c r="B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  <c r="AN108" s="144"/>
      <c r="AO108" s="144"/>
      <c r="AP108" s="144"/>
      <c r="AQ108" s="144"/>
      <c r="AR108" s="144"/>
      <c r="AS108" s="144"/>
      <c r="AT108" s="144"/>
      <c r="AU108" s="144"/>
      <c r="AV108" s="144"/>
      <c r="AW108" s="144"/>
      <c r="AX108" s="144"/>
      <c r="AY108" s="144"/>
      <c r="AZ108" s="144"/>
      <c r="BA108" s="144"/>
      <c r="BB108" s="144"/>
      <c r="BC108" s="144"/>
      <c r="BD108" s="144"/>
      <c r="BE108" s="144"/>
      <c r="BF108" s="144"/>
      <c r="BG108" s="144"/>
      <c r="BH108" s="144"/>
      <c r="BI108" s="144"/>
      <c r="BJ108" s="144"/>
      <c r="BK108" s="144"/>
      <c r="BL108" s="144"/>
      <c r="BM108" s="144"/>
      <c r="BN108" s="144"/>
      <c r="BO108" s="144"/>
      <c r="BP108" s="144"/>
      <c r="BQ108" s="144"/>
      <c r="BR108" s="144"/>
      <c r="BS108" s="144"/>
      <c r="BT108" s="144"/>
      <c r="BU108" s="144"/>
      <c r="BV108" s="144"/>
      <c r="BW108" s="144"/>
      <c r="BX108" s="144"/>
      <c r="BY108" s="144"/>
      <c r="BZ108" s="144"/>
      <c r="CA108" s="144"/>
      <c r="CB108" s="144"/>
      <c r="CC108" s="144"/>
      <c r="CD108" s="144"/>
      <c r="CE108" s="144"/>
      <c r="CF108" s="144"/>
      <c r="CG108" s="144"/>
      <c r="CH108" s="144"/>
      <c r="CI108" s="144"/>
      <c r="CJ108" s="144"/>
      <c r="CK108" s="144"/>
      <c r="CL108" s="144"/>
      <c r="CM108" s="144"/>
      <c r="CN108" s="144"/>
      <c r="CO108" s="144"/>
      <c r="CP108" s="144"/>
      <c r="CQ108" s="144"/>
      <c r="CR108" s="144"/>
      <c r="CS108" s="144"/>
      <c r="CT108" s="144"/>
      <c r="CU108" s="144"/>
      <c r="CV108" s="144"/>
      <c r="CW108" s="144"/>
      <c r="CX108" s="144"/>
      <c r="CY108" s="144"/>
      <c r="CZ108" s="144"/>
      <c r="DA108" s="144"/>
      <c r="DB108" s="144"/>
      <c r="DC108" s="144"/>
      <c r="DD108" s="149"/>
      <c r="DE108" s="149"/>
      <c r="DF108" s="149"/>
      <c r="DG108" s="149"/>
      <c r="DH108" s="150"/>
      <c r="DL108" s="151"/>
      <c r="DM108" s="147"/>
      <c r="DN108" s="151"/>
    </row>
    <row r="109" spans="1:118" s="148" customFormat="1" ht="15">
      <c r="B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  <c r="AO109" s="144"/>
      <c r="AP109" s="144"/>
      <c r="AQ109" s="144"/>
      <c r="AR109" s="144"/>
      <c r="AS109" s="144"/>
      <c r="AT109" s="144"/>
      <c r="AU109" s="144"/>
      <c r="AV109" s="144"/>
      <c r="AW109" s="144"/>
      <c r="AX109" s="144"/>
      <c r="AY109" s="144"/>
      <c r="AZ109" s="144"/>
      <c r="BA109" s="144"/>
      <c r="BB109" s="144"/>
      <c r="BC109" s="144"/>
      <c r="BD109" s="144"/>
      <c r="BE109" s="144"/>
      <c r="BF109" s="144"/>
      <c r="BG109" s="144"/>
      <c r="BH109" s="144"/>
      <c r="BI109" s="144"/>
      <c r="BJ109" s="144"/>
      <c r="BK109" s="144"/>
      <c r="BL109" s="144"/>
      <c r="BM109" s="144"/>
      <c r="BN109" s="144"/>
      <c r="BO109" s="144"/>
      <c r="BP109" s="144"/>
      <c r="BQ109" s="144"/>
      <c r="BR109" s="144"/>
      <c r="BS109" s="144"/>
      <c r="BT109" s="144"/>
      <c r="BU109" s="144"/>
      <c r="BV109" s="144"/>
      <c r="BW109" s="144"/>
      <c r="BX109" s="144"/>
      <c r="BY109" s="144"/>
      <c r="BZ109" s="144"/>
      <c r="CA109" s="144"/>
      <c r="CB109" s="144"/>
      <c r="CC109" s="144"/>
      <c r="CD109" s="144"/>
      <c r="CE109" s="144"/>
      <c r="CF109" s="144"/>
      <c r="CG109" s="144"/>
      <c r="CH109" s="144"/>
      <c r="CI109" s="144"/>
      <c r="CJ109" s="144"/>
      <c r="CK109" s="144"/>
      <c r="CL109" s="144"/>
      <c r="CM109" s="144"/>
      <c r="CN109" s="144"/>
      <c r="CO109" s="144"/>
      <c r="CP109" s="144"/>
      <c r="CQ109" s="144"/>
      <c r="CR109" s="144"/>
      <c r="CS109" s="144"/>
      <c r="CT109" s="144"/>
      <c r="CU109" s="144"/>
      <c r="CV109" s="144"/>
      <c r="CW109" s="144"/>
      <c r="CX109" s="144"/>
      <c r="CY109" s="144"/>
      <c r="CZ109" s="144"/>
      <c r="DA109" s="144"/>
      <c r="DB109" s="144"/>
      <c r="DC109" s="144"/>
      <c r="DD109" s="149"/>
      <c r="DE109" s="149"/>
      <c r="DF109" s="149"/>
      <c r="DG109" s="149"/>
      <c r="DH109" s="150"/>
      <c r="DL109" s="151"/>
      <c r="DM109" s="147"/>
      <c r="DN109" s="151"/>
    </row>
    <row r="110" spans="1:118" s="148" customFormat="1" ht="15">
      <c r="B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  <c r="AN110" s="144"/>
      <c r="AO110" s="144"/>
      <c r="AP110" s="144"/>
      <c r="AQ110" s="144"/>
      <c r="AR110" s="144"/>
      <c r="AS110" s="144"/>
      <c r="AT110" s="144"/>
      <c r="AU110" s="144"/>
      <c r="AV110" s="144"/>
      <c r="AW110" s="144"/>
      <c r="AX110" s="144"/>
      <c r="AY110" s="144"/>
      <c r="AZ110" s="144"/>
      <c r="BA110" s="144"/>
      <c r="BB110" s="144"/>
      <c r="BC110" s="144"/>
      <c r="BD110" s="144"/>
      <c r="BE110" s="144"/>
      <c r="BF110" s="144"/>
      <c r="BG110" s="144"/>
      <c r="BH110" s="144"/>
      <c r="BI110" s="144"/>
      <c r="BJ110" s="144"/>
      <c r="BK110" s="144"/>
      <c r="BL110" s="144"/>
      <c r="BM110" s="144"/>
      <c r="BN110" s="144"/>
      <c r="BO110" s="144"/>
      <c r="BP110" s="144"/>
      <c r="BQ110" s="144"/>
      <c r="BR110" s="144"/>
      <c r="BS110" s="144"/>
      <c r="BT110" s="144"/>
      <c r="BU110" s="144"/>
      <c r="BV110" s="144"/>
      <c r="BW110" s="144"/>
      <c r="BX110" s="144"/>
      <c r="BY110" s="144"/>
      <c r="BZ110" s="144"/>
      <c r="CA110" s="144"/>
      <c r="CB110" s="144"/>
      <c r="CC110" s="144"/>
      <c r="CD110" s="144"/>
      <c r="CE110" s="144"/>
      <c r="CF110" s="144"/>
      <c r="CG110" s="144"/>
      <c r="CH110" s="144"/>
      <c r="CI110" s="144"/>
      <c r="CJ110" s="144"/>
      <c r="CK110" s="144"/>
      <c r="CL110" s="144"/>
      <c r="CM110" s="144"/>
      <c r="CN110" s="144"/>
      <c r="CO110" s="144"/>
      <c r="CP110" s="144"/>
      <c r="CQ110" s="144"/>
      <c r="CR110" s="144"/>
      <c r="CS110" s="144"/>
      <c r="CT110" s="144"/>
      <c r="CU110" s="144"/>
      <c r="CV110" s="144"/>
      <c r="CW110" s="144"/>
      <c r="CX110" s="144"/>
      <c r="CY110" s="144"/>
      <c r="CZ110" s="144"/>
      <c r="DA110" s="144"/>
      <c r="DB110" s="144"/>
      <c r="DC110" s="144"/>
      <c r="DD110" s="149"/>
      <c r="DE110" s="149"/>
      <c r="DF110" s="149"/>
      <c r="DG110" s="149"/>
      <c r="DH110" s="150"/>
      <c r="DL110" s="151"/>
      <c r="DM110" s="147"/>
      <c r="DN110" s="151"/>
    </row>
    <row r="111" spans="1:118" ht="24" thickBot="1">
      <c r="B111" s="1"/>
      <c r="C111" s="363" t="s">
        <v>107</v>
      </c>
      <c r="D111" s="363"/>
      <c r="DM111" s="1"/>
      <c r="DN111" s="1"/>
    </row>
    <row r="112" spans="1:118" ht="21" thickBot="1">
      <c r="B112" s="1"/>
      <c r="C112" s="364" t="s">
        <v>1</v>
      </c>
      <c r="D112" s="364"/>
      <c r="E112" s="365" t="str">
        <f>IF($AC$114+$BA$114+$CY$114+$DC$115=100,"","Total weight should be equal to 100")</f>
        <v/>
      </c>
      <c r="F112" s="366"/>
      <c r="G112" s="366"/>
      <c r="H112" s="366"/>
      <c r="I112" s="366"/>
      <c r="J112" s="366"/>
      <c r="K112" s="366"/>
      <c r="L112" s="366"/>
      <c r="M112" s="366"/>
      <c r="N112" s="366"/>
      <c r="O112" s="366"/>
      <c r="P112" s="366"/>
      <c r="Q112" s="366"/>
      <c r="R112" s="366"/>
      <c r="S112" s="366"/>
      <c r="T112" s="366"/>
      <c r="U112" s="366"/>
      <c r="V112" s="366"/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366"/>
      <c r="AJ112" s="366"/>
      <c r="AK112" s="366"/>
      <c r="AL112" s="366"/>
      <c r="AM112" s="366"/>
      <c r="AN112" s="366"/>
      <c r="AO112" s="366"/>
      <c r="AP112" s="366"/>
      <c r="AQ112" s="366"/>
      <c r="AR112" s="366"/>
      <c r="AS112" s="366"/>
      <c r="AT112" s="366"/>
      <c r="AU112" s="366"/>
      <c r="AV112" s="366"/>
      <c r="AW112" s="366"/>
      <c r="AX112" s="366"/>
      <c r="AY112" s="366"/>
      <c r="AZ112" s="366"/>
      <c r="BA112" s="366"/>
      <c r="BB112" s="366"/>
      <c r="BC112" s="366"/>
      <c r="BD112" s="366"/>
      <c r="BE112" s="366"/>
      <c r="BF112" s="366"/>
      <c r="BG112" s="366"/>
      <c r="BH112" s="366"/>
      <c r="BI112" s="366"/>
      <c r="BJ112" s="366"/>
      <c r="BK112" s="366"/>
      <c r="BL112" s="366"/>
      <c r="BM112" s="366"/>
      <c r="BN112" s="366"/>
      <c r="BO112" s="366"/>
      <c r="BP112" s="366"/>
      <c r="BQ112" s="366"/>
      <c r="BR112" s="366"/>
      <c r="BS112" s="366"/>
      <c r="BT112" s="366"/>
      <c r="BU112" s="366"/>
      <c r="BV112" s="366"/>
      <c r="BW112" s="366"/>
      <c r="BX112" s="366"/>
      <c r="BY112" s="366"/>
      <c r="BZ112" s="366"/>
      <c r="CA112" s="366"/>
      <c r="CB112" s="366"/>
      <c r="CC112" s="366"/>
      <c r="CD112" s="366"/>
      <c r="CE112" s="366"/>
      <c r="CF112" s="366"/>
      <c r="CG112" s="366"/>
      <c r="CH112" s="366"/>
      <c r="CI112" s="366"/>
      <c r="CJ112" s="366"/>
      <c r="CK112" s="366"/>
      <c r="CL112" s="366"/>
      <c r="CM112" s="366"/>
      <c r="CN112" s="366"/>
      <c r="CO112" s="366"/>
      <c r="CP112" s="366"/>
      <c r="CQ112" s="366"/>
      <c r="CR112" s="366"/>
      <c r="CS112" s="366"/>
      <c r="CT112" s="366"/>
      <c r="CU112" s="366"/>
      <c r="CV112" s="366"/>
      <c r="CW112" s="366"/>
      <c r="CX112" s="366"/>
      <c r="CY112" s="366"/>
      <c r="CZ112" s="367"/>
      <c r="DM112" s="1"/>
      <c r="DN112" s="1"/>
    </row>
    <row r="113" spans="1:127" ht="17.25" thickBot="1">
      <c r="B113" s="1"/>
      <c r="C113" s="426" t="s">
        <v>460</v>
      </c>
      <c r="D113" s="427"/>
      <c r="E113" s="370" t="str">
        <f>IF(R115+AD115=100,"","Total formative assessment weight should be 100")</f>
        <v/>
      </c>
      <c r="F113" s="371"/>
      <c r="G113" s="371"/>
      <c r="H113" s="371"/>
      <c r="I113" s="371"/>
      <c r="J113" s="371"/>
      <c r="K113" s="371"/>
      <c r="L113" s="371"/>
      <c r="M113" s="371"/>
      <c r="N113" s="371"/>
      <c r="O113" s="371"/>
      <c r="P113" s="371"/>
      <c r="Q113" s="371"/>
      <c r="R113" s="371"/>
      <c r="S113" s="371"/>
      <c r="T113" s="371"/>
      <c r="U113" s="371"/>
      <c r="V113" s="371"/>
      <c r="W113" s="371"/>
      <c r="X113" s="371"/>
      <c r="Y113" s="371"/>
      <c r="Z113" s="371"/>
      <c r="AA113" s="371"/>
      <c r="AB113" s="371"/>
      <c r="AC113" s="371"/>
      <c r="AD113" s="371"/>
      <c r="AE113" s="371" t="str">
        <f>IF(AP115+AY115+BB115=100,"","Total written work weight should be 100")</f>
        <v/>
      </c>
      <c r="AF113" s="371"/>
      <c r="AG113" s="371"/>
      <c r="AH113" s="371"/>
      <c r="AI113" s="371"/>
      <c r="AJ113" s="371"/>
      <c r="AK113" s="371"/>
      <c r="AL113" s="371"/>
      <c r="AM113" s="371"/>
      <c r="AN113" s="371"/>
      <c r="AO113" s="371"/>
      <c r="AP113" s="371"/>
      <c r="AQ113" s="371"/>
      <c r="AR113" s="371"/>
      <c r="AS113" s="371"/>
      <c r="AT113" s="371"/>
      <c r="AU113" s="371"/>
      <c r="AV113" s="371"/>
      <c r="AW113" s="371"/>
      <c r="AX113" s="371"/>
      <c r="AY113" s="371"/>
      <c r="AZ113" s="371"/>
      <c r="BA113" s="371"/>
      <c r="BB113" s="371"/>
      <c r="BC113" s="371" t="str">
        <f>IF(BI115+BU115+CB115+CI115+CP115+CZ115=100,"","Total written work weight should be 100")</f>
        <v/>
      </c>
      <c r="BD113" s="371"/>
      <c r="BE113" s="371"/>
      <c r="BF113" s="371"/>
      <c r="BG113" s="371"/>
      <c r="BH113" s="371"/>
      <c r="BI113" s="371"/>
      <c r="BJ113" s="371"/>
      <c r="BK113" s="371"/>
      <c r="BL113" s="371"/>
      <c r="BM113" s="371"/>
      <c r="BN113" s="371"/>
      <c r="BO113" s="371"/>
      <c r="BP113" s="371"/>
      <c r="BQ113" s="371"/>
      <c r="BR113" s="371"/>
      <c r="BS113" s="371"/>
      <c r="BT113" s="371"/>
      <c r="BU113" s="371"/>
      <c r="BV113" s="371"/>
      <c r="BW113" s="371"/>
      <c r="BX113" s="371"/>
      <c r="BY113" s="371"/>
      <c r="BZ113" s="371"/>
      <c r="CA113" s="371"/>
      <c r="CB113" s="371"/>
      <c r="CC113" s="371"/>
      <c r="CD113" s="371"/>
      <c r="CE113" s="371"/>
      <c r="CF113" s="371"/>
      <c r="CG113" s="371"/>
      <c r="CH113" s="371"/>
      <c r="CI113" s="371"/>
      <c r="CJ113" s="371"/>
      <c r="CK113" s="371"/>
      <c r="CL113" s="371"/>
      <c r="CM113" s="371"/>
      <c r="CN113" s="371"/>
      <c r="CO113" s="371"/>
      <c r="CP113" s="371"/>
      <c r="CQ113" s="371"/>
      <c r="CR113" s="371"/>
      <c r="CS113" s="371"/>
      <c r="CT113" s="371"/>
      <c r="CU113" s="371"/>
      <c r="CV113" s="371"/>
      <c r="CW113" s="371"/>
      <c r="CX113" s="371"/>
      <c r="CY113" s="371"/>
      <c r="CZ113" s="372"/>
      <c r="DA113" s="373" t="s">
        <v>3</v>
      </c>
      <c r="DB113" s="374"/>
      <c r="DC113" s="375"/>
      <c r="DD113" s="9"/>
      <c r="DE113" s="9"/>
      <c r="DF113" s="9"/>
      <c r="DG113" s="9"/>
      <c r="DH113" s="7"/>
      <c r="DI113" s="5"/>
      <c r="DJ113" s="5"/>
      <c r="DK113" s="5"/>
      <c r="DL113" s="10"/>
      <c r="DN113" s="1"/>
    </row>
    <row r="114" spans="1:127" ht="18.75" thickBot="1">
      <c r="B114" s="1"/>
      <c r="C114" s="359" t="str">
        <f>IF(C113='AP 5D'!C113:D113,"","Scale should be the same with the other section.")</f>
        <v/>
      </c>
      <c r="D114" s="359"/>
      <c r="E114" s="431" t="s">
        <v>4</v>
      </c>
      <c r="F114" s="432"/>
      <c r="G114" s="432"/>
      <c r="H114" s="432"/>
      <c r="I114" s="432"/>
      <c r="J114" s="432"/>
      <c r="K114" s="432"/>
      <c r="L114" s="432"/>
      <c r="M114" s="432"/>
      <c r="N114" s="432"/>
      <c r="O114" s="432"/>
      <c r="P114" s="432"/>
      <c r="Q114" s="432"/>
      <c r="R114" s="432"/>
      <c r="S114" s="432"/>
      <c r="T114" s="432"/>
      <c r="U114" s="432"/>
      <c r="V114" s="432"/>
      <c r="W114" s="432"/>
      <c r="X114" s="432" t="s">
        <v>5</v>
      </c>
      <c r="Y114" s="432"/>
      <c r="Z114" s="432"/>
      <c r="AA114" s="432"/>
      <c r="AB114" s="432"/>
      <c r="AC114" s="432">
        <v>0</v>
      </c>
      <c r="AD114" s="433"/>
      <c r="AE114" s="434" t="s">
        <v>6</v>
      </c>
      <c r="AF114" s="435"/>
      <c r="AG114" s="435"/>
      <c r="AH114" s="435"/>
      <c r="AI114" s="435"/>
      <c r="AJ114" s="435"/>
      <c r="AK114" s="435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 t="s">
        <v>5</v>
      </c>
      <c r="AX114" s="435"/>
      <c r="AY114" s="435"/>
      <c r="AZ114" s="435"/>
      <c r="BA114" s="329">
        <v>30</v>
      </c>
      <c r="BB114" s="330"/>
      <c r="BC114" s="331" t="s">
        <v>7</v>
      </c>
      <c r="BD114" s="332"/>
      <c r="BE114" s="332"/>
      <c r="BF114" s="332"/>
      <c r="BG114" s="332"/>
      <c r="BH114" s="332"/>
      <c r="BI114" s="332"/>
      <c r="BJ114" s="332"/>
      <c r="BK114" s="332"/>
      <c r="BL114" s="332"/>
      <c r="BM114" s="332"/>
      <c r="BN114" s="332"/>
      <c r="BO114" s="332"/>
      <c r="BP114" s="332"/>
      <c r="BQ114" s="332"/>
      <c r="BR114" s="332"/>
      <c r="BS114" s="332"/>
      <c r="BT114" s="332"/>
      <c r="BU114" s="332"/>
      <c r="BV114" s="332"/>
      <c r="BW114" s="332"/>
      <c r="BX114" s="332"/>
      <c r="BY114" s="332"/>
      <c r="BZ114" s="332"/>
      <c r="CA114" s="332"/>
      <c r="CB114" s="332"/>
      <c r="CC114" s="332"/>
      <c r="CD114" s="332"/>
      <c r="CE114" s="332"/>
      <c r="CF114" s="332"/>
      <c r="CG114" s="332"/>
      <c r="CH114" s="332"/>
      <c r="CI114" s="332"/>
      <c r="CJ114" s="332"/>
      <c r="CK114" s="332"/>
      <c r="CL114" s="332"/>
      <c r="CM114" s="332"/>
      <c r="CN114" s="332"/>
      <c r="CO114" s="332"/>
      <c r="CP114" s="332"/>
      <c r="CQ114" s="332"/>
      <c r="CR114" s="333" t="s">
        <v>5</v>
      </c>
      <c r="CS114" s="334"/>
      <c r="CT114" s="334"/>
      <c r="CU114" s="334"/>
      <c r="CV114" s="334"/>
      <c r="CW114" s="334"/>
      <c r="CX114" s="335"/>
      <c r="CY114" s="379">
        <v>50</v>
      </c>
      <c r="CZ114" s="380"/>
      <c r="DA114" s="428"/>
      <c r="DB114" s="429"/>
      <c r="DC114" s="430"/>
      <c r="DD114" s="12"/>
      <c r="DE114" s="12"/>
      <c r="DF114" s="12"/>
      <c r="DG114" s="12"/>
      <c r="DH114" s="13"/>
      <c r="DI114" s="14"/>
      <c r="DJ114" s="14"/>
      <c r="DK114" s="14"/>
      <c r="DL114" s="15"/>
      <c r="DN114" s="1"/>
    </row>
    <row r="115" spans="1:127" ht="24.75" customHeight="1">
      <c r="A115" s="350" t="s">
        <v>8</v>
      </c>
      <c r="B115" s="350" t="s">
        <v>108</v>
      </c>
      <c r="C115" s="353" t="s">
        <v>9</v>
      </c>
      <c r="D115" s="356" t="s">
        <v>10</v>
      </c>
      <c r="E115" s="419" t="s">
        <v>11</v>
      </c>
      <c r="F115" s="420"/>
      <c r="G115" s="420"/>
      <c r="H115" s="420"/>
      <c r="I115" s="420"/>
      <c r="J115" s="420"/>
      <c r="K115" s="420"/>
      <c r="L115" s="420"/>
      <c r="M115" s="421"/>
      <c r="N115" s="422" t="s">
        <v>5</v>
      </c>
      <c r="O115" s="423"/>
      <c r="P115" s="423"/>
      <c r="Q115" s="424"/>
      <c r="R115" s="246">
        <v>0</v>
      </c>
      <c r="S115" s="404" t="s">
        <v>12</v>
      </c>
      <c r="T115" s="404"/>
      <c r="U115" s="404"/>
      <c r="V115" s="404"/>
      <c r="W115" s="404"/>
      <c r="X115" s="404"/>
      <c r="Y115" s="404"/>
      <c r="Z115" s="405" t="s">
        <v>5</v>
      </c>
      <c r="AA115" s="425"/>
      <c r="AB115" s="425"/>
      <c r="AC115" s="406"/>
      <c r="AD115" s="176">
        <v>100</v>
      </c>
      <c r="AE115" s="419" t="s">
        <v>13</v>
      </c>
      <c r="AF115" s="420"/>
      <c r="AG115" s="420"/>
      <c r="AH115" s="420"/>
      <c r="AI115" s="420"/>
      <c r="AJ115" s="420"/>
      <c r="AK115" s="420"/>
      <c r="AL115" s="420"/>
      <c r="AM115" s="421"/>
      <c r="AN115" s="411" t="s">
        <v>5</v>
      </c>
      <c r="AO115" s="412"/>
      <c r="AP115" s="246">
        <v>40</v>
      </c>
      <c r="AQ115" s="404" t="s">
        <v>14</v>
      </c>
      <c r="AR115" s="404"/>
      <c r="AS115" s="404"/>
      <c r="AT115" s="404"/>
      <c r="AU115" s="404"/>
      <c r="AV115" s="404"/>
      <c r="AW115" s="405" t="s">
        <v>5</v>
      </c>
      <c r="AX115" s="406"/>
      <c r="AY115" s="244">
        <v>30</v>
      </c>
      <c r="AZ115" s="413" t="s">
        <v>15</v>
      </c>
      <c r="BA115" s="414"/>
      <c r="BB115" s="160">
        <v>30</v>
      </c>
      <c r="BC115" s="415" t="s">
        <v>16</v>
      </c>
      <c r="BD115" s="416"/>
      <c r="BE115" s="416"/>
      <c r="BF115" s="416"/>
      <c r="BG115" s="411" t="s">
        <v>5</v>
      </c>
      <c r="BH115" s="412"/>
      <c r="BI115" s="246">
        <v>25</v>
      </c>
      <c r="BJ115" s="404" t="s">
        <v>17</v>
      </c>
      <c r="BK115" s="404"/>
      <c r="BL115" s="404"/>
      <c r="BM115" s="404"/>
      <c r="BN115" s="404"/>
      <c r="BO115" s="404"/>
      <c r="BP115" s="404"/>
      <c r="BQ115" s="404"/>
      <c r="BR115" s="404"/>
      <c r="BS115" s="405" t="s">
        <v>5</v>
      </c>
      <c r="BT115" s="406"/>
      <c r="BU115" s="244">
        <v>30</v>
      </c>
      <c r="BV115" s="407" t="s">
        <v>109</v>
      </c>
      <c r="BW115" s="407"/>
      <c r="BX115" s="407"/>
      <c r="BY115" s="407"/>
      <c r="BZ115" s="408" t="s">
        <v>5</v>
      </c>
      <c r="CA115" s="408"/>
      <c r="CB115" s="177">
        <v>20</v>
      </c>
      <c r="CC115" s="409" t="s">
        <v>110</v>
      </c>
      <c r="CD115" s="409"/>
      <c r="CE115" s="409"/>
      <c r="CF115" s="409"/>
      <c r="CG115" s="410" t="s">
        <v>5</v>
      </c>
      <c r="CH115" s="410"/>
      <c r="CI115" s="178">
        <v>15</v>
      </c>
      <c r="CJ115" s="398" t="s">
        <v>111</v>
      </c>
      <c r="CK115" s="398"/>
      <c r="CL115" s="398"/>
      <c r="CM115" s="398"/>
      <c r="CN115" s="399" t="s">
        <v>5</v>
      </c>
      <c r="CO115" s="399"/>
      <c r="CP115" s="245">
        <v>0</v>
      </c>
      <c r="CQ115" s="400" t="s">
        <v>21</v>
      </c>
      <c r="CR115" s="400"/>
      <c r="CS115" s="400"/>
      <c r="CT115" s="400"/>
      <c r="CU115" s="400"/>
      <c r="CV115" s="400"/>
      <c r="CW115" s="400"/>
      <c r="CX115" s="401" t="s">
        <v>5</v>
      </c>
      <c r="CY115" s="401"/>
      <c r="CZ115" s="179">
        <v>10</v>
      </c>
      <c r="DA115" s="402" t="s">
        <v>5</v>
      </c>
      <c r="DB115" s="403"/>
      <c r="DC115" s="160">
        <v>20</v>
      </c>
      <c r="DD115" s="161"/>
      <c r="DE115" s="161"/>
      <c r="DF115" s="161"/>
      <c r="DG115" s="161"/>
      <c r="DH115" s="306" t="s">
        <v>22</v>
      </c>
      <c r="DI115" s="309" t="s">
        <v>23</v>
      </c>
      <c r="DJ115" s="312" t="s">
        <v>23</v>
      </c>
      <c r="DK115" s="315" t="s">
        <v>23</v>
      </c>
      <c r="DL115" s="282" t="s">
        <v>24</v>
      </c>
      <c r="DM115" s="282" t="s">
        <v>105</v>
      </c>
      <c r="DN115" s="282" t="s">
        <v>112</v>
      </c>
      <c r="DO115" s="282" t="s">
        <v>106</v>
      </c>
    </row>
    <row r="116" spans="1:127" ht="15" customHeight="1">
      <c r="A116" s="351"/>
      <c r="B116" s="351"/>
      <c r="C116" s="354"/>
      <c r="D116" s="357"/>
      <c r="E116" s="30">
        <v>1</v>
      </c>
      <c r="F116" s="241">
        <v>2</v>
      </c>
      <c r="G116" s="241">
        <v>3</v>
      </c>
      <c r="H116" s="241">
        <v>4</v>
      </c>
      <c r="I116" s="241">
        <v>5</v>
      </c>
      <c r="J116" s="241">
        <v>6</v>
      </c>
      <c r="K116" s="241">
        <v>7</v>
      </c>
      <c r="L116" s="241">
        <v>8</v>
      </c>
      <c r="M116" s="241">
        <v>9</v>
      </c>
      <c r="N116" s="241">
        <v>10</v>
      </c>
      <c r="O116" s="241">
        <v>11</v>
      </c>
      <c r="P116" s="241">
        <v>12</v>
      </c>
      <c r="Q116" s="336" t="s">
        <v>25</v>
      </c>
      <c r="R116" s="289" t="s">
        <v>26</v>
      </c>
      <c r="S116" s="29">
        <v>1</v>
      </c>
      <c r="T116" s="29">
        <v>2</v>
      </c>
      <c r="U116" s="29">
        <v>3</v>
      </c>
      <c r="V116" s="29">
        <v>4</v>
      </c>
      <c r="W116" s="29">
        <v>5</v>
      </c>
      <c r="X116" s="29">
        <v>6</v>
      </c>
      <c r="Y116" s="29">
        <v>7</v>
      </c>
      <c r="Z116" s="29">
        <v>8</v>
      </c>
      <c r="AA116" s="29">
        <v>9</v>
      </c>
      <c r="AB116" s="29">
        <v>10</v>
      </c>
      <c r="AC116" s="285" t="s">
        <v>25</v>
      </c>
      <c r="AD116" s="338" t="s">
        <v>26</v>
      </c>
      <c r="AE116" s="30">
        <v>1</v>
      </c>
      <c r="AF116" s="241">
        <v>2</v>
      </c>
      <c r="AG116" s="241">
        <v>3</v>
      </c>
      <c r="AH116" s="241">
        <v>4</v>
      </c>
      <c r="AI116" s="241">
        <v>5</v>
      </c>
      <c r="AJ116" s="241">
        <v>6</v>
      </c>
      <c r="AK116" s="241">
        <v>7</v>
      </c>
      <c r="AL116" s="241">
        <v>8</v>
      </c>
      <c r="AM116" s="241">
        <v>9</v>
      </c>
      <c r="AN116" s="241">
        <v>10</v>
      </c>
      <c r="AO116" s="336" t="s">
        <v>25</v>
      </c>
      <c r="AP116" s="289" t="s">
        <v>26</v>
      </c>
      <c r="AQ116" s="29">
        <v>1</v>
      </c>
      <c r="AR116" s="29">
        <v>2</v>
      </c>
      <c r="AS116" s="29">
        <v>3</v>
      </c>
      <c r="AT116" s="29">
        <v>4</v>
      </c>
      <c r="AU116" s="29">
        <v>5</v>
      </c>
      <c r="AV116" s="29">
        <v>6</v>
      </c>
      <c r="AW116" s="29">
        <v>7</v>
      </c>
      <c r="AX116" s="285" t="s">
        <v>25</v>
      </c>
      <c r="AY116" s="278" t="s">
        <v>113</v>
      </c>
      <c r="AZ116" s="297"/>
      <c r="BA116" s="298"/>
      <c r="BB116" s="287" t="s">
        <v>26</v>
      </c>
      <c r="BC116" s="30">
        <v>1</v>
      </c>
      <c r="BD116" s="241">
        <v>2</v>
      </c>
      <c r="BE116" s="241">
        <v>3</v>
      </c>
      <c r="BF116" s="241">
        <v>4</v>
      </c>
      <c r="BG116" s="241">
        <v>5</v>
      </c>
      <c r="BH116" s="288" t="s">
        <v>25</v>
      </c>
      <c r="BI116" s="289" t="s">
        <v>26</v>
      </c>
      <c r="BJ116" s="29">
        <v>1</v>
      </c>
      <c r="BK116" s="29">
        <v>2</v>
      </c>
      <c r="BL116" s="29">
        <v>3</v>
      </c>
      <c r="BM116" s="29">
        <v>4</v>
      </c>
      <c r="BN116" s="29">
        <v>5</v>
      </c>
      <c r="BO116" s="29">
        <v>6</v>
      </c>
      <c r="BP116" s="29">
        <v>7</v>
      </c>
      <c r="BQ116" s="29">
        <v>8</v>
      </c>
      <c r="BR116" s="29">
        <v>9</v>
      </c>
      <c r="BS116" s="29">
        <v>10</v>
      </c>
      <c r="BT116" s="290" t="s">
        <v>25</v>
      </c>
      <c r="BU116" s="278" t="s">
        <v>26</v>
      </c>
      <c r="BV116" s="31">
        <v>1</v>
      </c>
      <c r="BW116" s="31">
        <v>2</v>
      </c>
      <c r="BX116" s="31">
        <v>3</v>
      </c>
      <c r="BY116" s="31">
        <v>4</v>
      </c>
      <c r="BZ116" s="32">
        <v>5</v>
      </c>
      <c r="CA116" s="344" t="s">
        <v>25</v>
      </c>
      <c r="CB116" s="345" t="s">
        <v>26</v>
      </c>
      <c r="CC116" s="243">
        <v>1</v>
      </c>
      <c r="CD116" s="243">
        <v>2</v>
      </c>
      <c r="CE116" s="243">
        <v>3</v>
      </c>
      <c r="CF116" s="243">
        <v>4</v>
      </c>
      <c r="CG116" s="243">
        <v>5</v>
      </c>
      <c r="CH116" s="346" t="s">
        <v>25</v>
      </c>
      <c r="CI116" s="347" t="s">
        <v>26</v>
      </c>
      <c r="CJ116" s="34">
        <v>1</v>
      </c>
      <c r="CK116" s="34">
        <v>2</v>
      </c>
      <c r="CL116" s="34">
        <v>3</v>
      </c>
      <c r="CM116" s="34">
        <v>4</v>
      </c>
      <c r="CN116" s="34">
        <v>5</v>
      </c>
      <c r="CO116" s="348" t="s">
        <v>25</v>
      </c>
      <c r="CP116" s="349" t="s">
        <v>26</v>
      </c>
      <c r="CQ116" s="35">
        <v>1</v>
      </c>
      <c r="CR116" s="35">
        <v>2</v>
      </c>
      <c r="CS116" s="35">
        <v>3</v>
      </c>
      <c r="CT116" s="36">
        <v>4</v>
      </c>
      <c r="CU116" s="35">
        <v>5</v>
      </c>
      <c r="CV116" s="35">
        <v>6</v>
      </c>
      <c r="CW116" s="35">
        <v>7</v>
      </c>
      <c r="CX116" s="35">
        <v>8</v>
      </c>
      <c r="CY116" s="288" t="s">
        <v>25</v>
      </c>
      <c r="CZ116" s="318" t="s">
        <v>26</v>
      </c>
      <c r="DA116" s="37"/>
      <c r="DB116" s="38"/>
      <c r="DC116" s="287" t="s">
        <v>27</v>
      </c>
      <c r="DD116" s="39"/>
      <c r="DE116" s="39"/>
      <c r="DF116" s="39"/>
      <c r="DG116" s="39"/>
      <c r="DH116" s="307"/>
      <c r="DI116" s="310"/>
      <c r="DJ116" s="313"/>
      <c r="DK116" s="316"/>
      <c r="DL116" s="283"/>
      <c r="DM116" s="283"/>
      <c r="DN116" s="283"/>
      <c r="DO116" s="283"/>
    </row>
    <row r="117" spans="1:127" ht="17.25" customHeight="1">
      <c r="A117" s="351"/>
      <c r="B117" s="351"/>
      <c r="C117" s="354"/>
      <c r="D117" s="40" t="s">
        <v>28</v>
      </c>
      <c r="E117" s="180"/>
      <c r="F117" s="43"/>
      <c r="G117" s="43"/>
      <c r="H117" s="43"/>
      <c r="I117" s="43"/>
      <c r="J117" s="43"/>
      <c r="K117" s="43"/>
      <c r="L117" s="43"/>
      <c r="M117" s="43"/>
      <c r="N117" s="44"/>
      <c r="O117" s="44"/>
      <c r="P117" s="44"/>
      <c r="Q117" s="337"/>
      <c r="R117" s="289"/>
      <c r="S117" s="46"/>
      <c r="T117" s="46"/>
      <c r="U117" s="46"/>
      <c r="V117" s="46"/>
      <c r="W117" s="46"/>
      <c r="X117" s="46"/>
      <c r="Y117" s="46"/>
      <c r="Z117" s="46"/>
      <c r="AA117" s="47"/>
      <c r="AB117" s="47"/>
      <c r="AC117" s="286"/>
      <c r="AD117" s="338"/>
      <c r="AE117" s="180">
        <v>43788</v>
      </c>
      <c r="AF117" s="43">
        <v>43797</v>
      </c>
      <c r="AG117" s="43"/>
      <c r="AH117" s="43"/>
      <c r="AI117" s="43"/>
      <c r="AJ117" s="43"/>
      <c r="AK117" s="43"/>
      <c r="AL117" s="43"/>
      <c r="AM117" s="43"/>
      <c r="AN117" s="43"/>
      <c r="AO117" s="337"/>
      <c r="AP117" s="289"/>
      <c r="AQ117" s="46"/>
      <c r="AR117" s="46"/>
      <c r="AS117" s="46"/>
      <c r="AT117" s="46"/>
      <c r="AU117" s="46"/>
      <c r="AV117" s="46"/>
      <c r="AW117" s="46"/>
      <c r="AX117" s="286"/>
      <c r="AY117" s="278"/>
      <c r="AZ117" s="417">
        <v>43806</v>
      </c>
      <c r="BA117" s="418"/>
      <c r="BB117" s="287"/>
      <c r="BC117" s="180">
        <v>43486</v>
      </c>
      <c r="BD117" s="43"/>
      <c r="BE117" s="43"/>
      <c r="BF117" s="43"/>
      <c r="BG117" s="43"/>
      <c r="BH117" s="288"/>
      <c r="BI117" s="289"/>
      <c r="BJ117" s="46">
        <v>43776</v>
      </c>
      <c r="BK117" s="46">
        <v>43792</v>
      </c>
      <c r="BL117" s="46">
        <v>43474</v>
      </c>
      <c r="BM117" s="46">
        <v>43489</v>
      </c>
      <c r="BN117" s="46"/>
      <c r="BO117" s="46"/>
      <c r="BP117" s="46"/>
      <c r="BQ117" s="46"/>
      <c r="BR117" s="46"/>
      <c r="BS117" s="46"/>
      <c r="BT117" s="290"/>
      <c r="BU117" s="278"/>
      <c r="BV117" s="49">
        <v>43796</v>
      </c>
      <c r="BW117" s="49"/>
      <c r="BX117" s="49"/>
      <c r="BY117" s="49"/>
      <c r="BZ117" s="50"/>
      <c r="CA117" s="344"/>
      <c r="CB117" s="345"/>
      <c r="CC117" s="52">
        <v>43486</v>
      </c>
      <c r="CD117" s="52"/>
      <c r="CE117" s="52"/>
      <c r="CF117" s="52"/>
      <c r="CG117" s="52"/>
      <c r="CH117" s="346"/>
      <c r="CI117" s="347"/>
      <c r="CJ117" s="54"/>
      <c r="CK117" s="54"/>
      <c r="CL117" s="54"/>
      <c r="CM117" s="54"/>
      <c r="CN117" s="54"/>
      <c r="CO117" s="348"/>
      <c r="CP117" s="349"/>
      <c r="CQ117" s="57"/>
      <c r="CR117" s="57"/>
      <c r="CS117" s="57"/>
      <c r="CT117" s="181"/>
      <c r="CU117" s="57"/>
      <c r="CV117" s="57"/>
      <c r="CW117" s="57"/>
      <c r="CX117" s="57"/>
      <c r="CY117" s="288"/>
      <c r="CZ117" s="318"/>
      <c r="DA117" s="394">
        <v>50</v>
      </c>
      <c r="DB117" s="395"/>
      <c r="DC117" s="287"/>
      <c r="DD117" s="39" t="s">
        <v>29</v>
      </c>
      <c r="DE117" s="39" t="s">
        <v>30</v>
      </c>
      <c r="DF117" s="39" t="s">
        <v>31</v>
      </c>
      <c r="DG117" s="39" t="s">
        <v>32</v>
      </c>
      <c r="DH117" s="307"/>
      <c r="DI117" s="311"/>
      <c r="DJ117" s="314"/>
      <c r="DK117" s="317"/>
      <c r="DL117" s="283"/>
      <c r="DM117" s="283"/>
      <c r="DN117" s="283"/>
      <c r="DO117" s="283"/>
    </row>
    <row r="118" spans="1:127" ht="15" customHeight="1" thickBot="1">
      <c r="A118" s="352"/>
      <c r="B118" s="352"/>
      <c r="C118" s="355"/>
      <c r="D118" s="40" t="s">
        <v>33</v>
      </c>
      <c r="E118" s="30"/>
      <c r="F118" s="241"/>
      <c r="G118" s="241"/>
      <c r="H118" s="241"/>
      <c r="I118" s="241"/>
      <c r="J118" s="241"/>
      <c r="K118" s="241"/>
      <c r="L118" s="241"/>
      <c r="M118" s="241"/>
      <c r="N118" s="241"/>
      <c r="O118" s="241"/>
      <c r="P118" s="241"/>
      <c r="Q118" s="241">
        <f>SUM(E118:P118)</f>
        <v>0</v>
      </c>
      <c r="R118" s="28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>
        <f>SUM(S118:AB118)</f>
        <v>0</v>
      </c>
      <c r="AD118" s="338"/>
      <c r="AE118" s="30">
        <v>15</v>
      </c>
      <c r="AF118" s="30">
        <v>20</v>
      </c>
      <c r="AG118" s="241">
        <v>20</v>
      </c>
      <c r="AH118" s="241">
        <v>20</v>
      </c>
      <c r="AI118" s="241"/>
      <c r="AJ118" s="241"/>
      <c r="AK118" s="241"/>
      <c r="AL118" s="241"/>
      <c r="AM118" s="241"/>
      <c r="AN118" s="241"/>
      <c r="AO118" s="241">
        <f>SUM(AE118:AN118)</f>
        <v>75</v>
      </c>
      <c r="AP118" s="289"/>
      <c r="AQ118" s="29">
        <v>15</v>
      </c>
      <c r="AR118" s="29">
        <v>20</v>
      </c>
      <c r="AS118" s="29">
        <v>15</v>
      </c>
      <c r="AT118" s="29">
        <v>25</v>
      </c>
      <c r="AU118" s="29"/>
      <c r="AV118" s="29"/>
      <c r="AW118" s="29"/>
      <c r="AX118" s="29">
        <f>SUM(AQ118:AW118)</f>
        <v>75</v>
      </c>
      <c r="AY118" s="278"/>
      <c r="AZ118" s="390">
        <v>50</v>
      </c>
      <c r="BA118" s="391"/>
      <c r="BB118" s="287"/>
      <c r="BC118" s="30">
        <v>100</v>
      </c>
      <c r="BD118" s="241"/>
      <c r="BE118" s="241"/>
      <c r="BF118" s="241"/>
      <c r="BG118" s="241"/>
      <c r="BH118" s="241">
        <f>SUM(BC118:BG118)</f>
        <v>100</v>
      </c>
      <c r="BI118" s="289"/>
      <c r="BJ118" s="29">
        <v>20</v>
      </c>
      <c r="BK118" s="29">
        <v>20</v>
      </c>
      <c r="BL118" s="29">
        <v>25</v>
      </c>
      <c r="BM118" s="29">
        <v>20</v>
      </c>
      <c r="BN118" s="29"/>
      <c r="BO118" s="29"/>
      <c r="BP118" s="29"/>
      <c r="BQ118" s="29"/>
      <c r="BR118" s="29"/>
      <c r="BS118" s="29"/>
      <c r="BT118" s="29">
        <f>SUM(BJ118:BS118)</f>
        <v>85</v>
      </c>
      <c r="BU118" s="278"/>
      <c r="BV118" s="82">
        <v>100</v>
      </c>
      <c r="BW118" s="31"/>
      <c r="BX118" s="31"/>
      <c r="BY118" s="31"/>
      <c r="BZ118" s="31"/>
      <c r="CA118" s="32">
        <f>SUM(BV118:BZ118)</f>
        <v>100</v>
      </c>
      <c r="CB118" s="345"/>
      <c r="CC118" s="243">
        <v>100</v>
      </c>
      <c r="CD118" s="243"/>
      <c r="CE118" s="243"/>
      <c r="CF118" s="243"/>
      <c r="CG118" s="243"/>
      <c r="CH118" s="243">
        <f>SUM(CC118:CG118)</f>
        <v>100</v>
      </c>
      <c r="CI118" s="347"/>
      <c r="CJ118" s="34"/>
      <c r="CK118" s="34"/>
      <c r="CL118" s="34"/>
      <c r="CM118" s="34"/>
      <c r="CN118" s="34"/>
      <c r="CO118" s="63">
        <f>SUM(CJ118:CN118)</f>
        <v>0</v>
      </c>
      <c r="CP118" s="349"/>
      <c r="CQ118" s="35">
        <v>20</v>
      </c>
      <c r="CR118" s="35">
        <v>10</v>
      </c>
      <c r="CS118" s="35">
        <v>15</v>
      </c>
      <c r="CT118" s="36"/>
      <c r="CU118" s="35"/>
      <c r="CV118" s="35"/>
      <c r="CW118" s="35"/>
      <c r="CX118" s="35"/>
      <c r="CY118" s="66">
        <f>SUM(CQ118:CX118)</f>
        <v>45</v>
      </c>
      <c r="CZ118" s="318"/>
      <c r="DA118" s="396"/>
      <c r="DB118" s="397"/>
      <c r="DC118" s="319"/>
      <c r="DD118" s="39"/>
      <c r="DE118" s="39"/>
      <c r="DF118" s="39"/>
      <c r="DG118" s="39"/>
      <c r="DH118" s="308"/>
      <c r="DI118" s="67" t="s">
        <v>34</v>
      </c>
      <c r="DJ118" s="68" t="s">
        <v>35</v>
      </c>
      <c r="DK118" s="69" t="s">
        <v>36</v>
      </c>
      <c r="DL118" s="283"/>
      <c r="DM118" s="283"/>
      <c r="DN118" s="283"/>
      <c r="DO118" s="283"/>
      <c r="DR118" s="279" t="s">
        <v>37</v>
      </c>
      <c r="DS118" s="279"/>
      <c r="DT118" s="279"/>
      <c r="DU118" s="279"/>
      <c r="DV118" s="279"/>
      <c r="DW118" s="279"/>
    </row>
    <row r="119" spans="1:127" ht="18" customHeight="1">
      <c r="A119" s="70">
        <v>406913150162</v>
      </c>
      <c r="B119" s="71" t="s">
        <v>181</v>
      </c>
      <c r="C119" s="252" t="s">
        <v>182</v>
      </c>
      <c r="D119" s="253"/>
      <c r="E119" s="182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 t="str">
        <f>IF(SUMIFS(E119:P119,E119:P119,"&gt;=0")=0,"",SUMIFS(E119:P119,E119:P119,"&gt;=0"))</f>
        <v/>
      </c>
      <c r="R119" s="76">
        <f>IFERROR(IF($R$115=0,0,((Q119/SUMIFS($E$118:$P$118,E119:P119,"&gt;=0")*100))),"")</f>
        <v>0</v>
      </c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 t="str">
        <f>IF(SUMIFS(S119:AB119,S119:AB119,"&gt;=0")=0,"",SUMIFS(S119:AB119,S119:AB119,"&gt;=0"))</f>
        <v/>
      </c>
      <c r="AD119" s="79" t="str">
        <f>IFERROR(IF($AD$115=0,0,((AC119/SUMIFS($S$118:$AB$118,S119:AB119,"&gt;=0")*100))),"")</f>
        <v/>
      </c>
      <c r="AE119" s="182">
        <v>7</v>
      </c>
      <c r="AF119" s="182">
        <v>11</v>
      </c>
      <c r="AG119" s="76">
        <v>17</v>
      </c>
      <c r="AH119" s="76">
        <v>19</v>
      </c>
      <c r="AI119" s="76"/>
      <c r="AJ119" s="76"/>
      <c r="AK119" s="76"/>
      <c r="AL119" s="76"/>
      <c r="AM119" s="76"/>
      <c r="AN119" s="76"/>
      <c r="AO119" s="76">
        <f>IF(SUMIFS(AE119:AN119,AE119:AN119,"&gt;=0")=0,"",SUMIFS(AE119:AN119,AE119:AN119,"&gt;=0"))</f>
        <v>54</v>
      </c>
      <c r="AP119" s="76">
        <f>IFERROR(IF($AP$115=0,0,((AO119/SUMIFS($AE$118:$AN$118,AE119:AN119,"&gt;=0"))*100)),"")</f>
        <v>72</v>
      </c>
      <c r="AQ119" s="78">
        <v>13</v>
      </c>
      <c r="AR119" s="78">
        <v>0</v>
      </c>
      <c r="AS119" s="78">
        <v>5</v>
      </c>
      <c r="AT119" s="78">
        <v>15</v>
      </c>
      <c r="AU119" s="78"/>
      <c r="AV119" s="78"/>
      <c r="AW119" s="78"/>
      <c r="AX119" s="78">
        <f>IF(SUMIFS(AQ119:AW119,AQ119:AW119,"&gt;=0")=0,"",SUMIFS(AQ119:AW119,AQ119:AW119,"&gt;=0"))</f>
        <v>33</v>
      </c>
      <c r="AY119" s="78">
        <f>IFERROR(IF($AY$115=0,0,((AX119/SUMIFS($AQ$118:$AW$118,AQ119:AW119,"&gt;=0"))*100)),"")</f>
        <v>44</v>
      </c>
      <c r="AZ119" s="384">
        <v>46</v>
      </c>
      <c r="BA119" s="385"/>
      <c r="BB119" s="80">
        <f>IFERROR(IF(OR($BB$115="",$BB$115=0),0,IF(AZ119/$AZ$118*100=0,"",AZ119/$AZ$118*100)),"")</f>
        <v>92</v>
      </c>
      <c r="BC119" s="182">
        <v>85</v>
      </c>
      <c r="BD119" s="76"/>
      <c r="BE119" s="76"/>
      <c r="BF119" s="76"/>
      <c r="BG119" s="76"/>
      <c r="BH119" s="76">
        <f>IF(SUMIFS(BC119:BG119,BC119:BG119,"&gt;=0")=0,"",SUMIFS(BC119:BG119,BC119:BG119,"&gt;=0"))</f>
        <v>85</v>
      </c>
      <c r="BI119" s="76">
        <f>IFERROR(IF($BI$115=0,0,((BH119/SUMIFS($BC$118:$BG$118,BC119:BG119,"&gt;=0"))*100)),"")</f>
        <v>85</v>
      </c>
      <c r="BJ119" s="78">
        <v>20</v>
      </c>
      <c r="BK119" s="78">
        <v>11</v>
      </c>
      <c r="BL119" s="78">
        <v>21</v>
      </c>
      <c r="BM119" s="78">
        <v>20</v>
      </c>
      <c r="BN119" s="78"/>
      <c r="BO119" s="78"/>
      <c r="BP119" s="78"/>
      <c r="BQ119" s="78"/>
      <c r="BR119" s="78"/>
      <c r="BS119" s="78"/>
      <c r="BT119" s="78">
        <f>IF(SUMIFS(BJ119:BS119,BJ119:BS119,"&gt;=0")=0,"",SUMIFS(BJ119:BS119,BJ119:BS119,"&gt;=0"))</f>
        <v>72</v>
      </c>
      <c r="BU119" s="78">
        <f>IFERROR(IF($BU$115=0,0,((BT119/SUMIFS($BJ$118:$BS$118,BJ119:BS119,"&gt;=0"))*100)),"")</f>
        <v>84.705882352941174</v>
      </c>
      <c r="BV119" s="82">
        <v>86</v>
      </c>
      <c r="BW119" s="82"/>
      <c r="BX119" s="82"/>
      <c r="BY119" s="82"/>
      <c r="BZ119" s="82"/>
      <c r="CA119" s="82">
        <f>IF(SUMIFS(BV119:BZ119,BV119:BZ119,"&gt;=0")=0,"",SUMIFS(BV119:BZ119,BV119:BZ119,"&gt;=0"))</f>
        <v>86</v>
      </c>
      <c r="CB119" s="82">
        <f>IFERROR(IF($CB$115=0,0,((CA119/SUMIFS($BV$118:$BZ$118,BV119:BZ119,"&gt;=0"))*100)),"")</f>
        <v>86</v>
      </c>
      <c r="CC119" s="84">
        <v>84</v>
      </c>
      <c r="CD119" s="84"/>
      <c r="CE119" s="84"/>
      <c r="CF119" s="84"/>
      <c r="CG119" s="84"/>
      <c r="CH119" s="84">
        <f>IF(SUMIFS(CC119:CG119,CC119:CG119,"&gt;=0")=0,"",SUMIFS(CC119:CG119,CC119:CG119,"&gt;=0"))</f>
        <v>84</v>
      </c>
      <c r="CI119" s="84">
        <f>IFERROR(IF($CI$115=0,0,((CH119/SUMIFS($CC$118:$CG$118,CC119:CG119,"&gt;=0"))*100)),"")</f>
        <v>84</v>
      </c>
      <c r="CJ119" s="86"/>
      <c r="CK119" s="86"/>
      <c r="CL119" s="86"/>
      <c r="CM119" s="86"/>
      <c r="CN119" s="86"/>
      <c r="CO119" s="86" t="str">
        <f>IF(SUMIFS(CJ119:CN119,CJ119:CN119,"&gt;=0")=0,"",SUMIFS(CJ119:CN119,CJ119:CN119,"&gt;=0"))</f>
        <v/>
      </c>
      <c r="CP119" s="86">
        <f>IFERROR(IF($CP$115=0,0,((CO119/SUMIFS($CJ$118:$CN$118,CJ119:CN119,"&gt;=0"))*100)),"")</f>
        <v>0</v>
      </c>
      <c r="CQ119" s="182">
        <v>20</v>
      </c>
      <c r="CR119" s="76">
        <v>8</v>
      </c>
      <c r="CS119" s="76">
        <v>15</v>
      </c>
      <c r="CT119" s="88"/>
      <c r="CU119" s="88"/>
      <c r="CV119" s="88"/>
      <c r="CW119" s="88"/>
      <c r="CX119" s="88"/>
      <c r="CY119" s="88">
        <f>IF(SUMIFS(CQ119:CX119,CQ119:CX119,"&gt;=0")=0,"",SUMIFS(CQ119:CX119,CQ119:CX119,"&gt;=0"))</f>
        <v>43</v>
      </c>
      <c r="CZ119" s="89">
        <f>IFERROR(IF($CZ$115=0,0,((CY119/SUMIFS($CQ$118:$CX$118,CQ119:CX119,"&gt;=0"))*100)),"")</f>
        <v>95.555555555555557</v>
      </c>
      <c r="DA119" s="392">
        <v>46</v>
      </c>
      <c r="DB119" s="393"/>
      <c r="DC119" s="80">
        <f>IFERROR(IF(OR($DC$115="",$DC$115=0),0,IF((DA119/$DA$117*100)*$DC$115/100=0,"",(DA119/$DA$117*100)*$DC$115/100)),"")</f>
        <v>18.399999999999999</v>
      </c>
      <c r="DD119" s="162" t="str">
        <f>IFERROR((R119*$R$115+AD119*$AD$115)/100*$AC$114/100,"")</f>
        <v/>
      </c>
      <c r="DE119" s="162">
        <f>IFERROR(((AP119*$AP$115+AY119*$AY$115+BB119*$BB$115)/100)*$BA$114/100,"")</f>
        <v>20.88</v>
      </c>
      <c r="DF119" s="162">
        <f>IFERROR(((BI119*$BI$115+BU119*$BU$115+CB119*$CB$115+CI119*$CI$115+CP119*$CP$115+CZ119*$CZ$115)/100)*$CY$114/100,"")</f>
        <v>43.008660130718951</v>
      </c>
      <c r="DG119" s="162">
        <f>IFERROR(DC119,"")</f>
        <v>18.399999999999999</v>
      </c>
      <c r="DH119" s="93">
        <f>IFERROR(IF(AND($C$114="",$E$113="",$AE$113="",$BC$113="",$E$112=""),IF(SUM(DD119:DG119)=0,"",SUM(DD119:DG119)),""),"")</f>
        <v>82.288660130718938</v>
      </c>
      <c r="DI119" s="94">
        <f>IFERROR(75+(100-75)/(100-60)*(DH119-60),"")</f>
        <v>88.930412581699329</v>
      </c>
      <c r="DJ119" s="95">
        <f>IFERROR(75+(100-75)/(100-55)*(DH119-55),"")</f>
        <v>90.160366739288293</v>
      </c>
      <c r="DK119" s="96">
        <f>IFERROR(75+(100-75)/(100-50)*(DH119-50),"")</f>
        <v>91.144330065359469</v>
      </c>
      <c r="DL119" s="97">
        <f>IFERROR(IF(ROUND(IF($C$113="Green",DI119,IF($C$113="Orange",DJ119,IF($C$113="Yellow",DK119,"Error!"))),0)&lt;70,70,ROUND(IF($C$113="Green",DI119,IF($C$113="Orange",DJ119,IF($C$113="Yellow",DK119,"Error!"))),0)),"")</f>
        <v>91</v>
      </c>
      <c r="DM119" s="164">
        <f t="shared" ref="DM119:DM137" si="68">IFERROR(DL119-DL66,"")</f>
        <v>-1</v>
      </c>
      <c r="DN119" s="248">
        <f t="shared" ref="DN119:DN137" si="69">DL66</f>
        <v>92</v>
      </c>
      <c r="DO119" s="248">
        <f>DL13</f>
        <v>91</v>
      </c>
      <c r="DR119" s="275" t="s">
        <v>40</v>
      </c>
      <c r="DS119" s="275"/>
      <c r="DT119" s="275"/>
      <c r="DU119" s="275"/>
      <c r="DV119" s="276">
        <f>COUNTIFS($DL$119:$DL$158,"&gt;=95",$DL$119:$DL$158,"&lt;=100")</f>
        <v>2</v>
      </c>
      <c r="DW119" s="276"/>
    </row>
    <row r="120" spans="1:127" ht="18" customHeight="1">
      <c r="A120" s="70">
        <v>484509150062</v>
      </c>
      <c r="B120" s="99" t="s">
        <v>183</v>
      </c>
      <c r="C120" s="252" t="s">
        <v>184</v>
      </c>
      <c r="D120" s="253"/>
      <c r="E120" s="182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 t="str">
        <f t="shared" ref="Q120:Q158" si="70">IF(SUMIFS(E120:P120,E120:P120,"&gt;=0")=0,"",SUMIFS(E120:P120,E120:P120,"&gt;=0"))</f>
        <v/>
      </c>
      <c r="R120" s="76">
        <f t="shared" ref="R120:R158" si="71">IFERROR(IF($R$115=0,0,((Q120/SUMIFS($E$118:$P$118,E120:P120,"&gt;=0")*100))),"")</f>
        <v>0</v>
      </c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 t="str">
        <f t="shared" ref="AC120:AC158" si="72">IF(SUMIFS(S120:AB120,S120:AB120,"&gt;=0")=0,"",SUMIFS(S120:AB120,S120:AB120,"&gt;=0"))</f>
        <v/>
      </c>
      <c r="AD120" s="79" t="str">
        <f t="shared" ref="AD120:AD158" si="73">IFERROR(IF($AD$115=0,0,((AC120/SUMIFS($S$118:$AB$118,S120:AB120,"&gt;=0")*100))),"")</f>
        <v/>
      </c>
      <c r="AE120" s="182">
        <v>7</v>
      </c>
      <c r="AF120" s="182">
        <v>9</v>
      </c>
      <c r="AG120" s="76">
        <v>8</v>
      </c>
      <c r="AH120" s="76">
        <v>6</v>
      </c>
      <c r="AI120" s="76"/>
      <c r="AJ120" s="76"/>
      <c r="AK120" s="76"/>
      <c r="AL120" s="76"/>
      <c r="AM120" s="76"/>
      <c r="AN120" s="76"/>
      <c r="AO120" s="76">
        <f t="shared" ref="AO120:AO158" si="74">IF(SUMIFS(AE120:AN120,AE120:AN120,"&gt;=0")=0,"",SUMIFS(AE120:AN120,AE120:AN120,"&gt;=0"))</f>
        <v>30</v>
      </c>
      <c r="AP120" s="76">
        <f t="shared" ref="AP120:AP158" si="75">IFERROR(IF($AP$115=0,0,((AO120/SUMIFS($AE$118:$AN$118,AE120:AN120,"&gt;=0"))*100)),"")</f>
        <v>40</v>
      </c>
      <c r="AQ120" s="78">
        <v>12</v>
      </c>
      <c r="AR120" s="78">
        <v>10</v>
      </c>
      <c r="AS120" s="78">
        <v>4</v>
      </c>
      <c r="AT120" s="78">
        <v>11</v>
      </c>
      <c r="AU120" s="78"/>
      <c r="AV120" s="78"/>
      <c r="AW120" s="78"/>
      <c r="AX120" s="78">
        <f t="shared" ref="AX120:AX158" si="76">IF(SUMIFS(AQ120:AW120,AQ120:AW120,"&gt;=0")=0,"",SUMIFS(AQ120:AW120,AQ120:AW120,"&gt;=0"))</f>
        <v>37</v>
      </c>
      <c r="AY120" s="78">
        <f t="shared" ref="AY120:AY158" si="77">IFERROR(IF($AY$115=0,0,((AX120/SUMIFS($AQ$118:$AW$118,AQ120:AW120,"&gt;=0"))*100)),"")</f>
        <v>49.333333333333336</v>
      </c>
      <c r="AZ120" s="384">
        <v>32</v>
      </c>
      <c r="BA120" s="385"/>
      <c r="BB120" s="80">
        <f t="shared" ref="BB120:BB158" si="78">IFERROR(IF(OR($BB$115="",$BB$115=0),0,IF(AZ120/$AZ$118*100=0,"",AZ120/$AZ$118*100)),"")</f>
        <v>64</v>
      </c>
      <c r="BC120" s="182">
        <v>83</v>
      </c>
      <c r="BD120" s="76"/>
      <c r="BE120" s="76"/>
      <c r="BF120" s="76"/>
      <c r="BG120" s="76"/>
      <c r="BH120" s="76">
        <f t="shared" ref="BH120:BH158" si="79">IF(SUMIFS(BC120:BG120,BC120:BG120,"&gt;=0")=0,"",SUMIFS(BC120:BG120,BC120:BG120,"&gt;=0"))</f>
        <v>83</v>
      </c>
      <c r="BI120" s="76">
        <f t="shared" ref="BI120:BI158" si="80">IFERROR(IF($BI$115=0,0,((BH120/SUMIFS($BC$118:$BG$118,BC120:BG120,"&gt;=0"))*100)),"")</f>
        <v>83</v>
      </c>
      <c r="BJ120" s="78">
        <v>15</v>
      </c>
      <c r="BK120" s="78">
        <v>13</v>
      </c>
      <c r="BL120" s="78">
        <v>18</v>
      </c>
      <c r="BM120" s="78">
        <v>19</v>
      </c>
      <c r="BN120" s="78"/>
      <c r="BO120" s="78"/>
      <c r="BP120" s="78"/>
      <c r="BQ120" s="78"/>
      <c r="BR120" s="78"/>
      <c r="BS120" s="78"/>
      <c r="BT120" s="78">
        <f t="shared" ref="BT120:BT158" si="81">IF(SUMIFS(BJ120:BS120,BJ120:BS120,"&gt;=0")=0,"",SUMIFS(BJ120:BS120,BJ120:BS120,"&gt;=0"))</f>
        <v>65</v>
      </c>
      <c r="BU120" s="78">
        <f t="shared" ref="BU120:BU158" si="82">IFERROR(IF($BU$115=0,0,((BT120/SUMIFS($BJ$118:$BS$118,BJ120:BS120,"&gt;=0"))*100)),"")</f>
        <v>76.470588235294116</v>
      </c>
      <c r="BV120" s="82">
        <v>94</v>
      </c>
      <c r="BW120" s="82"/>
      <c r="BX120" s="82"/>
      <c r="BY120" s="82"/>
      <c r="BZ120" s="82"/>
      <c r="CA120" s="82">
        <f t="shared" ref="CA120:CA158" si="83">IF(SUMIFS(BV120:BZ120,BV120:BZ120,"&gt;=0")=0,"",SUMIFS(BV120:BZ120,BV120:BZ120,"&gt;=0"))</f>
        <v>94</v>
      </c>
      <c r="CB120" s="82">
        <f t="shared" ref="CB120:CB158" si="84">IFERROR(IF($CB$115=0,0,((CA120/SUMIFS($BV$118:$BZ$118,BV120:BZ120,"&gt;=0"))*100)),"")</f>
        <v>94</v>
      </c>
      <c r="CC120" s="84">
        <v>86</v>
      </c>
      <c r="CD120" s="84"/>
      <c r="CE120" s="84"/>
      <c r="CF120" s="84"/>
      <c r="CG120" s="84"/>
      <c r="CH120" s="84">
        <f t="shared" ref="CH120:CH158" si="85">IF(SUMIFS(CC120:CG120,CC120:CG120,"&gt;=0")=0,"",SUMIFS(CC120:CG120,CC120:CG120,"&gt;=0"))</f>
        <v>86</v>
      </c>
      <c r="CI120" s="84">
        <f t="shared" ref="CI120:CI158" si="86">IFERROR(IF($CI$115=0,0,((CH120/SUMIFS($CC$118:$CG$118,CC120:CG120,"&gt;=0"))*100)),"")</f>
        <v>86</v>
      </c>
      <c r="CJ120" s="86"/>
      <c r="CK120" s="86"/>
      <c r="CL120" s="86"/>
      <c r="CM120" s="86"/>
      <c r="CN120" s="86"/>
      <c r="CO120" s="86" t="str">
        <f t="shared" ref="CO120:CO158" si="87">IF(SUMIFS(CJ120:CN120,CJ120:CN120,"&gt;=0")=0,"",SUMIFS(CJ120:CN120,CJ120:CN120,"&gt;=0"))</f>
        <v/>
      </c>
      <c r="CP120" s="86">
        <f t="shared" ref="CP120:CP158" si="88">IFERROR(IF($CP$115=0,0,((CO120/SUMIFS($CJ$118:$CN$118,CJ120:CN120,"&gt;=0"))*100)),"")</f>
        <v>0</v>
      </c>
      <c r="CQ120" s="182">
        <v>4</v>
      </c>
      <c r="CR120" s="76">
        <v>6</v>
      </c>
      <c r="CS120" s="76">
        <v>6</v>
      </c>
      <c r="CT120" s="88"/>
      <c r="CU120" s="88"/>
      <c r="CV120" s="88"/>
      <c r="CW120" s="88"/>
      <c r="CX120" s="88"/>
      <c r="CY120" s="88">
        <f t="shared" ref="CY120:CY158" si="89">IF(SUMIFS(CQ120:CX120,CQ120:CX120,"&gt;=0")=0,"",SUMIFS(CQ120:CX120,CQ120:CX120,"&gt;=0"))</f>
        <v>16</v>
      </c>
      <c r="CZ120" s="89">
        <f t="shared" ref="CZ120:CZ158" si="90">IFERROR(IF($CZ$115=0,0,((CY120/SUMIFS($CQ$118:$CX$118,CQ120:CX120,"&gt;=0"))*100)),"")</f>
        <v>35.555555555555557</v>
      </c>
      <c r="DA120" s="386">
        <v>28</v>
      </c>
      <c r="DB120" s="385"/>
      <c r="DC120" s="80">
        <f t="shared" ref="DC120:DC157" si="91">IFERROR(IF(OR($DC$115="",$DC$115=0),0,IF((DA120/$DA$117*100)*$DC$115/100=0,"",(DA120/$DA$117*100)*$DC$115/100)),"")</f>
        <v>11.200000000000003</v>
      </c>
      <c r="DD120" s="162" t="str">
        <f t="shared" ref="DD120:DD158" si="92">IFERROR((R120*$R$115+AD120*$AD$115)/100*$AC$114/100,"")</f>
        <v/>
      </c>
      <c r="DE120" s="162">
        <f t="shared" ref="DE120:DE158" si="93">IFERROR(((AP120*$AP$115+AY120*$AY$115+BB120*$BB$115)/100)*$BA$114/100,"")</f>
        <v>15</v>
      </c>
      <c r="DF120" s="162">
        <f t="shared" ref="DF120:DF158" si="94">IFERROR(((BI120*$BI$115+BU120*$BU$115+CB120*$CB$115+CI120*$CI$115+CP120*$CP$115+CZ120*$CZ$115)/100)*$CY$114/100,"")</f>
        <v>39.473366013071896</v>
      </c>
      <c r="DG120" s="162">
        <f t="shared" ref="DG120:DG158" si="95">IFERROR(DC120,"")</f>
        <v>11.200000000000003</v>
      </c>
      <c r="DH120" s="93">
        <f t="shared" ref="DH120:DH158" si="96">IFERROR(IF(AND($C$114="",$E$113="",$AE$113="",$BC$113="",$E$112=""),IF(SUM(DD120:DG120)=0,"",SUM(DD120:DG120)),""),"")</f>
        <v>65.673366013071899</v>
      </c>
      <c r="DI120" s="94">
        <f t="shared" ref="DI120:DI158" si="97">IFERROR(75+(100-75)/(100-60)*(DH120-60),"")</f>
        <v>78.54585375816994</v>
      </c>
      <c r="DJ120" s="95">
        <f t="shared" ref="DJ120:DJ158" si="98">IFERROR(75+(100-75)/(100-55)*(DH120-55),"")</f>
        <v>80.929647785039947</v>
      </c>
      <c r="DK120" s="96">
        <f t="shared" ref="DK120:DK158" si="99">IFERROR(75+(100-75)/(100-50)*(DH120-50),"")</f>
        <v>82.836683006535949</v>
      </c>
      <c r="DL120" s="97">
        <f t="shared" ref="DL120:DL158" si="100">IFERROR(IF(ROUND(IF($C$113="Green",DI120,IF($C$113="Orange",DJ120,IF($C$113="Yellow",DK120,"Error!"))),0)&lt;70,70,ROUND(IF($C$113="Green",DI120,IF($C$113="Orange",DJ120,IF($C$113="Yellow",DK120,"Error!"))),0)),"")</f>
        <v>83</v>
      </c>
      <c r="DM120" s="164">
        <f t="shared" si="68"/>
        <v>1</v>
      </c>
      <c r="DN120" s="248">
        <f t="shared" si="69"/>
        <v>82</v>
      </c>
      <c r="DO120" s="248">
        <f t="shared" ref="DO120:DO158" si="101">DL14</f>
        <v>80</v>
      </c>
      <c r="DR120" s="275" t="s">
        <v>43</v>
      </c>
      <c r="DS120" s="275"/>
      <c r="DT120" s="275"/>
      <c r="DU120" s="275"/>
      <c r="DV120" s="276">
        <f>COUNTIFS($DL$119:$DL$158,"&gt;=90",$DL$119:$DL$158,"&lt;95")</f>
        <v>6</v>
      </c>
      <c r="DW120" s="276"/>
    </row>
    <row r="121" spans="1:127" ht="18" customHeight="1">
      <c r="A121" s="70">
        <v>406926150211</v>
      </c>
      <c r="B121" s="71" t="s">
        <v>146</v>
      </c>
      <c r="C121" s="252" t="s">
        <v>185</v>
      </c>
      <c r="D121" s="253"/>
      <c r="E121" s="182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 t="str">
        <f t="shared" si="70"/>
        <v/>
      </c>
      <c r="R121" s="76">
        <f t="shared" si="71"/>
        <v>0</v>
      </c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 t="str">
        <f t="shared" si="72"/>
        <v/>
      </c>
      <c r="AD121" s="79" t="str">
        <f t="shared" si="73"/>
        <v/>
      </c>
      <c r="AE121" s="182">
        <v>1</v>
      </c>
      <c r="AF121" s="182">
        <v>7</v>
      </c>
      <c r="AG121" s="76">
        <v>15</v>
      </c>
      <c r="AH121" s="76">
        <v>10</v>
      </c>
      <c r="AI121" s="76"/>
      <c r="AJ121" s="76"/>
      <c r="AK121" s="76"/>
      <c r="AL121" s="76"/>
      <c r="AM121" s="76"/>
      <c r="AN121" s="76"/>
      <c r="AO121" s="76">
        <f t="shared" si="74"/>
        <v>33</v>
      </c>
      <c r="AP121" s="76">
        <f t="shared" si="75"/>
        <v>44</v>
      </c>
      <c r="AQ121" s="78">
        <v>5</v>
      </c>
      <c r="AR121" s="78">
        <v>11</v>
      </c>
      <c r="AS121" s="78">
        <v>2</v>
      </c>
      <c r="AT121" s="78">
        <v>0</v>
      </c>
      <c r="AU121" s="78"/>
      <c r="AV121" s="78"/>
      <c r="AW121" s="78"/>
      <c r="AX121" s="78">
        <f>IF(SUMIFS(AQ121:AW121,AQ121:AW121,"&gt;=0")=0,"",SUMIFS(AQ121:AW121,AQ121:AW121,"&gt;=0"))</f>
        <v>18</v>
      </c>
      <c r="AY121" s="78">
        <f t="shared" si="77"/>
        <v>24</v>
      </c>
      <c r="AZ121" s="384">
        <v>26</v>
      </c>
      <c r="BA121" s="385"/>
      <c r="BB121" s="80">
        <f t="shared" si="78"/>
        <v>52</v>
      </c>
      <c r="BC121" s="182">
        <v>82</v>
      </c>
      <c r="BD121" s="76"/>
      <c r="BE121" s="76"/>
      <c r="BF121" s="76"/>
      <c r="BG121" s="76"/>
      <c r="BH121" s="76">
        <f t="shared" si="79"/>
        <v>82</v>
      </c>
      <c r="BI121" s="76">
        <f t="shared" si="80"/>
        <v>82</v>
      </c>
      <c r="BJ121" s="78">
        <v>16</v>
      </c>
      <c r="BK121" s="78">
        <v>12</v>
      </c>
      <c r="BL121" s="78">
        <v>22</v>
      </c>
      <c r="BM121" s="78">
        <v>13</v>
      </c>
      <c r="BN121" s="78"/>
      <c r="BO121" s="78"/>
      <c r="BP121" s="78"/>
      <c r="BQ121" s="78"/>
      <c r="BR121" s="78"/>
      <c r="BS121" s="78"/>
      <c r="BT121" s="78">
        <f t="shared" si="81"/>
        <v>63</v>
      </c>
      <c r="BU121" s="78">
        <f t="shared" si="82"/>
        <v>74.117647058823536</v>
      </c>
      <c r="BV121" s="82">
        <v>92</v>
      </c>
      <c r="BW121" s="82"/>
      <c r="BX121" s="82"/>
      <c r="BY121" s="82"/>
      <c r="BZ121" s="82"/>
      <c r="CA121" s="82">
        <f t="shared" si="83"/>
        <v>92</v>
      </c>
      <c r="CB121" s="82">
        <f t="shared" si="84"/>
        <v>92</v>
      </c>
      <c r="CC121" s="84">
        <v>86</v>
      </c>
      <c r="CD121" s="84"/>
      <c r="CE121" s="84"/>
      <c r="CF121" s="84"/>
      <c r="CG121" s="84"/>
      <c r="CH121" s="84">
        <f t="shared" si="85"/>
        <v>86</v>
      </c>
      <c r="CI121" s="84">
        <f t="shared" si="86"/>
        <v>86</v>
      </c>
      <c r="CJ121" s="86"/>
      <c r="CK121" s="86"/>
      <c r="CL121" s="86"/>
      <c r="CM121" s="86"/>
      <c r="CN121" s="86"/>
      <c r="CO121" s="86" t="str">
        <f t="shared" si="87"/>
        <v/>
      </c>
      <c r="CP121" s="86">
        <f t="shared" si="88"/>
        <v>0</v>
      </c>
      <c r="CQ121" s="182">
        <v>20</v>
      </c>
      <c r="CR121" s="76">
        <v>8</v>
      </c>
      <c r="CS121" s="76">
        <v>0</v>
      </c>
      <c r="CT121" s="88"/>
      <c r="CU121" s="88"/>
      <c r="CV121" s="88"/>
      <c r="CW121" s="88"/>
      <c r="CX121" s="88"/>
      <c r="CY121" s="88">
        <f t="shared" si="89"/>
        <v>28</v>
      </c>
      <c r="CZ121" s="89">
        <f t="shared" si="90"/>
        <v>62.222222222222221</v>
      </c>
      <c r="DA121" s="386">
        <v>29</v>
      </c>
      <c r="DB121" s="385"/>
      <c r="DC121" s="80">
        <f t="shared" si="91"/>
        <v>11.599999999999998</v>
      </c>
      <c r="DD121" s="162" t="str">
        <f t="shared" si="92"/>
        <v/>
      </c>
      <c r="DE121" s="162">
        <f t="shared" si="93"/>
        <v>12.12</v>
      </c>
      <c r="DF121" s="162">
        <f t="shared" si="94"/>
        <v>40.128758169934642</v>
      </c>
      <c r="DG121" s="162">
        <f t="shared" si="95"/>
        <v>11.599999999999998</v>
      </c>
      <c r="DH121" s="93">
        <f t="shared" si="96"/>
        <v>63.848758169934641</v>
      </c>
      <c r="DI121" s="94">
        <f t="shared" si="97"/>
        <v>77.405473856209156</v>
      </c>
      <c r="DJ121" s="95">
        <f t="shared" si="98"/>
        <v>79.915976761074802</v>
      </c>
      <c r="DK121" s="96">
        <f t="shared" si="99"/>
        <v>81.924379084967313</v>
      </c>
      <c r="DL121" s="97">
        <f t="shared" si="100"/>
        <v>82</v>
      </c>
      <c r="DM121" s="164">
        <f t="shared" si="68"/>
        <v>0</v>
      </c>
      <c r="DN121" s="248">
        <f t="shared" si="69"/>
        <v>82</v>
      </c>
      <c r="DO121" s="248">
        <f t="shared" si="101"/>
        <v>82</v>
      </c>
      <c r="DR121" s="275" t="s">
        <v>46</v>
      </c>
      <c r="DS121" s="275"/>
      <c r="DT121" s="275"/>
      <c r="DU121" s="275"/>
      <c r="DV121" s="276">
        <f>COUNTIFS($DL$119:$DL$158,"&gt;=85",$DL$119:$DL$158,"&lt;90")</f>
        <v>6</v>
      </c>
      <c r="DW121" s="276"/>
    </row>
    <row r="122" spans="1:127" ht="18" customHeight="1">
      <c r="A122" s="70">
        <v>406913150142</v>
      </c>
      <c r="B122" s="103" t="s">
        <v>186</v>
      </c>
      <c r="C122" s="250" t="s">
        <v>187</v>
      </c>
      <c r="D122" s="253"/>
      <c r="E122" s="182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 t="str">
        <f t="shared" si="70"/>
        <v/>
      </c>
      <c r="R122" s="76">
        <f t="shared" si="71"/>
        <v>0</v>
      </c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 t="str">
        <f t="shared" si="72"/>
        <v/>
      </c>
      <c r="AD122" s="79" t="str">
        <f t="shared" si="73"/>
        <v/>
      </c>
      <c r="AE122" s="182">
        <v>4</v>
      </c>
      <c r="AF122" s="182">
        <v>10</v>
      </c>
      <c r="AG122" s="76">
        <v>9</v>
      </c>
      <c r="AH122" s="76">
        <v>10</v>
      </c>
      <c r="AI122" s="76"/>
      <c r="AJ122" s="76"/>
      <c r="AK122" s="76"/>
      <c r="AL122" s="76"/>
      <c r="AM122" s="76"/>
      <c r="AN122" s="76"/>
      <c r="AO122" s="76">
        <f t="shared" si="74"/>
        <v>33</v>
      </c>
      <c r="AP122" s="76">
        <f t="shared" si="75"/>
        <v>44</v>
      </c>
      <c r="AQ122" s="78">
        <v>13</v>
      </c>
      <c r="AR122" s="78">
        <v>18</v>
      </c>
      <c r="AS122" s="78">
        <v>2</v>
      </c>
      <c r="AT122" s="78">
        <v>16</v>
      </c>
      <c r="AU122" s="78"/>
      <c r="AV122" s="78"/>
      <c r="AW122" s="78"/>
      <c r="AX122" s="78">
        <f t="shared" si="76"/>
        <v>49</v>
      </c>
      <c r="AY122" s="78">
        <f t="shared" si="77"/>
        <v>65.333333333333329</v>
      </c>
      <c r="AZ122" s="384">
        <v>40</v>
      </c>
      <c r="BA122" s="385"/>
      <c r="BB122" s="80">
        <f t="shared" si="78"/>
        <v>80</v>
      </c>
      <c r="BC122" s="182">
        <v>86</v>
      </c>
      <c r="BD122" s="76"/>
      <c r="BE122" s="76"/>
      <c r="BF122" s="76"/>
      <c r="BG122" s="76"/>
      <c r="BH122" s="76">
        <f t="shared" si="79"/>
        <v>86</v>
      </c>
      <c r="BI122" s="76">
        <f t="shared" si="80"/>
        <v>86</v>
      </c>
      <c r="BJ122" s="78">
        <v>15</v>
      </c>
      <c r="BK122" s="78">
        <v>13</v>
      </c>
      <c r="BL122" s="78">
        <v>23</v>
      </c>
      <c r="BM122" s="78">
        <v>20</v>
      </c>
      <c r="BN122" s="78"/>
      <c r="BO122" s="78"/>
      <c r="BP122" s="78"/>
      <c r="BQ122" s="78"/>
      <c r="BR122" s="78"/>
      <c r="BS122" s="78"/>
      <c r="BT122" s="78">
        <f t="shared" si="81"/>
        <v>71</v>
      </c>
      <c r="BU122" s="78">
        <f t="shared" si="82"/>
        <v>83.529411764705884</v>
      </c>
      <c r="BV122" s="82">
        <v>80</v>
      </c>
      <c r="BW122" s="82"/>
      <c r="BX122" s="82"/>
      <c r="BY122" s="82"/>
      <c r="BZ122" s="82"/>
      <c r="CA122" s="82">
        <f t="shared" si="83"/>
        <v>80</v>
      </c>
      <c r="CB122" s="82">
        <f t="shared" si="84"/>
        <v>80</v>
      </c>
      <c r="CC122" s="84">
        <v>86</v>
      </c>
      <c r="CD122" s="84"/>
      <c r="CE122" s="84"/>
      <c r="CF122" s="84"/>
      <c r="CG122" s="84"/>
      <c r="CH122" s="84">
        <f t="shared" si="85"/>
        <v>86</v>
      </c>
      <c r="CI122" s="84">
        <f t="shared" si="86"/>
        <v>86</v>
      </c>
      <c r="CJ122" s="86"/>
      <c r="CK122" s="86"/>
      <c r="CL122" s="86"/>
      <c r="CM122" s="86"/>
      <c r="CN122" s="86"/>
      <c r="CO122" s="86" t="str">
        <f t="shared" si="87"/>
        <v/>
      </c>
      <c r="CP122" s="86">
        <f t="shared" si="88"/>
        <v>0</v>
      </c>
      <c r="CQ122" s="182">
        <v>15</v>
      </c>
      <c r="CR122" s="76">
        <v>7</v>
      </c>
      <c r="CS122" s="76">
        <v>8</v>
      </c>
      <c r="CT122" s="88"/>
      <c r="CU122" s="88"/>
      <c r="CV122" s="88"/>
      <c r="CW122" s="88"/>
      <c r="CX122" s="88"/>
      <c r="CY122" s="88">
        <f t="shared" si="89"/>
        <v>30</v>
      </c>
      <c r="CZ122" s="89">
        <f>IFERROR(IF($CZ$115=0,0,((CY122/SUMIFS($CQ$118:$CX$118,CQ122:CX122,"&gt;=0"))*100)),"")</f>
        <v>66.666666666666657</v>
      </c>
      <c r="DA122" s="386">
        <v>32</v>
      </c>
      <c r="DB122" s="385"/>
      <c r="DC122" s="80">
        <f t="shared" si="91"/>
        <v>12.8</v>
      </c>
      <c r="DD122" s="162" t="str">
        <f t="shared" si="92"/>
        <v/>
      </c>
      <c r="DE122" s="162">
        <f t="shared" si="93"/>
        <v>18.36</v>
      </c>
      <c r="DF122" s="162">
        <f t="shared" si="94"/>
        <v>41.062745098039215</v>
      </c>
      <c r="DG122" s="162">
        <f t="shared" si="95"/>
        <v>12.8</v>
      </c>
      <c r="DH122" s="93">
        <f t="shared" si="96"/>
        <v>72.222745098039212</v>
      </c>
      <c r="DI122" s="94">
        <f t="shared" si="97"/>
        <v>82.639215686274511</v>
      </c>
      <c r="DJ122" s="95">
        <f t="shared" si="98"/>
        <v>84.568191721132891</v>
      </c>
      <c r="DK122" s="96">
        <f t="shared" si="99"/>
        <v>86.111372549019606</v>
      </c>
      <c r="DL122" s="97">
        <f t="shared" si="100"/>
        <v>86</v>
      </c>
      <c r="DM122" s="164">
        <f t="shared" si="68"/>
        <v>1</v>
      </c>
      <c r="DN122" s="248">
        <f t="shared" si="69"/>
        <v>85</v>
      </c>
      <c r="DO122" s="248">
        <f t="shared" si="101"/>
        <v>80</v>
      </c>
      <c r="DR122" s="275" t="s">
        <v>49</v>
      </c>
      <c r="DS122" s="275"/>
      <c r="DT122" s="275"/>
      <c r="DU122" s="275"/>
      <c r="DV122" s="276">
        <f>COUNTIFS($DL$119:$DL$158,"&gt;=80",$DL$119:$DL$158,"&lt;85")</f>
        <v>5</v>
      </c>
      <c r="DW122" s="276"/>
    </row>
    <row r="123" spans="1:127" ht="18" customHeight="1">
      <c r="A123" s="70">
        <v>406913150165</v>
      </c>
      <c r="B123" s="71" t="s">
        <v>188</v>
      </c>
      <c r="C123" s="252" t="s">
        <v>189</v>
      </c>
      <c r="D123" s="253"/>
      <c r="E123" s="182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 t="str">
        <f t="shared" si="70"/>
        <v/>
      </c>
      <c r="R123" s="76">
        <f t="shared" si="71"/>
        <v>0</v>
      </c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 t="str">
        <f t="shared" si="72"/>
        <v/>
      </c>
      <c r="AD123" s="79" t="str">
        <f t="shared" si="73"/>
        <v/>
      </c>
      <c r="AE123" s="182">
        <v>4</v>
      </c>
      <c r="AF123" s="182">
        <v>10</v>
      </c>
      <c r="AG123" s="76">
        <v>10</v>
      </c>
      <c r="AH123" s="76">
        <v>12</v>
      </c>
      <c r="AI123" s="76"/>
      <c r="AJ123" s="76"/>
      <c r="AK123" s="76"/>
      <c r="AL123" s="76"/>
      <c r="AM123" s="76"/>
      <c r="AN123" s="76"/>
      <c r="AO123" s="76">
        <f t="shared" si="74"/>
        <v>36</v>
      </c>
      <c r="AP123" s="76">
        <f t="shared" si="75"/>
        <v>48</v>
      </c>
      <c r="AQ123" s="78">
        <v>0</v>
      </c>
      <c r="AR123" s="78">
        <v>12</v>
      </c>
      <c r="AS123" s="78">
        <v>8</v>
      </c>
      <c r="AT123" s="78">
        <v>5</v>
      </c>
      <c r="AU123" s="78"/>
      <c r="AV123" s="78"/>
      <c r="AW123" s="78"/>
      <c r="AX123" s="78">
        <f t="shared" si="76"/>
        <v>25</v>
      </c>
      <c r="AY123" s="78">
        <f t="shared" si="77"/>
        <v>33.333333333333329</v>
      </c>
      <c r="AZ123" s="384">
        <v>40</v>
      </c>
      <c r="BA123" s="385"/>
      <c r="BB123" s="80">
        <f t="shared" si="78"/>
        <v>80</v>
      </c>
      <c r="BC123" s="182">
        <v>86</v>
      </c>
      <c r="BD123" s="76"/>
      <c r="BE123" s="76"/>
      <c r="BF123" s="76"/>
      <c r="BG123" s="76"/>
      <c r="BH123" s="76">
        <f t="shared" si="79"/>
        <v>86</v>
      </c>
      <c r="BI123" s="76">
        <f t="shared" si="80"/>
        <v>86</v>
      </c>
      <c r="BJ123" s="78">
        <v>15</v>
      </c>
      <c r="BK123" s="78">
        <v>12</v>
      </c>
      <c r="BL123" s="78">
        <v>19</v>
      </c>
      <c r="BM123" s="78">
        <v>20</v>
      </c>
      <c r="BN123" s="78"/>
      <c r="BO123" s="78"/>
      <c r="BP123" s="78"/>
      <c r="BQ123" s="78"/>
      <c r="BR123" s="78"/>
      <c r="BS123" s="78"/>
      <c r="BT123" s="78">
        <f t="shared" si="81"/>
        <v>66</v>
      </c>
      <c r="BU123" s="78">
        <f t="shared" si="82"/>
        <v>77.64705882352942</v>
      </c>
      <c r="BV123" s="82">
        <v>92</v>
      </c>
      <c r="BW123" s="82"/>
      <c r="BX123" s="82"/>
      <c r="BY123" s="82"/>
      <c r="BZ123" s="82"/>
      <c r="CA123" s="82">
        <f t="shared" si="83"/>
        <v>92</v>
      </c>
      <c r="CB123" s="82">
        <f t="shared" si="84"/>
        <v>92</v>
      </c>
      <c r="CC123" s="84">
        <v>84</v>
      </c>
      <c r="CD123" s="84"/>
      <c r="CE123" s="84"/>
      <c r="CF123" s="84"/>
      <c r="CG123" s="84"/>
      <c r="CH123" s="84">
        <f t="shared" si="85"/>
        <v>84</v>
      </c>
      <c r="CI123" s="84">
        <f t="shared" si="86"/>
        <v>84</v>
      </c>
      <c r="CJ123" s="86"/>
      <c r="CK123" s="86"/>
      <c r="CL123" s="86"/>
      <c r="CM123" s="86"/>
      <c r="CN123" s="86"/>
      <c r="CO123" s="86" t="str">
        <f t="shared" si="87"/>
        <v/>
      </c>
      <c r="CP123" s="86">
        <f t="shared" si="88"/>
        <v>0</v>
      </c>
      <c r="CQ123" s="182">
        <v>0</v>
      </c>
      <c r="CR123" s="76">
        <v>8</v>
      </c>
      <c r="CS123" s="76">
        <v>0</v>
      </c>
      <c r="CT123" s="88"/>
      <c r="CU123" s="88"/>
      <c r="CV123" s="88"/>
      <c r="CW123" s="88"/>
      <c r="CX123" s="88"/>
      <c r="CY123" s="88">
        <f t="shared" si="89"/>
        <v>8</v>
      </c>
      <c r="CZ123" s="89">
        <f t="shared" si="90"/>
        <v>17.777777777777779</v>
      </c>
      <c r="DA123" s="386">
        <v>39</v>
      </c>
      <c r="DB123" s="385"/>
      <c r="DC123" s="80">
        <f t="shared" si="91"/>
        <v>15.6</v>
      </c>
      <c r="DD123" s="162" t="str">
        <f t="shared" si="92"/>
        <v/>
      </c>
      <c r="DE123" s="162">
        <f t="shared" si="93"/>
        <v>15.96</v>
      </c>
      <c r="DF123" s="162">
        <f t="shared" si="94"/>
        <v>38.785947712418299</v>
      </c>
      <c r="DG123" s="162">
        <f t="shared" si="95"/>
        <v>15.6</v>
      </c>
      <c r="DH123" s="93">
        <f t="shared" si="96"/>
        <v>70.345947712418294</v>
      </c>
      <c r="DI123" s="94">
        <f t="shared" si="97"/>
        <v>81.466217320261435</v>
      </c>
      <c r="DJ123" s="95">
        <f t="shared" si="98"/>
        <v>83.525526506899055</v>
      </c>
      <c r="DK123" s="96">
        <f t="shared" si="99"/>
        <v>85.172973856209154</v>
      </c>
      <c r="DL123" s="97">
        <f>IFERROR(IF(ROUND(IF($C$113="Green",DI123,IF($C$113="Orange",DJ123,IF($C$113="Yellow",DK123,"Error!"))),0)&lt;70,70,ROUND(IF($C$113="Green",DI123,IF($C$113="Orange",DJ123,IF($C$113="Yellow",DK123,"Error!"))),0)),"")</f>
        <v>85</v>
      </c>
      <c r="DM123" s="164">
        <f t="shared" si="68"/>
        <v>-1</v>
      </c>
      <c r="DN123" s="248">
        <f t="shared" si="69"/>
        <v>86</v>
      </c>
      <c r="DO123" s="248">
        <f t="shared" si="101"/>
        <v>89</v>
      </c>
      <c r="DR123" s="275" t="s">
        <v>52</v>
      </c>
      <c r="DS123" s="275"/>
      <c r="DT123" s="275"/>
      <c r="DU123" s="275"/>
      <c r="DV123" s="276">
        <f>COUNTIFS($DL$119:$DL$158,"&gt;=75",$DL$119:$DL$158,"&lt;80")</f>
        <v>1</v>
      </c>
      <c r="DW123" s="276"/>
    </row>
    <row r="124" spans="1:127" ht="18" customHeight="1">
      <c r="A124" s="70">
        <v>406913150145</v>
      </c>
      <c r="B124" s="71" t="s">
        <v>80</v>
      </c>
      <c r="C124" s="252" t="s">
        <v>190</v>
      </c>
      <c r="D124" s="253"/>
      <c r="E124" s="182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 t="str">
        <f t="shared" si="70"/>
        <v/>
      </c>
      <c r="R124" s="76">
        <f t="shared" si="71"/>
        <v>0</v>
      </c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 t="str">
        <f t="shared" si="72"/>
        <v/>
      </c>
      <c r="AD124" s="79" t="str">
        <f t="shared" si="73"/>
        <v/>
      </c>
      <c r="AE124" s="182">
        <v>8</v>
      </c>
      <c r="AF124" s="182">
        <v>13</v>
      </c>
      <c r="AG124" s="76">
        <v>11</v>
      </c>
      <c r="AH124" s="76">
        <v>3</v>
      </c>
      <c r="AI124" s="76"/>
      <c r="AJ124" s="76"/>
      <c r="AK124" s="76"/>
      <c r="AL124" s="76"/>
      <c r="AM124" s="76"/>
      <c r="AN124" s="76"/>
      <c r="AO124" s="76">
        <f t="shared" si="74"/>
        <v>35</v>
      </c>
      <c r="AP124" s="76">
        <f t="shared" si="75"/>
        <v>46.666666666666664</v>
      </c>
      <c r="AQ124" s="78">
        <v>13</v>
      </c>
      <c r="AR124" s="78">
        <v>12</v>
      </c>
      <c r="AS124" s="78">
        <v>8</v>
      </c>
      <c r="AT124" s="78">
        <v>5</v>
      </c>
      <c r="AU124" s="78"/>
      <c r="AV124" s="78"/>
      <c r="AW124" s="78"/>
      <c r="AX124" s="78">
        <f>IF(SUMIFS(AQ124:AW124,AQ124:AW124,"&gt;=0")=0,"",SUMIFS(AQ124:AW124,AQ124:AW124,"&gt;=0"))</f>
        <v>38</v>
      </c>
      <c r="AY124" s="78">
        <f t="shared" si="77"/>
        <v>50.666666666666671</v>
      </c>
      <c r="AZ124" s="384">
        <v>22</v>
      </c>
      <c r="BA124" s="385"/>
      <c r="BB124" s="80">
        <f t="shared" si="78"/>
        <v>44</v>
      </c>
      <c r="BC124" s="182">
        <v>83</v>
      </c>
      <c r="BD124" s="76"/>
      <c r="BE124" s="76"/>
      <c r="BF124" s="76"/>
      <c r="BG124" s="76"/>
      <c r="BH124" s="76">
        <f t="shared" si="79"/>
        <v>83</v>
      </c>
      <c r="BI124" s="76">
        <f t="shared" si="80"/>
        <v>83</v>
      </c>
      <c r="BJ124" s="78">
        <v>15</v>
      </c>
      <c r="BK124" s="78">
        <v>15</v>
      </c>
      <c r="BL124" s="78">
        <v>15</v>
      </c>
      <c r="BM124" s="78">
        <v>13</v>
      </c>
      <c r="BN124" s="78"/>
      <c r="BO124" s="78"/>
      <c r="BP124" s="78"/>
      <c r="BQ124" s="78"/>
      <c r="BR124" s="78"/>
      <c r="BS124" s="78"/>
      <c r="BT124" s="78">
        <f t="shared" si="81"/>
        <v>58</v>
      </c>
      <c r="BU124" s="78">
        <f t="shared" si="82"/>
        <v>68.235294117647058</v>
      </c>
      <c r="BV124" s="82">
        <v>92</v>
      </c>
      <c r="BW124" s="82"/>
      <c r="BX124" s="82"/>
      <c r="BY124" s="82"/>
      <c r="BZ124" s="82"/>
      <c r="CA124" s="82">
        <f t="shared" si="83"/>
        <v>92</v>
      </c>
      <c r="CB124" s="82">
        <f t="shared" si="84"/>
        <v>92</v>
      </c>
      <c r="CC124" s="84">
        <v>83</v>
      </c>
      <c r="CD124" s="84"/>
      <c r="CE124" s="84"/>
      <c r="CF124" s="84"/>
      <c r="CG124" s="84"/>
      <c r="CH124" s="84">
        <f t="shared" si="85"/>
        <v>83</v>
      </c>
      <c r="CI124" s="84">
        <f t="shared" si="86"/>
        <v>83</v>
      </c>
      <c r="CJ124" s="86"/>
      <c r="CK124" s="86"/>
      <c r="CL124" s="86"/>
      <c r="CM124" s="86"/>
      <c r="CN124" s="86"/>
      <c r="CO124" s="86" t="str">
        <f t="shared" si="87"/>
        <v/>
      </c>
      <c r="CP124" s="86">
        <f t="shared" si="88"/>
        <v>0</v>
      </c>
      <c r="CQ124" s="182">
        <v>15</v>
      </c>
      <c r="CR124" s="76">
        <v>6</v>
      </c>
      <c r="CS124" s="76">
        <v>7</v>
      </c>
      <c r="CT124" s="88"/>
      <c r="CU124" s="88"/>
      <c r="CV124" s="88"/>
      <c r="CW124" s="88"/>
      <c r="CX124" s="88"/>
      <c r="CY124" s="88">
        <f t="shared" si="89"/>
        <v>28</v>
      </c>
      <c r="CZ124" s="89">
        <f t="shared" si="90"/>
        <v>62.222222222222221</v>
      </c>
      <c r="DA124" s="386">
        <v>29</v>
      </c>
      <c r="DB124" s="385"/>
      <c r="DC124" s="80">
        <f t="shared" si="91"/>
        <v>11.599999999999998</v>
      </c>
      <c r="DD124" s="162" t="str">
        <f t="shared" si="92"/>
        <v/>
      </c>
      <c r="DE124" s="162">
        <f t="shared" si="93"/>
        <v>14.12</v>
      </c>
      <c r="DF124" s="162">
        <f t="shared" si="94"/>
        <v>39.146405228758169</v>
      </c>
      <c r="DG124" s="162">
        <f t="shared" si="95"/>
        <v>11.599999999999998</v>
      </c>
      <c r="DH124" s="93">
        <f t="shared" si="96"/>
        <v>64.866405228758168</v>
      </c>
      <c r="DI124" s="94">
        <f t="shared" si="97"/>
        <v>78.041503267973852</v>
      </c>
      <c r="DJ124" s="95">
        <f t="shared" si="98"/>
        <v>80.481336238198978</v>
      </c>
      <c r="DK124" s="96">
        <f t="shared" si="99"/>
        <v>82.433202614379084</v>
      </c>
      <c r="DL124" s="97">
        <f t="shared" si="100"/>
        <v>82</v>
      </c>
      <c r="DM124" s="164">
        <f t="shared" si="68"/>
        <v>-2</v>
      </c>
      <c r="DN124" s="248">
        <f t="shared" si="69"/>
        <v>84</v>
      </c>
      <c r="DO124" s="248">
        <f t="shared" si="101"/>
        <v>80</v>
      </c>
      <c r="DR124" s="275" t="s">
        <v>55</v>
      </c>
      <c r="DS124" s="275"/>
      <c r="DT124" s="275"/>
      <c r="DU124" s="275"/>
      <c r="DV124" s="276">
        <f>COUNTIFS($DL$119:$DL$158,"&lt;75")</f>
        <v>0</v>
      </c>
      <c r="DW124" s="276"/>
    </row>
    <row r="125" spans="1:127" ht="18" customHeight="1">
      <c r="A125" s="70">
        <v>406913150168</v>
      </c>
      <c r="B125" s="71" t="s">
        <v>191</v>
      </c>
      <c r="C125" s="252" t="s">
        <v>192</v>
      </c>
      <c r="D125" s="253"/>
      <c r="E125" s="182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 t="str">
        <f t="shared" si="70"/>
        <v/>
      </c>
      <c r="R125" s="76">
        <f t="shared" si="71"/>
        <v>0</v>
      </c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 t="str">
        <f t="shared" si="72"/>
        <v/>
      </c>
      <c r="AD125" s="79" t="str">
        <f t="shared" si="73"/>
        <v/>
      </c>
      <c r="AE125" s="182">
        <v>5</v>
      </c>
      <c r="AF125" s="182">
        <v>3</v>
      </c>
      <c r="AG125" s="76">
        <v>2</v>
      </c>
      <c r="AH125" s="76">
        <v>6</v>
      </c>
      <c r="AI125" s="76"/>
      <c r="AJ125" s="76"/>
      <c r="AK125" s="76"/>
      <c r="AL125" s="76"/>
      <c r="AM125" s="76"/>
      <c r="AN125" s="76"/>
      <c r="AO125" s="76">
        <f t="shared" si="74"/>
        <v>16</v>
      </c>
      <c r="AP125" s="76">
        <f t="shared" si="75"/>
        <v>21.333333333333336</v>
      </c>
      <c r="AQ125" s="78">
        <v>12</v>
      </c>
      <c r="AR125" s="78">
        <v>5</v>
      </c>
      <c r="AS125" s="78">
        <v>6</v>
      </c>
      <c r="AT125" s="78">
        <v>5</v>
      </c>
      <c r="AU125" s="78"/>
      <c r="AV125" s="78"/>
      <c r="AW125" s="78"/>
      <c r="AX125" s="78">
        <f t="shared" si="76"/>
        <v>28</v>
      </c>
      <c r="AY125" s="78">
        <f t="shared" si="77"/>
        <v>37.333333333333336</v>
      </c>
      <c r="AZ125" s="384">
        <v>17</v>
      </c>
      <c r="BA125" s="385"/>
      <c r="BB125" s="80">
        <f t="shared" si="78"/>
        <v>34</v>
      </c>
      <c r="BC125" s="182">
        <v>80</v>
      </c>
      <c r="BD125" s="76"/>
      <c r="BE125" s="76"/>
      <c r="BF125" s="76"/>
      <c r="BG125" s="76"/>
      <c r="BH125" s="76">
        <f t="shared" si="79"/>
        <v>80</v>
      </c>
      <c r="BI125" s="76">
        <f t="shared" si="80"/>
        <v>80</v>
      </c>
      <c r="BJ125" s="78">
        <v>15</v>
      </c>
      <c r="BK125" s="78">
        <v>15</v>
      </c>
      <c r="BL125" s="78">
        <v>23</v>
      </c>
      <c r="BM125" s="78">
        <v>10</v>
      </c>
      <c r="BN125" s="78"/>
      <c r="BO125" s="78"/>
      <c r="BP125" s="78"/>
      <c r="BQ125" s="78"/>
      <c r="BR125" s="78"/>
      <c r="BS125" s="78"/>
      <c r="BT125" s="78">
        <f>IF(SUMIFS(BJ125:BS125,BJ125:BS125,"&gt;=0")=0,"",SUMIFS(BJ125:BS125,BJ125:BS125,"&gt;=0"))</f>
        <v>63</v>
      </c>
      <c r="BU125" s="78">
        <f t="shared" si="82"/>
        <v>74.117647058823536</v>
      </c>
      <c r="BV125" s="82">
        <v>86</v>
      </c>
      <c r="BW125" s="82"/>
      <c r="BX125" s="82"/>
      <c r="BY125" s="82"/>
      <c r="BZ125" s="82"/>
      <c r="CA125" s="82">
        <f t="shared" si="83"/>
        <v>86</v>
      </c>
      <c r="CB125" s="82">
        <f t="shared" si="84"/>
        <v>86</v>
      </c>
      <c r="CC125" s="84">
        <v>84</v>
      </c>
      <c r="CD125" s="84"/>
      <c r="CE125" s="84"/>
      <c r="CF125" s="84"/>
      <c r="CG125" s="84"/>
      <c r="CH125" s="84">
        <f t="shared" si="85"/>
        <v>84</v>
      </c>
      <c r="CI125" s="84">
        <f t="shared" si="86"/>
        <v>84</v>
      </c>
      <c r="CJ125" s="86"/>
      <c r="CK125" s="86"/>
      <c r="CL125" s="86"/>
      <c r="CM125" s="86"/>
      <c r="CN125" s="86"/>
      <c r="CO125" s="86" t="str">
        <f t="shared" si="87"/>
        <v/>
      </c>
      <c r="CP125" s="86">
        <f t="shared" si="88"/>
        <v>0</v>
      </c>
      <c r="CQ125" s="182">
        <v>8</v>
      </c>
      <c r="CR125" s="76">
        <v>4</v>
      </c>
      <c r="CS125" s="76">
        <v>10</v>
      </c>
      <c r="CT125" s="88"/>
      <c r="CU125" s="88"/>
      <c r="CV125" s="88"/>
      <c r="CW125" s="88"/>
      <c r="CX125" s="88"/>
      <c r="CY125" s="88">
        <f t="shared" si="89"/>
        <v>22</v>
      </c>
      <c r="CZ125" s="89">
        <f t="shared" si="90"/>
        <v>48.888888888888886</v>
      </c>
      <c r="DA125" s="386">
        <v>25</v>
      </c>
      <c r="DB125" s="385"/>
      <c r="DC125" s="80">
        <f t="shared" si="91"/>
        <v>10</v>
      </c>
      <c r="DD125" s="162" t="str">
        <f t="shared" si="92"/>
        <v/>
      </c>
      <c r="DE125" s="162">
        <f t="shared" si="93"/>
        <v>8.98</v>
      </c>
      <c r="DF125" s="162">
        <f t="shared" si="94"/>
        <v>38.462091503267978</v>
      </c>
      <c r="DG125" s="162">
        <f t="shared" si="95"/>
        <v>10</v>
      </c>
      <c r="DH125" s="93">
        <f t="shared" si="96"/>
        <v>57.442091503267974</v>
      </c>
      <c r="DI125" s="94">
        <f t="shared" si="97"/>
        <v>73.401307189542479</v>
      </c>
      <c r="DJ125" s="95">
        <f t="shared" si="98"/>
        <v>76.356717501815538</v>
      </c>
      <c r="DK125" s="96">
        <f t="shared" si="99"/>
        <v>78.721045751633994</v>
      </c>
      <c r="DL125" s="97">
        <f t="shared" si="100"/>
        <v>79</v>
      </c>
      <c r="DM125" s="164">
        <f t="shared" si="68"/>
        <v>-2</v>
      </c>
      <c r="DN125" s="248">
        <f t="shared" si="69"/>
        <v>81</v>
      </c>
      <c r="DO125" s="248">
        <f t="shared" si="101"/>
        <v>76</v>
      </c>
      <c r="DR125" s="272" t="s">
        <v>25</v>
      </c>
      <c r="DS125" s="272"/>
      <c r="DT125" s="272"/>
      <c r="DU125" s="272"/>
      <c r="DV125" s="273">
        <f>SUM(DV119:DW124)</f>
        <v>20</v>
      </c>
      <c r="DW125" s="273"/>
    </row>
    <row r="126" spans="1:127" ht="18" customHeight="1">
      <c r="A126" s="70">
        <v>406913150169</v>
      </c>
      <c r="B126" s="99" t="s">
        <v>193</v>
      </c>
      <c r="C126" s="254" t="s">
        <v>194</v>
      </c>
      <c r="D126" s="253"/>
      <c r="E126" s="182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 t="str">
        <f t="shared" si="70"/>
        <v/>
      </c>
      <c r="R126" s="76">
        <f t="shared" si="71"/>
        <v>0</v>
      </c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 t="str">
        <f t="shared" si="72"/>
        <v/>
      </c>
      <c r="AD126" s="79" t="str">
        <f t="shared" si="73"/>
        <v/>
      </c>
      <c r="AE126" s="182">
        <v>10</v>
      </c>
      <c r="AF126" s="182">
        <v>11</v>
      </c>
      <c r="AG126" s="76">
        <v>18</v>
      </c>
      <c r="AH126" s="76">
        <v>14</v>
      </c>
      <c r="AI126" s="76"/>
      <c r="AJ126" s="76"/>
      <c r="AK126" s="76"/>
      <c r="AL126" s="76"/>
      <c r="AM126" s="76"/>
      <c r="AN126" s="76"/>
      <c r="AO126" s="76">
        <f t="shared" si="74"/>
        <v>53</v>
      </c>
      <c r="AP126" s="76">
        <f t="shared" si="75"/>
        <v>70.666666666666671</v>
      </c>
      <c r="AQ126" s="78">
        <v>15</v>
      </c>
      <c r="AR126" s="78">
        <v>20</v>
      </c>
      <c r="AS126" s="78">
        <v>15</v>
      </c>
      <c r="AT126" s="78">
        <v>16</v>
      </c>
      <c r="AU126" s="78"/>
      <c r="AV126" s="78"/>
      <c r="AW126" s="78"/>
      <c r="AX126" s="78">
        <f t="shared" si="76"/>
        <v>66</v>
      </c>
      <c r="AY126" s="78">
        <f t="shared" si="77"/>
        <v>88</v>
      </c>
      <c r="AZ126" s="384">
        <v>45</v>
      </c>
      <c r="BA126" s="385"/>
      <c r="BB126" s="80">
        <f t="shared" si="78"/>
        <v>90</v>
      </c>
      <c r="BC126" s="182">
        <v>90</v>
      </c>
      <c r="BD126" s="76"/>
      <c r="BE126" s="76"/>
      <c r="BF126" s="76"/>
      <c r="BG126" s="76"/>
      <c r="BH126" s="76">
        <f t="shared" si="79"/>
        <v>90</v>
      </c>
      <c r="BI126" s="76">
        <f t="shared" si="80"/>
        <v>90</v>
      </c>
      <c r="BJ126" s="78">
        <v>18</v>
      </c>
      <c r="BK126" s="78">
        <v>14</v>
      </c>
      <c r="BL126" s="78">
        <v>24</v>
      </c>
      <c r="BM126" s="78">
        <v>20</v>
      </c>
      <c r="BN126" s="78"/>
      <c r="BO126" s="78"/>
      <c r="BP126" s="78"/>
      <c r="BQ126" s="78"/>
      <c r="BR126" s="78"/>
      <c r="BS126" s="78"/>
      <c r="BT126" s="78">
        <f t="shared" si="81"/>
        <v>76</v>
      </c>
      <c r="BU126" s="78">
        <f t="shared" si="82"/>
        <v>89.411764705882362</v>
      </c>
      <c r="BV126" s="82">
        <v>86</v>
      </c>
      <c r="BW126" s="82"/>
      <c r="BX126" s="82"/>
      <c r="BY126" s="82"/>
      <c r="BZ126" s="82"/>
      <c r="CA126" s="82">
        <f t="shared" si="83"/>
        <v>86</v>
      </c>
      <c r="CB126" s="82">
        <f t="shared" si="84"/>
        <v>86</v>
      </c>
      <c r="CC126" s="84">
        <v>86</v>
      </c>
      <c r="CD126" s="84"/>
      <c r="CE126" s="84"/>
      <c r="CF126" s="84"/>
      <c r="CG126" s="84"/>
      <c r="CH126" s="84">
        <f t="shared" si="85"/>
        <v>86</v>
      </c>
      <c r="CI126" s="84">
        <f t="shared" si="86"/>
        <v>86</v>
      </c>
      <c r="CJ126" s="86"/>
      <c r="CK126" s="86"/>
      <c r="CL126" s="86"/>
      <c r="CM126" s="86"/>
      <c r="CN126" s="86"/>
      <c r="CO126" s="86" t="str">
        <f>IF(SUMIFS(CJ126:CN126,CJ126:CN126,"&gt;=0")=0,"",SUMIFS(CJ126:CN126,CJ126:CN126,"&gt;=0"))</f>
        <v/>
      </c>
      <c r="CP126" s="86">
        <f t="shared" si="88"/>
        <v>0</v>
      </c>
      <c r="CQ126" s="182">
        <v>20</v>
      </c>
      <c r="CR126" s="76">
        <v>7</v>
      </c>
      <c r="CS126" s="76">
        <v>11</v>
      </c>
      <c r="CT126" s="88"/>
      <c r="CU126" s="88"/>
      <c r="CV126" s="88"/>
      <c r="CW126" s="88"/>
      <c r="CX126" s="88"/>
      <c r="CY126" s="88">
        <f t="shared" si="89"/>
        <v>38</v>
      </c>
      <c r="CZ126" s="89">
        <f t="shared" si="90"/>
        <v>84.444444444444443</v>
      </c>
      <c r="DA126" s="386">
        <v>50</v>
      </c>
      <c r="DB126" s="385"/>
      <c r="DC126" s="80">
        <f t="shared" si="91"/>
        <v>20</v>
      </c>
      <c r="DD126" s="162" t="str">
        <f t="shared" si="92"/>
        <v/>
      </c>
      <c r="DE126" s="162">
        <f t="shared" si="93"/>
        <v>24.5</v>
      </c>
      <c r="DF126" s="162">
        <f t="shared" si="94"/>
        <v>43.933986928104581</v>
      </c>
      <c r="DG126" s="162">
        <f t="shared" si="95"/>
        <v>20</v>
      </c>
      <c r="DH126" s="93">
        <f t="shared" si="96"/>
        <v>88.433986928104588</v>
      </c>
      <c r="DI126" s="94">
        <f t="shared" si="97"/>
        <v>92.771241830065364</v>
      </c>
      <c r="DJ126" s="95">
        <f t="shared" si="98"/>
        <v>93.57443718228032</v>
      </c>
      <c r="DK126" s="96">
        <f t="shared" si="99"/>
        <v>94.216993464052294</v>
      </c>
      <c r="DL126" s="97">
        <f t="shared" si="100"/>
        <v>94</v>
      </c>
      <c r="DM126" s="164">
        <f t="shared" si="68"/>
        <v>2</v>
      </c>
      <c r="DN126" s="248">
        <f t="shared" si="69"/>
        <v>92</v>
      </c>
      <c r="DO126" s="248">
        <f t="shared" si="101"/>
        <v>92</v>
      </c>
    </row>
    <row r="127" spans="1:127" ht="18" customHeight="1">
      <c r="A127" s="70">
        <v>406913150146</v>
      </c>
      <c r="B127" s="71" t="s">
        <v>195</v>
      </c>
      <c r="C127" s="252" t="s">
        <v>196</v>
      </c>
      <c r="D127" s="253"/>
      <c r="E127" s="182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 t="str">
        <f t="shared" si="70"/>
        <v/>
      </c>
      <c r="R127" s="76">
        <f t="shared" si="71"/>
        <v>0</v>
      </c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 t="str">
        <f t="shared" si="72"/>
        <v/>
      </c>
      <c r="AD127" s="79" t="str">
        <f t="shared" si="73"/>
        <v/>
      </c>
      <c r="AE127" s="182">
        <v>12</v>
      </c>
      <c r="AF127" s="182">
        <v>12</v>
      </c>
      <c r="AG127" s="76">
        <v>18</v>
      </c>
      <c r="AH127" s="76">
        <v>16</v>
      </c>
      <c r="AI127" s="76"/>
      <c r="AJ127" s="76"/>
      <c r="AK127" s="76"/>
      <c r="AL127" s="76"/>
      <c r="AM127" s="76"/>
      <c r="AN127" s="76"/>
      <c r="AO127" s="76">
        <f t="shared" si="74"/>
        <v>58</v>
      </c>
      <c r="AP127" s="76">
        <f t="shared" si="75"/>
        <v>77.333333333333329</v>
      </c>
      <c r="AQ127" s="78">
        <v>15</v>
      </c>
      <c r="AR127" s="78">
        <v>18</v>
      </c>
      <c r="AS127" s="78">
        <v>15</v>
      </c>
      <c r="AT127" s="78">
        <v>19</v>
      </c>
      <c r="AU127" s="78"/>
      <c r="AV127" s="78"/>
      <c r="AW127" s="78"/>
      <c r="AX127" s="78">
        <f t="shared" si="76"/>
        <v>67</v>
      </c>
      <c r="AY127" s="78">
        <f t="shared" si="77"/>
        <v>89.333333333333329</v>
      </c>
      <c r="AZ127" s="384">
        <v>50</v>
      </c>
      <c r="BA127" s="385"/>
      <c r="BB127" s="80">
        <f t="shared" si="78"/>
        <v>100</v>
      </c>
      <c r="BC127" s="182">
        <v>95</v>
      </c>
      <c r="BD127" s="76"/>
      <c r="BE127" s="76"/>
      <c r="BF127" s="76"/>
      <c r="BG127" s="76"/>
      <c r="BH127" s="76">
        <f t="shared" si="79"/>
        <v>95</v>
      </c>
      <c r="BI127" s="76">
        <f t="shared" si="80"/>
        <v>95</v>
      </c>
      <c r="BJ127" s="78">
        <v>16</v>
      </c>
      <c r="BK127" s="78">
        <v>15</v>
      </c>
      <c r="BL127" s="78">
        <v>19</v>
      </c>
      <c r="BM127" s="78">
        <v>20</v>
      </c>
      <c r="BN127" s="78"/>
      <c r="BO127" s="78"/>
      <c r="BP127" s="78"/>
      <c r="BQ127" s="78"/>
      <c r="BR127" s="78"/>
      <c r="BS127" s="78"/>
      <c r="BT127" s="78">
        <f t="shared" si="81"/>
        <v>70</v>
      </c>
      <c r="BU127" s="78">
        <f t="shared" si="82"/>
        <v>82.35294117647058</v>
      </c>
      <c r="BV127" s="82">
        <v>94</v>
      </c>
      <c r="BW127" s="82"/>
      <c r="BX127" s="82"/>
      <c r="BY127" s="82"/>
      <c r="BZ127" s="82"/>
      <c r="CA127" s="82">
        <f t="shared" si="83"/>
        <v>94</v>
      </c>
      <c r="CB127" s="82">
        <f t="shared" si="84"/>
        <v>94</v>
      </c>
      <c r="CC127" s="84">
        <v>84</v>
      </c>
      <c r="CD127" s="84"/>
      <c r="CE127" s="84"/>
      <c r="CF127" s="84"/>
      <c r="CG127" s="84"/>
      <c r="CH127" s="84">
        <f t="shared" si="85"/>
        <v>84</v>
      </c>
      <c r="CI127" s="84">
        <f t="shared" si="86"/>
        <v>84</v>
      </c>
      <c r="CJ127" s="86"/>
      <c r="CK127" s="86"/>
      <c r="CL127" s="86"/>
      <c r="CM127" s="86"/>
      <c r="CN127" s="86"/>
      <c r="CO127" s="86" t="str">
        <f t="shared" si="87"/>
        <v/>
      </c>
      <c r="CP127" s="86">
        <f t="shared" si="88"/>
        <v>0</v>
      </c>
      <c r="CQ127" s="182">
        <v>20</v>
      </c>
      <c r="CR127" s="76">
        <v>8</v>
      </c>
      <c r="CS127" s="76">
        <v>15</v>
      </c>
      <c r="CT127" s="88"/>
      <c r="CU127" s="88"/>
      <c r="CV127" s="88"/>
      <c r="CW127" s="88"/>
      <c r="CX127" s="88"/>
      <c r="CY127" s="88">
        <f t="shared" si="89"/>
        <v>43</v>
      </c>
      <c r="CZ127" s="89">
        <f t="shared" si="90"/>
        <v>95.555555555555557</v>
      </c>
      <c r="DA127" s="386">
        <v>50</v>
      </c>
      <c r="DB127" s="385"/>
      <c r="DC127" s="80">
        <f t="shared" si="91"/>
        <v>20</v>
      </c>
      <c r="DD127" s="162" t="str">
        <f t="shared" si="92"/>
        <v/>
      </c>
      <c r="DE127" s="162">
        <f t="shared" si="93"/>
        <v>26.319999999999997</v>
      </c>
      <c r="DF127" s="162">
        <f t="shared" si="94"/>
        <v>44.705718954248361</v>
      </c>
      <c r="DG127" s="162">
        <f t="shared" si="95"/>
        <v>20</v>
      </c>
      <c r="DH127" s="93">
        <f t="shared" si="96"/>
        <v>91.025718954248362</v>
      </c>
      <c r="DI127" s="94">
        <f t="shared" si="97"/>
        <v>94.391074346405219</v>
      </c>
      <c r="DJ127" s="95">
        <f t="shared" si="98"/>
        <v>95.014288307915763</v>
      </c>
      <c r="DK127" s="96">
        <f t="shared" si="99"/>
        <v>95.512859477124181</v>
      </c>
      <c r="DL127" s="97">
        <f>IFERROR(IF(ROUND(IF($C$113="Green",DI127,IF($C$113="Orange",DJ127,IF($C$113="Yellow",DK127,"Error!"))),0)&lt;70,70,ROUND(IF($C$113="Green",DI127,IF($C$113="Orange",DJ127,IF($C$113="Yellow",DK127,"Error!"))),0)),"")</f>
        <v>96</v>
      </c>
      <c r="DM127" s="164">
        <f t="shared" si="68"/>
        <v>0</v>
      </c>
      <c r="DN127" s="248">
        <f t="shared" si="69"/>
        <v>96</v>
      </c>
      <c r="DO127" s="248">
        <f t="shared" si="101"/>
        <v>98</v>
      </c>
    </row>
    <row r="128" spans="1:127" ht="18" customHeight="1">
      <c r="A128" s="70">
        <v>406913150170</v>
      </c>
      <c r="B128" s="103" t="s">
        <v>197</v>
      </c>
      <c r="C128" s="250" t="s">
        <v>198</v>
      </c>
      <c r="D128" s="253"/>
      <c r="E128" s="182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 t="str">
        <f t="shared" si="70"/>
        <v/>
      </c>
      <c r="R128" s="76">
        <f>IFERROR(IF($R$115=0,0,((Q128/SUMIFS($E$118:$P$118,E128:P128,"&gt;=0")*100))),"")</f>
        <v>0</v>
      </c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 t="str">
        <f t="shared" si="72"/>
        <v/>
      </c>
      <c r="AD128" s="79" t="str">
        <f t="shared" si="73"/>
        <v/>
      </c>
      <c r="AE128" s="182">
        <v>10</v>
      </c>
      <c r="AF128" s="182">
        <v>13</v>
      </c>
      <c r="AG128" s="76">
        <v>4</v>
      </c>
      <c r="AH128" s="76">
        <v>13</v>
      </c>
      <c r="AI128" s="76"/>
      <c r="AJ128" s="76"/>
      <c r="AK128" s="76"/>
      <c r="AL128" s="76"/>
      <c r="AM128" s="76"/>
      <c r="AN128" s="76"/>
      <c r="AO128" s="76">
        <f t="shared" si="74"/>
        <v>40</v>
      </c>
      <c r="AP128" s="76">
        <f t="shared" si="75"/>
        <v>53.333333333333336</v>
      </c>
      <c r="AQ128" s="78">
        <v>5</v>
      </c>
      <c r="AR128" s="78">
        <v>10</v>
      </c>
      <c r="AS128" s="78">
        <v>4</v>
      </c>
      <c r="AT128" s="78">
        <v>11</v>
      </c>
      <c r="AU128" s="78"/>
      <c r="AV128" s="78"/>
      <c r="AW128" s="78"/>
      <c r="AX128" s="78">
        <f t="shared" si="76"/>
        <v>30</v>
      </c>
      <c r="AY128" s="78">
        <f t="shared" si="77"/>
        <v>40</v>
      </c>
      <c r="AZ128" s="384">
        <v>46</v>
      </c>
      <c r="BA128" s="385"/>
      <c r="BB128" s="80">
        <f t="shared" si="78"/>
        <v>92</v>
      </c>
      <c r="BC128" s="182">
        <v>88</v>
      </c>
      <c r="BD128" s="76"/>
      <c r="BE128" s="76"/>
      <c r="BF128" s="76"/>
      <c r="BG128" s="76"/>
      <c r="BH128" s="76">
        <f t="shared" si="79"/>
        <v>88</v>
      </c>
      <c r="BI128" s="76">
        <f t="shared" si="80"/>
        <v>88</v>
      </c>
      <c r="BJ128" s="78">
        <v>15</v>
      </c>
      <c r="BK128" s="78">
        <v>15</v>
      </c>
      <c r="BL128" s="78">
        <v>15</v>
      </c>
      <c r="BM128" s="78">
        <v>0</v>
      </c>
      <c r="BN128" s="78"/>
      <c r="BO128" s="78"/>
      <c r="BP128" s="78"/>
      <c r="BQ128" s="78"/>
      <c r="BR128" s="78"/>
      <c r="BS128" s="78"/>
      <c r="BT128" s="78">
        <f t="shared" si="81"/>
        <v>45</v>
      </c>
      <c r="BU128" s="78">
        <f t="shared" si="82"/>
        <v>52.941176470588239</v>
      </c>
      <c r="BV128" s="82">
        <v>86</v>
      </c>
      <c r="BW128" s="82"/>
      <c r="BX128" s="82"/>
      <c r="BY128" s="82"/>
      <c r="BZ128" s="82"/>
      <c r="CA128" s="82">
        <f t="shared" si="83"/>
        <v>86</v>
      </c>
      <c r="CB128" s="82">
        <f t="shared" si="84"/>
        <v>86</v>
      </c>
      <c r="CC128" s="84">
        <v>84</v>
      </c>
      <c r="CD128" s="84"/>
      <c r="CE128" s="84"/>
      <c r="CF128" s="84"/>
      <c r="CG128" s="84"/>
      <c r="CH128" s="84">
        <f t="shared" si="85"/>
        <v>84</v>
      </c>
      <c r="CI128" s="84">
        <f t="shared" si="86"/>
        <v>84</v>
      </c>
      <c r="CJ128" s="86"/>
      <c r="CK128" s="86"/>
      <c r="CL128" s="86"/>
      <c r="CM128" s="86"/>
      <c r="CN128" s="86"/>
      <c r="CO128" s="86" t="str">
        <f t="shared" si="87"/>
        <v/>
      </c>
      <c r="CP128" s="86">
        <f t="shared" si="88"/>
        <v>0</v>
      </c>
      <c r="CQ128" s="182">
        <v>2</v>
      </c>
      <c r="CR128" s="76">
        <v>8</v>
      </c>
      <c r="CS128" s="76">
        <v>0</v>
      </c>
      <c r="CT128" s="88"/>
      <c r="CU128" s="88"/>
      <c r="CV128" s="88"/>
      <c r="CW128" s="88"/>
      <c r="CX128" s="88"/>
      <c r="CY128" s="88">
        <f t="shared" si="89"/>
        <v>10</v>
      </c>
      <c r="CZ128" s="89">
        <f t="shared" si="90"/>
        <v>22.222222222222221</v>
      </c>
      <c r="DA128" s="386">
        <v>44</v>
      </c>
      <c r="DB128" s="385"/>
      <c r="DC128" s="80">
        <f t="shared" si="91"/>
        <v>17.600000000000001</v>
      </c>
      <c r="DD128" s="162" t="str">
        <f t="shared" si="92"/>
        <v/>
      </c>
      <c r="DE128" s="162">
        <f t="shared" si="93"/>
        <v>18.28</v>
      </c>
      <c r="DF128" s="162">
        <f t="shared" si="94"/>
        <v>34.952287581699345</v>
      </c>
      <c r="DG128" s="162">
        <f t="shared" si="95"/>
        <v>17.600000000000001</v>
      </c>
      <c r="DH128" s="93">
        <f t="shared" si="96"/>
        <v>70.832287581699347</v>
      </c>
      <c r="DI128" s="94">
        <f t="shared" si="97"/>
        <v>81.770179738562092</v>
      </c>
      <c r="DJ128" s="95">
        <f t="shared" si="98"/>
        <v>83.795715323166306</v>
      </c>
      <c r="DK128" s="96">
        <f t="shared" si="99"/>
        <v>85.416143790849674</v>
      </c>
      <c r="DL128" s="97">
        <f t="shared" si="100"/>
        <v>85</v>
      </c>
      <c r="DM128" s="164">
        <f t="shared" si="68"/>
        <v>-1</v>
      </c>
      <c r="DN128" s="248">
        <f t="shared" si="69"/>
        <v>86</v>
      </c>
      <c r="DO128" s="248">
        <f t="shared" si="101"/>
        <v>80</v>
      </c>
    </row>
    <row r="129" spans="1:119" ht="18" customHeight="1">
      <c r="A129" s="70">
        <v>406913150151</v>
      </c>
      <c r="B129" s="71" t="s">
        <v>199</v>
      </c>
      <c r="C129" s="252" t="s">
        <v>200</v>
      </c>
      <c r="D129" s="253"/>
      <c r="E129" s="182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 t="str">
        <f t="shared" si="70"/>
        <v/>
      </c>
      <c r="R129" s="76">
        <f t="shared" si="71"/>
        <v>0</v>
      </c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 t="str">
        <f t="shared" si="72"/>
        <v/>
      </c>
      <c r="AD129" s="79" t="str">
        <f t="shared" si="73"/>
        <v/>
      </c>
      <c r="AE129" s="182">
        <v>9</v>
      </c>
      <c r="AF129" s="182">
        <v>1</v>
      </c>
      <c r="AG129" s="76">
        <v>7</v>
      </c>
      <c r="AH129" s="76">
        <v>7</v>
      </c>
      <c r="AI129" s="76"/>
      <c r="AJ129" s="76"/>
      <c r="AK129" s="76"/>
      <c r="AL129" s="76"/>
      <c r="AM129" s="76"/>
      <c r="AN129" s="76"/>
      <c r="AO129" s="76">
        <f t="shared" si="74"/>
        <v>24</v>
      </c>
      <c r="AP129" s="76">
        <f t="shared" si="75"/>
        <v>32</v>
      </c>
      <c r="AQ129" s="78">
        <v>10</v>
      </c>
      <c r="AR129" s="78">
        <v>7</v>
      </c>
      <c r="AS129" s="78">
        <v>7</v>
      </c>
      <c r="AT129" s="78">
        <v>10</v>
      </c>
      <c r="AU129" s="78"/>
      <c r="AV129" s="78"/>
      <c r="AW129" s="78"/>
      <c r="AX129" s="78">
        <f t="shared" si="76"/>
        <v>34</v>
      </c>
      <c r="AY129" s="78">
        <f t="shared" si="77"/>
        <v>45.333333333333329</v>
      </c>
      <c r="AZ129" s="384">
        <v>36</v>
      </c>
      <c r="BA129" s="385"/>
      <c r="BB129" s="80">
        <f t="shared" si="78"/>
        <v>72</v>
      </c>
      <c r="BC129" s="182">
        <v>85</v>
      </c>
      <c r="BD129" s="76"/>
      <c r="BE129" s="76"/>
      <c r="BF129" s="76"/>
      <c r="BG129" s="76"/>
      <c r="BH129" s="76">
        <f t="shared" si="79"/>
        <v>85</v>
      </c>
      <c r="BI129" s="76">
        <f t="shared" si="80"/>
        <v>85</v>
      </c>
      <c r="BJ129" s="78">
        <v>15</v>
      </c>
      <c r="BK129" s="78">
        <v>15</v>
      </c>
      <c r="BL129" s="78">
        <v>18</v>
      </c>
      <c r="BM129" s="78">
        <v>20</v>
      </c>
      <c r="BN129" s="78"/>
      <c r="BO129" s="78"/>
      <c r="BP129" s="78"/>
      <c r="BQ129" s="78"/>
      <c r="BR129" s="78"/>
      <c r="BS129" s="78"/>
      <c r="BT129" s="78">
        <f t="shared" si="81"/>
        <v>68</v>
      </c>
      <c r="BU129" s="78">
        <f t="shared" si="82"/>
        <v>80</v>
      </c>
      <c r="BV129" s="82">
        <v>94</v>
      </c>
      <c r="BW129" s="82"/>
      <c r="BX129" s="82"/>
      <c r="BY129" s="82"/>
      <c r="BZ129" s="82"/>
      <c r="CA129" s="82">
        <f t="shared" si="83"/>
        <v>94</v>
      </c>
      <c r="CB129" s="82">
        <f t="shared" si="84"/>
        <v>94</v>
      </c>
      <c r="CC129" s="84">
        <v>87</v>
      </c>
      <c r="CD129" s="84"/>
      <c r="CE129" s="84"/>
      <c r="CF129" s="84"/>
      <c r="CG129" s="84"/>
      <c r="CH129" s="84">
        <f t="shared" si="85"/>
        <v>87</v>
      </c>
      <c r="CI129" s="84">
        <f t="shared" si="86"/>
        <v>87</v>
      </c>
      <c r="CJ129" s="86"/>
      <c r="CK129" s="86"/>
      <c r="CL129" s="86"/>
      <c r="CM129" s="86"/>
      <c r="CN129" s="86"/>
      <c r="CO129" s="86" t="str">
        <f t="shared" si="87"/>
        <v/>
      </c>
      <c r="CP129" s="86">
        <f t="shared" si="88"/>
        <v>0</v>
      </c>
      <c r="CQ129" s="182">
        <v>11</v>
      </c>
      <c r="CR129" s="76">
        <v>6</v>
      </c>
      <c r="CS129" s="76">
        <v>14</v>
      </c>
      <c r="CT129" s="88"/>
      <c r="CU129" s="88"/>
      <c r="CV129" s="88"/>
      <c r="CW129" s="88"/>
      <c r="CX129" s="88"/>
      <c r="CY129" s="88">
        <f t="shared" si="89"/>
        <v>31</v>
      </c>
      <c r="CZ129" s="89">
        <f t="shared" si="90"/>
        <v>68.888888888888886</v>
      </c>
      <c r="DA129" s="386">
        <v>30</v>
      </c>
      <c r="DB129" s="385"/>
      <c r="DC129" s="80">
        <f t="shared" si="91"/>
        <v>12</v>
      </c>
      <c r="DD129" s="162" t="str">
        <f t="shared" si="92"/>
        <v/>
      </c>
      <c r="DE129" s="162">
        <f t="shared" si="93"/>
        <v>14.4</v>
      </c>
      <c r="DF129" s="162">
        <f t="shared" si="94"/>
        <v>41.99444444444444</v>
      </c>
      <c r="DG129" s="162">
        <f t="shared" si="95"/>
        <v>12</v>
      </c>
      <c r="DH129" s="93">
        <f t="shared" si="96"/>
        <v>68.394444444444446</v>
      </c>
      <c r="DI129" s="94">
        <f t="shared" si="97"/>
        <v>80.246527777777771</v>
      </c>
      <c r="DJ129" s="95">
        <f t="shared" si="98"/>
        <v>82.441358024691354</v>
      </c>
      <c r="DK129" s="96">
        <f t="shared" si="99"/>
        <v>84.197222222222223</v>
      </c>
      <c r="DL129" s="97">
        <f t="shared" si="100"/>
        <v>84</v>
      </c>
      <c r="DM129" s="164">
        <f t="shared" si="68"/>
        <v>0</v>
      </c>
      <c r="DN129" s="248">
        <f t="shared" si="69"/>
        <v>84</v>
      </c>
      <c r="DO129" s="248">
        <f t="shared" si="101"/>
        <v>80</v>
      </c>
    </row>
    <row r="130" spans="1:119" ht="18" customHeight="1">
      <c r="A130" s="70"/>
      <c r="B130" s="71"/>
      <c r="C130" s="252"/>
      <c r="D130" s="253"/>
      <c r="E130" s="182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 t="str">
        <f t="shared" si="70"/>
        <v/>
      </c>
      <c r="R130" s="76">
        <f t="shared" si="71"/>
        <v>0</v>
      </c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 t="str">
        <f t="shared" si="72"/>
        <v/>
      </c>
      <c r="AD130" s="79" t="str">
        <f t="shared" si="73"/>
        <v/>
      </c>
      <c r="AE130" s="182"/>
      <c r="AF130" s="182"/>
      <c r="AG130" s="76"/>
      <c r="AH130" s="76"/>
      <c r="AI130" s="76"/>
      <c r="AJ130" s="76"/>
      <c r="AK130" s="76"/>
      <c r="AL130" s="76"/>
      <c r="AM130" s="76"/>
      <c r="AN130" s="76"/>
      <c r="AO130" s="76" t="str">
        <f t="shared" si="74"/>
        <v/>
      </c>
      <c r="AP130" s="76" t="str">
        <f t="shared" si="75"/>
        <v/>
      </c>
      <c r="AQ130" s="78"/>
      <c r="AR130" s="78"/>
      <c r="AS130" s="78"/>
      <c r="AT130" s="78"/>
      <c r="AU130" s="78"/>
      <c r="AV130" s="78"/>
      <c r="AW130" s="78"/>
      <c r="AX130" s="78" t="str">
        <f t="shared" si="76"/>
        <v/>
      </c>
      <c r="AY130" s="78" t="str">
        <f t="shared" si="77"/>
        <v/>
      </c>
      <c r="AZ130" s="384"/>
      <c r="BA130" s="385"/>
      <c r="BB130" s="80" t="str">
        <f t="shared" si="78"/>
        <v/>
      </c>
      <c r="BC130" s="182"/>
      <c r="BD130" s="76"/>
      <c r="BE130" s="76"/>
      <c r="BF130" s="76"/>
      <c r="BG130" s="76"/>
      <c r="BH130" s="76" t="str">
        <f t="shared" si="79"/>
        <v/>
      </c>
      <c r="BI130" s="76" t="str">
        <f t="shared" si="80"/>
        <v/>
      </c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 t="str">
        <f t="shared" si="81"/>
        <v/>
      </c>
      <c r="BU130" s="78" t="str">
        <f t="shared" si="82"/>
        <v/>
      </c>
      <c r="BV130" s="82"/>
      <c r="BW130" s="82"/>
      <c r="BX130" s="82"/>
      <c r="BY130" s="82"/>
      <c r="BZ130" s="82"/>
      <c r="CA130" s="82" t="str">
        <f t="shared" si="83"/>
        <v/>
      </c>
      <c r="CB130" s="82" t="str">
        <f t="shared" si="84"/>
        <v/>
      </c>
      <c r="CC130" s="84"/>
      <c r="CD130" s="84"/>
      <c r="CE130" s="84"/>
      <c r="CF130" s="84"/>
      <c r="CG130" s="84"/>
      <c r="CH130" s="84" t="str">
        <f t="shared" si="85"/>
        <v/>
      </c>
      <c r="CI130" s="84" t="str">
        <f t="shared" si="86"/>
        <v/>
      </c>
      <c r="CJ130" s="86"/>
      <c r="CK130" s="86"/>
      <c r="CL130" s="86"/>
      <c r="CM130" s="86"/>
      <c r="CN130" s="86"/>
      <c r="CO130" s="86" t="str">
        <f t="shared" si="87"/>
        <v/>
      </c>
      <c r="CP130" s="86">
        <f t="shared" si="88"/>
        <v>0</v>
      </c>
      <c r="CQ130" s="182"/>
      <c r="CR130" s="76"/>
      <c r="CS130" s="76"/>
      <c r="CT130" s="88"/>
      <c r="CU130" s="88"/>
      <c r="CV130" s="88"/>
      <c r="CW130" s="88"/>
      <c r="CX130" s="88"/>
      <c r="CY130" s="88" t="str">
        <f t="shared" si="89"/>
        <v/>
      </c>
      <c r="CZ130" s="89" t="str">
        <f t="shared" si="90"/>
        <v/>
      </c>
      <c r="DA130" s="386"/>
      <c r="DB130" s="385"/>
      <c r="DC130" s="80" t="str">
        <f t="shared" si="91"/>
        <v/>
      </c>
      <c r="DD130" s="162" t="str">
        <f t="shared" si="92"/>
        <v/>
      </c>
      <c r="DE130" s="162" t="str">
        <f t="shared" si="93"/>
        <v/>
      </c>
      <c r="DF130" s="162" t="str">
        <f t="shared" si="94"/>
        <v/>
      </c>
      <c r="DG130" s="162" t="str">
        <f t="shared" si="95"/>
        <v/>
      </c>
      <c r="DH130" s="93" t="str">
        <f t="shared" si="96"/>
        <v/>
      </c>
      <c r="DI130" s="94" t="str">
        <f t="shared" si="97"/>
        <v/>
      </c>
      <c r="DJ130" s="95" t="str">
        <f t="shared" si="98"/>
        <v/>
      </c>
      <c r="DK130" s="96" t="str">
        <f t="shared" si="99"/>
        <v/>
      </c>
      <c r="DL130" s="97" t="str">
        <f t="shared" si="100"/>
        <v/>
      </c>
      <c r="DM130" s="164" t="str">
        <f t="shared" si="68"/>
        <v/>
      </c>
      <c r="DN130" s="248" t="str">
        <f t="shared" si="69"/>
        <v/>
      </c>
      <c r="DO130" s="248" t="str">
        <f t="shared" si="101"/>
        <v/>
      </c>
    </row>
    <row r="131" spans="1:119" ht="18" customHeight="1">
      <c r="A131" s="70">
        <v>406586150547</v>
      </c>
      <c r="B131" s="71" t="s">
        <v>201</v>
      </c>
      <c r="C131" s="252" t="s">
        <v>202</v>
      </c>
      <c r="D131" s="253"/>
      <c r="E131" s="182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 t="str">
        <f t="shared" si="70"/>
        <v/>
      </c>
      <c r="R131" s="76">
        <f t="shared" si="71"/>
        <v>0</v>
      </c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 t="str">
        <f t="shared" si="72"/>
        <v/>
      </c>
      <c r="AD131" s="79" t="str">
        <f t="shared" si="73"/>
        <v/>
      </c>
      <c r="AE131" s="182">
        <v>5</v>
      </c>
      <c r="AF131" s="182">
        <v>9</v>
      </c>
      <c r="AG131" s="76">
        <v>17</v>
      </c>
      <c r="AH131" s="76">
        <v>12</v>
      </c>
      <c r="AI131" s="76"/>
      <c r="AJ131" s="76"/>
      <c r="AK131" s="76"/>
      <c r="AL131" s="76"/>
      <c r="AM131" s="76"/>
      <c r="AN131" s="76"/>
      <c r="AO131" s="76">
        <f t="shared" si="74"/>
        <v>43</v>
      </c>
      <c r="AP131" s="76">
        <f t="shared" si="75"/>
        <v>57.333333333333336</v>
      </c>
      <c r="AQ131" s="78">
        <v>14</v>
      </c>
      <c r="AR131" s="78">
        <v>8</v>
      </c>
      <c r="AS131" s="78">
        <v>2</v>
      </c>
      <c r="AT131" s="78">
        <v>7</v>
      </c>
      <c r="AU131" s="78"/>
      <c r="AV131" s="78"/>
      <c r="AW131" s="78"/>
      <c r="AX131" s="78">
        <f t="shared" si="76"/>
        <v>31</v>
      </c>
      <c r="AY131" s="78">
        <f t="shared" si="77"/>
        <v>41.333333333333336</v>
      </c>
      <c r="AZ131" s="384">
        <v>38</v>
      </c>
      <c r="BA131" s="385"/>
      <c r="BB131" s="80">
        <f t="shared" si="78"/>
        <v>76</v>
      </c>
      <c r="BC131" s="182">
        <v>84</v>
      </c>
      <c r="BD131" s="76"/>
      <c r="BE131" s="76"/>
      <c r="BF131" s="76"/>
      <c r="BG131" s="76"/>
      <c r="BH131" s="76">
        <f t="shared" si="79"/>
        <v>84</v>
      </c>
      <c r="BI131" s="76">
        <f t="shared" si="80"/>
        <v>84</v>
      </c>
      <c r="BJ131" s="78">
        <v>18</v>
      </c>
      <c r="BK131" s="78">
        <v>15</v>
      </c>
      <c r="BL131" s="78">
        <v>20</v>
      </c>
      <c r="BM131" s="78">
        <v>20</v>
      </c>
      <c r="BN131" s="78"/>
      <c r="BO131" s="78"/>
      <c r="BP131" s="78"/>
      <c r="BQ131" s="78"/>
      <c r="BR131" s="78"/>
      <c r="BS131" s="78"/>
      <c r="BT131" s="78">
        <f t="shared" si="81"/>
        <v>73</v>
      </c>
      <c r="BU131" s="78">
        <f t="shared" si="82"/>
        <v>85.882352941176464</v>
      </c>
      <c r="BV131" s="82">
        <v>92</v>
      </c>
      <c r="BW131" s="82"/>
      <c r="BX131" s="82"/>
      <c r="BY131" s="82"/>
      <c r="BZ131" s="82"/>
      <c r="CA131" s="82">
        <f t="shared" si="83"/>
        <v>92</v>
      </c>
      <c r="CB131" s="82">
        <f t="shared" si="84"/>
        <v>92</v>
      </c>
      <c r="CC131" s="84">
        <v>86</v>
      </c>
      <c r="CD131" s="84"/>
      <c r="CE131" s="84"/>
      <c r="CF131" s="84"/>
      <c r="CG131" s="84"/>
      <c r="CH131" s="84">
        <f t="shared" si="85"/>
        <v>86</v>
      </c>
      <c r="CI131" s="84">
        <f t="shared" si="86"/>
        <v>86</v>
      </c>
      <c r="CJ131" s="86"/>
      <c r="CK131" s="86"/>
      <c r="CL131" s="86"/>
      <c r="CM131" s="86"/>
      <c r="CN131" s="86"/>
      <c r="CO131" s="86" t="str">
        <f t="shared" si="87"/>
        <v/>
      </c>
      <c r="CP131" s="86">
        <f t="shared" si="88"/>
        <v>0</v>
      </c>
      <c r="CQ131" s="182">
        <v>20</v>
      </c>
      <c r="CR131" s="76">
        <v>8</v>
      </c>
      <c r="CS131" s="76">
        <v>10</v>
      </c>
      <c r="CT131" s="88"/>
      <c r="CU131" s="88"/>
      <c r="CV131" s="88"/>
      <c r="CW131" s="88"/>
      <c r="CX131" s="88"/>
      <c r="CY131" s="88">
        <f t="shared" si="89"/>
        <v>38</v>
      </c>
      <c r="CZ131" s="89">
        <f t="shared" si="90"/>
        <v>84.444444444444443</v>
      </c>
      <c r="DA131" s="386">
        <v>45</v>
      </c>
      <c r="DB131" s="385"/>
      <c r="DC131" s="80">
        <f t="shared" si="91"/>
        <v>18</v>
      </c>
      <c r="DD131" s="162" t="str">
        <f t="shared" si="92"/>
        <v/>
      </c>
      <c r="DE131" s="162">
        <f t="shared" si="93"/>
        <v>17.440000000000001</v>
      </c>
      <c r="DF131" s="162">
        <f t="shared" si="94"/>
        <v>43.254575163398698</v>
      </c>
      <c r="DG131" s="162">
        <f t="shared" si="95"/>
        <v>18</v>
      </c>
      <c r="DH131" s="93">
        <f t="shared" si="96"/>
        <v>78.694575163398696</v>
      </c>
      <c r="DI131" s="94">
        <f t="shared" si="97"/>
        <v>86.684109477124181</v>
      </c>
      <c r="DJ131" s="95">
        <f t="shared" si="98"/>
        <v>88.163652868554834</v>
      </c>
      <c r="DK131" s="96">
        <f t="shared" si="99"/>
        <v>89.347287581699348</v>
      </c>
      <c r="DL131" s="97">
        <f t="shared" si="100"/>
        <v>89</v>
      </c>
      <c r="DM131" s="164">
        <f t="shared" si="68"/>
        <v>0</v>
      </c>
      <c r="DN131" s="248">
        <f t="shared" si="69"/>
        <v>89</v>
      </c>
      <c r="DO131" s="248">
        <f t="shared" si="101"/>
        <v>92</v>
      </c>
    </row>
    <row r="132" spans="1:119" ht="18" customHeight="1">
      <c r="A132" s="70">
        <v>406913150152</v>
      </c>
      <c r="B132" s="71" t="s">
        <v>203</v>
      </c>
      <c r="C132" s="252" t="s">
        <v>204</v>
      </c>
      <c r="D132" s="253"/>
      <c r="E132" s="182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 t="str">
        <f t="shared" si="70"/>
        <v/>
      </c>
      <c r="R132" s="76">
        <f t="shared" si="71"/>
        <v>0</v>
      </c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 t="str">
        <f t="shared" si="72"/>
        <v/>
      </c>
      <c r="AD132" s="79" t="str">
        <f t="shared" si="73"/>
        <v/>
      </c>
      <c r="AE132" s="182">
        <v>1</v>
      </c>
      <c r="AF132" s="182">
        <v>6</v>
      </c>
      <c r="AG132" s="76">
        <v>13</v>
      </c>
      <c r="AH132" s="76">
        <v>7</v>
      </c>
      <c r="AI132" s="76"/>
      <c r="AJ132" s="76"/>
      <c r="AK132" s="76"/>
      <c r="AL132" s="76"/>
      <c r="AM132" s="76"/>
      <c r="AN132" s="76"/>
      <c r="AO132" s="76">
        <f t="shared" si="74"/>
        <v>27</v>
      </c>
      <c r="AP132" s="76">
        <f t="shared" si="75"/>
        <v>36</v>
      </c>
      <c r="AQ132" s="78">
        <v>13</v>
      </c>
      <c r="AR132" s="78">
        <v>20</v>
      </c>
      <c r="AS132" s="78">
        <v>11</v>
      </c>
      <c r="AT132" s="78">
        <v>22</v>
      </c>
      <c r="AU132" s="78"/>
      <c r="AV132" s="78"/>
      <c r="AW132" s="78"/>
      <c r="AX132" s="78">
        <f t="shared" si="76"/>
        <v>66</v>
      </c>
      <c r="AY132" s="78">
        <f t="shared" si="77"/>
        <v>88</v>
      </c>
      <c r="AZ132" s="384">
        <v>24</v>
      </c>
      <c r="BA132" s="385"/>
      <c r="BB132" s="80">
        <f t="shared" si="78"/>
        <v>48</v>
      </c>
      <c r="BC132" s="182">
        <v>84</v>
      </c>
      <c r="BD132" s="76"/>
      <c r="BE132" s="76"/>
      <c r="BF132" s="76"/>
      <c r="BG132" s="76"/>
      <c r="BH132" s="76">
        <f t="shared" si="79"/>
        <v>84</v>
      </c>
      <c r="BI132" s="76">
        <f t="shared" si="80"/>
        <v>84</v>
      </c>
      <c r="BJ132" s="78">
        <v>15</v>
      </c>
      <c r="BK132" s="78">
        <v>13</v>
      </c>
      <c r="BL132" s="78">
        <v>20</v>
      </c>
      <c r="BM132" s="78">
        <v>20</v>
      </c>
      <c r="BN132" s="78"/>
      <c r="BO132" s="78"/>
      <c r="BP132" s="78"/>
      <c r="BQ132" s="78"/>
      <c r="BR132" s="78"/>
      <c r="BS132" s="78"/>
      <c r="BT132" s="78">
        <f t="shared" si="81"/>
        <v>68</v>
      </c>
      <c r="BU132" s="78">
        <f t="shared" si="82"/>
        <v>80</v>
      </c>
      <c r="BV132" s="82">
        <v>86</v>
      </c>
      <c r="BW132" s="82"/>
      <c r="BX132" s="82"/>
      <c r="BY132" s="82"/>
      <c r="BZ132" s="82"/>
      <c r="CA132" s="82">
        <f t="shared" si="83"/>
        <v>86</v>
      </c>
      <c r="CB132" s="82">
        <f t="shared" si="84"/>
        <v>86</v>
      </c>
      <c r="CC132" s="84">
        <v>86</v>
      </c>
      <c r="CD132" s="84"/>
      <c r="CE132" s="84"/>
      <c r="CF132" s="84"/>
      <c r="CG132" s="84"/>
      <c r="CH132" s="84">
        <f t="shared" si="85"/>
        <v>86</v>
      </c>
      <c r="CI132" s="84">
        <f t="shared" si="86"/>
        <v>86</v>
      </c>
      <c r="CJ132" s="86"/>
      <c r="CK132" s="86"/>
      <c r="CL132" s="86"/>
      <c r="CM132" s="86"/>
      <c r="CN132" s="86"/>
      <c r="CO132" s="86" t="str">
        <f t="shared" si="87"/>
        <v/>
      </c>
      <c r="CP132" s="86">
        <f t="shared" si="88"/>
        <v>0</v>
      </c>
      <c r="CQ132" s="182">
        <v>14</v>
      </c>
      <c r="CR132" s="76">
        <v>7</v>
      </c>
      <c r="CS132" s="76">
        <v>4</v>
      </c>
      <c r="CT132" s="88"/>
      <c r="CU132" s="88"/>
      <c r="CV132" s="88"/>
      <c r="CW132" s="88"/>
      <c r="CX132" s="88"/>
      <c r="CY132" s="88">
        <f t="shared" si="89"/>
        <v>25</v>
      </c>
      <c r="CZ132" s="89">
        <f t="shared" si="90"/>
        <v>55.555555555555557</v>
      </c>
      <c r="DA132" s="386">
        <v>20</v>
      </c>
      <c r="DB132" s="385"/>
      <c r="DC132" s="80">
        <f t="shared" si="91"/>
        <v>8</v>
      </c>
      <c r="DD132" s="162" t="str">
        <f t="shared" si="92"/>
        <v/>
      </c>
      <c r="DE132" s="162">
        <f t="shared" si="93"/>
        <v>16.559999999999999</v>
      </c>
      <c r="DF132" s="162">
        <f t="shared" si="94"/>
        <v>40.327777777777776</v>
      </c>
      <c r="DG132" s="162">
        <f t="shared" si="95"/>
        <v>8</v>
      </c>
      <c r="DH132" s="93">
        <f t="shared" si="96"/>
        <v>64.887777777777771</v>
      </c>
      <c r="DI132" s="94">
        <f t="shared" si="97"/>
        <v>78.054861111111109</v>
      </c>
      <c r="DJ132" s="95">
        <f t="shared" si="98"/>
        <v>80.493209876543204</v>
      </c>
      <c r="DK132" s="96">
        <f t="shared" si="99"/>
        <v>82.443888888888893</v>
      </c>
      <c r="DL132" s="97">
        <f t="shared" si="100"/>
        <v>82</v>
      </c>
      <c r="DM132" s="164">
        <f t="shared" si="68"/>
        <v>2</v>
      </c>
      <c r="DN132" s="248">
        <f t="shared" si="69"/>
        <v>80</v>
      </c>
      <c r="DO132" s="248">
        <f t="shared" si="101"/>
        <v>75</v>
      </c>
    </row>
    <row r="133" spans="1:119" ht="18" customHeight="1">
      <c r="A133" s="70">
        <v>406913150154</v>
      </c>
      <c r="B133" s="71" t="s">
        <v>205</v>
      </c>
      <c r="C133" s="252" t="s">
        <v>206</v>
      </c>
      <c r="D133" s="253"/>
      <c r="E133" s="182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 t="str">
        <f t="shared" si="70"/>
        <v/>
      </c>
      <c r="R133" s="76">
        <f t="shared" si="71"/>
        <v>0</v>
      </c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 t="str">
        <f t="shared" si="72"/>
        <v/>
      </c>
      <c r="AD133" s="79" t="str">
        <f t="shared" si="73"/>
        <v/>
      </c>
      <c r="AE133" s="182">
        <v>9</v>
      </c>
      <c r="AF133" s="182">
        <v>9</v>
      </c>
      <c r="AG133" s="76">
        <v>8</v>
      </c>
      <c r="AH133" s="76">
        <v>11</v>
      </c>
      <c r="AI133" s="76"/>
      <c r="AJ133" s="76"/>
      <c r="AK133" s="76"/>
      <c r="AL133" s="76"/>
      <c r="AM133" s="76"/>
      <c r="AN133" s="76"/>
      <c r="AO133" s="76">
        <f t="shared" si="74"/>
        <v>37</v>
      </c>
      <c r="AP133" s="76">
        <f t="shared" si="75"/>
        <v>49.333333333333336</v>
      </c>
      <c r="AQ133" s="78">
        <v>13</v>
      </c>
      <c r="AR133" s="78">
        <v>16</v>
      </c>
      <c r="AS133" s="78">
        <v>8</v>
      </c>
      <c r="AT133" s="78">
        <v>15</v>
      </c>
      <c r="AU133" s="78"/>
      <c r="AV133" s="78"/>
      <c r="AW133" s="78"/>
      <c r="AX133" s="78">
        <f t="shared" si="76"/>
        <v>52</v>
      </c>
      <c r="AY133" s="78">
        <f t="shared" si="77"/>
        <v>69.333333333333343</v>
      </c>
      <c r="AZ133" s="384">
        <v>29</v>
      </c>
      <c r="BA133" s="385"/>
      <c r="BB133" s="80">
        <f t="shared" si="78"/>
        <v>57.999999999999993</v>
      </c>
      <c r="BC133" s="182">
        <v>85</v>
      </c>
      <c r="BD133" s="76"/>
      <c r="BE133" s="76"/>
      <c r="BF133" s="76"/>
      <c r="BG133" s="76"/>
      <c r="BH133" s="76">
        <f t="shared" si="79"/>
        <v>85</v>
      </c>
      <c r="BI133" s="76">
        <f t="shared" si="80"/>
        <v>85</v>
      </c>
      <c r="BJ133" s="78">
        <v>15</v>
      </c>
      <c r="BK133" s="78">
        <v>14</v>
      </c>
      <c r="BL133" s="78">
        <v>24</v>
      </c>
      <c r="BM133" s="78">
        <v>12</v>
      </c>
      <c r="BN133" s="78"/>
      <c r="BO133" s="78"/>
      <c r="BP133" s="78"/>
      <c r="BQ133" s="78"/>
      <c r="BR133" s="78"/>
      <c r="BS133" s="78"/>
      <c r="BT133" s="78">
        <f t="shared" si="81"/>
        <v>65</v>
      </c>
      <c r="BU133" s="78">
        <f t="shared" si="82"/>
        <v>76.470588235294116</v>
      </c>
      <c r="BV133" s="82">
        <v>94</v>
      </c>
      <c r="BW133" s="82"/>
      <c r="BX133" s="82"/>
      <c r="BY133" s="82"/>
      <c r="BZ133" s="82"/>
      <c r="CA133" s="82">
        <f t="shared" si="83"/>
        <v>94</v>
      </c>
      <c r="CB133" s="82">
        <f t="shared" si="84"/>
        <v>94</v>
      </c>
      <c r="CC133" s="84">
        <v>86</v>
      </c>
      <c r="CD133" s="84"/>
      <c r="CE133" s="84"/>
      <c r="CF133" s="84"/>
      <c r="CG133" s="84"/>
      <c r="CH133" s="84">
        <f t="shared" si="85"/>
        <v>86</v>
      </c>
      <c r="CI133" s="84">
        <f t="shared" si="86"/>
        <v>86</v>
      </c>
      <c r="CJ133" s="86"/>
      <c r="CK133" s="86"/>
      <c r="CL133" s="86"/>
      <c r="CM133" s="86"/>
      <c r="CN133" s="86"/>
      <c r="CO133" s="86" t="str">
        <f t="shared" si="87"/>
        <v/>
      </c>
      <c r="CP133" s="86">
        <f t="shared" si="88"/>
        <v>0</v>
      </c>
      <c r="CQ133" s="182">
        <v>19</v>
      </c>
      <c r="CR133" s="76">
        <v>7</v>
      </c>
      <c r="CS133" s="76">
        <v>4</v>
      </c>
      <c r="CT133" s="88"/>
      <c r="CU133" s="88"/>
      <c r="CV133" s="88"/>
      <c r="CW133" s="88"/>
      <c r="CX133" s="88"/>
      <c r="CY133" s="88">
        <f t="shared" si="89"/>
        <v>30</v>
      </c>
      <c r="CZ133" s="89">
        <f t="shared" si="90"/>
        <v>66.666666666666657</v>
      </c>
      <c r="DA133" s="386">
        <v>32</v>
      </c>
      <c r="DB133" s="385"/>
      <c r="DC133" s="80">
        <f t="shared" si="91"/>
        <v>12.8</v>
      </c>
      <c r="DD133" s="162" t="str">
        <f t="shared" si="92"/>
        <v/>
      </c>
      <c r="DE133" s="162">
        <f t="shared" si="93"/>
        <v>17.38</v>
      </c>
      <c r="DF133" s="162">
        <f t="shared" si="94"/>
        <v>41.278921568627446</v>
      </c>
      <c r="DG133" s="162">
        <f t="shared" si="95"/>
        <v>12.8</v>
      </c>
      <c r="DH133" s="93">
        <f t="shared" si="96"/>
        <v>71.458921568627446</v>
      </c>
      <c r="DI133" s="94">
        <f t="shared" si="97"/>
        <v>82.161825980392152</v>
      </c>
      <c r="DJ133" s="95">
        <f t="shared" si="98"/>
        <v>84.143845315904144</v>
      </c>
      <c r="DK133" s="96">
        <f t="shared" si="99"/>
        <v>85.729460784313716</v>
      </c>
      <c r="DL133" s="97">
        <f t="shared" si="100"/>
        <v>86</v>
      </c>
      <c r="DM133" s="164">
        <f t="shared" si="68"/>
        <v>-4</v>
      </c>
      <c r="DN133" s="248">
        <f t="shared" si="69"/>
        <v>90</v>
      </c>
      <c r="DO133" s="248">
        <f t="shared" si="101"/>
        <v>90</v>
      </c>
    </row>
    <row r="134" spans="1:119" ht="18" customHeight="1">
      <c r="A134" s="70">
        <v>406913150173</v>
      </c>
      <c r="B134" s="71" t="s">
        <v>207</v>
      </c>
      <c r="C134" s="252" t="s">
        <v>208</v>
      </c>
      <c r="D134" s="253"/>
      <c r="E134" s="182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 t="str">
        <f t="shared" si="70"/>
        <v/>
      </c>
      <c r="R134" s="76">
        <f t="shared" si="71"/>
        <v>0</v>
      </c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 t="str">
        <f t="shared" si="72"/>
        <v/>
      </c>
      <c r="AD134" s="79" t="str">
        <f t="shared" si="73"/>
        <v/>
      </c>
      <c r="AE134" s="182">
        <v>13</v>
      </c>
      <c r="AF134" s="182">
        <v>15</v>
      </c>
      <c r="AG134" s="76">
        <v>18</v>
      </c>
      <c r="AH134" s="76">
        <v>16</v>
      </c>
      <c r="AI134" s="76"/>
      <c r="AJ134" s="76"/>
      <c r="AK134" s="76"/>
      <c r="AL134" s="76"/>
      <c r="AM134" s="76"/>
      <c r="AN134" s="76"/>
      <c r="AO134" s="76">
        <f t="shared" si="74"/>
        <v>62</v>
      </c>
      <c r="AP134" s="76">
        <f t="shared" si="75"/>
        <v>82.666666666666671</v>
      </c>
      <c r="AQ134" s="78">
        <v>15</v>
      </c>
      <c r="AR134" s="78">
        <v>12</v>
      </c>
      <c r="AS134" s="78">
        <v>15</v>
      </c>
      <c r="AT134" s="78">
        <v>22</v>
      </c>
      <c r="AU134" s="78"/>
      <c r="AV134" s="78"/>
      <c r="AW134" s="78"/>
      <c r="AX134" s="78">
        <f t="shared" si="76"/>
        <v>64</v>
      </c>
      <c r="AY134" s="78">
        <f t="shared" si="77"/>
        <v>85.333333333333343</v>
      </c>
      <c r="AZ134" s="384">
        <v>48</v>
      </c>
      <c r="BA134" s="385"/>
      <c r="BB134" s="80">
        <f t="shared" si="78"/>
        <v>96</v>
      </c>
      <c r="BC134" s="182">
        <v>95</v>
      </c>
      <c r="BD134" s="76"/>
      <c r="BE134" s="76"/>
      <c r="BF134" s="76"/>
      <c r="BG134" s="76"/>
      <c r="BH134" s="76">
        <f t="shared" si="79"/>
        <v>95</v>
      </c>
      <c r="BI134" s="76">
        <f t="shared" si="80"/>
        <v>95</v>
      </c>
      <c r="BJ134" s="78">
        <v>20</v>
      </c>
      <c r="BK134" s="78">
        <v>15</v>
      </c>
      <c r="BL134" s="78">
        <v>21</v>
      </c>
      <c r="BM134" s="78">
        <v>20</v>
      </c>
      <c r="BN134" s="78"/>
      <c r="BO134" s="78"/>
      <c r="BP134" s="78"/>
      <c r="BQ134" s="78"/>
      <c r="BR134" s="78"/>
      <c r="BS134" s="78"/>
      <c r="BT134" s="78">
        <f t="shared" si="81"/>
        <v>76</v>
      </c>
      <c r="BU134" s="78">
        <f t="shared" si="82"/>
        <v>89.411764705882362</v>
      </c>
      <c r="BV134" s="82">
        <v>92</v>
      </c>
      <c r="BW134" s="82"/>
      <c r="BX134" s="82"/>
      <c r="BY134" s="82"/>
      <c r="BZ134" s="82"/>
      <c r="CA134" s="82">
        <f t="shared" si="83"/>
        <v>92</v>
      </c>
      <c r="CB134" s="82">
        <f t="shared" si="84"/>
        <v>92</v>
      </c>
      <c r="CC134" s="84">
        <v>87</v>
      </c>
      <c r="CD134" s="84"/>
      <c r="CE134" s="84"/>
      <c r="CF134" s="84"/>
      <c r="CG134" s="84"/>
      <c r="CH134" s="84">
        <f t="shared" si="85"/>
        <v>87</v>
      </c>
      <c r="CI134" s="84">
        <f t="shared" si="86"/>
        <v>87</v>
      </c>
      <c r="CJ134" s="86"/>
      <c r="CK134" s="86"/>
      <c r="CL134" s="86"/>
      <c r="CM134" s="86"/>
      <c r="CN134" s="86"/>
      <c r="CO134" s="86" t="str">
        <f t="shared" si="87"/>
        <v/>
      </c>
      <c r="CP134" s="86">
        <f t="shared" si="88"/>
        <v>0</v>
      </c>
      <c r="CQ134" s="182">
        <v>20</v>
      </c>
      <c r="CR134" s="76">
        <v>8</v>
      </c>
      <c r="CS134" s="76">
        <v>15</v>
      </c>
      <c r="CT134" s="88"/>
      <c r="CU134" s="88"/>
      <c r="CV134" s="88"/>
      <c r="CW134" s="88"/>
      <c r="CX134" s="88"/>
      <c r="CY134" s="88">
        <f t="shared" si="89"/>
        <v>43</v>
      </c>
      <c r="CZ134" s="89">
        <f t="shared" si="90"/>
        <v>95.555555555555557</v>
      </c>
      <c r="DA134" s="386">
        <v>50</v>
      </c>
      <c r="DB134" s="385"/>
      <c r="DC134" s="80">
        <f t="shared" si="91"/>
        <v>20</v>
      </c>
      <c r="DD134" s="162" t="str">
        <f t="shared" si="92"/>
        <v/>
      </c>
      <c r="DE134" s="162">
        <f t="shared" si="93"/>
        <v>26.240000000000006</v>
      </c>
      <c r="DF134" s="162">
        <f t="shared" si="94"/>
        <v>45.789542483660128</v>
      </c>
      <c r="DG134" s="162">
        <f t="shared" si="95"/>
        <v>20</v>
      </c>
      <c r="DH134" s="93">
        <f t="shared" si="96"/>
        <v>92.029542483660137</v>
      </c>
      <c r="DI134" s="94">
        <f t="shared" si="97"/>
        <v>95.018464052287584</v>
      </c>
      <c r="DJ134" s="95">
        <f t="shared" si="98"/>
        <v>95.571968046477849</v>
      </c>
      <c r="DK134" s="96">
        <f t="shared" si="99"/>
        <v>96.014771241830061</v>
      </c>
      <c r="DL134" s="97">
        <f t="shared" si="100"/>
        <v>96</v>
      </c>
      <c r="DM134" s="164">
        <f t="shared" si="68"/>
        <v>0</v>
      </c>
      <c r="DN134" s="248">
        <f t="shared" si="69"/>
        <v>96</v>
      </c>
      <c r="DO134" s="248">
        <f t="shared" si="101"/>
        <v>97</v>
      </c>
    </row>
    <row r="135" spans="1:119" ht="18" customHeight="1">
      <c r="A135" s="70">
        <v>484568150052</v>
      </c>
      <c r="B135" s="71" t="s">
        <v>209</v>
      </c>
      <c r="C135" s="252" t="s">
        <v>210</v>
      </c>
      <c r="D135" s="253"/>
      <c r="E135" s="182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 t="str">
        <f t="shared" si="70"/>
        <v/>
      </c>
      <c r="R135" s="76">
        <f t="shared" si="71"/>
        <v>0</v>
      </c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 t="str">
        <f t="shared" si="72"/>
        <v/>
      </c>
      <c r="AD135" s="79" t="str">
        <f t="shared" si="73"/>
        <v/>
      </c>
      <c r="AE135" s="182">
        <v>10</v>
      </c>
      <c r="AF135" s="182">
        <v>13</v>
      </c>
      <c r="AG135" s="76">
        <v>16</v>
      </c>
      <c r="AH135" s="76">
        <v>12</v>
      </c>
      <c r="AI135" s="76"/>
      <c r="AJ135" s="76"/>
      <c r="AK135" s="76"/>
      <c r="AL135" s="76"/>
      <c r="AM135" s="76"/>
      <c r="AN135" s="76"/>
      <c r="AO135" s="76">
        <f t="shared" si="74"/>
        <v>51</v>
      </c>
      <c r="AP135" s="76">
        <f t="shared" si="75"/>
        <v>68</v>
      </c>
      <c r="AQ135" s="78">
        <v>15</v>
      </c>
      <c r="AR135" s="78">
        <v>8</v>
      </c>
      <c r="AS135" s="78">
        <v>0</v>
      </c>
      <c r="AT135" s="78">
        <v>12</v>
      </c>
      <c r="AU135" s="78"/>
      <c r="AV135" s="78"/>
      <c r="AW135" s="78"/>
      <c r="AX135" s="78">
        <f t="shared" si="76"/>
        <v>35</v>
      </c>
      <c r="AY135" s="78">
        <f t="shared" si="77"/>
        <v>46.666666666666664</v>
      </c>
      <c r="AZ135" s="384">
        <v>47</v>
      </c>
      <c r="BA135" s="385"/>
      <c r="BB135" s="80">
        <f t="shared" si="78"/>
        <v>94</v>
      </c>
      <c r="BC135" s="182">
        <v>89</v>
      </c>
      <c r="BD135" s="76"/>
      <c r="BE135" s="76"/>
      <c r="BF135" s="76"/>
      <c r="BG135" s="76"/>
      <c r="BH135" s="76">
        <f t="shared" si="79"/>
        <v>89</v>
      </c>
      <c r="BI135" s="76">
        <f t="shared" si="80"/>
        <v>89</v>
      </c>
      <c r="BJ135" s="78">
        <v>15</v>
      </c>
      <c r="BK135" s="78">
        <v>15</v>
      </c>
      <c r="BL135" s="78">
        <v>23</v>
      </c>
      <c r="BM135" s="78">
        <v>19</v>
      </c>
      <c r="BN135" s="78"/>
      <c r="BO135" s="78"/>
      <c r="BP135" s="78"/>
      <c r="BQ135" s="78"/>
      <c r="BR135" s="78"/>
      <c r="BS135" s="78"/>
      <c r="BT135" s="78">
        <f t="shared" si="81"/>
        <v>72</v>
      </c>
      <c r="BU135" s="78">
        <f t="shared" si="82"/>
        <v>84.705882352941174</v>
      </c>
      <c r="BV135" s="82">
        <v>94</v>
      </c>
      <c r="BW135" s="82"/>
      <c r="BX135" s="82"/>
      <c r="BY135" s="82"/>
      <c r="BZ135" s="82"/>
      <c r="CA135" s="82">
        <f t="shared" si="83"/>
        <v>94</v>
      </c>
      <c r="CB135" s="82">
        <f t="shared" si="84"/>
        <v>94</v>
      </c>
      <c r="CC135" s="84">
        <v>86</v>
      </c>
      <c r="CD135" s="84"/>
      <c r="CE135" s="84"/>
      <c r="CF135" s="84"/>
      <c r="CG135" s="84"/>
      <c r="CH135" s="84">
        <f t="shared" si="85"/>
        <v>86</v>
      </c>
      <c r="CI135" s="84">
        <f t="shared" si="86"/>
        <v>86</v>
      </c>
      <c r="CJ135" s="86"/>
      <c r="CK135" s="86"/>
      <c r="CL135" s="86"/>
      <c r="CM135" s="86"/>
      <c r="CN135" s="86"/>
      <c r="CO135" s="86" t="str">
        <f t="shared" si="87"/>
        <v/>
      </c>
      <c r="CP135" s="86">
        <f t="shared" si="88"/>
        <v>0</v>
      </c>
      <c r="CQ135" s="182">
        <v>20</v>
      </c>
      <c r="CR135" s="76">
        <v>8</v>
      </c>
      <c r="CS135" s="76">
        <v>12</v>
      </c>
      <c r="CT135" s="88"/>
      <c r="CU135" s="88"/>
      <c r="CV135" s="88"/>
      <c r="CW135" s="88"/>
      <c r="CX135" s="88"/>
      <c r="CY135" s="88">
        <f t="shared" si="89"/>
        <v>40</v>
      </c>
      <c r="CZ135" s="89">
        <f t="shared" si="90"/>
        <v>88.888888888888886</v>
      </c>
      <c r="DA135" s="386">
        <v>40</v>
      </c>
      <c r="DB135" s="385"/>
      <c r="DC135" s="80">
        <f t="shared" si="91"/>
        <v>16</v>
      </c>
      <c r="DD135" s="162" t="str">
        <f t="shared" si="92"/>
        <v/>
      </c>
      <c r="DE135" s="162">
        <f t="shared" si="93"/>
        <v>20.82</v>
      </c>
      <c r="DF135" s="162">
        <f t="shared" si="94"/>
        <v>44.125326797385625</v>
      </c>
      <c r="DG135" s="162">
        <f t="shared" si="95"/>
        <v>16</v>
      </c>
      <c r="DH135" s="93">
        <f t="shared" si="96"/>
        <v>80.945326797385633</v>
      </c>
      <c r="DI135" s="94">
        <f t="shared" si="97"/>
        <v>88.09082924836602</v>
      </c>
      <c r="DJ135" s="95">
        <f t="shared" si="98"/>
        <v>89.414070442992013</v>
      </c>
      <c r="DK135" s="96">
        <f t="shared" si="99"/>
        <v>90.472663398692816</v>
      </c>
      <c r="DL135" s="97">
        <f t="shared" si="100"/>
        <v>90</v>
      </c>
      <c r="DM135" s="164">
        <f t="shared" si="68"/>
        <v>-3</v>
      </c>
      <c r="DN135" s="248">
        <f t="shared" si="69"/>
        <v>93</v>
      </c>
      <c r="DO135" s="248">
        <f t="shared" si="101"/>
        <v>93</v>
      </c>
    </row>
    <row r="136" spans="1:119" ht="18" customHeight="1">
      <c r="A136" s="70">
        <v>406913150177</v>
      </c>
      <c r="B136" s="71" t="s">
        <v>211</v>
      </c>
      <c r="C136" s="252" t="s">
        <v>212</v>
      </c>
      <c r="D136" s="253"/>
      <c r="E136" s="182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 t="str">
        <f t="shared" si="70"/>
        <v/>
      </c>
      <c r="R136" s="76">
        <f t="shared" si="71"/>
        <v>0</v>
      </c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 t="str">
        <f t="shared" si="72"/>
        <v/>
      </c>
      <c r="AD136" s="79" t="str">
        <f t="shared" si="73"/>
        <v/>
      </c>
      <c r="AE136" s="182">
        <v>9</v>
      </c>
      <c r="AF136" s="182">
        <v>13</v>
      </c>
      <c r="AG136" s="76">
        <v>16</v>
      </c>
      <c r="AH136" s="76">
        <v>19</v>
      </c>
      <c r="AI136" s="76"/>
      <c r="AJ136" s="76"/>
      <c r="AK136" s="76"/>
      <c r="AL136" s="76"/>
      <c r="AM136" s="76"/>
      <c r="AN136" s="76"/>
      <c r="AO136" s="76">
        <f t="shared" si="74"/>
        <v>57</v>
      </c>
      <c r="AP136" s="76">
        <f t="shared" si="75"/>
        <v>76</v>
      </c>
      <c r="AQ136" s="78">
        <v>13</v>
      </c>
      <c r="AR136" s="78">
        <v>20</v>
      </c>
      <c r="AS136" s="78">
        <v>15</v>
      </c>
      <c r="AT136" s="78">
        <v>21</v>
      </c>
      <c r="AU136" s="78"/>
      <c r="AV136" s="78"/>
      <c r="AW136" s="78"/>
      <c r="AX136" s="78">
        <f t="shared" si="76"/>
        <v>69</v>
      </c>
      <c r="AY136" s="78">
        <f t="shared" si="77"/>
        <v>92</v>
      </c>
      <c r="AZ136" s="384">
        <v>47</v>
      </c>
      <c r="BA136" s="385"/>
      <c r="BB136" s="80">
        <f t="shared" si="78"/>
        <v>94</v>
      </c>
      <c r="BC136" s="182">
        <v>93</v>
      </c>
      <c r="BD136" s="76"/>
      <c r="BE136" s="76"/>
      <c r="BF136" s="76"/>
      <c r="BG136" s="76"/>
      <c r="BH136" s="76">
        <f t="shared" si="79"/>
        <v>93</v>
      </c>
      <c r="BI136" s="76">
        <f t="shared" si="80"/>
        <v>93</v>
      </c>
      <c r="BJ136" s="78">
        <v>18</v>
      </c>
      <c r="BK136" s="78">
        <v>14</v>
      </c>
      <c r="BL136" s="78">
        <v>19</v>
      </c>
      <c r="BM136" s="78">
        <v>20</v>
      </c>
      <c r="BN136" s="78"/>
      <c r="BO136" s="78"/>
      <c r="BP136" s="78"/>
      <c r="BQ136" s="78"/>
      <c r="BR136" s="78"/>
      <c r="BS136" s="78"/>
      <c r="BT136" s="78">
        <f t="shared" si="81"/>
        <v>71</v>
      </c>
      <c r="BU136" s="78">
        <f t="shared" si="82"/>
        <v>83.529411764705884</v>
      </c>
      <c r="BV136" s="82">
        <v>94</v>
      </c>
      <c r="BW136" s="82"/>
      <c r="BX136" s="82"/>
      <c r="BY136" s="82"/>
      <c r="BZ136" s="82"/>
      <c r="CA136" s="82">
        <f t="shared" si="83"/>
        <v>94</v>
      </c>
      <c r="CB136" s="82">
        <f t="shared" si="84"/>
        <v>94</v>
      </c>
      <c r="CC136" s="84">
        <v>83</v>
      </c>
      <c r="CD136" s="84"/>
      <c r="CE136" s="84"/>
      <c r="CF136" s="84"/>
      <c r="CG136" s="84"/>
      <c r="CH136" s="84">
        <f t="shared" si="85"/>
        <v>83</v>
      </c>
      <c r="CI136" s="84">
        <f t="shared" si="86"/>
        <v>83</v>
      </c>
      <c r="CJ136" s="86"/>
      <c r="CK136" s="86"/>
      <c r="CL136" s="86"/>
      <c r="CM136" s="86"/>
      <c r="CN136" s="86"/>
      <c r="CO136" s="86" t="str">
        <f t="shared" si="87"/>
        <v/>
      </c>
      <c r="CP136" s="86">
        <f t="shared" si="88"/>
        <v>0</v>
      </c>
      <c r="CQ136" s="182">
        <v>11</v>
      </c>
      <c r="CR136" s="76">
        <v>7</v>
      </c>
      <c r="CS136" s="76">
        <v>10</v>
      </c>
      <c r="CT136" s="88"/>
      <c r="CU136" s="88"/>
      <c r="CV136" s="88"/>
      <c r="CW136" s="88"/>
      <c r="CX136" s="88"/>
      <c r="CY136" s="88">
        <f t="shared" si="89"/>
        <v>28</v>
      </c>
      <c r="CZ136" s="89">
        <f t="shared" si="90"/>
        <v>62.222222222222221</v>
      </c>
      <c r="DA136" s="386">
        <v>47</v>
      </c>
      <c r="DB136" s="385"/>
      <c r="DC136" s="80">
        <f t="shared" si="91"/>
        <v>18.8</v>
      </c>
      <c r="DD136" s="162" t="str">
        <f t="shared" si="92"/>
        <v/>
      </c>
      <c r="DE136" s="162">
        <f t="shared" si="93"/>
        <v>25.86</v>
      </c>
      <c r="DF136" s="162">
        <f t="shared" si="94"/>
        <v>42.890522875816998</v>
      </c>
      <c r="DG136" s="162">
        <f t="shared" si="95"/>
        <v>18.8</v>
      </c>
      <c r="DH136" s="93">
        <f t="shared" si="96"/>
        <v>87.550522875816995</v>
      </c>
      <c r="DI136" s="94">
        <f t="shared" si="97"/>
        <v>92.219076797385625</v>
      </c>
      <c r="DJ136" s="95">
        <f t="shared" si="98"/>
        <v>93.083623819898335</v>
      </c>
      <c r="DK136" s="96">
        <f t="shared" si="99"/>
        <v>93.775261437908497</v>
      </c>
      <c r="DL136" s="97">
        <f t="shared" si="100"/>
        <v>94</v>
      </c>
      <c r="DM136" s="164">
        <f t="shared" si="68"/>
        <v>2</v>
      </c>
      <c r="DN136" s="248">
        <f t="shared" si="69"/>
        <v>92</v>
      </c>
      <c r="DO136" s="248">
        <f t="shared" si="101"/>
        <v>92</v>
      </c>
    </row>
    <row r="137" spans="1:119" ht="18" customHeight="1">
      <c r="A137" s="70">
        <v>406913150178</v>
      </c>
      <c r="B137" s="71" t="s">
        <v>213</v>
      </c>
      <c r="C137" s="252" t="s">
        <v>214</v>
      </c>
      <c r="D137" s="253"/>
      <c r="E137" s="182"/>
      <c r="F137" s="76"/>
      <c r="G137" s="76"/>
      <c r="H137" s="76"/>
      <c r="I137" s="76"/>
      <c r="J137" s="76"/>
      <c r="K137" s="76"/>
      <c r="L137" s="76"/>
      <c r="M137" s="76"/>
      <c r="N137" s="76"/>
      <c r="O137" s="106"/>
      <c r="P137" s="106"/>
      <c r="Q137" s="76" t="str">
        <f t="shared" si="70"/>
        <v/>
      </c>
      <c r="R137" s="76">
        <f t="shared" si="71"/>
        <v>0</v>
      </c>
      <c r="S137" s="108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78" t="str">
        <f t="shared" si="72"/>
        <v/>
      </c>
      <c r="AD137" s="79" t="str">
        <f t="shared" si="73"/>
        <v/>
      </c>
      <c r="AE137" s="182">
        <v>12</v>
      </c>
      <c r="AF137" s="182">
        <v>14</v>
      </c>
      <c r="AG137" s="76">
        <v>16</v>
      </c>
      <c r="AH137" s="76">
        <v>13</v>
      </c>
      <c r="AI137" s="76"/>
      <c r="AJ137" s="76"/>
      <c r="AK137" s="76"/>
      <c r="AL137" s="76"/>
      <c r="AM137" s="76"/>
      <c r="AN137" s="76"/>
      <c r="AO137" s="76">
        <f t="shared" si="74"/>
        <v>55</v>
      </c>
      <c r="AP137" s="76">
        <f t="shared" si="75"/>
        <v>73.333333333333329</v>
      </c>
      <c r="AQ137" s="78">
        <v>15</v>
      </c>
      <c r="AR137" s="108">
        <v>19</v>
      </c>
      <c r="AS137" s="108">
        <v>12</v>
      </c>
      <c r="AT137" s="108">
        <v>20</v>
      </c>
      <c r="AU137" s="108"/>
      <c r="AV137" s="108"/>
      <c r="AW137" s="108"/>
      <c r="AX137" s="78">
        <f t="shared" si="76"/>
        <v>66</v>
      </c>
      <c r="AY137" s="78">
        <f t="shared" si="77"/>
        <v>88</v>
      </c>
      <c r="AZ137" s="384">
        <v>49</v>
      </c>
      <c r="BA137" s="385"/>
      <c r="BB137" s="80">
        <f t="shared" si="78"/>
        <v>98</v>
      </c>
      <c r="BC137" s="182">
        <v>95</v>
      </c>
      <c r="BD137" s="76"/>
      <c r="BE137" s="76"/>
      <c r="BF137" s="76"/>
      <c r="BG137" s="76"/>
      <c r="BH137" s="76">
        <f t="shared" si="79"/>
        <v>95</v>
      </c>
      <c r="BI137" s="76">
        <f t="shared" si="80"/>
        <v>95</v>
      </c>
      <c r="BJ137" s="108">
        <v>20</v>
      </c>
      <c r="BK137" s="108">
        <v>11</v>
      </c>
      <c r="BL137" s="78">
        <v>24</v>
      </c>
      <c r="BM137" s="78">
        <v>12</v>
      </c>
      <c r="BN137" s="78"/>
      <c r="BO137" s="78"/>
      <c r="BP137" s="78"/>
      <c r="BQ137" s="78"/>
      <c r="BR137" s="78"/>
      <c r="BS137" s="78"/>
      <c r="BT137" s="78">
        <f t="shared" si="81"/>
        <v>67</v>
      </c>
      <c r="BU137" s="78">
        <f t="shared" si="82"/>
        <v>78.82352941176471</v>
      </c>
      <c r="BV137" s="82">
        <v>94</v>
      </c>
      <c r="BW137" s="82"/>
      <c r="BX137" s="82"/>
      <c r="BY137" s="82"/>
      <c r="BZ137" s="82"/>
      <c r="CA137" s="82">
        <f t="shared" si="83"/>
        <v>94</v>
      </c>
      <c r="CB137" s="82">
        <f t="shared" si="84"/>
        <v>94</v>
      </c>
      <c r="CC137" s="84">
        <v>85</v>
      </c>
      <c r="CD137" s="84"/>
      <c r="CE137" s="84"/>
      <c r="CF137" s="84"/>
      <c r="CG137" s="84"/>
      <c r="CH137" s="84">
        <f t="shared" si="85"/>
        <v>85</v>
      </c>
      <c r="CI137" s="84">
        <f t="shared" si="86"/>
        <v>85</v>
      </c>
      <c r="CJ137" s="86"/>
      <c r="CK137" s="86"/>
      <c r="CL137" s="86"/>
      <c r="CM137" s="86"/>
      <c r="CN137" s="86"/>
      <c r="CO137" s="86" t="str">
        <f t="shared" si="87"/>
        <v/>
      </c>
      <c r="CP137" s="86">
        <f t="shared" si="88"/>
        <v>0</v>
      </c>
      <c r="CQ137" s="182">
        <v>10</v>
      </c>
      <c r="CR137" s="76">
        <v>8</v>
      </c>
      <c r="CS137" s="76">
        <v>6</v>
      </c>
      <c r="CT137" s="88"/>
      <c r="CU137" s="88"/>
      <c r="CV137" s="88"/>
      <c r="CW137" s="88"/>
      <c r="CX137" s="88"/>
      <c r="CY137" s="88">
        <f t="shared" si="89"/>
        <v>24</v>
      </c>
      <c r="CZ137" s="89">
        <f t="shared" si="90"/>
        <v>53.333333333333336</v>
      </c>
      <c r="DA137" s="386">
        <v>47</v>
      </c>
      <c r="DB137" s="385"/>
      <c r="DC137" s="80">
        <f t="shared" si="91"/>
        <v>18.8</v>
      </c>
      <c r="DD137" s="162" t="str">
        <f t="shared" si="92"/>
        <v/>
      </c>
      <c r="DE137" s="162">
        <f t="shared" si="93"/>
        <v>25.54</v>
      </c>
      <c r="DF137" s="162">
        <f t="shared" si="94"/>
        <v>42.140196078431373</v>
      </c>
      <c r="DG137" s="162">
        <f t="shared" si="95"/>
        <v>18.8</v>
      </c>
      <c r="DH137" s="93">
        <f t="shared" si="96"/>
        <v>86.480196078431376</v>
      </c>
      <c r="DI137" s="94">
        <f t="shared" si="97"/>
        <v>91.550122549019619</v>
      </c>
      <c r="DJ137" s="95">
        <f t="shared" si="98"/>
        <v>92.488997821350765</v>
      </c>
      <c r="DK137" s="96">
        <f t="shared" si="99"/>
        <v>93.240098039215695</v>
      </c>
      <c r="DL137" s="97">
        <f t="shared" si="100"/>
        <v>93</v>
      </c>
      <c r="DM137" s="164">
        <f t="shared" si="68"/>
        <v>-2</v>
      </c>
      <c r="DN137" s="248">
        <f t="shared" si="69"/>
        <v>95</v>
      </c>
      <c r="DO137" s="248">
        <f t="shared" si="101"/>
        <v>94</v>
      </c>
    </row>
    <row r="138" spans="1:119" ht="18" customHeight="1">
      <c r="A138" s="70">
        <v>406768150551</v>
      </c>
      <c r="B138" s="103" t="s">
        <v>215</v>
      </c>
      <c r="C138" s="250" t="s">
        <v>216</v>
      </c>
      <c r="D138" s="253"/>
      <c r="E138" s="182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 t="str">
        <f t="shared" si="70"/>
        <v/>
      </c>
      <c r="R138" s="76">
        <f t="shared" si="71"/>
        <v>0</v>
      </c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 t="str">
        <f t="shared" si="72"/>
        <v/>
      </c>
      <c r="AD138" s="79" t="str">
        <f t="shared" si="73"/>
        <v/>
      </c>
      <c r="AE138" s="182">
        <v>7</v>
      </c>
      <c r="AF138" s="182">
        <v>12</v>
      </c>
      <c r="AG138" s="76">
        <v>15</v>
      </c>
      <c r="AH138" s="76">
        <v>8</v>
      </c>
      <c r="AI138" s="76"/>
      <c r="AJ138" s="76"/>
      <c r="AK138" s="76"/>
      <c r="AL138" s="76"/>
      <c r="AM138" s="76"/>
      <c r="AN138" s="76"/>
      <c r="AO138" s="76">
        <f t="shared" si="74"/>
        <v>42</v>
      </c>
      <c r="AP138" s="76">
        <f t="shared" si="75"/>
        <v>56.000000000000007</v>
      </c>
      <c r="AQ138" s="78">
        <v>13</v>
      </c>
      <c r="AR138" s="78">
        <v>12</v>
      </c>
      <c r="AS138" s="78">
        <v>15</v>
      </c>
      <c r="AT138" s="78">
        <v>19</v>
      </c>
      <c r="AU138" s="78"/>
      <c r="AV138" s="78"/>
      <c r="AW138" s="78"/>
      <c r="AX138" s="78">
        <f t="shared" si="76"/>
        <v>59</v>
      </c>
      <c r="AY138" s="78">
        <f t="shared" si="77"/>
        <v>78.666666666666657</v>
      </c>
      <c r="AZ138" s="384">
        <v>45</v>
      </c>
      <c r="BA138" s="385"/>
      <c r="BB138" s="80">
        <f t="shared" si="78"/>
        <v>90</v>
      </c>
      <c r="BC138" s="182">
        <v>91</v>
      </c>
      <c r="BD138" s="76"/>
      <c r="BE138" s="76"/>
      <c r="BF138" s="76"/>
      <c r="BG138" s="76"/>
      <c r="BH138" s="76">
        <f t="shared" si="79"/>
        <v>91</v>
      </c>
      <c r="BI138" s="76">
        <f t="shared" si="80"/>
        <v>91</v>
      </c>
      <c r="BJ138" s="78">
        <v>15</v>
      </c>
      <c r="BK138" s="78">
        <v>15</v>
      </c>
      <c r="BL138" s="78">
        <v>22</v>
      </c>
      <c r="BM138" s="78">
        <v>20</v>
      </c>
      <c r="BN138" s="78"/>
      <c r="BO138" s="78"/>
      <c r="BP138" s="78"/>
      <c r="BQ138" s="78"/>
      <c r="BR138" s="78"/>
      <c r="BS138" s="78"/>
      <c r="BT138" s="78">
        <f t="shared" si="81"/>
        <v>72</v>
      </c>
      <c r="BU138" s="78">
        <f t="shared" si="82"/>
        <v>84.705882352941174</v>
      </c>
      <c r="BV138" s="82">
        <v>92</v>
      </c>
      <c r="BW138" s="82"/>
      <c r="BX138" s="82"/>
      <c r="BY138" s="82"/>
      <c r="BZ138" s="82"/>
      <c r="CA138" s="82">
        <f t="shared" si="83"/>
        <v>92</v>
      </c>
      <c r="CB138" s="82">
        <f t="shared" si="84"/>
        <v>92</v>
      </c>
      <c r="CC138" s="84">
        <v>86</v>
      </c>
      <c r="CD138" s="84"/>
      <c r="CE138" s="84"/>
      <c r="CF138" s="84"/>
      <c r="CG138" s="84"/>
      <c r="CH138" s="84">
        <f t="shared" si="85"/>
        <v>86</v>
      </c>
      <c r="CI138" s="84">
        <f t="shared" si="86"/>
        <v>86</v>
      </c>
      <c r="CJ138" s="86"/>
      <c r="CK138" s="86"/>
      <c r="CL138" s="86"/>
      <c r="CM138" s="86"/>
      <c r="CN138" s="86"/>
      <c r="CO138" s="86" t="str">
        <f t="shared" si="87"/>
        <v/>
      </c>
      <c r="CP138" s="86">
        <f t="shared" si="88"/>
        <v>0</v>
      </c>
      <c r="CQ138" s="182">
        <v>15</v>
      </c>
      <c r="CR138" s="76">
        <v>7</v>
      </c>
      <c r="CS138" s="76">
        <v>14</v>
      </c>
      <c r="CT138" s="88"/>
      <c r="CU138" s="88"/>
      <c r="CV138" s="88"/>
      <c r="CW138" s="88"/>
      <c r="CX138" s="88"/>
      <c r="CY138" s="88">
        <f>IF(SUMIFS(CQ138:CX138,CQ138:CX138,"&gt;=0")=0,"",SUMIFS(CQ138:CX138,CQ138:CX138,"&gt;=0"))</f>
        <v>36</v>
      </c>
      <c r="CZ138" s="89">
        <f t="shared" si="90"/>
        <v>80</v>
      </c>
      <c r="DA138" s="386">
        <v>45</v>
      </c>
      <c r="DB138" s="385"/>
      <c r="DC138" s="80">
        <f t="shared" si="91"/>
        <v>18</v>
      </c>
      <c r="DD138" s="162" t="str">
        <f t="shared" si="92"/>
        <v/>
      </c>
      <c r="DE138" s="162">
        <f t="shared" si="93"/>
        <v>21.9</v>
      </c>
      <c r="DF138" s="162">
        <f t="shared" si="94"/>
        <v>43.730882352941173</v>
      </c>
      <c r="DG138" s="162">
        <f t="shared" si="95"/>
        <v>18</v>
      </c>
      <c r="DH138" s="93">
        <f t="shared" si="96"/>
        <v>83.630882352941171</v>
      </c>
      <c r="DI138" s="94">
        <f t="shared" si="97"/>
        <v>89.769301470588232</v>
      </c>
      <c r="DJ138" s="95">
        <f t="shared" si="98"/>
        <v>90.906045751633982</v>
      </c>
      <c r="DK138" s="96">
        <f t="shared" si="99"/>
        <v>91.815441176470586</v>
      </c>
      <c r="DL138" s="97">
        <f t="shared" si="100"/>
        <v>92</v>
      </c>
      <c r="DM138" s="164">
        <f t="shared" ref="DM138:DM158" si="102">IFERROR(DL138-DL85,"")</f>
        <v>0</v>
      </c>
      <c r="DN138" s="248">
        <f t="shared" ref="DN138:DN158" si="103">DL85</f>
        <v>92</v>
      </c>
      <c r="DO138" s="248">
        <f t="shared" si="101"/>
        <v>93</v>
      </c>
    </row>
    <row r="139" spans="1:119" ht="18" customHeight="1" thickBot="1">
      <c r="A139" s="70"/>
      <c r="B139" s="112"/>
      <c r="C139" s="254" t="s">
        <v>263</v>
      </c>
      <c r="D139" s="253"/>
      <c r="E139" s="182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 t="str">
        <f t="shared" si="70"/>
        <v/>
      </c>
      <c r="R139" s="76">
        <f t="shared" si="71"/>
        <v>0</v>
      </c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 t="str">
        <f t="shared" si="72"/>
        <v/>
      </c>
      <c r="AD139" s="79" t="str">
        <f t="shared" si="73"/>
        <v/>
      </c>
      <c r="AE139" s="182">
        <v>5</v>
      </c>
      <c r="AF139" s="76">
        <v>9</v>
      </c>
      <c r="AG139" s="76">
        <v>15</v>
      </c>
      <c r="AH139" s="76">
        <v>8</v>
      </c>
      <c r="AI139" s="76"/>
      <c r="AJ139" s="76"/>
      <c r="AK139" s="76"/>
      <c r="AL139" s="76"/>
      <c r="AM139" s="76"/>
      <c r="AN139" s="76"/>
      <c r="AO139" s="76">
        <f t="shared" si="74"/>
        <v>37</v>
      </c>
      <c r="AP139" s="76">
        <f t="shared" si="75"/>
        <v>49.333333333333336</v>
      </c>
      <c r="AQ139" s="78">
        <v>10</v>
      </c>
      <c r="AR139" s="78">
        <v>18</v>
      </c>
      <c r="AS139" s="78">
        <v>12</v>
      </c>
      <c r="AT139" s="78">
        <v>16</v>
      </c>
      <c r="AU139" s="78"/>
      <c r="AV139" s="78"/>
      <c r="AW139" s="78"/>
      <c r="AX139" s="78">
        <f t="shared" si="76"/>
        <v>56</v>
      </c>
      <c r="AY139" s="78">
        <f t="shared" si="77"/>
        <v>74.666666666666671</v>
      </c>
      <c r="AZ139" s="384">
        <v>35</v>
      </c>
      <c r="BA139" s="385"/>
      <c r="BB139" s="80">
        <f t="shared" si="78"/>
        <v>70</v>
      </c>
      <c r="BC139" s="182">
        <v>87</v>
      </c>
      <c r="BD139" s="76"/>
      <c r="BE139" s="76"/>
      <c r="BF139" s="76"/>
      <c r="BG139" s="76"/>
      <c r="BH139" s="76">
        <f t="shared" si="79"/>
        <v>87</v>
      </c>
      <c r="BI139" s="76">
        <f t="shared" si="80"/>
        <v>87</v>
      </c>
      <c r="BJ139" s="78">
        <v>15</v>
      </c>
      <c r="BK139" s="78">
        <v>14</v>
      </c>
      <c r="BL139" s="78">
        <v>15</v>
      </c>
      <c r="BM139" s="78">
        <v>15</v>
      </c>
      <c r="BN139" s="78"/>
      <c r="BO139" s="78"/>
      <c r="BP139" s="78"/>
      <c r="BQ139" s="78"/>
      <c r="BR139" s="78"/>
      <c r="BS139" s="78"/>
      <c r="BT139" s="78">
        <f t="shared" si="81"/>
        <v>59</v>
      </c>
      <c r="BU139" s="78">
        <f t="shared" si="82"/>
        <v>69.411764705882348</v>
      </c>
      <c r="BV139" s="82">
        <v>94</v>
      </c>
      <c r="BW139" s="82"/>
      <c r="BX139" s="82"/>
      <c r="BY139" s="82"/>
      <c r="BZ139" s="82"/>
      <c r="CA139" s="82">
        <f t="shared" si="83"/>
        <v>94</v>
      </c>
      <c r="CB139" s="82">
        <f t="shared" si="84"/>
        <v>94</v>
      </c>
      <c r="CC139" s="84">
        <v>86</v>
      </c>
      <c r="CD139" s="84"/>
      <c r="CE139" s="84"/>
      <c r="CF139" s="84"/>
      <c r="CG139" s="84"/>
      <c r="CH139" s="84">
        <f t="shared" si="85"/>
        <v>86</v>
      </c>
      <c r="CI139" s="84">
        <f t="shared" si="86"/>
        <v>86</v>
      </c>
      <c r="CJ139" s="86"/>
      <c r="CK139" s="86"/>
      <c r="CL139" s="86"/>
      <c r="CM139" s="86"/>
      <c r="CN139" s="86"/>
      <c r="CO139" s="86" t="str">
        <f t="shared" si="87"/>
        <v/>
      </c>
      <c r="CP139" s="86">
        <f t="shared" si="88"/>
        <v>0</v>
      </c>
      <c r="CQ139" s="182">
        <v>9</v>
      </c>
      <c r="CR139" s="76">
        <v>7</v>
      </c>
      <c r="CS139" s="76">
        <v>12</v>
      </c>
      <c r="CT139" s="88"/>
      <c r="CU139" s="88"/>
      <c r="CV139" s="88"/>
      <c r="CW139" s="88"/>
      <c r="CX139" s="88"/>
      <c r="CY139" s="88">
        <f t="shared" si="89"/>
        <v>28</v>
      </c>
      <c r="CZ139" s="89">
        <f t="shared" si="90"/>
        <v>62.222222222222221</v>
      </c>
      <c r="DA139" s="386">
        <v>37</v>
      </c>
      <c r="DB139" s="385"/>
      <c r="DC139" s="80">
        <f t="shared" si="91"/>
        <v>14.8</v>
      </c>
      <c r="DD139" s="162" t="str">
        <f t="shared" si="92"/>
        <v/>
      </c>
      <c r="DE139" s="162">
        <f t="shared" si="93"/>
        <v>18.940000000000001</v>
      </c>
      <c r="DF139" s="162">
        <f t="shared" si="94"/>
        <v>40.247875816993464</v>
      </c>
      <c r="DG139" s="162">
        <f t="shared" si="95"/>
        <v>14.8</v>
      </c>
      <c r="DH139" s="93">
        <f t="shared" si="96"/>
        <v>73.987875816993466</v>
      </c>
      <c r="DI139" s="94">
        <f t="shared" si="97"/>
        <v>83.742422385620912</v>
      </c>
      <c r="DJ139" s="95">
        <f t="shared" si="98"/>
        <v>85.548819898329697</v>
      </c>
      <c r="DK139" s="96">
        <f t="shared" si="99"/>
        <v>86.993937908496733</v>
      </c>
      <c r="DL139" s="97">
        <f t="shared" si="100"/>
        <v>87</v>
      </c>
      <c r="DM139" s="164">
        <f t="shared" si="102"/>
        <v>-1</v>
      </c>
      <c r="DN139" s="248">
        <f t="shared" si="103"/>
        <v>88</v>
      </c>
      <c r="DO139" s="248">
        <f t="shared" si="101"/>
        <v>80</v>
      </c>
    </row>
    <row r="140" spans="1:119" ht="18" hidden="1" customHeight="1">
      <c r="A140" s="70"/>
      <c r="B140" s="99"/>
      <c r="C140" s="250"/>
      <c r="D140" s="253"/>
      <c r="E140" s="182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 t="str">
        <f t="shared" si="70"/>
        <v/>
      </c>
      <c r="R140" s="76">
        <f t="shared" si="71"/>
        <v>0</v>
      </c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 t="str">
        <f t="shared" si="72"/>
        <v/>
      </c>
      <c r="AD140" s="79" t="str">
        <f t="shared" si="73"/>
        <v/>
      </c>
      <c r="AE140" s="182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 t="str">
        <f t="shared" si="74"/>
        <v/>
      </c>
      <c r="AP140" s="76" t="str">
        <f t="shared" si="75"/>
        <v/>
      </c>
      <c r="AQ140" s="78"/>
      <c r="AR140" s="78"/>
      <c r="AS140" s="78"/>
      <c r="AT140" s="78"/>
      <c r="AU140" s="78"/>
      <c r="AV140" s="78"/>
      <c r="AW140" s="78"/>
      <c r="AX140" s="78" t="str">
        <f t="shared" si="76"/>
        <v/>
      </c>
      <c r="AY140" s="78" t="str">
        <f t="shared" si="77"/>
        <v/>
      </c>
      <c r="AZ140" s="384"/>
      <c r="BA140" s="385"/>
      <c r="BB140" s="80" t="str">
        <f t="shared" si="78"/>
        <v/>
      </c>
      <c r="BC140" s="182"/>
      <c r="BD140" s="76"/>
      <c r="BE140" s="76"/>
      <c r="BF140" s="76"/>
      <c r="BG140" s="76"/>
      <c r="BH140" s="76" t="str">
        <f t="shared" si="79"/>
        <v/>
      </c>
      <c r="BI140" s="76" t="str">
        <f t="shared" si="80"/>
        <v/>
      </c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 t="str">
        <f t="shared" si="81"/>
        <v/>
      </c>
      <c r="BU140" s="78" t="str">
        <f t="shared" si="82"/>
        <v/>
      </c>
      <c r="BV140" s="82"/>
      <c r="BW140" s="82"/>
      <c r="BX140" s="82"/>
      <c r="BY140" s="82"/>
      <c r="BZ140" s="82"/>
      <c r="CA140" s="82" t="str">
        <f t="shared" si="83"/>
        <v/>
      </c>
      <c r="CB140" s="82" t="str">
        <f t="shared" si="84"/>
        <v/>
      </c>
      <c r="CC140" s="84"/>
      <c r="CD140" s="84"/>
      <c r="CE140" s="84"/>
      <c r="CF140" s="84"/>
      <c r="CG140" s="84"/>
      <c r="CH140" s="84" t="str">
        <f t="shared" si="85"/>
        <v/>
      </c>
      <c r="CI140" s="84" t="str">
        <f t="shared" si="86"/>
        <v/>
      </c>
      <c r="CJ140" s="86"/>
      <c r="CK140" s="86"/>
      <c r="CL140" s="86"/>
      <c r="CM140" s="86"/>
      <c r="CN140" s="86"/>
      <c r="CO140" s="86" t="str">
        <f t="shared" si="87"/>
        <v/>
      </c>
      <c r="CP140" s="86">
        <f t="shared" si="88"/>
        <v>0</v>
      </c>
      <c r="CQ140" s="182"/>
      <c r="CR140" s="76"/>
      <c r="CS140" s="76"/>
      <c r="CT140" s="88"/>
      <c r="CU140" s="88"/>
      <c r="CV140" s="88"/>
      <c r="CW140" s="88"/>
      <c r="CX140" s="88"/>
      <c r="CY140" s="88" t="str">
        <f t="shared" si="89"/>
        <v/>
      </c>
      <c r="CZ140" s="89" t="str">
        <f t="shared" si="90"/>
        <v/>
      </c>
      <c r="DA140" s="386"/>
      <c r="DB140" s="385"/>
      <c r="DC140" s="80" t="str">
        <f t="shared" si="91"/>
        <v/>
      </c>
      <c r="DD140" s="162" t="str">
        <f t="shared" si="92"/>
        <v/>
      </c>
      <c r="DE140" s="162" t="str">
        <f t="shared" si="93"/>
        <v/>
      </c>
      <c r="DF140" s="162" t="str">
        <f t="shared" si="94"/>
        <v/>
      </c>
      <c r="DG140" s="162" t="str">
        <f t="shared" si="95"/>
        <v/>
      </c>
      <c r="DH140" s="93" t="str">
        <f t="shared" si="96"/>
        <v/>
      </c>
      <c r="DI140" s="94" t="str">
        <f t="shared" si="97"/>
        <v/>
      </c>
      <c r="DJ140" s="95" t="str">
        <f t="shared" si="98"/>
        <v/>
      </c>
      <c r="DK140" s="96" t="str">
        <f t="shared" si="99"/>
        <v/>
      </c>
      <c r="DL140" s="97" t="str">
        <f t="shared" si="100"/>
        <v/>
      </c>
      <c r="DM140" s="164" t="str">
        <f t="shared" si="102"/>
        <v/>
      </c>
      <c r="DN140" s="248" t="str">
        <f t="shared" si="103"/>
        <v/>
      </c>
      <c r="DO140" s="248" t="str">
        <f t="shared" si="101"/>
        <v/>
      </c>
    </row>
    <row r="141" spans="1:119" ht="18" hidden="1" customHeight="1">
      <c r="A141" s="70"/>
      <c r="B141" s="71"/>
      <c r="C141" s="252"/>
      <c r="D141" s="253"/>
      <c r="E141" s="182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 t="str">
        <f t="shared" si="70"/>
        <v/>
      </c>
      <c r="R141" s="76">
        <f t="shared" si="71"/>
        <v>0</v>
      </c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 t="str">
        <f t="shared" si="72"/>
        <v/>
      </c>
      <c r="AD141" s="79" t="str">
        <f t="shared" si="73"/>
        <v/>
      </c>
      <c r="AE141" s="182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 t="str">
        <f t="shared" si="74"/>
        <v/>
      </c>
      <c r="AP141" s="76" t="str">
        <f t="shared" si="75"/>
        <v/>
      </c>
      <c r="AQ141" s="78"/>
      <c r="AR141" s="78"/>
      <c r="AS141" s="78"/>
      <c r="AT141" s="78"/>
      <c r="AU141" s="78"/>
      <c r="AV141" s="78"/>
      <c r="AW141" s="78"/>
      <c r="AX141" s="78" t="str">
        <f t="shared" si="76"/>
        <v/>
      </c>
      <c r="AY141" s="78" t="str">
        <f t="shared" si="77"/>
        <v/>
      </c>
      <c r="AZ141" s="384"/>
      <c r="BA141" s="385"/>
      <c r="BB141" s="80" t="str">
        <f t="shared" si="78"/>
        <v/>
      </c>
      <c r="BC141" s="182"/>
      <c r="BD141" s="76"/>
      <c r="BE141" s="76"/>
      <c r="BF141" s="76"/>
      <c r="BG141" s="76"/>
      <c r="BH141" s="76" t="str">
        <f t="shared" si="79"/>
        <v/>
      </c>
      <c r="BI141" s="76" t="str">
        <f t="shared" si="80"/>
        <v/>
      </c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 t="str">
        <f t="shared" si="81"/>
        <v/>
      </c>
      <c r="BU141" s="78" t="str">
        <f t="shared" si="82"/>
        <v/>
      </c>
      <c r="BV141" s="82"/>
      <c r="BW141" s="82"/>
      <c r="BX141" s="82"/>
      <c r="BY141" s="82"/>
      <c r="BZ141" s="82"/>
      <c r="CA141" s="82" t="str">
        <f t="shared" si="83"/>
        <v/>
      </c>
      <c r="CB141" s="82" t="str">
        <f t="shared" si="84"/>
        <v/>
      </c>
      <c r="CC141" s="84"/>
      <c r="CD141" s="84"/>
      <c r="CE141" s="84"/>
      <c r="CF141" s="84"/>
      <c r="CG141" s="84"/>
      <c r="CH141" s="84" t="str">
        <f t="shared" si="85"/>
        <v/>
      </c>
      <c r="CI141" s="84" t="str">
        <f t="shared" si="86"/>
        <v/>
      </c>
      <c r="CJ141" s="86"/>
      <c r="CK141" s="86"/>
      <c r="CL141" s="86"/>
      <c r="CM141" s="86"/>
      <c r="CN141" s="86"/>
      <c r="CO141" s="86" t="str">
        <f t="shared" si="87"/>
        <v/>
      </c>
      <c r="CP141" s="86">
        <f t="shared" si="88"/>
        <v>0</v>
      </c>
      <c r="CQ141" s="182"/>
      <c r="CR141" s="76"/>
      <c r="CS141" s="76"/>
      <c r="CT141" s="88"/>
      <c r="CU141" s="88"/>
      <c r="CV141" s="88"/>
      <c r="CW141" s="88"/>
      <c r="CX141" s="88"/>
      <c r="CY141" s="88" t="str">
        <f t="shared" si="89"/>
        <v/>
      </c>
      <c r="CZ141" s="89" t="str">
        <f t="shared" si="90"/>
        <v/>
      </c>
      <c r="DA141" s="386"/>
      <c r="DB141" s="385"/>
      <c r="DC141" s="80" t="str">
        <f t="shared" si="91"/>
        <v/>
      </c>
      <c r="DD141" s="162" t="str">
        <f t="shared" si="92"/>
        <v/>
      </c>
      <c r="DE141" s="162" t="str">
        <f t="shared" si="93"/>
        <v/>
      </c>
      <c r="DF141" s="162" t="str">
        <f t="shared" si="94"/>
        <v/>
      </c>
      <c r="DG141" s="162" t="str">
        <f t="shared" si="95"/>
        <v/>
      </c>
      <c r="DH141" s="93" t="str">
        <f t="shared" si="96"/>
        <v/>
      </c>
      <c r="DI141" s="94" t="str">
        <f t="shared" si="97"/>
        <v/>
      </c>
      <c r="DJ141" s="95" t="str">
        <f t="shared" si="98"/>
        <v/>
      </c>
      <c r="DK141" s="96" t="str">
        <f t="shared" si="99"/>
        <v/>
      </c>
      <c r="DL141" s="97" t="str">
        <f t="shared" si="100"/>
        <v/>
      </c>
      <c r="DM141" s="164" t="str">
        <f t="shared" si="102"/>
        <v/>
      </c>
      <c r="DN141" s="248" t="str">
        <f t="shared" si="103"/>
        <v/>
      </c>
      <c r="DO141" s="248" t="str">
        <f t="shared" si="101"/>
        <v/>
      </c>
    </row>
    <row r="142" spans="1:119" ht="18" hidden="1" customHeight="1">
      <c r="A142" s="70"/>
      <c r="B142" s="103"/>
      <c r="C142" s="250"/>
      <c r="D142" s="253"/>
      <c r="E142" s="182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 t="str">
        <f t="shared" si="70"/>
        <v/>
      </c>
      <c r="R142" s="76">
        <f t="shared" si="71"/>
        <v>0</v>
      </c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 t="str">
        <f t="shared" si="72"/>
        <v/>
      </c>
      <c r="AD142" s="79" t="str">
        <f t="shared" si="73"/>
        <v/>
      </c>
      <c r="AE142" s="182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 t="str">
        <f t="shared" si="74"/>
        <v/>
      </c>
      <c r="AP142" s="76" t="str">
        <f t="shared" si="75"/>
        <v/>
      </c>
      <c r="AQ142" s="78"/>
      <c r="AR142" s="78"/>
      <c r="AS142" s="78"/>
      <c r="AT142" s="78"/>
      <c r="AU142" s="78"/>
      <c r="AV142" s="78"/>
      <c r="AW142" s="78"/>
      <c r="AX142" s="78" t="str">
        <f t="shared" si="76"/>
        <v/>
      </c>
      <c r="AY142" s="78" t="str">
        <f t="shared" si="77"/>
        <v/>
      </c>
      <c r="AZ142" s="384"/>
      <c r="BA142" s="385"/>
      <c r="BB142" s="80" t="str">
        <f t="shared" si="78"/>
        <v/>
      </c>
      <c r="BC142" s="182"/>
      <c r="BD142" s="76"/>
      <c r="BE142" s="76"/>
      <c r="BF142" s="76"/>
      <c r="BG142" s="76"/>
      <c r="BH142" s="76" t="str">
        <f t="shared" si="79"/>
        <v/>
      </c>
      <c r="BI142" s="76" t="str">
        <f t="shared" si="80"/>
        <v/>
      </c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 t="str">
        <f t="shared" si="81"/>
        <v/>
      </c>
      <c r="BU142" s="78" t="str">
        <f t="shared" si="82"/>
        <v/>
      </c>
      <c r="BV142" s="82"/>
      <c r="BW142" s="82"/>
      <c r="BX142" s="82"/>
      <c r="BY142" s="82"/>
      <c r="BZ142" s="82"/>
      <c r="CA142" s="82" t="str">
        <f t="shared" si="83"/>
        <v/>
      </c>
      <c r="CB142" s="82" t="str">
        <f t="shared" si="84"/>
        <v/>
      </c>
      <c r="CC142" s="84"/>
      <c r="CD142" s="84"/>
      <c r="CE142" s="84"/>
      <c r="CF142" s="84"/>
      <c r="CG142" s="84"/>
      <c r="CH142" s="84" t="str">
        <f t="shared" si="85"/>
        <v/>
      </c>
      <c r="CI142" s="84" t="str">
        <f t="shared" si="86"/>
        <v/>
      </c>
      <c r="CJ142" s="86"/>
      <c r="CK142" s="86"/>
      <c r="CL142" s="86"/>
      <c r="CM142" s="86"/>
      <c r="CN142" s="86"/>
      <c r="CO142" s="86" t="str">
        <f t="shared" si="87"/>
        <v/>
      </c>
      <c r="CP142" s="86">
        <f t="shared" si="88"/>
        <v>0</v>
      </c>
      <c r="CQ142" s="182"/>
      <c r="CR142" s="76"/>
      <c r="CS142" s="76"/>
      <c r="CT142" s="88"/>
      <c r="CU142" s="88"/>
      <c r="CV142" s="88"/>
      <c r="CW142" s="88"/>
      <c r="CX142" s="88"/>
      <c r="CY142" s="88" t="str">
        <f t="shared" si="89"/>
        <v/>
      </c>
      <c r="CZ142" s="89" t="str">
        <f t="shared" si="90"/>
        <v/>
      </c>
      <c r="DA142" s="386"/>
      <c r="DB142" s="385"/>
      <c r="DC142" s="80" t="str">
        <f t="shared" si="91"/>
        <v/>
      </c>
      <c r="DD142" s="162" t="str">
        <f t="shared" si="92"/>
        <v/>
      </c>
      <c r="DE142" s="162" t="str">
        <f t="shared" si="93"/>
        <v/>
      </c>
      <c r="DF142" s="162" t="str">
        <f t="shared" si="94"/>
        <v/>
      </c>
      <c r="DG142" s="162" t="str">
        <f t="shared" si="95"/>
        <v/>
      </c>
      <c r="DH142" s="93" t="str">
        <f t="shared" si="96"/>
        <v/>
      </c>
      <c r="DI142" s="94" t="str">
        <f>IFERROR(75+(100-75)/(100-60)*(DH142-60),"")</f>
        <v/>
      </c>
      <c r="DJ142" s="95" t="str">
        <f t="shared" si="98"/>
        <v/>
      </c>
      <c r="DK142" s="96" t="str">
        <f t="shared" si="99"/>
        <v/>
      </c>
      <c r="DL142" s="97" t="str">
        <f>IFERROR(IF(ROUND(IF($C$113="Green",DI142,IF($C$113="Orange",DJ142,IF($C$113="Yellow",DK142,"Error!"))),0)&lt;70,70,ROUND(IF($C$113="Green",DI142,IF($C$113="Orange",DJ142,IF($C$113="Yellow",DK142,"Error!"))),0)),"")</f>
        <v/>
      </c>
      <c r="DM142" s="164" t="str">
        <f t="shared" si="102"/>
        <v/>
      </c>
      <c r="DN142" s="248" t="str">
        <f t="shared" si="103"/>
        <v/>
      </c>
      <c r="DO142" s="248" t="str">
        <f t="shared" si="101"/>
        <v/>
      </c>
    </row>
    <row r="143" spans="1:119" ht="18" hidden="1" customHeight="1">
      <c r="A143" s="70"/>
      <c r="B143" s="71"/>
      <c r="C143" s="252"/>
      <c r="D143" s="253"/>
      <c r="E143" s="182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 t="str">
        <f t="shared" si="70"/>
        <v/>
      </c>
      <c r="R143" s="76">
        <f t="shared" si="71"/>
        <v>0</v>
      </c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 t="str">
        <f t="shared" si="72"/>
        <v/>
      </c>
      <c r="AD143" s="79" t="str">
        <f t="shared" si="73"/>
        <v/>
      </c>
      <c r="AE143" s="182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 t="str">
        <f t="shared" si="74"/>
        <v/>
      </c>
      <c r="AP143" s="76" t="str">
        <f t="shared" si="75"/>
        <v/>
      </c>
      <c r="AQ143" s="78"/>
      <c r="AR143" s="78"/>
      <c r="AS143" s="78"/>
      <c r="AT143" s="78"/>
      <c r="AU143" s="78"/>
      <c r="AV143" s="78"/>
      <c r="AW143" s="78"/>
      <c r="AX143" s="78" t="str">
        <f t="shared" si="76"/>
        <v/>
      </c>
      <c r="AY143" s="78" t="str">
        <f t="shared" si="77"/>
        <v/>
      </c>
      <c r="AZ143" s="384"/>
      <c r="BA143" s="385"/>
      <c r="BB143" s="80" t="str">
        <f t="shared" si="78"/>
        <v/>
      </c>
      <c r="BC143" s="182"/>
      <c r="BD143" s="76"/>
      <c r="BE143" s="76"/>
      <c r="BF143" s="76"/>
      <c r="BG143" s="76"/>
      <c r="BH143" s="76" t="str">
        <f t="shared" si="79"/>
        <v/>
      </c>
      <c r="BI143" s="76" t="str">
        <f t="shared" si="80"/>
        <v/>
      </c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 t="str">
        <f t="shared" si="81"/>
        <v/>
      </c>
      <c r="BU143" s="78" t="str">
        <f t="shared" si="82"/>
        <v/>
      </c>
      <c r="BV143" s="82"/>
      <c r="BW143" s="82"/>
      <c r="BX143" s="82"/>
      <c r="BY143" s="82"/>
      <c r="BZ143" s="82"/>
      <c r="CA143" s="82" t="str">
        <f t="shared" si="83"/>
        <v/>
      </c>
      <c r="CB143" s="82" t="str">
        <f t="shared" si="84"/>
        <v/>
      </c>
      <c r="CC143" s="84"/>
      <c r="CD143" s="84"/>
      <c r="CE143" s="84"/>
      <c r="CF143" s="84"/>
      <c r="CG143" s="84"/>
      <c r="CH143" s="84" t="str">
        <f t="shared" si="85"/>
        <v/>
      </c>
      <c r="CI143" s="84" t="str">
        <f t="shared" si="86"/>
        <v/>
      </c>
      <c r="CJ143" s="86"/>
      <c r="CK143" s="86"/>
      <c r="CL143" s="86"/>
      <c r="CM143" s="86"/>
      <c r="CN143" s="86"/>
      <c r="CO143" s="86" t="str">
        <f t="shared" si="87"/>
        <v/>
      </c>
      <c r="CP143" s="86">
        <f t="shared" si="88"/>
        <v>0</v>
      </c>
      <c r="CQ143" s="182"/>
      <c r="CR143" s="76"/>
      <c r="CS143" s="76"/>
      <c r="CT143" s="88"/>
      <c r="CU143" s="88"/>
      <c r="CV143" s="88"/>
      <c r="CW143" s="88"/>
      <c r="CX143" s="88"/>
      <c r="CY143" s="88" t="str">
        <f t="shared" si="89"/>
        <v/>
      </c>
      <c r="CZ143" s="89" t="str">
        <f t="shared" si="90"/>
        <v/>
      </c>
      <c r="DA143" s="386"/>
      <c r="DB143" s="385"/>
      <c r="DC143" s="80" t="str">
        <f t="shared" si="91"/>
        <v/>
      </c>
      <c r="DD143" s="162" t="str">
        <f t="shared" si="92"/>
        <v/>
      </c>
      <c r="DE143" s="162" t="str">
        <f t="shared" si="93"/>
        <v/>
      </c>
      <c r="DF143" s="162" t="str">
        <f t="shared" si="94"/>
        <v/>
      </c>
      <c r="DG143" s="162" t="str">
        <f t="shared" si="95"/>
        <v/>
      </c>
      <c r="DH143" s="93" t="str">
        <f t="shared" si="96"/>
        <v/>
      </c>
      <c r="DI143" s="94" t="str">
        <f t="shared" si="97"/>
        <v/>
      </c>
      <c r="DJ143" s="95" t="str">
        <f t="shared" si="98"/>
        <v/>
      </c>
      <c r="DK143" s="96" t="str">
        <f t="shared" si="99"/>
        <v/>
      </c>
      <c r="DL143" s="97" t="str">
        <f t="shared" si="100"/>
        <v/>
      </c>
      <c r="DM143" s="164" t="str">
        <f t="shared" si="102"/>
        <v/>
      </c>
      <c r="DN143" s="248" t="str">
        <f t="shared" si="103"/>
        <v/>
      </c>
      <c r="DO143" s="248" t="str">
        <f t="shared" si="101"/>
        <v/>
      </c>
    </row>
    <row r="144" spans="1:119" ht="18" hidden="1" customHeight="1">
      <c r="A144" s="70"/>
      <c r="B144" s="71"/>
      <c r="C144" s="252"/>
      <c r="D144" s="253"/>
      <c r="E144" s="182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 t="str">
        <f t="shared" si="70"/>
        <v/>
      </c>
      <c r="R144" s="76">
        <f t="shared" si="71"/>
        <v>0</v>
      </c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 t="str">
        <f t="shared" si="72"/>
        <v/>
      </c>
      <c r="AD144" s="79" t="str">
        <f t="shared" si="73"/>
        <v/>
      </c>
      <c r="AE144" s="182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 t="str">
        <f t="shared" si="74"/>
        <v/>
      </c>
      <c r="AP144" s="76" t="str">
        <f t="shared" si="75"/>
        <v/>
      </c>
      <c r="AQ144" s="78"/>
      <c r="AR144" s="78"/>
      <c r="AS144" s="78"/>
      <c r="AT144" s="78"/>
      <c r="AU144" s="78"/>
      <c r="AV144" s="78"/>
      <c r="AW144" s="78"/>
      <c r="AX144" s="78" t="str">
        <f t="shared" si="76"/>
        <v/>
      </c>
      <c r="AY144" s="78" t="str">
        <f t="shared" si="77"/>
        <v/>
      </c>
      <c r="AZ144" s="384"/>
      <c r="BA144" s="385"/>
      <c r="BB144" s="80" t="str">
        <f t="shared" si="78"/>
        <v/>
      </c>
      <c r="BC144" s="182"/>
      <c r="BD144" s="76"/>
      <c r="BE144" s="76"/>
      <c r="BF144" s="76"/>
      <c r="BG144" s="76"/>
      <c r="BH144" s="76" t="str">
        <f t="shared" si="79"/>
        <v/>
      </c>
      <c r="BI144" s="76" t="str">
        <f t="shared" si="80"/>
        <v/>
      </c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 t="str">
        <f t="shared" si="81"/>
        <v/>
      </c>
      <c r="BU144" s="78" t="str">
        <f t="shared" si="82"/>
        <v/>
      </c>
      <c r="BV144" s="82"/>
      <c r="BW144" s="82"/>
      <c r="BX144" s="82"/>
      <c r="BY144" s="82"/>
      <c r="BZ144" s="82"/>
      <c r="CA144" s="82" t="str">
        <f t="shared" si="83"/>
        <v/>
      </c>
      <c r="CB144" s="82" t="str">
        <f t="shared" si="84"/>
        <v/>
      </c>
      <c r="CC144" s="84"/>
      <c r="CD144" s="84"/>
      <c r="CE144" s="84"/>
      <c r="CF144" s="84"/>
      <c r="CG144" s="84"/>
      <c r="CH144" s="84" t="str">
        <f t="shared" si="85"/>
        <v/>
      </c>
      <c r="CI144" s="84" t="str">
        <f t="shared" si="86"/>
        <v/>
      </c>
      <c r="CJ144" s="86"/>
      <c r="CK144" s="86"/>
      <c r="CL144" s="86"/>
      <c r="CM144" s="86"/>
      <c r="CN144" s="86"/>
      <c r="CO144" s="86" t="str">
        <f t="shared" si="87"/>
        <v/>
      </c>
      <c r="CP144" s="86">
        <f t="shared" si="88"/>
        <v>0</v>
      </c>
      <c r="CQ144" s="182"/>
      <c r="CR144" s="76"/>
      <c r="CS144" s="76"/>
      <c r="CT144" s="88"/>
      <c r="CU144" s="88"/>
      <c r="CV144" s="88"/>
      <c r="CW144" s="88"/>
      <c r="CX144" s="88"/>
      <c r="CY144" s="88" t="str">
        <f t="shared" si="89"/>
        <v/>
      </c>
      <c r="CZ144" s="89" t="str">
        <f t="shared" si="90"/>
        <v/>
      </c>
      <c r="DA144" s="386"/>
      <c r="DB144" s="385"/>
      <c r="DC144" s="80" t="str">
        <f t="shared" si="91"/>
        <v/>
      </c>
      <c r="DD144" s="162" t="str">
        <f t="shared" si="92"/>
        <v/>
      </c>
      <c r="DE144" s="162" t="str">
        <f t="shared" si="93"/>
        <v/>
      </c>
      <c r="DF144" s="162" t="str">
        <f t="shared" si="94"/>
        <v/>
      </c>
      <c r="DG144" s="162" t="str">
        <f t="shared" si="95"/>
        <v/>
      </c>
      <c r="DH144" s="93" t="str">
        <f t="shared" si="96"/>
        <v/>
      </c>
      <c r="DI144" s="94" t="str">
        <f t="shared" si="97"/>
        <v/>
      </c>
      <c r="DJ144" s="95" t="str">
        <f t="shared" si="98"/>
        <v/>
      </c>
      <c r="DK144" s="96" t="str">
        <f t="shared" si="99"/>
        <v/>
      </c>
      <c r="DL144" s="97" t="str">
        <f t="shared" si="100"/>
        <v/>
      </c>
      <c r="DM144" s="164" t="str">
        <f t="shared" si="102"/>
        <v/>
      </c>
      <c r="DN144" s="248" t="str">
        <f t="shared" si="103"/>
        <v/>
      </c>
      <c r="DO144" s="248" t="str">
        <f t="shared" si="101"/>
        <v/>
      </c>
    </row>
    <row r="145" spans="1:120" ht="18" hidden="1" customHeight="1">
      <c r="A145" s="70"/>
      <c r="B145" s="71"/>
      <c r="C145" s="252"/>
      <c r="D145" s="253"/>
      <c r="E145" s="182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 t="str">
        <f t="shared" si="70"/>
        <v/>
      </c>
      <c r="R145" s="76">
        <f t="shared" si="71"/>
        <v>0</v>
      </c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 t="str">
        <f t="shared" si="72"/>
        <v/>
      </c>
      <c r="AD145" s="79" t="str">
        <f t="shared" si="73"/>
        <v/>
      </c>
      <c r="AE145" s="182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 t="str">
        <f t="shared" si="74"/>
        <v/>
      </c>
      <c r="AP145" s="76" t="str">
        <f t="shared" si="75"/>
        <v/>
      </c>
      <c r="AQ145" s="78"/>
      <c r="AR145" s="78"/>
      <c r="AS145" s="78"/>
      <c r="AT145" s="78"/>
      <c r="AU145" s="78"/>
      <c r="AV145" s="78"/>
      <c r="AW145" s="78"/>
      <c r="AX145" s="78" t="str">
        <f t="shared" si="76"/>
        <v/>
      </c>
      <c r="AY145" s="78" t="str">
        <f t="shared" si="77"/>
        <v/>
      </c>
      <c r="AZ145" s="384"/>
      <c r="BA145" s="385"/>
      <c r="BB145" s="80" t="str">
        <f t="shared" si="78"/>
        <v/>
      </c>
      <c r="BC145" s="182"/>
      <c r="BD145" s="76"/>
      <c r="BE145" s="76"/>
      <c r="BF145" s="76"/>
      <c r="BG145" s="76"/>
      <c r="BH145" s="76" t="str">
        <f t="shared" si="79"/>
        <v/>
      </c>
      <c r="BI145" s="76" t="str">
        <f t="shared" si="80"/>
        <v/>
      </c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 t="str">
        <f t="shared" si="81"/>
        <v/>
      </c>
      <c r="BU145" s="78" t="str">
        <f t="shared" si="82"/>
        <v/>
      </c>
      <c r="BV145" s="82"/>
      <c r="BW145" s="82"/>
      <c r="BX145" s="82"/>
      <c r="BY145" s="82"/>
      <c r="BZ145" s="82"/>
      <c r="CA145" s="82" t="str">
        <f t="shared" si="83"/>
        <v/>
      </c>
      <c r="CB145" s="82" t="str">
        <f t="shared" si="84"/>
        <v/>
      </c>
      <c r="CC145" s="84"/>
      <c r="CD145" s="84"/>
      <c r="CE145" s="84"/>
      <c r="CF145" s="84"/>
      <c r="CG145" s="84"/>
      <c r="CH145" s="84" t="str">
        <f t="shared" si="85"/>
        <v/>
      </c>
      <c r="CI145" s="84" t="str">
        <f t="shared" si="86"/>
        <v/>
      </c>
      <c r="CJ145" s="86"/>
      <c r="CK145" s="86"/>
      <c r="CL145" s="86"/>
      <c r="CM145" s="86"/>
      <c r="CN145" s="86"/>
      <c r="CO145" s="86" t="str">
        <f t="shared" si="87"/>
        <v/>
      </c>
      <c r="CP145" s="86">
        <f t="shared" si="88"/>
        <v>0</v>
      </c>
      <c r="CQ145" s="182"/>
      <c r="CR145" s="76"/>
      <c r="CS145" s="76"/>
      <c r="CT145" s="88"/>
      <c r="CU145" s="88"/>
      <c r="CV145" s="88"/>
      <c r="CW145" s="88"/>
      <c r="CX145" s="88"/>
      <c r="CY145" s="88" t="str">
        <f t="shared" si="89"/>
        <v/>
      </c>
      <c r="CZ145" s="89" t="str">
        <f t="shared" si="90"/>
        <v/>
      </c>
      <c r="DA145" s="386"/>
      <c r="DB145" s="385"/>
      <c r="DC145" s="80" t="str">
        <f t="shared" si="91"/>
        <v/>
      </c>
      <c r="DD145" s="162" t="str">
        <f t="shared" si="92"/>
        <v/>
      </c>
      <c r="DE145" s="162" t="str">
        <f t="shared" si="93"/>
        <v/>
      </c>
      <c r="DF145" s="162" t="str">
        <f t="shared" si="94"/>
        <v/>
      </c>
      <c r="DG145" s="162" t="str">
        <f t="shared" si="95"/>
        <v/>
      </c>
      <c r="DH145" s="93" t="str">
        <f t="shared" si="96"/>
        <v/>
      </c>
      <c r="DI145" s="94" t="str">
        <f t="shared" si="97"/>
        <v/>
      </c>
      <c r="DJ145" s="95" t="str">
        <f t="shared" si="98"/>
        <v/>
      </c>
      <c r="DK145" s="96" t="str">
        <f t="shared" si="99"/>
        <v/>
      </c>
      <c r="DL145" s="97" t="str">
        <f t="shared" si="100"/>
        <v/>
      </c>
      <c r="DM145" s="164" t="str">
        <f t="shared" si="102"/>
        <v/>
      </c>
      <c r="DN145" s="248" t="str">
        <f t="shared" si="103"/>
        <v/>
      </c>
      <c r="DO145" s="248" t="str">
        <f t="shared" si="101"/>
        <v/>
      </c>
    </row>
    <row r="146" spans="1:120" ht="18" hidden="1" customHeight="1">
      <c r="A146" s="70"/>
      <c r="B146" s="103"/>
      <c r="C146" s="468"/>
      <c r="D146" s="469"/>
      <c r="E146" s="182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 t="str">
        <f t="shared" si="70"/>
        <v/>
      </c>
      <c r="R146" s="76">
        <f t="shared" si="71"/>
        <v>0</v>
      </c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 t="str">
        <f t="shared" si="72"/>
        <v/>
      </c>
      <c r="AD146" s="79" t="str">
        <f t="shared" si="73"/>
        <v/>
      </c>
      <c r="AE146" s="182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 t="str">
        <f t="shared" si="74"/>
        <v/>
      </c>
      <c r="AP146" s="76" t="str">
        <f t="shared" si="75"/>
        <v/>
      </c>
      <c r="AQ146" s="78"/>
      <c r="AR146" s="78"/>
      <c r="AS146" s="78"/>
      <c r="AT146" s="78"/>
      <c r="AU146" s="78"/>
      <c r="AV146" s="78"/>
      <c r="AW146" s="78"/>
      <c r="AX146" s="78" t="str">
        <f t="shared" si="76"/>
        <v/>
      </c>
      <c r="AY146" s="78" t="str">
        <f t="shared" si="77"/>
        <v/>
      </c>
      <c r="AZ146" s="384"/>
      <c r="BA146" s="385"/>
      <c r="BB146" s="80" t="str">
        <f t="shared" si="78"/>
        <v/>
      </c>
      <c r="BC146" s="182"/>
      <c r="BD146" s="76"/>
      <c r="BE146" s="76"/>
      <c r="BF146" s="76"/>
      <c r="BG146" s="76"/>
      <c r="BH146" s="76" t="str">
        <f t="shared" si="79"/>
        <v/>
      </c>
      <c r="BI146" s="76" t="str">
        <f t="shared" si="80"/>
        <v/>
      </c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 t="str">
        <f t="shared" si="81"/>
        <v/>
      </c>
      <c r="BU146" s="78" t="str">
        <f t="shared" si="82"/>
        <v/>
      </c>
      <c r="BV146" s="82"/>
      <c r="BW146" s="82"/>
      <c r="BX146" s="82"/>
      <c r="BY146" s="82"/>
      <c r="BZ146" s="82"/>
      <c r="CA146" s="82" t="str">
        <f t="shared" si="83"/>
        <v/>
      </c>
      <c r="CB146" s="82" t="str">
        <f t="shared" si="84"/>
        <v/>
      </c>
      <c r="CC146" s="84"/>
      <c r="CD146" s="84"/>
      <c r="CE146" s="84"/>
      <c r="CF146" s="84"/>
      <c r="CG146" s="84"/>
      <c r="CH146" s="84" t="str">
        <f t="shared" si="85"/>
        <v/>
      </c>
      <c r="CI146" s="84" t="str">
        <f t="shared" si="86"/>
        <v/>
      </c>
      <c r="CJ146" s="86"/>
      <c r="CK146" s="86"/>
      <c r="CL146" s="86"/>
      <c r="CM146" s="86"/>
      <c r="CN146" s="86"/>
      <c r="CO146" s="86" t="str">
        <f t="shared" si="87"/>
        <v/>
      </c>
      <c r="CP146" s="86">
        <f t="shared" si="88"/>
        <v>0</v>
      </c>
      <c r="CQ146" s="182"/>
      <c r="CR146" s="76"/>
      <c r="CS146" s="76"/>
      <c r="CT146" s="88"/>
      <c r="CU146" s="88"/>
      <c r="CV146" s="88"/>
      <c r="CW146" s="88"/>
      <c r="CX146" s="88"/>
      <c r="CY146" s="88" t="str">
        <f t="shared" si="89"/>
        <v/>
      </c>
      <c r="CZ146" s="89" t="str">
        <f t="shared" si="90"/>
        <v/>
      </c>
      <c r="DA146" s="386"/>
      <c r="DB146" s="385"/>
      <c r="DC146" s="80" t="str">
        <f t="shared" si="91"/>
        <v/>
      </c>
      <c r="DD146" s="162" t="str">
        <f t="shared" si="92"/>
        <v/>
      </c>
      <c r="DE146" s="162" t="str">
        <f t="shared" si="93"/>
        <v/>
      </c>
      <c r="DF146" s="162" t="str">
        <f t="shared" si="94"/>
        <v/>
      </c>
      <c r="DG146" s="162" t="str">
        <f t="shared" si="95"/>
        <v/>
      </c>
      <c r="DH146" s="93" t="str">
        <f t="shared" si="96"/>
        <v/>
      </c>
      <c r="DI146" s="94" t="str">
        <f t="shared" si="97"/>
        <v/>
      </c>
      <c r="DJ146" s="95" t="str">
        <f t="shared" si="98"/>
        <v/>
      </c>
      <c r="DK146" s="96" t="str">
        <f t="shared" si="99"/>
        <v/>
      </c>
      <c r="DL146" s="97" t="str">
        <f t="shared" si="100"/>
        <v/>
      </c>
      <c r="DM146" s="164" t="str">
        <f t="shared" si="102"/>
        <v/>
      </c>
      <c r="DN146" s="248" t="str">
        <f t="shared" si="103"/>
        <v/>
      </c>
      <c r="DO146" s="248" t="str">
        <f t="shared" si="101"/>
        <v/>
      </c>
    </row>
    <row r="147" spans="1:120" ht="18" hidden="1" customHeight="1">
      <c r="A147" s="70"/>
      <c r="B147" s="103"/>
      <c r="C147" s="465"/>
      <c r="D147" s="466"/>
      <c r="E147" s="182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 t="str">
        <f t="shared" si="70"/>
        <v/>
      </c>
      <c r="R147" s="76">
        <f t="shared" si="71"/>
        <v>0</v>
      </c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 t="str">
        <f t="shared" si="72"/>
        <v/>
      </c>
      <c r="AD147" s="79" t="str">
        <f t="shared" si="73"/>
        <v/>
      </c>
      <c r="AE147" s="182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 t="str">
        <f t="shared" si="74"/>
        <v/>
      </c>
      <c r="AP147" s="76" t="str">
        <f t="shared" si="75"/>
        <v/>
      </c>
      <c r="AQ147" s="78"/>
      <c r="AR147" s="78"/>
      <c r="AS147" s="78"/>
      <c r="AT147" s="78"/>
      <c r="AU147" s="78"/>
      <c r="AV147" s="78"/>
      <c r="AW147" s="78"/>
      <c r="AX147" s="78" t="str">
        <f t="shared" si="76"/>
        <v/>
      </c>
      <c r="AY147" s="78" t="str">
        <f t="shared" si="77"/>
        <v/>
      </c>
      <c r="AZ147" s="384"/>
      <c r="BA147" s="385"/>
      <c r="BB147" s="80" t="str">
        <f t="shared" si="78"/>
        <v/>
      </c>
      <c r="BC147" s="182"/>
      <c r="BD147" s="76"/>
      <c r="BE147" s="76"/>
      <c r="BF147" s="76"/>
      <c r="BG147" s="76"/>
      <c r="BH147" s="76" t="str">
        <f t="shared" si="79"/>
        <v/>
      </c>
      <c r="BI147" s="76" t="str">
        <f t="shared" si="80"/>
        <v/>
      </c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 t="str">
        <f t="shared" si="81"/>
        <v/>
      </c>
      <c r="BU147" s="78" t="str">
        <f t="shared" si="82"/>
        <v/>
      </c>
      <c r="BV147" s="82"/>
      <c r="BW147" s="82"/>
      <c r="BX147" s="82"/>
      <c r="BY147" s="82"/>
      <c r="BZ147" s="82"/>
      <c r="CA147" s="82" t="str">
        <f t="shared" si="83"/>
        <v/>
      </c>
      <c r="CB147" s="82" t="str">
        <f t="shared" si="84"/>
        <v/>
      </c>
      <c r="CC147" s="84"/>
      <c r="CD147" s="84"/>
      <c r="CE147" s="84"/>
      <c r="CF147" s="84"/>
      <c r="CG147" s="84"/>
      <c r="CH147" s="84" t="str">
        <f t="shared" si="85"/>
        <v/>
      </c>
      <c r="CI147" s="84" t="str">
        <f t="shared" si="86"/>
        <v/>
      </c>
      <c r="CJ147" s="86"/>
      <c r="CK147" s="86"/>
      <c r="CL147" s="86"/>
      <c r="CM147" s="86"/>
      <c r="CN147" s="86"/>
      <c r="CO147" s="86" t="str">
        <f t="shared" si="87"/>
        <v/>
      </c>
      <c r="CP147" s="86">
        <f t="shared" si="88"/>
        <v>0</v>
      </c>
      <c r="CQ147" s="182"/>
      <c r="CR147" s="76"/>
      <c r="CS147" s="76"/>
      <c r="CT147" s="88"/>
      <c r="CU147" s="88"/>
      <c r="CV147" s="88"/>
      <c r="CW147" s="88"/>
      <c r="CX147" s="88"/>
      <c r="CY147" s="88" t="str">
        <f t="shared" si="89"/>
        <v/>
      </c>
      <c r="CZ147" s="89" t="str">
        <f t="shared" si="90"/>
        <v/>
      </c>
      <c r="DA147" s="386"/>
      <c r="DB147" s="385"/>
      <c r="DC147" s="80" t="str">
        <f t="shared" si="91"/>
        <v/>
      </c>
      <c r="DD147" s="162" t="str">
        <f t="shared" si="92"/>
        <v/>
      </c>
      <c r="DE147" s="162" t="str">
        <f t="shared" si="93"/>
        <v/>
      </c>
      <c r="DF147" s="162" t="str">
        <f t="shared" si="94"/>
        <v/>
      </c>
      <c r="DG147" s="162" t="str">
        <f t="shared" si="95"/>
        <v/>
      </c>
      <c r="DH147" s="93" t="str">
        <f t="shared" si="96"/>
        <v/>
      </c>
      <c r="DI147" s="94" t="str">
        <f t="shared" si="97"/>
        <v/>
      </c>
      <c r="DJ147" s="95" t="str">
        <f t="shared" si="98"/>
        <v/>
      </c>
      <c r="DK147" s="96" t="str">
        <f t="shared" si="99"/>
        <v/>
      </c>
      <c r="DL147" s="97" t="str">
        <f t="shared" si="100"/>
        <v/>
      </c>
      <c r="DM147" s="164" t="str">
        <f t="shared" si="102"/>
        <v/>
      </c>
      <c r="DN147" s="248" t="str">
        <f t="shared" si="103"/>
        <v/>
      </c>
      <c r="DO147" s="248" t="str">
        <f t="shared" si="101"/>
        <v/>
      </c>
    </row>
    <row r="148" spans="1:120" ht="18" hidden="1" customHeight="1">
      <c r="A148" s="70"/>
      <c r="B148" s="116"/>
      <c r="C148" s="463"/>
      <c r="D148" s="467"/>
      <c r="E148" s="182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 t="str">
        <f t="shared" si="70"/>
        <v/>
      </c>
      <c r="R148" s="76">
        <f t="shared" si="71"/>
        <v>0</v>
      </c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 t="str">
        <f t="shared" si="72"/>
        <v/>
      </c>
      <c r="AD148" s="79" t="str">
        <f t="shared" si="73"/>
        <v/>
      </c>
      <c r="AE148" s="182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 t="str">
        <f t="shared" si="74"/>
        <v/>
      </c>
      <c r="AP148" s="76" t="str">
        <f t="shared" si="75"/>
        <v/>
      </c>
      <c r="AQ148" s="78"/>
      <c r="AR148" s="78"/>
      <c r="AS148" s="78"/>
      <c r="AT148" s="78"/>
      <c r="AU148" s="78"/>
      <c r="AV148" s="78"/>
      <c r="AW148" s="78"/>
      <c r="AX148" s="78" t="str">
        <f t="shared" si="76"/>
        <v/>
      </c>
      <c r="AY148" s="78" t="str">
        <f t="shared" si="77"/>
        <v/>
      </c>
      <c r="AZ148" s="384"/>
      <c r="BA148" s="385"/>
      <c r="BB148" s="80" t="str">
        <f t="shared" si="78"/>
        <v/>
      </c>
      <c r="BC148" s="182"/>
      <c r="BD148" s="76"/>
      <c r="BE148" s="76"/>
      <c r="BF148" s="76"/>
      <c r="BG148" s="76"/>
      <c r="BH148" s="76" t="str">
        <f t="shared" si="79"/>
        <v/>
      </c>
      <c r="BI148" s="76" t="str">
        <f t="shared" si="80"/>
        <v/>
      </c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 t="str">
        <f t="shared" si="81"/>
        <v/>
      </c>
      <c r="BU148" s="78" t="str">
        <f t="shared" si="82"/>
        <v/>
      </c>
      <c r="BV148" s="82"/>
      <c r="BW148" s="82"/>
      <c r="BX148" s="82"/>
      <c r="BY148" s="82"/>
      <c r="BZ148" s="82"/>
      <c r="CA148" s="82" t="str">
        <f t="shared" si="83"/>
        <v/>
      </c>
      <c r="CB148" s="82" t="str">
        <f t="shared" si="84"/>
        <v/>
      </c>
      <c r="CC148" s="84"/>
      <c r="CD148" s="84"/>
      <c r="CE148" s="84"/>
      <c r="CF148" s="84"/>
      <c r="CG148" s="84"/>
      <c r="CH148" s="84" t="str">
        <f t="shared" si="85"/>
        <v/>
      </c>
      <c r="CI148" s="84" t="str">
        <f t="shared" si="86"/>
        <v/>
      </c>
      <c r="CJ148" s="86"/>
      <c r="CK148" s="86"/>
      <c r="CL148" s="86"/>
      <c r="CM148" s="86"/>
      <c r="CN148" s="86"/>
      <c r="CO148" s="86" t="str">
        <f t="shared" si="87"/>
        <v/>
      </c>
      <c r="CP148" s="86">
        <f>IFERROR(IF($CP$115=0,0,((CO148/SUMIFS($CJ$118:$CN$118,CJ148:CN148,"&gt;=0"))*100)),"")</f>
        <v>0</v>
      </c>
      <c r="CQ148" s="88"/>
      <c r="CR148" s="88"/>
      <c r="CS148" s="88"/>
      <c r="CT148" s="88"/>
      <c r="CU148" s="88"/>
      <c r="CV148" s="88"/>
      <c r="CW148" s="88"/>
      <c r="CX148" s="88"/>
      <c r="CY148" s="88" t="str">
        <f t="shared" si="89"/>
        <v/>
      </c>
      <c r="CZ148" s="89" t="str">
        <f t="shared" si="90"/>
        <v/>
      </c>
      <c r="DA148" s="386"/>
      <c r="DB148" s="385"/>
      <c r="DC148" s="80" t="str">
        <f t="shared" si="91"/>
        <v/>
      </c>
      <c r="DD148" s="162" t="str">
        <f t="shared" si="92"/>
        <v/>
      </c>
      <c r="DE148" s="162" t="str">
        <f t="shared" si="93"/>
        <v/>
      </c>
      <c r="DF148" s="162" t="str">
        <f t="shared" si="94"/>
        <v/>
      </c>
      <c r="DG148" s="162" t="str">
        <f t="shared" si="95"/>
        <v/>
      </c>
      <c r="DH148" s="93" t="str">
        <f t="shared" si="96"/>
        <v/>
      </c>
      <c r="DI148" s="94" t="str">
        <f t="shared" si="97"/>
        <v/>
      </c>
      <c r="DJ148" s="95" t="str">
        <f t="shared" si="98"/>
        <v/>
      </c>
      <c r="DK148" s="96" t="str">
        <f t="shared" si="99"/>
        <v/>
      </c>
      <c r="DL148" s="97" t="str">
        <f t="shared" si="100"/>
        <v/>
      </c>
      <c r="DM148" s="164" t="str">
        <f t="shared" si="102"/>
        <v/>
      </c>
      <c r="DN148" s="248" t="str">
        <f t="shared" si="103"/>
        <v/>
      </c>
      <c r="DO148" s="248" t="str">
        <f t="shared" si="101"/>
        <v/>
      </c>
    </row>
    <row r="149" spans="1:120" ht="18" hidden="1" customHeight="1">
      <c r="A149" s="70"/>
      <c r="B149" s="116"/>
      <c r="C149" s="462"/>
      <c r="D149" s="463"/>
      <c r="E149" s="182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 t="str">
        <f t="shared" si="70"/>
        <v/>
      </c>
      <c r="R149" s="76">
        <f t="shared" si="71"/>
        <v>0</v>
      </c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 t="str">
        <f t="shared" si="72"/>
        <v/>
      </c>
      <c r="AD149" s="79" t="str">
        <f t="shared" si="73"/>
        <v/>
      </c>
      <c r="AE149" s="182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 t="str">
        <f t="shared" si="74"/>
        <v/>
      </c>
      <c r="AP149" s="76" t="str">
        <f t="shared" si="75"/>
        <v/>
      </c>
      <c r="AQ149" s="78"/>
      <c r="AR149" s="78"/>
      <c r="AS149" s="78"/>
      <c r="AT149" s="78"/>
      <c r="AU149" s="78"/>
      <c r="AV149" s="78"/>
      <c r="AW149" s="78"/>
      <c r="AX149" s="78" t="str">
        <f t="shared" si="76"/>
        <v/>
      </c>
      <c r="AY149" s="78" t="str">
        <f t="shared" si="77"/>
        <v/>
      </c>
      <c r="AZ149" s="384"/>
      <c r="BA149" s="385"/>
      <c r="BB149" s="80" t="str">
        <f t="shared" si="78"/>
        <v/>
      </c>
      <c r="BC149" s="182"/>
      <c r="BD149" s="76"/>
      <c r="BE149" s="76"/>
      <c r="BF149" s="76"/>
      <c r="BG149" s="76"/>
      <c r="BH149" s="76" t="str">
        <f t="shared" si="79"/>
        <v/>
      </c>
      <c r="BI149" s="76" t="str">
        <f t="shared" si="80"/>
        <v/>
      </c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 t="str">
        <f t="shared" si="81"/>
        <v/>
      </c>
      <c r="BU149" s="78" t="str">
        <f t="shared" si="82"/>
        <v/>
      </c>
      <c r="BV149" s="82"/>
      <c r="BW149" s="82"/>
      <c r="BX149" s="82"/>
      <c r="BY149" s="82"/>
      <c r="BZ149" s="82"/>
      <c r="CA149" s="82" t="str">
        <f t="shared" si="83"/>
        <v/>
      </c>
      <c r="CB149" s="82" t="str">
        <f t="shared" si="84"/>
        <v/>
      </c>
      <c r="CC149" s="84"/>
      <c r="CD149" s="84"/>
      <c r="CE149" s="84"/>
      <c r="CF149" s="84"/>
      <c r="CG149" s="84"/>
      <c r="CH149" s="84" t="str">
        <f t="shared" si="85"/>
        <v/>
      </c>
      <c r="CI149" s="84" t="str">
        <f t="shared" si="86"/>
        <v/>
      </c>
      <c r="CJ149" s="86"/>
      <c r="CK149" s="86"/>
      <c r="CL149" s="86"/>
      <c r="CM149" s="86"/>
      <c r="CN149" s="86"/>
      <c r="CO149" s="86" t="str">
        <f t="shared" si="87"/>
        <v/>
      </c>
      <c r="CP149" s="86">
        <f t="shared" si="88"/>
        <v>0</v>
      </c>
      <c r="CQ149" s="88"/>
      <c r="CR149" s="88"/>
      <c r="CS149" s="88"/>
      <c r="CT149" s="88"/>
      <c r="CU149" s="88"/>
      <c r="CV149" s="88"/>
      <c r="CW149" s="88"/>
      <c r="CX149" s="88"/>
      <c r="CY149" s="88" t="str">
        <f t="shared" si="89"/>
        <v/>
      </c>
      <c r="CZ149" s="89" t="str">
        <f t="shared" si="90"/>
        <v/>
      </c>
      <c r="DA149" s="386"/>
      <c r="DB149" s="385"/>
      <c r="DC149" s="80" t="str">
        <f t="shared" si="91"/>
        <v/>
      </c>
      <c r="DD149" s="162" t="str">
        <f t="shared" si="92"/>
        <v/>
      </c>
      <c r="DE149" s="162" t="str">
        <f t="shared" si="93"/>
        <v/>
      </c>
      <c r="DF149" s="162" t="str">
        <f t="shared" si="94"/>
        <v/>
      </c>
      <c r="DG149" s="162" t="str">
        <f t="shared" si="95"/>
        <v/>
      </c>
      <c r="DH149" s="93" t="str">
        <f t="shared" si="96"/>
        <v/>
      </c>
      <c r="DI149" s="94" t="str">
        <f t="shared" si="97"/>
        <v/>
      </c>
      <c r="DJ149" s="95" t="str">
        <f t="shared" si="98"/>
        <v/>
      </c>
      <c r="DK149" s="96" t="str">
        <f t="shared" si="99"/>
        <v/>
      </c>
      <c r="DL149" s="97" t="str">
        <f t="shared" si="100"/>
        <v/>
      </c>
      <c r="DM149" s="164" t="str">
        <f t="shared" si="102"/>
        <v/>
      </c>
      <c r="DN149" s="248" t="str">
        <f t="shared" si="103"/>
        <v/>
      </c>
      <c r="DO149" s="248" t="str">
        <f t="shared" si="101"/>
        <v/>
      </c>
    </row>
    <row r="150" spans="1:120" ht="18" hidden="1" customHeight="1">
      <c r="A150" s="70"/>
      <c r="B150" s="116"/>
      <c r="C150" s="462"/>
      <c r="D150" s="463"/>
      <c r="E150" s="182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 t="str">
        <f t="shared" si="70"/>
        <v/>
      </c>
      <c r="R150" s="76">
        <f t="shared" si="71"/>
        <v>0</v>
      </c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 t="str">
        <f t="shared" si="72"/>
        <v/>
      </c>
      <c r="AD150" s="79" t="str">
        <f t="shared" si="73"/>
        <v/>
      </c>
      <c r="AE150" s="182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 t="str">
        <f t="shared" si="74"/>
        <v/>
      </c>
      <c r="AP150" s="76" t="str">
        <f t="shared" si="75"/>
        <v/>
      </c>
      <c r="AQ150" s="78"/>
      <c r="AR150" s="78"/>
      <c r="AS150" s="78"/>
      <c r="AT150" s="78"/>
      <c r="AU150" s="78"/>
      <c r="AV150" s="78"/>
      <c r="AW150" s="78"/>
      <c r="AX150" s="78" t="str">
        <f t="shared" si="76"/>
        <v/>
      </c>
      <c r="AY150" s="78" t="str">
        <f t="shared" si="77"/>
        <v/>
      </c>
      <c r="AZ150" s="384"/>
      <c r="BA150" s="385"/>
      <c r="BB150" s="80" t="str">
        <f t="shared" si="78"/>
        <v/>
      </c>
      <c r="BC150" s="182"/>
      <c r="BD150" s="76"/>
      <c r="BE150" s="76"/>
      <c r="BF150" s="76"/>
      <c r="BG150" s="76"/>
      <c r="BH150" s="76" t="str">
        <f t="shared" si="79"/>
        <v/>
      </c>
      <c r="BI150" s="76" t="str">
        <f t="shared" si="80"/>
        <v/>
      </c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 t="str">
        <f t="shared" si="81"/>
        <v/>
      </c>
      <c r="BU150" s="78" t="str">
        <f t="shared" si="82"/>
        <v/>
      </c>
      <c r="BV150" s="82"/>
      <c r="BW150" s="82"/>
      <c r="BX150" s="82"/>
      <c r="BY150" s="82"/>
      <c r="BZ150" s="82"/>
      <c r="CA150" s="82" t="str">
        <f t="shared" si="83"/>
        <v/>
      </c>
      <c r="CB150" s="82" t="str">
        <f t="shared" si="84"/>
        <v/>
      </c>
      <c r="CC150" s="84"/>
      <c r="CD150" s="84"/>
      <c r="CE150" s="84"/>
      <c r="CF150" s="84"/>
      <c r="CG150" s="84"/>
      <c r="CH150" s="84" t="str">
        <f t="shared" si="85"/>
        <v/>
      </c>
      <c r="CI150" s="84" t="str">
        <f>IFERROR(IF($CI$115=0,0,((CH150/SUMIFS($CC$118:$CG$118,CC150:CG150,"&gt;=0"))*100)),"")</f>
        <v/>
      </c>
      <c r="CJ150" s="86"/>
      <c r="CK150" s="86"/>
      <c r="CL150" s="86"/>
      <c r="CM150" s="86"/>
      <c r="CN150" s="86"/>
      <c r="CO150" s="86" t="str">
        <f t="shared" si="87"/>
        <v/>
      </c>
      <c r="CP150" s="86">
        <f t="shared" si="88"/>
        <v>0</v>
      </c>
      <c r="CQ150" s="88"/>
      <c r="CR150" s="88"/>
      <c r="CS150" s="88"/>
      <c r="CT150" s="88"/>
      <c r="CU150" s="88"/>
      <c r="CV150" s="88"/>
      <c r="CW150" s="88"/>
      <c r="CX150" s="88"/>
      <c r="CY150" s="88" t="str">
        <f t="shared" si="89"/>
        <v/>
      </c>
      <c r="CZ150" s="89" t="str">
        <f t="shared" si="90"/>
        <v/>
      </c>
      <c r="DA150" s="386"/>
      <c r="DB150" s="385"/>
      <c r="DC150" s="80" t="str">
        <f t="shared" si="91"/>
        <v/>
      </c>
      <c r="DD150" s="162" t="str">
        <f t="shared" si="92"/>
        <v/>
      </c>
      <c r="DE150" s="162" t="str">
        <f>IFERROR(((AP150*$AP$115+AY150*$AY$115+BB150*$BB$115)/100)*$BA$114/100,"")</f>
        <v/>
      </c>
      <c r="DF150" s="162" t="str">
        <f t="shared" si="94"/>
        <v/>
      </c>
      <c r="DG150" s="162" t="str">
        <f t="shared" si="95"/>
        <v/>
      </c>
      <c r="DH150" s="93" t="str">
        <f t="shared" si="96"/>
        <v/>
      </c>
      <c r="DI150" s="94" t="str">
        <f t="shared" si="97"/>
        <v/>
      </c>
      <c r="DJ150" s="95" t="str">
        <f t="shared" si="98"/>
        <v/>
      </c>
      <c r="DK150" s="96" t="str">
        <f t="shared" si="99"/>
        <v/>
      </c>
      <c r="DL150" s="97" t="str">
        <f t="shared" si="100"/>
        <v/>
      </c>
      <c r="DM150" s="164" t="str">
        <f t="shared" si="102"/>
        <v/>
      </c>
      <c r="DN150" s="248" t="str">
        <f t="shared" si="103"/>
        <v/>
      </c>
      <c r="DO150" s="248" t="str">
        <f t="shared" si="101"/>
        <v/>
      </c>
    </row>
    <row r="151" spans="1:120" ht="18" hidden="1" customHeight="1">
      <c r="A151" s="70"/>
      <c r="B151" s="116"/>
      <c r="C151" s="462"/>
      <c r="D151" s="463"/>
      <c r="E151" s="182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 t="str">
        <f t="shared" si="70"/>
        <v/>
      </c>
      <c r="R151" s="76">
        <f t="shared" si="71"/>
        <v>0</v>
      </c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 t="str">
        <f t="shared" si="72"/>
        <v/>
      </c>
      <c r="AD151" s="79" t="str">
        <f t="shared" si="73"/>
        <v/>
      </c>
      <c r="AE151" s="182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 t="str">
        <f t="shared" si="74"/>
        <v/>
      </c>
      <c r="AP151" s="76" t="str">
        <f t="shared" si="75"/>
        <v/>
      </c>
      <c r="AQ151" s="78"/>
      <c r="AR151" s="78"/>
      <c r="AS151" s="78"/>
      <c r="AT151" s="78"/>
      <c r="AU151" s="78"/>
      <c r="AV151" s="78"/>
      <c r="AW151" s="78"/>
      <c r="AX151" s="78" t="str">
        <f t="shared" si="76"/>
        <v/>
      </c>
      <c r="AY151" s="78" t="str">
        <f t="shared" si="77"/>
        <v/>
      </c>
      <c r="AZ151" s="384"/>
      <c r="BA151" s="385"/>
      <c r="BB151" s="80" t="str">
        <f t="shared" si="78"/>
        <v/>
      </c>
      <c r="BC151" s="182"/>
      <c r="BD151" s="76"/>
      <c r="BE151" s="76"/>
      <c r="BF151" s="76"/>
      <c r="BG151" s="76"/>
      <c r="BH151" s="76" t="str">
        <f t="shared" si="79"/>
        <v/>
      </c>
      <c r="BI151" s="76" t="str">
        <f t="shared" si="80"/>
        <v/>
      </c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 t="str">
        <f t="shared" si="81"/>
        <v/>
      </c>
      <c r="BU151" s="78" t="str">
        <f t="shared" si="82"/>
        <v/>
      </c>
      <c r="BV151" s="82"/>
      <c r="BW151" s="82"/>
      <c r="BX151" s="82"/>
      <c r="BY151" s="82"/>
      <c r="BZ151" s="82"/>
      <c r="CA151" s="82" t="str">
        <f t="shared" si="83"/>
        <v/>
      </c>
      <c r="CB151" s="82" t="str">
        <f t="shared" si="84"/>
        <v/>
      </c>
      <c r="CC151" s="84"/>
      <c r="CD151" s="84"/>
      <c r="CE151" s="84"/>
      <c r="CF151" s="84"/>
      <c r="CG151" s="84"/>
      <c r="CH151" s="84" t="str">
        <f t="shared" si="85"/>
        <v/>
      </c>
      <c r="CI151" s="84" t="str">
        <f t="shared" si="86"/>
        <v/>
      </c>
      <c r="CJ151" s="86"/>
      <c r="CK151" s="86"/>
      <c r="CL151" s="86"/>
      <c r="CM151" s="86"/>
      <c r="CN151" s="86"/>
      <c r="CO151" s="86" t="str">
        <f t="shared" si="87"/>
        <v/>
      </c>
      <c r="CP151" s="86">
        <f t="shared" si="88"/>
        <v>0</v>
      </c>
      <c r="CQ151" s="88"/>
      <c r="CR151" s="88"/>
      <c r="CS151" s="88"/>
      <c r="CT151" s="88"/>
      <c r="CU151" s="88"/>
      <c r="CV151" s="88"/>
      <c r="CW151" s="88"/>
      <c r="CX151" s="88"/>
      <c r="CY151" s="88" t="str">
        <f t="shared" si="89"/>
        <v/>
      </c>
      <c r="CZ151" s="89" t="str">
        <f t="shared" si="90"/>
        <v/>
      </c>
      <c r="DA151" s="386"/>
      <c r="DB151" s="385"/>
      <c r="DC151" s="80" t="str">
        <f t="shared" si="91"/>
        <v/>
      </c>
      <c r="DD151" s="162" t="str">
        <f t="shared" si="92"/>
        <v/>
      </c>
      <c r="DE151" s="162" t="str">
        <f t="shared" si="93"/>
        <v/>
      </c>
      <c r="DF151" s="162" t="str">
        <f t="shared" si="94"/>
        <v/>
      </c>
      <c r="DG151" s="162" t="str">
        <f t="shared" si="95"/>
        <v/>
      </c>
      <c r="DH151" s="93" t="str">
        <f t="shared" si="96"/>
        <v/>
      </c>
      <c r="DI151" s="94" t="str">
        <f t="shared" si="97"/>
        <v/>
      </c>
      <c r="DJ151" s="95" t="str">
        <f t="shared" si="98"/>
        <v/>
      </c>
      <c r="DK151" s="96" t="str">
        <f t="shared" si="99"/>
        <v/>
      </c>
      <c r="DL151" s="97" t="str">
        <f t="shared" si="100"/>
        <v/>
      </c>
      <c r="DM151" s="164" t="str">
        <f t="shared" si="102"/>
        <v/>
      </c>
      <c r="DN151" s="248" t="str">
        <f t="shared" si="103"/>
        <v/>
      </c>
      <c r="DO151" s="248" t="str">
        <f t="shared" si="101"/>
        <v/>
      </c>
    </row>
    <row r="152" spans="1:120" ht="18" hidden="1" customHeight="1">
      <c r="A152" s="70"/>
      <c r="B152" s="118"/>
      <c r="C152" s="462"/>
      <c r="D152" s="463"/>
      <c r="E152" s="182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 t="str">
        <f t="shared" si="70"/>
        <v/>
      </c>
      <c r="R152" s="76">
        <f t="shared" si="71"/>
        <v>0</v>
      </c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 t="str">
        <f t="shared" si="72"/>
        <v/>
      </c>
      <c r="AD152" s="79" t="str">
        <f t="shared" si="73"/>
        <v/>
      </c>
      <c r="AE152" s="182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 t="str">
        <f t="shared" si="74"/>
        <v/>
      </c>
      <c r="AP152" s="76" t="str">
        <f t="shared" si="75"/>
        <v/>
      </c>
      <c r="AQ152" s="78"/>
      <c r="AR152" s="78"/>
      <c r="AS152" s="78"/>
      <c r="AT152" s="78"/>
      <c r="AU152" s="78"/>
      <c r="AV152" s="78"/>
      <c r="AW152" s="78"/>
      <c r="AX152" s="78" t="str">
        <f t="shared" si="76"/>
        <v/>
      </c>
      <c r="AY152" s="78" t="str">
        <f t="shared" si="77"/>
        <v/>
      </c>
      <c r="AZ152" s="384"/>
      <c r="BA152" s="385"/>
      <c r="BB152" s="80" t="str">
        <f t="shared" si="78"/>
        <v/>
      </c>
      <c r="BC152" s="182"/>
      <c r="BD152" s="76"/>
      <c r="BE152" s="76"/>
      <c r="BF152" s="76"/>
      <c r="BG152" s="76"/>
      <c r="BH152" s="76" t="str">
        <f t="shared" si="79"/>
        <v/>
      </c>
      <c r="BI152" s="76" t="str">
        <f t="shared" si="80"/>
        <v/>
      </c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 t="str">
        <f t="shared" si="81"/>
        <v/>
      </c>
      <c r="BU152" s="78" t="str">
        <f t="shared" si="82"/>
        <v/>
      </c>
      <c r="BV152" s="82"/>
      <c r="BW152" s="82"/>
      <c r="BX152" s="82"/>
      <c r="BY152" s="82"/>
      <c r="BZ152" s="82"/>
      <c r="CA152" s="82" t="str">
        <f t="shared" si="83"/>
        <v/>
      </c>
      <c r="CB152" s="82" t="str">
        <f t="shared" si="84"/>
        <v/>
      </c>
      <c r="CC152" s="84"/>
      <c r="CD152" s="84"/>
      <c r="CE152" s="84"/>
      <c r="CF152" s="84"/>
      <c r="CG152" s="84"/>
      <c r="CH152" s="84" t="str">
        <f t="shared" si="85"/>
        <v/>
      </c>
      <c r="CI152" s="84" t="str">
        <f t="shared" si="86"/>
        <v/>
      </c>
      <c r="CJ152" s="86"/>
      <c r="CK152" s="86"/>
      <c r="CL152" s="86"/>
      <c r="CM152" s="86"/>
      <c r="CN152" s="86"/>
      <c r="CO152" s="86" t="str">
        <f t="shared" si="87"/>
        <v/>
      </c>
      <c r="CP152" s="86">
        <f t="shared" si="88"/>
        <v>0</v>
      </c>
      <c r="CQ152" s="88"/>
      <c r="CR152" s="88"/>
      <c r="CS152" s="88"/>
      <c r="CT152" s="88"/>
      <c r="CU152" s="88"/>
      <c r="CV152" s="88"/>
      <c r="CW152" s="88"/>
      <c r="CX152" s="88"/>
      <c r="CY152" s="88" t="str">
        <f t="shared" si="89"/>
        <v/>
      </c>
      <c r="CZ152" s="89" t="str">
        <f t="shared" si="90"/>
        <v/>
      </c>
      <c r="DA152" s="386"/>
      <c r="DB152" s="385"/>
      <c r="DC152" s="80" t="str">
        <f t="shared" si="91"/>
        <v/>
      </c>
      <c r="DD152" s="162" t="str">
        <f t="shared" si="92"/>
        <v/>
      </c>
      <c r="DE152" s="162" t="str">
        <f t="shared" si="93"/>
        <v/>
      </c>
      <c r="DF152" s="162" t="str">
        <f t="shared" si="94"/>
        <v/>
      </c>
      <c r="DG152" s="162" t="str">
        <f t="shared" si="95"/>
        <v/>
      </c>
      <c r="DH152" s="93" t="str">
        <f t="shared" si="96"/>
        <v/>
      </c>
      <c r="DI152" s="94" t="str">
        <f t="shared" si="97"/>
        <v/>
      </c>
      <c r="DJ152" s="95" t="str">
        <f t="shared" si="98"/>
        <v/>
      </c>
      <c r="DK152" s="96" t="str">
        <f t="shared" si="99"/>
        <v/>
      </c>
      <c r="DL152" s="97" t="str">
        <f t="shared" si="100"/>
        <v/>
      </c>
      <c r="DM152" s="164" t="str">
        <f t="shared" si="102"/>
        <v/>
      </c>
      <c r="DN152" s="248" t="str">
        <f t="shared" si="103"/>
        <v/>
      </c>
      <c r="DO152" s="248" t="str">
        <f t="shared" si="101"/>
        <v/>
      </c>
    </row>
    <row r="153" spans="1:120" ht="18" hidden="1" customHeight="1">
      <c r="A153" s="70"/>
      <c r="B153" s="118"/>
      <c r="C153" s="462"/>
      <c r="D153" s="463"/>
      <c r="E153" s="182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 t="str">
        <f t="shared" si="70"/>
        <v/>
      </c>
      <c r="R153" s="76">
        <f t="shared" si="71"/>
        <v>0</v>
      </c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 t="str">
        <f t="shared" si="72"/>
        <v/>
      </c>
      <c r="AD153" s="79" t="str">
        <f t="shared" si="73"/>
        <v/>
      </c>
      <c r="AE153" s="182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 t="str">
        <f t="shared" si="74"/>
        <v/>
      </c>
      <c r="AP153" s="76" t="str">
        <f t="shared" si="75"/>
        <v/>
      </c>
      <c r="AQ153" s="78"/>
      <c r="AR153" s="78"/>
      <c r="AS153" s="78"/>
      <c r="AT153" s="78"/>
      <c r="AU153" s="78"/>
      <c r="AV153" s="78"/>
      <c r="AW153" s="78"/>
      <c r="AX153" s="78" t="str">
        <f t="shared" si="76"/>
        <v/>
      </c>
      <c r="AY153" s="78" t="str">
        <f t="shared" si="77"/>
        <v/>
      </c>
      <c r="AZ153" s="384"/>
      <c r="BA153" s="385"/>
      <c r="BB153" s="80" t="str">
        <f t="shared" si="78"/>
        <v/>
      </c>
      <c r="BC153" s="182"/>
      <c r="BD153" s="76"/>
      <c r="BE153" s="76"/>
      <c r="BF153" s="76"/>
      <c r="BG153" s="76"/>
      <c r="BH153" s="76" t="str">
        <f t="shared" si="79"/>
        <v/>
      </c>
      <c r="BI153" s="76" t="str">
        <f t="shared" si="80"/>
        <v/>
      </c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 t="str">
        <f t="shared" si="81"/>
        <v/>
      </c>
      <c r="BU153" s="78" t="str">
        <f t="shared" si="82"/>
        <v/>
      </c>
      <c r="BV153" s="82"/>
      <c r="BW153" s="82"/>
      <c r="BX153" s="82"/>
      <c r="BY153" s="82"/>
      <c r="BZ153" s="82"/>
      <c r="CA153" s="82" t="str">
        <f t="shared" si="83"/>
        <v/>
      </c>
      <c r="CB153" s="82" t="str">
        <f t="shared" si="84"/>
        <v/>
      </c>
      <c r="CC153" s="84"/>
      <c r="CD153" s="84"/>
      <c r="CE153" s="84"/>
      <c r="CF153" s="84"/>
      <c r="CG153" s="84"/>
      <c r="CH153" s="84" t="str">
        <f t="shared" si="85"/>
        <v/>
      </c>
      <c r="CI153" s="84" t="str">
        <f t="shared" si="86"/>
        <v/>
      </c>
      <c r="CJ153" s="86"/>
      <c r="CK153" s="86"/>
      <c r="CL153" s="86"/>
      <c r="CM153" s="86"/>
      <c r="CN153" s="86"/>
      <c r="CO153" s="86" t="str">
        <f t="shared" si="87"/>
        <v/>
      </c>
      <c r="CP153" s="86">
        <f t="shared" si="88"/>
        <v>0</v>
      </c>
      <c r="CQ153" s="88"/>
      <c r="CR153" s="88"/>
      <c r="CS153" s="88"/>
      <c r="CT153" s="88"/>
      <c r="CU153" s="88"/>
      <c r="CV153" s="88"/>
      <c r="CW153" s="88"/>
      <c r="CX153" s="88"/>
      <c r="CY153" s="88" t="str">
        <f t="shared" si="89"/>
        <v/>
      </c>
      <c r="CZ153" s="89" t="str">
        <f t="shared" si="90"/>
        <v/>
      </c>
      <c r="DA153" s="386"/>
      <c r="DB153" s="385"/>
      <c r="DC153" s="80" t="str">
        <f t="shared" si="91"/>
        <v/>
      </c>
      <c r="DD153" s="162" t="str">
        <f>IFERROR((R153*$R$115+AD153*$AD$115)/100*$AC$114/100,"")</f>
        <v/>
      </c>
      <c r="DE153" s="162" t="str">
        <f t="shared" si="93"/>
        <v/>
      </c>
      <c r="DF153" s="162" t="str">
        <f t="shared" si="94"/>
        <v/>
      </c>
      <c r="DG153" s="162" t="str">
        <f t="shared" si="95"/>
        <v/>
      </c>
      <c r="DH153" s="93" t="str">
        <f t="shared" si="96"/>
        <v/>
      </c>
      <c r="DI153" s="94" t="str">
        <f t="shared" si="97"/>
        <v/>
      </c>
      <c r="DJ153" s="95" t="str">
        <f t="shared" si="98"/>
        <v/>
      </c>
      <c r="DK153" s="96" t="str">
        <f t="shared" si="99"/>
        <v/>
      </c>
      <c r="DL153" s="97" t="str">
        <f t="shared" si="100"/>
        <v/>
      </c>
      <c r="DM153" s="164" t="str">
        <f t="shared" si="102"/>
        <v/>
      </c>
      <c r="DN153" s="248" t="str">
        <f t="shared" si="103"/>
        <v/>
      </c>
      <c r="DO153" s="248" t="str">
        <f t="shared" si="101"/>
        <v/>
      </c>
    </row>
    <row r="154" spans="1:120" ht="18" hidden="1" customHeight="1">
      <c r="A154" s="70"/>
      <c r="B154" s="118"/>
      <c r="C154" s="462"/>
      <c r="D154" s="463"/>
      <c r="E154" s="182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 t="str">
        <f t="shared" si="70"/>
        <v/>
      </c>
      <c r="R154" s="76">
        <f t="shared" si="71"/>
        <v>0</v>
      </c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 t="str">
        <f t="shared" si="72"/>
        <v/>
      </c>
      <c r="AD154" s="79" t="str">
        <f t="shared" si="73"/>
        <v/>
      </c>
      <c r="AE154" s="182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 t="str">
        <f t="shared" si="74"/>
        <v/>
      </c>
      <c r="AP154" s="76" t="str">
        <f t="shared" si="75"/>
        <v/>
      </c>
      <c r="AQ154" s="78"/>
      <c r="AR154" s="78"/>
      <c r="AS154" s="78"/>
      <c r="AT154" s="78"/>
      <c r="AU154" s="78"/>
      <c r="AV154" s="78"/>
      <c r="AW154" s="78"/>
      <c r="AX154" s="78" t="str">
        <f t="shared" si="76"/>
        <v/>
      </c>
      <c r="AY154" s="78" t="str">
        <f t="shared" si="77"/>
        <v/>
      </c>
      <c r="AZ154" s="384"/>
      <c r="BA154" s="385"/>
      <c r="BB154" s="80" t="str">
        <f t="shared" si="78"/>
        <v/>
      </c>
      <c r="BC154" s="182"/>
      <c r="BD154" s="76"/>
      <c r="BE154" s="76"/>
      <c r="BF154" s="76"/>
      <c r="BG154" s="76"/>
      <c r="BH154" s="76" t="str">
        <f t="shared" si="79"/>
        <v/>
      </c>
      <c r="BI154" s="76" t="str">
        <f t="shared" si="80"/>
        <v/>
      </c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 t="str">
        <f t="shared" si="81"/>
        <v/>
      </c>
      <c r="BU154" s="78" t="str">
        <f>IFERROR(IF($BU$115=0,0,((BT154/SUMIFS($BJ$118:$BS$118,BJ154:BS154,"&gt;=0"))*100)),"")</f>
        <v/>
      </c>
      <c r="BV154" s="82"/>
      <c r="BW154" s="82"/>
      <c r="BX154" s="82"/>
      <c r="BY154" s="82"/>
      <c r="BZ154" s="82"/>
      <c r="CA154" s="82" t="str">
        <f t="shared" si="83"/>
        <v/>
      </c>
      <c r="CB154" s="82" t="str">
        <f t="shared" si="84"/>
        <v/>
      </c>
      <c r="CC154" s="84"/>
      <c r="CD154" s="84"/>
      <c r="CE154" s="84"/>
      <c r="CF154" s="84"/>
      <c r="CG154" s="84"/>
      <c r="CH154" s="84" t="str">
        <f t="shared" si="85"/>
        <v/>
      </c>
      <c r="CI154" s="84" t="str">
        <f t="shared" si="86"/>
        <v/>
      </c>
      <c r="CJ154" s="86"/>
      <c r="CK154" s="86"/>
      <c r="CL154" s="86"/>
      <c r="CM154" s="86"/>
      <c r="CN154" s="86"/>
      <c r="CO154" s="86" t="str">
        <f t="shared" si="87"/>
        <v/>
      </c>
      <c r="CP154" s="86">
        <f t="shared" si="88"/>
        <v>0</v>
      </c>
      <c r="CQ154" s="88"/>
      <c r="CR154" s="88"/>
      <c r="CS154" s="88"/>
      <c r="CT154" s="88"/>
      <c r="CU154" s="88"/>
      <c r="CV154" s="88"/>
      <c r="CW154" s="88"/>
      <c r="CX154" s="88"/>
      <c r="CY154" s="88" t="str">
        <f t="shared" si="89"/>
        <v/>
      </c>
      <c r="CZ154" s="89" t="str">
        <f t="shared" si="90"/>
        <v/>
      </c>
      <c r="DA154" s="386"/>
      <c r="DB154" s="385"/>
      <c r="DC154" s="80" t="str">
        <f t="shared" si="91"/>
        <v/>
      </c>
      <c r="DD154" s="162" t="str">
        <f t="shared" si="92"/>
        <v/>
      </c>
      <c r="DE154" s="162" t="str">
        <f t="shared" si="93"/>
        <v/>
      </c>
      <c r="DF154" s="162" t="str">
        <f>IFERROR(((BI154*$BI$115+BU154*$BU$115+CB154*$CB$115+CI154*$CI$115+CP154*$CP$115+CZ154*$CZ$115)/100)*$CY$114/100,"")</f>
        <v/>
      </c>
      <c r="DG154" s="162" t="str">
        <f t="shared" si="95"/>
        <v/>
      </c>
      <c r="DH154" s="93" t="str">
        <f t="shared" si="96"/>
        <v/>
      </c>
      <c r="DI154" s="94" t="str">
        <f t="shared" si="97"/>
        <v/>
      </c>
      <c r="DJ154" s="95" t="str">
        <f t="shared" si="98"/>
        <v/>
      </c>
      <c r="DK154" s="96" t="str">
        <f t="shared" si="99"/>
        <v/>
      </c>
      <c r="DL154" s="97" t="str">
        <f t="shared" si="100"/>
        <v/>
      </c>
      <c r="DM154" s="164" t="str">
        <f t="shared" si="102"/>
        <v/>
      </c>
      <c r="DN154" s="248" t="str">
        <f t="shared" si="103"/>
        <v/>
      </c>
      <c r="DO154" s="248" t="str">
        <f t="shared" si="101"/>
        <v/>
      </c>
    </row>
    <row r="155" spans="1:120" ht="18" hidden="1" customHeight="1">
      <c r="A155" s="70"/>
      <c r="B155" s="118"/>
      <c r="C155" s="462"/>
      <c r="D155" s="463"/>
      <c r="E155" s="182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 t="str">
        <f t="shared" si="70"/>
        <v/>
      </c>
      <c r="R155" s="76">
        <f t="shared" si="71"/>
        <v>0</v>
      </c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 t="str">
        <f t="shared" si="72"/>
        <v/>
      </c>
      <c r="AD155" s="79" t="str">
        <f t="shared" si="73"/>
        <v/>
      </c>
      <c r="AE155" s="182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 t="str">
        <f t="shared" si="74"/>
        <v/>
      </c>
      <c r="AP155" s="76" t="str">
        <f t="shared" si="75"/>
        <v/>
      </c>
      <c r="AQ155" s="78"/>
      <c r="AR155" s="78"/>
      <c r="AS155" s="78"/>
      <c r="AT155" s="78"/>
      <c r="AU155" s="78"/>
      <c r="AV155" s="78"/>
      <c r="AW155" s="78"/>
      <c r="AX155" s="78" t="str">
        <f t="shared" si="76"/>
        <v/>
      </c>
      <c r="AY155" s="78" t="str">
        <f t="shared" si="77"/>
        <v/>
      </c>
      <c r="AZ155" s="384"/>
      <c r="BA155" s="385"/>
      <c r="BB155" s="80" t="str">
        <f t="shared" si="78"/>
        <v/>
      </c>
      <c r="BC155" s="182"/>
      <c r="BD155" s="76"/>
      <c r="BE155" s="76"/>
      <c r="BF155" s="76"/>
      <c r="BG155" s="76"/>
      <c r="BH155" s="76" t="str">
        <f t="shared" si="79"/>
        <v/>
      </c>
      <c r="BI155" s="76" t="str">
        <f t="shared" si="80"/>
        <v/>
      </c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 t="str">
        <f t="shared" si="81"/>
        <v/>
      </c>
      <c r="BU155" s="78" t="str">
        <f t="shared" si="82"/>
        <v/>
      </c>
      <c r="BV155" s="82"/>
      <c r="BW155" s="82"/>
      <c r="BX155" s="82"/>
      <c r="BY155" s="82"/>
      <c r="BZ155" s="82"/>
      <c r="CA155" s="82" t="str">
        <f t="shared" si="83"/>
        <v/>
      </c>
      <c r="CB155" s="82" t="str">
        <f t="shared" si="84"/>
        <v/>
      </c>
      <c r="CC155" s="84"/>
      <c r="CD155" s="84"/>
      <c r="CE155" s="84"/>
      <c r="CF155" s="84"/>
      <c r="CG155" s="84"/>
      <c r="CH155" s="84" t="str">
        <f t="shared" si="85"/>
        <v/>
      </c>
      <c r="CI155" s="84" t="str">
        <f t="shared" si="86"/>
        <v/>
      </c>
      <c r="CJ155" s="86"/>
      <c r="CK155" s="86"/>
      <c r="CL155" s="86"/>
      <c r="CM155" s="86"/>
      <c r="CN155" s="86"/>
      <c r="CO155" s="86" t="str">
        <f t="shared" si="87"/>
        <v/>
      </c>
      <c r="CP155" s="86">
        <f t="shared" si="88"/>
        <v>0</v>
      </c>
      <c r="CQ155" s="88"/>
      <c r="CR155" s="88"/>
      <c r="CS155" s="88"/>
      <c r="CT155" s="88"/>
      <c r="CU155" s="88"/>
      <c r="CV155" s="88"/>
      <c r="CW155" s="88"/>
      <c r="CX155" s="88"/>
      <c r="CY155" s="88" t="str">
        <f t="shared" si="89"/>
        <v/>
      </c>
      <c r="CZ155" s="89" t="str">
        <f t="shared" si="90"/>
        <v/>
      </c>
      <c r="DA155" s="386"/>
      <c r="DB155" s="385"/>
      <c r="DC155" s="80" t="str">
        <f t="shared" si="91"/>
        <v/>
      </c>
      <c r="DD155" s="162" t="str">
        <f t="shared" si="92"/>
        <v/>
      </c>
      <c r="DE155" s="162" t="str">
        <f t="shared" si="93"/>
        <v/>
      </c>
      <c r="DF155" s="162" t="str">
        <f t="shared" si="94"/>
        <v/>
      </c>
      <c r="DG155" s="162" t="str">
        <f t="shared" si="95"/>
        <v/>
      </c>
      <c r="DH155" s="93" t="str">
        <f t="shared" si="96"/>
        <v/>
      </c>
      <c r="DI155" s="94" t="str">
        <f t="shared" si="97"/>
        <v/>
      </c>
      <c r="DJ155" s="95" t="str">
        <f t="shared" si="98"/>
        <v/>
      </c>
      <c r="DK155" s="96" t="str">
        <f t="shared" si="99"/>
        <v/>
      </c>
      <c r="DL155" s="97" t="str">
        <f t="shared" si="100"/>
        <v/>
      </c>
      <c r="DM155" s="164" t="str">
        <f t="shared" si="102"/>
        <v/>
      </c>
      <c r="DN155" s="248" t="str">
        <f t="shared" si="103"/>
        <v/>
      </c>
      <c r="DO155" s="248" t="str">
        <f t="shared" si="101"/>
        <v/>
      </c>
    </row>
    <row r="156" spans="1:120" ht="18" hidden="1" customHeight="1">
      <c r="A156" s="70"/>
      <c r="B156" s="118"/>
      <c r="C156" s="462"/>
      <c r="D156" s="463"/>
      <c r="E156" s="182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 t="str">
        <f t="shared" si="70"/>
        <v/>
      </c>
      <c r="R156" s="76">
        <f t="shared" si="71"/>
        <v>0</v>
      </c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 t="str">
        <f t="shared" si="72"/>
        <v/>
      </c>
      <c r="AD156" s="79" t="str">
        <f t="shared" si="73"/>
        <v/>
      </c>
      <c r="AE156" s="182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 t="str">
        <f t="shared" si="74"/>
        <v/>
      </c>
      <c r="AP156" s="76" t="str">
        <f t="shared" si="75"/>
        <v/>
      </c>
      <c r="AQ156" s="78"/>
      <c r="AR156" s="78"/>
      <c r="AS156" s="78"/>
      <c r="AT156" s="78"/>
      <c r="AU156" s="78"/>
      <c r="AV156" s="78"/>
      <c r="AW156" s="78"/>
      <c r="AX156" s="78" t="str">
        <f t="shared" si="76"/>
        <v/>
      </c>
      <c r="AY156" s="78" t="str">
        <f t="shared" si="77"/>
        <v/>
      </c>
      <c r="AZ156" s="384"/>
      <c r="BA156" s="385"/>
      <c r="BB156" s="80" t="str">
        <f t="shared" si="78"/>
        <v/>
      </c>
      <c r="BC156" s="182"/>
      <c r="BD156" s="76"/>
      <c r="BE156" s="76"/>
      <c r="BF156" s="76"/>
      <c r="BG156" s="76"/>
      <c r="BH156" s="76" t="str">
        <f t="shared" si="79"/>
        <v/>
      </c>
      <c r="BI156" s="76" t="str">
        <f t="shared" si="80"/>
        <v/>
      </c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 t="str">
        <f t="shared" si="81"/>
        <v/>
      </c>
      <c r="BU156" s="78" t="str">
        <f t="shared" si="82"/>
        <v/>
      </c>
      <c r="BV156" s="82"/>
      <c r="BW156" s="82"/>
      <c r="BX156" s="82"/>
      <c r="BY156" s="82"/>
      <c r="BZ156" s="82"/>
      <c r="CA156" s="82" t="str">
        <f t="shared" si="83"/>
        <v/>
      </c>
      <c r="CB156" s="82" t="str">
        <f t="shared" si="84"/>
        <v/>
      </c>
      <c r="CC156" s="84"/>
      <c r="CD156" s="84"/>
      <c r="CE156" s="84"/>
      <c r="CF156" s="84"/>
      <c r="CG156" s="84"/>
      <c r="CH156" s="84" t="str">
        <f t="shared" si="85"/>
        <v/>
      </c>
      <c r="CI156" s="84" t="str">
        <f t="shared" si="86"/>
        <v/>
      </c>
      <c r="CJ156" s="86"/>
      <c r="CK156" s="86"/>
      <c r="CL156" s="86"/>
      <c r="CM156" s="86"/>
      <c r="CN156" s="86"/>
      <c r="CO156" s="86" t="str">
        <f t="shared" si="87"/>
        <v/>
      </c>
      <c r="CP156" s="86">
        <f t="shared" si="88"/>
        <v>0</v>
      </c>
      <c r="CQ156" s="88"/>
      <c r="CR156" s="88"/>
      <c r="CS156" s="88"/>
      <c r="CT156" s="88"/>
      <c r="CU156" s="88"/>
      <c r="CV156" s="88"/>
      <c r="CW156" s="88"/>
      <c r="CX156" s="88"/>
      <c r="CY156" s="88" t="str">
        <f t="shared" si="89"/>
        <v/>
      </c>
      <c r="CZ156" s="89" t="str">
        <f t="shared" si="90"/>
        <v/>
      </c>
      <c r="DA156" s="386"/>
      <c r="DB156" s="385"/>
      <c r="DC156" s="80" t="str">
        <f t="shared" si="91"/>
        <v/>
      </c>
      <c r="DD156" s="162" t="str">
        <f t="shared" si="92"/>
        <v/>
      </c>
      <c r="DE156" s="162" t="str">
        <f t="shared" si="93"/>
        <v/>
      </c>
      <c r="DF156" s="162" t="str">
        <f t="shared" si="94"/>
        <v/>
      </c>
      <c r="DG156" s="162" t="str">
        <f t="shared" si="95"/>
        <v/>
      </c>
      <c r="DH156" s="93" t="str">
        <f t="shared" si="96"/>
        <v/>
      </c>
      <c r="DI156" s="94" t="str">
        <f t="shared" si="97"/>
        <v/>
      </c>
      <c r="DJ156" s="95" t="str">
        <f t="shared" si="98"/>
        <v/>
      </c>
      <c r="DK156" s="96" t="str">
        <f t="shared" si="99"/>
        <v/>
      </c>
      <c r="DL156" s="97" t="str">
        <f t="shared" si="100"/>
        <v/>
      </c>
      <c r="DM156" s="164" t="str">
        <f t="shared" si="102"/>
        <v/>
      </c>
      <c r="DN156" s="248" t="str">
        <f t="shared" si="103"/>
        <v/>
      </c>
      <c r="DO156" s="248" t="str">
        <f t="shared" si="101"/>
        <v/>
      </c>
      <c r="DP156" s="4"/>
    </row>
    <row r="157" spans="1:120" ht="18" hidden="1" customHeight="1">
      <c r="A157" s="70"/>
      <c r="B157" s="118"/>
      <c r="C157" s="462"/>
      <c r="D157" s="463"/>
      <c r="E157" s="182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 t="str">
        <f t="shared" si="70"/>
        <v/>
      </c>
      <c r="R157" s="76">
        <f t="shared" si="71"/>
        <v>0</v>
      </c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 t="str">
        <f t="shared" si="72"/>
        <v/>
      </c>
      <c r="AD157" s="79" t="str">
        <f t="shared" si="73"/>
        <v/>
      </c>
      <c r="AE157" s="182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 t="str">
        <f t="shared" si="74"/>
        <v/>
      </c>
      <c r="AP157" s="76" t="str">
        <f t="shared" si="75"/>
        <v/>
      </c>
      <c r="AQ157" s="78"/>
      <c r="AR157" s="78"/>
      <c r="AS157" s="78"/>
      <c r="AT157" s="78"/>
      <c r="AU157" s="78"/>
      <c r="AV157" s="78"/>
      <c r="AW157" s="78"/>
      <c r="AX157" s="78" t="str">
        <f t="shared" si="76"/>
        <v/>
      </c>
      <c r="AY157" s="78" t="str">
        <f t="shared" si="77"/>
        <v/>
      </c>
      <c r="AZ157" s="384"/>
      <c r="BA157" s="385"/>
      <c r="BB157" s="80" t="str">
        <f t="shared" si="78"/>
        <v/>
      </c>
      <c r="BC157" s="182"/>
      <c r="BD157" s="76"/>
      <c r="BE157" s="76"/>
      <c r="BF157" s="76"/>
      <c r="BG157" s="76"/>
      <c r="BH157" s="76" t="str">
        <f t="shared" si="79"/>
        <v/>
      </c>
      <c r="BI157" s="76" t="str">
        <f t="shared" si="80"/>
        <v/>
      </c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 t="str">
        <f t="shared" si="81"/>
        <v/>
      </c>
      <c r="BU157" s="78" t="str">
        <f t="shared" si="82"/>
        <v/>
      </c>
      <c r="BV157" s="82"/>
      <c r="BW157" s="82"/>
      <c r="BX157" s="82"/>
      <c r="BY157" s="82"/>
      <c r="BZ157" s="82"/>
      <c r="CA157" s="82" t="str">
        <f t="shared" si="83"/>
        <v/>
      </c>
      <c r="CB157" s="82" t="str">
        <f t="shared" si="84"/>
        <v/>
      </c>
      <c r="CC157" s="84"/>
      <c r="CD157" s="84"/>
      <c r="CE157" s="84"/>
      <c r="CF157" s="84"/>
      <c r="CG157" s="84"/>
      <c r="CH157" s="84" t="str">
        <f t="shared" si="85"/>
        <v/>
      </c>
      <c r="CI157" s="84" t="str">
        <f t="shared" si="86"/>
        <v/>
      </c>
      <c r="CJ157" s="86"/>
      <c r="CK157" s="86"/>
      <c r="CL157" s="86"/>
      <c r="CM157" s="86"/>
      <c r="CN157" s="86"/>
      <c r="CO157" s="86" t="str">
        <f t="shared" si="87"/>
        <v/>
      </c>
      <c r="CP157" s="86">
        <f t="shared" si="88"/>
        <v>0</v>
      </c>
      <c r="CQ157" s="88"/>
      <c r="CR157" s="88"/>
      <c r="CS157" s="88"/>
      <c r="CT157" s="88"/>
      <c r="CU157" s="88"/>
      <c r="CV157" s="88"/>
      <c r="CW157" s="88"/>
      <c r="CX157" s="88"/>
      <c r="CY157" s="88" t="str">
        <f t="shared" si="89"/>
        <v/>
      </c>
      <c r="CZ157" s="89" t="str">
        <f t="shared" si="90"/>
        <v/>
      </c>
      <c r="DA157" s="386"/>
      <c r="DB157" s="385"/>
      <c r="DC157" s="80" t="str">
        <f t="shared" si="91"/>
        <v/>
      </c>
      <c r="DD157" s="162" t="str">
        <f t="shared" si="92"/>
        <v/>
      </c>
      <c r="DE157" s="162" t="str">
        <f t="shared" si="93"/>
        <v/>
      </c>
      <c r="DF157" s="162" t="str">
        <f t="shared" si="94"/>
        <v/>
      </c>
      <c r="DG157" s="162" t="str">
        <f t="shared" si="95"/>
        <v/>
      </c>
      <c r="DH157" s="93" t="str">
        <f t="shared" si="96"/>
        <v/>
      </c>
      <c r="DI157" s="94" t="str">
        <f t="shared" si="97"/>
        <v/>
      </c>
      <c r="DJ157" s="95" t="str">
        <f t="shared" si="98"/>
        <v/>
      </c>
      <c r="DK157" s="96" t="str">
        <f t="shared" si="99"/>
        <v/>
      </c>
      <c r="DL157" s="97" t="str">
        <f t="shared" si="100"/>
        <v/>
      </c>
      <c r="DM157" s="164" t="str">
        <f t="shared" si="102"/>
        <v/>
      </c>
      <c r="DN157" s="248" t="str">
        <f t="shared" si="103"/>
        <v/>
      </c>
      <c r="DO157" s="248" t="str">
        <f t="shared" si="101"/>
        <v/>
      </c>
      <c r="DP157" s="4"/>
    </row>
    <row r="158" spans="1:120" ht="18" hidden="1" customHeight="1" thickBot="1">
      <c r="A158" s="70"/>
      <c r="B158" s="118"/>
      <c r="C158" s="462"/>
      <c r="D158" s="463"/>
      <c r="E158" s="183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 t="str">
        <f t="shared" si="70"/>
        <v/>
      </c>
      <c r="R158" s="121">
        <f t="shared" si="71"/>
        <v>0</v>
      </c>
      <c r="S158" s="123"/>
      <c r="T158" s="123"/>
      <c r="U158" s="123"/>
      <c r="V158" s="123"/>
      <c r="W158" s="123"/>
      <c r="X158" s="123"/>
      <c r="Y158" s="123"/>
      <c r="Z158" s="123"/>
      <c r="AA158" s="123"/>
      <c r="AB158" s="123"/>
      <c r="AC158" s="123" t="str">
        <f t="shared" si="72"/>
        <v/>
      </c>
      <c r="AD158" s="124" t="str">
        <f t="shared" si="73"/>
        <v/>
      </c>
      <c r="AE158" s="183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 t="str">
        <f t="shared" si="74"/>
        <v/>
      </c>
      <c r="AP158" s="121" t="str">
        <f t="shared" si="75"/>
        <v/>
      </c>
      <c r="AQ158" s="123"/>
      <c r="AR158" s="123"/>
      <c r="AS158" s="123"/>
      <c r="AT158" s="123"/>
      <c r="AU158" s="123"/>
      <c r="AV158" s="123"/>
      <c r="AW158" s="123"/>
      <c r="AX158" s="123" t="str">
        <f t="shared" si="76"/>
        <v/>
      </c>
      <c r="AY158" s="123" t="str">
        <f t="shared" si="77"/>
        <v/>
      </c>
      <c r="AZ158" s="387"/>
      <c r="BA158" s="388"/>
      <c r="BB158" s="80" t="str">
        <f t="shared" si="78"/>
        <v/>
      </c>
      <c r="BC158" s="183"/>
      <c r="BD158" s="121"/>
      <c r="BE158" s="121"/>
      <c r="BF158" s="121"/>
      <c r="BG158" s="121"/>
      <c r="BH158" s="121" t="str">
        <f t="shared" si="79"/>
        <v/>
      </c>
      <c r="BI158" s="121" t="str">
        <f t="shared" si="80"/>
        <v/>
      </c>
      <c r="BJ158" s="123"/>
      <c r="BK158" s="123"/>
      <c r="BL158" s="123"/>
      <c r="BM158" s="123"/>
      <c r="BN158" s="123"/>
      <c r="BO158" s="123"/>
      <c r="BP158" s="123"/>
      <c r="BQ158" s="123"/>
      <c r="BR158" s="123"/>
      <c r="BS158" s="123"/>
      <c r="BT158" s="123" t="str">
        <f t="shared" si="81"/>
        <v/>
      </c>
      <c r="BU158" s="123" t="str">
        <f t="shared" si="82"/>
        <v/>
      </c>
      <c r="BV158" s="127"/>
      <c r="BW158" s="127"/>
      <c r="BX158" s="127"/>
      <c r="BY158" s="127"/>
      <c r="BZ158" s="127"/>
      <c r="CA158" s="127" t="str">
        <f t="shared" si="83"/>
        <v/>
      </c>
      <c r="CB158" s="127" t="str">
        <f t="shared" si="84"/>
        <v/>
      </c>
      <c r="CC158" s="129"/>
      <c r="CD158" s="129"/>
      <c r="CE158" s="129"/>
      <c r="CF158" s="129"/>
      <c r="CG158" s="129"/>
      <c r="CH158" s="129" t="str">
        <f t="shared" si="85"/>
        <v/>
      </c>
      <c r="CI158" s="129" t="str">
        <f t="shared" si="86"/>
        <v/>
      </c>
      <c r="CJ158" s="131"/>
      <c r="CK158" s="131"/>
      <c r="CL158" s="131"/>
      <c r="CM158" s="131"/>
      <c r="CN158" s="131"/>
      <c r="CO158" s="131" t="str">
        <f t="shared" si="87"/>
        <v/>
      </c>
      <c r="CP158" s="131">
        <f t="shared" si="88"/>
        <v>0</v>
      </c>
      <c r="CQ158" s="133"/>
      <c r="CR158" s="133"/>
      <c r="CS158" s="133"/>
      <c r="CT158" s="133"/>
      <c r="CU158" s="133"/>
      <c r="CV158" s="133"/>
      <c r="CW158" s="133"/>
      <c r="CX158" s="133"/>
      <c r="CY158" s="133" t="str">
        <f t="shared" si="89"/>
        <v/>
      </c>
      <c r="CZ158" s="134" t="str">
        <f t="shared" si="90"/>
        <v/>
      </c>
      <c r="DA158" s="389"/>
      <c r="DB158" s="388"/>
      <c r="DC158" s="125" t="str">
        <f>IFERROR(IF(OR($DC$115="",$DC$115=0),0,IF((DA158/$DA$117*100)*$DC$115/100=0,"",(DA158/$DA$117*100)*$DC$115/100)),"")</f>
        <v/>
      </c>
      <c r="DD158" s="167" t="str">
        <f t="shared" si="92"/>
        <v/>
      </c>
      <c r="DE158" s="167" t="str">
        <f t="shared" si="93"/>
        <v/>
      </c>
      <c r="DF158" s="167" t="str">
        <f t="shared" si="94"/>
        <v/>
      </c>
      <c r="DG158" s="167" t="str">
        <f t="shared" si="95"/>
        <v/>
      </c>
      <c r="DH158" s="138" t="str">
        <f t="shared" si="96"/>
        <v/>
      </c>
      <c r="DI158" s="169" t="str">
        <f t="shared" si="97"/>
        <v/>
      </c>
      <c r="DJ158" s="140" t="str">
        <f t="shared" si="98"/>
        <v/>
      </c>
      <c r="DK158" s="141" t="str">
        <f t="shared" si="99"/>
        <v/>
      </c>
      <c r="DL158" s="142" t="str">
        <f t="shared" si="100"/>
        <v/>
      </c>
      <c r="DM158" s="164" t="str">
        <f t="shared" si="102"/>
        <v/>
      </c>
      <c r="DN158" s="248" t="str">
        <f t="shared" si="103"/>
        <v/>
      </c>
      <c r="DO158" s="248" t="str">
        <f t="shared" si="101"/>
        <v/>
      </c>
      <c r="DP158" s="4"/>
    </row>
    <row r="159" spans="1:120" s="148" customFormat="1" ht="15">
      <c r="B159" s="144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  <c r="AN159" s="144"/>
      <c r="AO159" s="144"/>
      <c r="AP159" s="144"/>
      <c r="AQ159" s="144"/>
      <c r="AR159" s="144"/>
      <c r="AS159" s="144"/>
      <c r="AT159" s="144"/>
      <c r="AU159" s="144"/>
      <c r="AV159" s="144"/>
      <c r="AW159" s="144"/>
      <c r="AX159" s="144"/>
      <c r="AY159" s="144"/>
      <c r="AZ159" s="144"/>
      <c r="BA159" s="144"/>
      <c r="BB159" s="144"/>
      <c r="BC159" s="144"/>
      <c r="BD159" s="144"/>
      <c r="BE159" s="144"/>
      <c r="BF159" s="144"/>
      <c r="BG159" s="144"/>
      <c r="BH159" s="144"/>
      <c r="BI159" s="144"/>
      <c r="BJ159" s="144"/>
      <c r="BK159" s="144"/>
      <c r="BL159" s="144"/>
      <c r="BM159" s="144"/>
      <c r="BN159" s="144"/>
      <c r="BO159" s="144"/>
      <c r="BP159" s="144"/>
      <c r="BQ159" s="144"/>
      <c r="BR159" s="144"/>
      <c r="BS159" s="144"/>
      <c r="BT159" s="144"/>
      <c r="BU159" s="144"/>
      <c r="BV159" s="144"/>
      <c r="BW159" s="144"/>
      <c r="BX159" s="144"/>
      <c r="BY159" s="144"/>
      <c r="BZ159" s="144"/>
      <c r="CA159" s="144"/>
      <c r="CB159" s="144"/>
      <c r="CC159" s="144"/>
      <c r="CD159" s="144"/>
      <c r="CE159" s="144"/>
      <c r="CF159" s="144"/>
      <c r="CG159" s="144"/>
      <c r="CH159" s="144"/>
      <c r="CI159" s="144"/>
      <c r="CJ159" s="144"/>
      <c r="CK159" s="144"/>
      <c r="CL159" s="144"/>
      <c r="CM159" s="144"/>
      <c r="CN159" s="144"/>
      <c r="CO159" s="144"/>
      <c r="CP159" s="144"/>
      <c r="CQ159" s="144"/>
      <c r="CR159" s="144"/>
      <c r="CS159" s="144"/>
      <c r="CT159" s="144"/>
      <c r="CU159" s="144"/>
      <c r="CV159" s="144"/>
      <c r="CW159" s="144"/>
      <c r="CX159" s="144"/>
      <c r="CY159" s="144"/>
      <c r="CZ159" s="268" t="s">
        <v>102</v>
      </c>
      <c r="DA159" s="269"/>
      <c r="DB159" s="269"/>
      <c r="DC159" s="269"/>
      <c r="DD159" s="2"/>
      <c r="DE159" s="2"/>
      <c r="DF159" s="2"/>
      <c r="DG159" s="2"/>
      <c r="DH159" s="145">
        <f>IFERROR(AVERAGE(DH119:DH158),"")</f>
        <v>75.752001633986922</v>
      </c>
      <c r="DI159" s="145">
        <f>IFERROR(AVERAGE(DI119:DI158),"")</f>
        <v>84.845001021241828</v>
      </c>
      <c r="DJ159" s="145">
        <f>IFERROR(AVERAGE(DJ119:DJ158),"")</f>
        <v>86.528889796659399</v>
      </c>
      <c r="DK159" s="145">
        <f>IFERROR(AVERAGE(DK119:DK158),"")</f>
        <v>87.876000816993468</v>
      </c>
      <c r="DL159" s="151"/>
      <c r="DM159" s="147"/>
      <c r="DN159" s="151"/>
      <c r="DO159" s="151"/>
      <c r="DP159" s="151"/>
    </row>
    <row r="160" spans="1:120" s="148" customFormat="1" ht="15">
      <c r="B160" s="144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  <c r="AN160" s="144"/>
      <c r="AO160" s="144"/>
      <c r="AP160" s="144"/>
      <c r="AQ160" s="144"/>
      <c r="AR160" s="144"/>
      <c r="AS160" s="144"/>
      <c r="AT160" s="144"/>
      <c r="AU160" s="144"/>
      <c r="AV160" s="144"/>
      <c r="AW160" s="144"/>
      <c r="AX160" s="144"/>
      <c r="AY160" s="144"/>
      <c r="AZ160" s="144"/>
      <c r="BA160" s="144"/>
      <c r="BB160" s="144"/>
      <c r="BC160" s="144"/>
      <c r="BD160" s="144"/>
      <c r="BE160" s="144"/>
      <c r="BF160" s="144"/>
      <c r="BG160" s="144"/>
      <c r="BH160" s="144"/>
      <c r="BI160" s="144"/>
      <c r="BJ160" s="144"/>
      <c r="BK160" s="144"/>
      <c r="BL160" s="144"/>
      <c r="BM160" s="144"/>
      <c r="BN160" s="144"/>
      <c r="BO160" s="144"/>
      <c r="BP160" s="144"/>
      <c r="BQ160" s="144"/>
      <c r="BR160" s="144"/>
      <c r="BS160" s="144"/>
      <c r="BT160" s="144"/>
      <c r="BU160" s="144"/>
      <c r="BV160" s="144"/>
      <c r="BW160" s="144"/>
      <c r="BX160" s="144"/>
      <c r="BY160" s="144"/>
      <c r="BZ160" s="144"/>
      <c r="CA160" s="144"/>
      <c r="CB160" s="144"/>
      <c r="CC160" s="144"/>
      <c r="CD160" s="144"/>
      <c r="CE160" s="144"/>
      <c r="CF160" s="144"/>
      <c r="CG160" s="144"/>
      <c r="CH160" s="144"/>
      <c r="CI160" s="144"/>
      <c r="CJ160" s="144"/>
      <c r="CK160" s="144"/>
      <c r="CL160" s="144"/>
      <c r="CM160" s="144"/>
      <c r="CN160" s="144"/>
      <c r="CO160" s="144"/>
      <c r="CP160" s="144"/>
      <c r="CQ160" s="144"/>
      <c r="CR160" s="144"/>
      <c r="CS160" s="144"/>
      <c r="CT160" s="144"/>
      <c r="CU160" s="144"/>
      <c r="CV160" s="144"/>
      <c r="CW160" s="144"/>
      <c r="CX160" s="144"/>
      <c r="CY160" s="144"/>
      <c r="CZ160" s="270" t="s">
        <v>103</v>
      </c>
      <c r="DA160" s="270"/>
      <c r="DB160" s="270"/>
      <c r="DC160" s="270"/>
      <c r="DD160" s="2"/>
      <c r="DE160" s="2"/>
      <c r="DF160" s="2"/>
      <c r="DG160" s="2"/>
      <c r="DH160" s="145">
        <f>IFERROR(ROUND(STDEV(DH119:DH158),2),"")</f>
        <v>10.29</v>
      </c>
      <c r="DI160" s="145">
        <f>IFERROR(ROUND(STDEV(DI119:DI158),2),"")</f>
        <v>6.43</v>
      </c>
      <c r="DJ160" s="145">
        <f>IFERROR(ROUND(STDEV(DJ119:DJ158),2),"")</f>
        <v>5.71</v>
      </c>
      <c r="DK160" s="145">
        <f>IFERROR(ROUND(STDEV(DK119:DK158),2),"")</f>
        <v>5.14</v>
      </c>
      <c r="DL160" s="151"/>
      <c r="DM160" s="147"/>
      <c r="DN160" s="151"/>
      <c r="DO160" s="151"/>
      <c r="DP160" s="151"/>
    </row>
    <row r="161" spans="1:127" s="148" customFormat="1" ht="15">
      <c r="B161" s="144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  <c r="AN161" s="144"/>
      <c r="AO161" s="144"/>
      <c r="AP161" s="144"/>
      <c r="AQ161" s="144"/>
      <c r="AR161" s="144"/>
      <c r="AS161" s="144"/>
      <c r="AT161" s="144"/>
      <c r="AU161" s="144"/>
      <c r="AV161" s="144"/>
      <c r="AW161" s="144"/>
      <c r="AX161" s="144"/>
      <c r="AY161" s="144"/>
      <c r="AZ161" s="144"/>
      <c r="BA161" s="144"/>
      <c r="BB161" s="144"/>
      <c r="BC161" s="144"/>
      <c r="BD161" s="144"/>
      <c r="BE161" s="144"/>
      <c r="BF161" s="144"/>
      <c r="BG161" s="144"/>
      <c r="BH161" s="144"/>
      <c r="BI161" s="144"/>
      <c r="BJ161" s="144"/>
      <c r="BK161" s="144"/>
      <c r="BL161" s="144"/>
      <c r="BM161" s="144"/>
      <c r="BN161" s="144"/>
      <c r="BO161" s="144"/>
      <c r="BP161" s="144"/>
      <c r="BQ161" s="144"/>
      <c r="BR161" s="144"/>
      <c r="BS161" s="144"/>
      <c r="BT161" s="144"/>
      <c r="BU161" s="144"/>
      <c r="BV161" s="144"/>
      <c r="BW161" s="144"/>
      <c r="BX161" s="144"/>
      <c r="BY161" s="144"/>
      <c r="BZ161" s="144"/>
      <c r="CA161" s="144"/>
      <c r="CB161" s="144"/>
      <c r="CC161" s="144"/>
      <c r="CD161" s="144"/>
      <c r="CE161" s="144"/>
      <c r="CF161" s="144"/>
      <c r="CG161" s="144"/>
      <c r="CH161" s="144"/>
      <c r="CI161" s="144"/>
      <c r="CJ161" s="144"/>
      <c r="CK161" s="144"/>
      <c r="CL161" s="144"/>
      <c r="CM161" s="144"/>
      <c r="CN161" s="144"/>
      <c r="CO161" s="144"/>
      <c r="CP161" s="144"/>
      <c r="CQ161" s="144"/>
      <c r="CR161" s="144"/>
      <c r="CS161" s="144"/>
      <c r="CT161" s="144"/>
      <c r="CU161" s="144"/>
      <c r="CV161" s="144"/>
      <c r="CW161" s="144"/>
      <c r="CX161" s="144"/>
      <c r="CY161" s="144"/>
      <c r="CZ161" s="144"/>
      <c r="DA161" s="144"/>
      <c r="DB161" s="144"/>
      <c r="DC161" s="144"/>
      <c r="DD161" s="149"/>
      <c r="DE161" s="149"/>
      <c r="DF161" s="149"/>
      <c r="DG161" s="149"/>
      <c r="DH161" s="150"/>
      <c r="DL161" s="151"/>
      <c r="DM161" s="147"/>
      <c r="DN161" s="151"/>
      <c r="DO161" s="151"/>
      <c r="DP161" s="151"/>
    </row>
    <row r="162" spans="1:127" s="148" customFormat="1" ht="15">
      <c r="B162" s="144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  <c r="AN162" s="144"/>
      <c r="AO162" s="144"/>
      <c r="AP162" s="144"/>
      <c r="AQ162" s="144"/>
      <c r="AR162" s="144"/>
      <c r="AS162" s="144"/>
      <c r="AT162" s="144"/>
      <c r="AU162" s="144"/>
      <c r="AV162" s="144"/>
      <c r="AW162" s="144"/>
      <c r="AX162" s="144"/>
      <c r="AY162" s="144"/>
      <c r="AZ162" s="144"/>
      <c r="BA162" s="144"/>
      <c r="BB162" s="144"/>
      <c r="BC162" s="144"/>
      <c r="BD162" s="144"/>
      <c r="BE162" s="144"/>
      <c r="BF162" s="144"/>
      <c r="BG162" s="144"/>
      <c r="BH162" s="144"/>
      <c r="BI162" s="144"/>
      <c r="BJ162" s="144"/>
      <c r="BK162" s="144"/>
      <c r="BL162" s="144"/>
      <c r="BM162" s="144"/>
      <c r="BN162" s="144"/>
      <c r="BO162" s="144"/>
      <c r="BP162" s="144"/>
      <c r="BQ162" s="144"/>
      <c r="BR162" s="144"/>
      <c r="BS162" s="144"/>
      <c r="BT162" s="144"/>
      <c r="BU162" s="144"/>
      <c r="BV162" s="144"/>
      <c r="BW162" s="144"/>
      <c r="BX162" s="144"/>
      <c r="BY162" s="144"/>
      <c r="BZ162" s="144"/>
      <c r="CA162" s="144"/>
      <c r="CB162" s="144"/>
      <c r="CC162" s="144"/>
      <c r="CD162" s="144"/>
      <c r="CE162" s="144"/>
      <c r="CF162" s="144"/>
      <c r="CG162" s="144"/>
      <c r="CH162" s="144"/>
      <c r="CI162" s="144"/>
      <c r="CJ162" s="144"/>
      <c r="CK162" s="144"/>
      <c r="CL162" s="144"/>
      <c r="CM162" s="144"/>
      <c r="CN162" s="144"/>
      <c r="CO162" s="144"/>
      <c r="CP162" s="144"/>
      <c r="CQ162" s="144"/>
      <c r="CR162" s="144"/>
      <c r="CS162" s="144"/>
      <c r="CT162" s="144"/>
      <c r="CU162" s="144"/>
      <c r="CV162" s="144"/>
      <c r="CW162" s="144"/>
      <c r="CX162" s="144"/>
      <c r="CY162" s="144"/>
      <c r="CZ162" s="144"/>
      <c r="DA162" s="144"/>
      <c r="DB162" s="144"/>
      <c r="DC162" s="144"/>
      <c r="DD162" s="149"/>
      <c r="DE162" s="149"/>
      <c r="DF162" s="149"/>
      <c r="DG162" s="149"/>
      <c r="DH162" s="150"/>
      <c r="DL162" s="151"/>
      <c r="DM162" s="147"/>
      <c r="DN162" s="151"/>
      <c r="DO162" s="151"/>
      <c r="DP162" s="151"/>
    </row>
    <row r="163" spans="1:127" s="148" customFormat="1" ht="15">
      <c r="B163" s="144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  <c r="AN163" s="144"/>
      <c r="AO163" s="144"/>
      <c r="AP163" s="144"/>
      <c r="AQ163" s="144"/>
      <c r="AR163" s="144"/>
      <c r="AS163" s="144"/>
      <c r="AT163" s="144"/>
      <c r="AU163" s="144"/>
      <c r="AV163" s="144"/>
      <c r="AW163" s="144"/>
      <c r="AX163" s="144"/>
      <c r="AY163" s="144"/>
      <c r="AZ163" s="144"/>
      <c r="BA163" s="144"/>
      <c r="BB163" s="144"/>
      <c r="BC163" s="144"/>
      <c r="BD163" s="144"/>
      <c r="BE163" s="144"/>
      <c r="BF163" s="144"/>
      <c r="BG163" s="144"/>
      <c r="BH163" s="144"/>
      <c r="BI163" s="144"/>
      <c r="BJ163" s="144"/>
      <c r="BK163" s="144"/>
      <c r="BL163" s="144"/>
      <c r="BM163" s="144"/>
      <c r="BN163" s="144"/>
      <c r="BO163" s="144"/>
      <c r="BP163" s="144"/>
      <c r="BQ163" s="144"/>
      <c r="BR163" s="144"/>
      <c r="BS163" s="144"/>
      <c r="BT163" s="144"/>
      <c r="BU163" s="144"/>
      <c r="BV163" s="144"/>
      <c r="BW163" s="144"/>
      <c r="BX163" s="144"/>
      <c r="BY163" s="144"/>
      <c r="BZ163" s="144"/>
      <c r="CA163" s="144"/>
      <c r="CB163" s="144"/>
      <c r="CC163" s="144"/>
      <c r="CD163" s="144"/>
      <c r="CE163" s="144"/>
      <c r="CF163" s="144"/>
      <c r="CG163" s="144"/>
      <c r="CH163" s="144"/>
      <c r="CI163" s="144"/>
      <c r="CJ163" s="144"/>
      <c r="CK163" s="144"/>
      <c r="CL163" s="144"/>
      <c r="CM163" s="144"/>
      <c r="CN163" s="144"/>
      <c r="CO163" s="144"/>
      <c r="CP163" s="144"/>
      <c r="CQ163" s="144"/>
      <c r="CR163" s="144"/>
      <c r="CS163" s="144"/>
      <c r="CT163" s="144"/>
      <c r="CU163" s="144"/>
      <c r="CV163" s="144"/>
      <c r="CW163" s="144"/>
      <c r="CX163" s="144"/>
      <c r="CY163" s="144"/>
      <c r="CZ163" s="144"/>
      <c r="DA163" s="144"/>
      <c r="DB163" s="144"/>
      <c r="DC163" s="144"/>
      <c r="DD163" s="149"/>
      <c r="DE163" s="149"/>
      <c r="DF163" s="149"/>
      <c r="DG163" s="149"/>
      <c r="DH163" s="150"/>
      <c r="DL163" s="151"/>
      <c r="DM163" s="147"/>
      <c r="DN163" s="151"/>
      <c r="DO163" s="151"/>
      <c r="DP163" s="151"/>
    </row>
    <row r="164" spans="1:127" ht="24" thickBot="1">
      <c r="B164" s="1"/>
      <c r="C164" s="363" t="s">
        <v>114</v>
      </c>
      <c r="D164" s="363"/>
      <c r="DM164" s="1"/>
      <c r="DN164" s="1"/>
    </row>
    <row r="165" spans="1:127" ht="21" thickBot="1">
      <c r="B165" s="1"/>
      <c r="C165" s="364" t="s">
        <v>1</v>
      </c>
      <c r="D165" s="364"/>
      <c r="E165" s="365" t="str">
        <f>IF($AC$167+$BA$167+$CY$167+$DC$168=100,"","Total weight should be equal to 100")</f>
        <v/>
      </c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  <c r="BI165" s="366"/>
      <c r="BJ165" s="366"/>
      <c r="BK165" s="366"/>
      <c r="BL165" s="366"/>
      <c r="BM165" s="366"/>
      <c r="BN165" s="366"/>
      <c r="BO165" s="366"/>
      <c r="BP165" s="366"/>
      <c r="BQ165" s="366"/>
      <c r="BR165" s="366"/>
      <c r="BS165" s="366"/>
      <c r="BT165" s="366"/>
      <c r="BU165" s="366"/>
      <c r="BV165" s="366"/>
      <c r="BW165" s="366"/>
      <c r="BX165" s="366"/>
      <c r="BY165" s="366"/>
      <c r="BZ165" s="366"/>
      <c r="CA165" s="366"/>
      <c r="CB165" s="366"/>
      <c r="CC165" s="366"/>
      <c r="CD165" s="366"/>
      <c r="CE165" s="366"/>
      <c r="CF165" s="366"/>
      <c r="CG165" s="366"/>
      <c r="CH165" s="366"/>
      <c r="CI165" s="366"/>
      <c r="CJ165" s="366"/>
      <c r="CK165" s="366"/>
      <c r="CL165" s="366"/>
      <c r="CM165" s="366"/>
      <c r="CN165" s="366"/>
      <c r="CO165" s="366"/>
      <c r="CP165" s="366"/>
      <c r="CQ165" s="366"/>
      <c r="CR165" s="366"/>
      <c r="CS165" s="366"/>
      <c r="CT165" s="366"/>
      <c r="CU165" s="366"/>
      <c r="CV165" s="366"/>
      <c r="CW165" s="366"/>
      <c r="CX165" s="366"/>
      <c r="CY165" s="366"/>
      <c r="CZ165" s="367"/>
      <c r="DM165" s="1"/>
      <c r="DN165" s="1"/>
    </row>
    <row r="166" spans="1:127" ht="17.25" thickBot="1">
      <c r="B166" s="1"/>
      <c r="C166" s="368" t="s">
        <v>262</v>
      </c>
      <c r="D166" s="369"/>
      <c r="E166" s="370" t="str">
        <f>IF(R168+AD168=100,"","Total formative assessment weight should be 100")</f>
        <v/>
      </c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1"/>
      <c r="T166" s="371"/>
      <c r="U166" s="371"/>
      <c r="V166" s="371"/>
      <c r="W166" s="371"/>
      <c r="X166" s="371"/>
      <c r="Y166" s="371"/>
      <c r="Z166" s="371"/>
      <c r="AA166" s="371"/>
      <c r="AB166" s="371"/>
      <c r="AC166" s="371"/>
      <c r="AD166" s="371"/>
      <c r="AE166" s="371" t="str">
        <f>IF(AP168+AY168+BB168=100,"","Total written work weight should be 100")</f>
        <v/>
      </c>
      <c r="AF166" s="371"/>
      <c r="AG166" s="371"/>
      <c r="AH166" s="371"/>
      <c r="AI166" s="371"/>
      <c r="AJ166" s="371"/>
      <c r="AK166" s="371"/>
      <c r="AL166" s="371"/>
      <c r="AM166" s="371"/>
      <c r="AN166" s="371"/>
      <c r="AO166" s="371"/>
      <c r="AP166" s="371"/>
      <c r="AQ166" s="371"/>
      <c r="AR166" s="371"/>
      <c r="AS166" s="371"/>
      <c r="AT166" s="371"/>
      <c r="AU166" s="371"/>
      <c r="AV166" s="371"/>
      <c r="AW166" s="371"/>
      <c r="AX166" s="371"/>
      <c r="AY166" s="371"/>
      <c r="AZ166" s="371"/>
      <c r="BA166" s="371"/>
      <c r="BB166" s="371"/>
      <c r="BC166" s="371" t="str">
        <f>IF(BI168+BU168+CB168+CI168+CP168+CZ168=100,"","Total written work weight should be 100")</f>
        <v/>
      </c>
      <c r="BD166" s="371"/>
      <c r="BE166" s="371"/>
      <c r="BF166" s="371"/>
      <c r="BG166" s="371"/>
      <c r="BH166" s="371"/>
      <c r="BI166" s="371"/>
      <c r="BJ166" s="371"/>
      <c r="BK166" s="371"/>
      <c r="BL166" s="371"/>
      <c r="BM166" s="371"/>
      <c r="BN166" s="371"/>
      <c r="BO166" s="371"/>
      <c r="BP166" s="371"/>
      <c r="BQ166" s="371"/>
      <c r="BR166" s="371"/>
      <c r="BS166" s="371"/>
      <c r="BT166" s="371"/>
      <c r="BU166" s="371"/>
      <c r="BV166" s="371"/>
      <c r="BW166" s="371"/>
      <c r="BX166" s="371"/>
      <c r="BY166" s="371"/>
      <c r="BZ166" s="371"/>
      <c r="CA166" s="371"/>
      <c r="CB166" s="371"/>
      <c r="CC166" s="371"/>
      <c r="CD166" s="371"/>
      <c r="CE166" s="371"/>
      <c r="CF166" s="371"/>
      <c r="CG166" s="371"/>
      <c r="CH166" s="371"/>
      <c r="CI166" s="371"/>
      <c r="CJ166" s="371"/>
      <c r="CK166" s="371"/>
      <c r="CL166" s="371"/>
      <c r="CM166" s="371"/>
      <c r="CN166" s="371"/>
      <c r="CO166" s="371"/>
      <c r="CP166" s="371"/>
      <c r="CQ166" s="371"/>
      <c r="CR166" s="371"/>
      <c r="CS166" s="371"/>
      <c r="CT166" s="371"/>
      <c r="CU166" s="371"/>
      <c r="CV166" s="371"/>
      <c r="CW166" s="371"/>
      <c r="CX166" s="371"/>
      <c r="CY166" s="371"/>
      <c r="CZ166" s="372"/>
      <c r="DA166" s="373" t="s">
        <v>3</v>
      </c>
      <c r="DB166" s="374"/>
      <c r="DC166" s="375"/>
      <c r="DD166" s="9"/>
      <c r="DE166" s="9"/>
      <c r="DF166" s="9"/>
      <c r="DG166" s="9"/>
      <c r="DH166" s="7"/>
      <c r="DI166" s="5"/>
      <c r="DJ166" s="5"/>
      <c r="DK166" s="5"/>
      <c r="DL166" s="10"/>
      <c r="DN166" s="1"/>
    </row>
    <row r="167" spans="1:127" ht="18.75" thickBot="1">
      <c r="B167" s="1"/>
      <c r="C167" s="359" t="str">
        <f>IF(C166='AP 5D'!C166:D166,"","Scale should be the same with the other section.")</f>
        <v/>
      </c>
      <c r="D167" s="359"/>
      <c r="E167" s="360" t="s">
        <v>4</v>
      </c>
      <c r="F167" s="361"/>
      <c r="G167" s="361"/>
      <c r="H167" s="361"/>
      <c r="I167" s="361"/>
      <c r="J167" s="361"/>
      <c r="K167" s="361"/>
      <c r="L167" s="361"/>
      <c r="M167" s="361"/>
      <c r="N167" s="361"/>
      <c r="O167" s="361"/>
      <c r="P167" s="361"/>
      <c r="Q167" s="361"/>
      <c r="R167" s="361"/>
      <c r="S167" s="361"/>
      <c r="T167" s="361"/>
      <c r="U167" s="361"/>
      <c r="V167" s="361"/>
      <c r="W167" s="361"/>
      <c r="X167" s="361" t="s">
        <v>5</v>
      </c>
      <c r="Y167" s="361"/>
      <c r="Z167" s="361"/>
      <c r="AA167" s="361"/>
      <c r="AB167" s="361"/>
      <c r="AC167" s="361">
        <v>0</v>
      </c>
      <c r="AD167" s="381"/>
      <c r="AE167" s="382" t="s">
        <v>6</v>
      </c>
      <c r="AF167" s="383"/>
      <c r="AG167" s="383"/>
      <c r="AH167" s="383"/>
      <c r="AI167" s="383"/>
      <c r="AJ167" s="383"/>
      <c r="AK167" s="383"/>
      <c r="AL167" s="383"/>
      <c r="AM167" s="383"/>
      <c r="AN167" s="383"/>
      <c r="AO167" s="383"/>
      <c r="AP167" s="383"/>
      <c r="AQ167" s="383"/>
      <c r="AR167" s="383"/>
      <c r="AS167" s="383"/>
      <c r="AT167" s="383"/>
      <c r="AU167" s="383"/>
      <c r="AV167" s="383"/>
      <c r="AW167" s="383" t="s">
        <v>5</v>
      </c>
      <c r="AX167" s="383"/>
      <c r="AY167" s="383"/>
      <c r="AZ167" s="383"/>
      <c r="BA167" s="329">
        <v>30</v>
      </c>
      <c r="BB167" s="330"/>
      <c r="BC167" s="331" t="s">
        <v>7</v>
      </c>
      <c r="BD167" s="332"/>
      <c r="BE167" s="332"/>
      <c r="BF167" s="332"/>
      <c r="BG167" s="332"/>
      <c r="BH167" s="332"/>
      <c r="BI167" s="332"/>
      <c r="BJ167" s="332"/>
      <c r="BK167" s="332"/>
      <c r="BL167" s="332"/>
      <c r="BM167" s="332"/>
      <c r="BN167" s="332"/>
      <c r="BO167" s="332"/>
      <c r="BP167" s="332"/>
      <c r="BQ167" s="332"/>
      <c r="BR167" s="332"/>
      <c r="BS167" s="332"/>
      <c r="BT167" s="332"/>
      <c r="BU167" s="332"/>
      <c r="BV167" s="332"/>
      <c r="BW167" s="332"/>
      <c r="BX167" s="332"/>
      <c r="BY167" s="332"/>
      <c r="BZ167" s="332"/>
      <c r="CA167" s="332"/>
      <c r="CB167" s="332"/>
      <c r="CC167" s="332"/>
      <c r="CD167" s="332"/>
      <c r="CE167" s="332"/>
      <c r="CF167" s="332"/>
      <c r="CG167" s="332"/>
      <c r="CH167" s="332"/>
      <c r="CI167" s="332"/>
      <c r="CJ167" s="332"/>
      <c r="CK167" s="332"/>
      <c r="CL167" s="332"/>
      <c r="CM167" s="332"/>
      <c r="CN167" s="332"/>
      <c r="CO167" s="332"/>
      <c r="CP167" s="332"/>
      <c r="CQ167" s="332"/>
      <c r="CR167" s="333" t="s">
        <v>5</v>
      </c>
      <c r="CS167" s="334"/>
      <c r="CT167" s="334"/>
      <c r="CU167" s="334"/>
      <c r="CV167" s="334"/>
      <c r="CW167" s="334"/>
      <c r="CX167" s="335"/>
      <c r="CY167" s="379">
        <v>50</v>
      </c>
      <c r="CZ167" s="380"/>
      <c r="DA167" s="376"/>
      <c r="DB167" s="377"/>
      <c r="DC167" s="378"/>
      <c r="DD167" s="12"/>
      <c r="DE167" s="12"/>
      <c r="DF167" s="12"/>
      <c r="DG167" s="12"/>
      <c r="DH167" s="13"/>
      <c r="DI167" s="14"/>
      <c r="DJ167" s="14"/>
      <c r="DK167" s="14"/>
      <c r="DL167" s="15"/>
      <c r="DN167" s="1"/>
    </row>
    <row r="168" spans="1:127" ht="24.75" customHeight="1">
      <c r="A168" s="350" t="s">
        <v>8</v>
      </c>
      <c r="B168" s="350" t="s">
        <v>108</v>
      </c>
      <c r="C168" s="353" t="s">
        <v>9</v>
      </c>
      <c r="D168" s="356" t="s">
        <v>10</v>
      </c>
      <c r="E168" s="324" t="s">
        <v>11</v>
      </c>
      <c r="F168" s="325"/>
      <c r="G168" s="325"/>
      <c r="H168" s="325"/>
      <c r="I168" s="325"/>
      <c r="J168" s="325"/>
      <c r="K168" s="325"/>
      <c r="L168" s="325"/>
      <c r="M168" s="326"/>
      <c r="N168" s="327" t="s">
        <v>5</v>
      </c>
      <c r="O168" s="358"/>
      <c r="P168" s="358"/>
      <c r="Q168" s="328"/>
      <c r="R168" s="17">
        <v>0</v>
      </c>
      <c r="S168" s="278" t="s">
        <v>12</v>
      </c>
      <c r="T168" s="278"/>
      <c r="U168" s="278"/>
      <c r="V168" s="278"/>
      <c r="W168" s="278"/>
      <c r="X168" s="278"/>
      <c r="Y168" s="278"/>
      <c r="Z168" s="301" t="s">
        <v>5</v>
      </c>
      <c r="AA168" s="362"/>
      <c r="AB168" s="362"/>
      <c r="AC168" s="302"/>
      <c r="AD168" s="16">
        <v>100</v>
      </c>
      <c r="AE168" s="324" t="s">
        <v>13</v>
      </c>
      <c r="AF168" s="325"/>
      <c r="AG168" s="325"/>
      <c r="AH168" s="325"/>
      <c r="AI168" s="325"/>
      <c r="AJ168" s="325"/>
      <c r="AK168" s="325"/>
      <c r="AL168" s="325"/>
      <c r="AM168" s="326"/>
      <c r="AN168" s="327" t="s">
        <v>5</v>
      </c>
      <c r="AO168" s="328"/>
      <c r="AP168" s="17">
        <v>40</v>
      </c>
      <c r="AQ168" s="278" t="s">
        <v>14</v>
      </c>
      <c r="AR168" s="278"/>
      <c r="AS168" s="278"/>
      <c r="AT168" s="278"/>
      <c r="AU168" s="278"/>
      <c r="AV168" s="278"/>
      <c r="AW168" s="301" t="s">
        <v>5</v>
      </c>
      <c r="AX168" s="302"/>
      <c r="AY168" s="19">
        <v>30</v>
      </c>
      <c r="AZ168" s="295" t="s">
        <v>15</v>
      </c>
      <c r="BA168" s="296"/>
      <c r="BB168" s="18">
        <v>30</v>
      </c>
      <c r="BC168" s="299" t="s">
        <v>16</v>
      </c>
      <c r="BD168" s="300"/>
      <c r="BE168" s="300"/>
      <c r="BF168" s="300"/>
      <c r="BG168" s="289" t="s">
        <v>5</v>
      </c>
      <c r="BH168" s="289"/>
      <c r="BI168" s="17">
        <v>20</v>
      </c>
      <c r="BJ168" s="278" t="s">
        <v>17</v>
      </c>
      <c r="BK168" s="278"/>
      <c r="BL168" s="278"/>
      <c r="BM168" s="278"/>
      <c r="BN168" s="278"/>
      <c r="BO168" s="278"/>
      <c r="BP168" s="278"/>
      <c r="BQ168" s="278"/>
      <c r="BR168" s="278"/>
      <c r="BS168" s="301" t="s">
        <v>5</v>
      </c>
      <c r="BT168" s="302"/>
      <c r="BU168" s="19">
        <v>25</v>
      </c>
      <c r="BV168" s="277" t="s">
        <v>109</v>
      </c>
      <c r="BW168" s="277"/>
      <c r="BX168" s="277"/>
      <c r="BY168" s="277"/>
      <c r="BZ168" s="339" t="s">
        <v>5</v>
      </c>
      <c r="CA168" s="339"/>
      <c r="CB168" s="20">
        <v>15</v>
      </c>
      <c r="CC168" s="340" t="s">
        <v>110</v>
      </c>
      <c r="CD168" s="340"/>
      <c r="CE168" s="340"/>
      <c r="CF168" s="340"/>
      <c r="CG168" s="341" t="s">
        <v>5</v>
      </c>
      <c r="CH168" s="341"/>
      <c r="CI168" s="21">
        <v>15</v>
      </c>
      <c r="CJ168" s="342" t="s">
        <v>111</v>
      </c>
      <c r="CK168" s="342"/>
      <c r="CL168" s="342"/>
      <c r="CM168" s="342"/>
      <c r="CN168" s="343" t="s">
        <v>5</v>
      </c>
      <c r="CO168" s="343"/>
      <c r="CP168" s="22">
        <v>0</v>
      </c>
      <c r="CQ168" s="284" t="s">
        <v>21</v>
      </c>
      <c r="CR168" s="284"/>
      <c r="CS168" s="284"/>
      <c r="CT168" s="284"/>
      <c r="CU168" s="284"/>
      <c r="CV168" s="284"/>
      <c r="CW168" s="284"/>
      <c r="CX168" s="303" t="s">
        <v>5</v>
      </c>
      <c r="CY168" s="303"/>
      <c r="CZ168" s="170">
        <v>25</v>
      </c>
      <c r="DA168" s="304" t="s">
        <v>5</v>
      </c>
      <c r="DB168" s="305"/>
      <c r="DC168" s="23">
        <v>20</v>
      </c>
      <c r="DD168" s="24"/>
      <c r="DE168" s="24"/>
      <c r="DF168" s="24"/>
      <c r="DG168" s="24"/>
      <c r="DH168" s="306" t="s">
        <v>22</v>
      </c>
      <c r="DI168" s="309" t="s">
        <v>23</v>
      </c>
      <c r="DJ168" s="312" t="s">
        <v>23</v>
      </c>
      <c r="DK168" s="315" t="s">
        <v>23</v>
      </c>
      <c r="DL168" s="282" t="s">
        <v>24</v>
      </c>
      <c r="DM168" s="282" t="s">
        <v>105</v>
      </c>
      <c r="DN168" s="282" t="s">
        <v>115</v>
      </c>
      <c r="DO168" s="282" t="s">
        <v>112</v>
      </c>
      <c r="DP168" s="282" t="s">
        <v>106</v>
      </c>
      <c r="DQ168" s="282" t="s">
        <v>102</v>
      </c>
    </row>
    <row r="169" spans="1:127" ht="15" customHeight="1">
      <c r="A169" s="351"/>
      <c r="B169" s="351"/>
      <c r="C169" s="354"/>
      <c r="D169" s="357"/>
      <c r="E169" s="30">
        <v>1</v>
      </c>
      <c r="F169" s="28">
        <v>2</v>
      </c>
      <c r="G169" s="28">
        <v>3</v>
      </c>
      <c r="H169" s="28">
        <v>4</v>
      </c>
      <c r="I169" s="28">
        <v>5</v>
      </c>
      <c r="J169" s="28">
        <v>6</v>
      </c>
      <c r="K169" s="28">
        <v>7</v>
      </c>
      <c r="L169" s="28">
        <v>8</v>
      </c>
      <c r="M169" s="28">
        <v>9</v>
      </c>
      <c r="N169" s="28">
        <v>10</v>
      </c>
      <c r="O169" s="28">
        <v>11</v>
      </c>
      <c r="P169" s="28">
        <v>12</v>
      </c>
      <c r="Q169" s="336" t="s">
        <v>25</v>
      </c>
      <c r="R169" s="289" t="s">
        <v>26</v>
      </c>
      <c r="S169" s="29">
        <v>1</v>
      </c>
      <c r="T169" s="29">
        <v>2</v>
      </c>
      <c r="U169" s="29">
        <v>3</v>
      </c>
      <c r="V169" s="29">
        <v>4</v>
      </c>
      <c r="W169" s="29">
        <v>5</v>
      </c>
      <c r="X169" s="29">
        <v>6</v>
      </c>
      <c r="Y169" s="29">
        <v>7</v>
      </c>
      <c r="Z169" s="29">
        <v>8</v>
      </c>
      <c r="AA169" s="29">
        <v>9</v>
      </c>
      <c r="AB169" s="29">
        <v>10</v>
      </c>
      <c r="AC169" s="285" t="s">
        <v>25</v>
      </c>
      <c r="AD169" s="338" t="s">
        <v>26</v>
      </c>
      <c r="AE169" s="30">
        <v>1</v>
      </c>
      <c r="AF169" s="28">
        <v>2</v>
      </c>
      <c r="AG169" s="28">
        <v>3</v>
      </c>
      <c r="AH169" s="28">
        <v>4</v>
      </c>
      <c r="AI169" s="28">
        <v>5</v>
      </c>
      <c r="AJ169" s="28">
        <v>6</v>
      </c>
      <c r="AK169" s="28">
        <v>7</v>
      </c>
      <c r="AL169" s="28">
        <v>8</v>
      </c>
      <c r="AM169" s="28">
        <v>9</v>
      </c>
      <c r="AN169" s="28">
        <v>10</v>
      </c>
      <c r="AO169" s="336" t="s">
        <v>25</v>
      </c>
      <c r="AP169" s="289" t="s">
        <v>26</v>
      </c>
      <c r="AQ169" s="29">
        <v>1</v>
      </c>
      <c r="AR169" s="29">
        <v>2</v>
      </c>
      <c r="AS169" s="29">
        <v>3</v>
      </c>
      <c r="AT169" s="29">
        <v>4</v>
      </c>
      <c r="AU169" s="29">
        <v>5</v>
      </c>
      <c r="AV169" s="29">
        <v>6</v>
      </c>
      <c r="AW169" s="29">
        <v>7</v>
      </c>
      <c r="AX169" s="285" t="s">
        <v>25</v>
      </c>
      <c r="AY169" s="278" t="s">
        <v>113</v>
      </c>
      <c r="AZ169" s="297"/>
      <c r="BA169" s="298"/>
      <c r="BB169" s="287" t="s">
        <v>26</v>
      </c>
      <c r="BC169" s="30">
        <v>1</v>
      </c>
      <c r="BD169" s="28">
        <v>2</v>
      </c>
      <c r="BE169" s="28">
        <v>3</v>
      </c>
      <c r="BF169" s="28">
        <v>4</v>
      </c>
      <c r="BG169" s="28">
        <v>5</v>
      </c>
      <c r="BH169" s="288" t="s">
        <v>25</v>
      </c>
      <c r="BI169" s="289" t="s">
        <v>26</v>
      </c>
      <c r="BJ169" s="29">
        <v>1</v>
      </c>
      <c r="BK169" s="29">
        <v>2</v>
      </c>
      <c r="BL169" s="29">
        <v>3</v>
      </c>
      <c r="BM169" s="29">
        <v>4</v>
      </c>
      <c r="BN169" s="29">
        <v>5</v>
      </c>
      <c r="BO169" s="29">
        <v>6</v>
      </c>
      <c r="BP169" s="29">
        <v>7</v>
      </c>
      <c r="BQ169" s="29">
        <v>8</v>
      </c>
      <c r="BR169" s="29">
        <v>9</v>
      </c>
      <c r="BS169" s="29">
        <v>10</v>
      </c>
      <c r="BT169" s="290" t="s">
        <v>25</v>
      </c>
      <c r="BU169" s="278" t="s">
        <v>26</v>
      </c>
      <c r="BV169" s="31">
        <v>1</v>
      </c>
      <c r="BW169" s="31">
        <v>2</v>
      </c>
      <c r="BX169" s="31">
        <v>3</v>
      </c>
      <c r="BY169" s="31">
        <v>4</v>
      </c>
      <c r="BZ169" s="32">
        <v>5</v>
      </c>
      <c r="CA169" s="344" t="s">
        <v>25</v>
      </c>
      <c r="CB169" s="345" t="s">
        <v>26</v>
      </c>
      <c r="CC169" s="33">
        <v>1</v>
      </c>
      <c r="CD169" s="33">
        <v>2</v>
      </c>
      <c r="CE169" s="33">
        <v>3</v>
      </c>
      <c r="CF169" s="33">
        <v>4</v>
      </c>
      <c r="CG169" s="33">
        <v>5</v>
      </c>
      <c r="CH169" s="346" t="s">
        <v>25</v>
      </c>
      <c r="CI169" s="347" t="s">
        <v>26</v>
      </c>
      <c r="CJ169" s="34">
        <v>1</v>
      </c>
      <c r="CK169" s="34">
        <v>2</v>
      </c>
      <c r="CL169" s="34">
        <v>3</v>
      </c>
      <c r="CM169" s="34">
        <v>4</v>
      </c>
      <c r="CN169" s="34">
        <v>5</v>
      </c>
      <c r="CO169" s="348" t="s">
        <v>25</v>
      </c>
      <c r="CP169" s="349" t="s">
        <v>26</v>
      </c>
      <c r="CQ169" s="35">
        <v>1</v>
      </c>
      <c r="CR169" s="35">
        <v>2</v>
      </c>
      <c r="CS169" s="35">
        <v>3</v>
      </c>
      <c r="CT169" s="36">
        <v>4</v>
      </c>
      <c r="CU169" s="35">
        <v>5</v>
      </c>
      <c r="CV169" s="35">
        <v>6</v>
      </c>
      <c r="CW169" s="35">
        <v>7</v>
      </c>
      <c r="CX169" s="35">
        <v>8</v>
      </c>
      <c r="CY169" s="288" t="s">
        <v>25</v>
      </c>
      <c r="CZ169" s="318" t="s">
        <v>26</v>
      </c>
      <c r="DA169" s="37"/>
      <c r="DB169" s="38"/>
      <c r="DC169" s="287" t="s">
        <v>27</v>
      </c>
      <c r="DD169" s="39"/>
      <c r="DE169" s="39"/>
      <c r="DF169" s="39"/>
      <c r="DG169" s="39"/>
      <c r="DH169" s="307"/>
      <c r="DI169" s="310"/>
      <c r="DJ169" s="313"/>
      <c r="DK169" s="316"/>
      <c r="DL169" s="283"/>
      <c r="DM169" s="283"/>
      <c r="DN169" s="283"/>
      <c r="DO169" s="283"/>
      <c r="DP169" s="283"/>
      <c r="DQ169" s="283"/>
    </row>
    <row r="170" spans="1:127" ht="17.25" customHeight="1">
      <c r="A170" s="351"/>
      <c r="B170" s="351"/>
      <c r="C170" s="354"/>
      <c r="D170" s="40" t="s">
        <v>28</v>
      </c>
      <c r="E170" s="41"/>
      <c r="F170" s="42"/>
      <c r="G170" s="42"/>
      <c r="H170" s="42"/>
      <c r="I170" s="42"/>
      <c r="J170" s="42"/>
      <c r="K170" s="42"/>
      <c r="L170" s="42"/>
      <c r="M170" s="43"/>
      <c r="N170" s="44"/>
      <c r="O170" s="44"/>
      <c r="P170" s="44"/>
      <c r="Q170" s="337"/>
      <c r="R170" s="289"/>
      <c r="S170" s="45"/>
      <c r="T170" s="45"/>
      <c r="U170" s="45"/>
      <c r="V170" s="45"/>
      <c r="W170" s="45"/>
      <c r="X170" s="46"/>
      <c r="Y170" s="46"/>
      <c r="Z170" s="46"/>
      <c r="AA170" s="47"/>
      <c r="AB170" s="47"/>
      <c r="AC170" s="286"/>
      <c r="AD170" s="338"/>
      <c r="AE170" s="41">
        <v>39864</v>
      </c>
      <c r="AF170" s="42">
        <v>39879</v>
      </c>
      <c r="AG170" s="42">
        <v>39884</v>
      </c>
      <c r="AH170" s="42">
        <v>39885</v>
      </c>
      <c r="AI170" s="42">
        <v>39886</v>
      </c>
      <c r="AJ170" s="42"/>
      <c r="AK170" s="42"/>
      <c r="AL170" s="43"/>
      <c r="AM170" s="43"/>
      <c r="AN170" s="43"/>
      <c r="AO170" s="337"/>
      <c r="AP170" s="289"/>
      <c r="AQ170" s="45">
        <v>39837</v>
      </c>
      <c r="AR170" s="45">
        <v>39843</v>
      </c>
      <c r="AS170" s="45">
        <v>39844</v>
      </c>
      <c r="AT170" s="45">
        <v>39857</v>
      </c>
      <c r="AU170" s="46"/>
      <c r="AV170" s="46"/>
      <c r="AW170" s="46"/>
      <c r="AX170" s="286"/>
      <c r="AY170" s="278"/>
      <c r="AZ170" s="291">
        <v>39870</v>
      </c>
      <c r="BA170" s="292"/>
      <c r="BB170" s="287"/>
      <c r="BC170" s="41">
        <v>39841</v>
      </c>
      <c r="BD170" s="42"/>
      <c r="BE170" s="42"/>
      <c r="BF170" s="42"/>
      <c r="BG170" s="42"/>
      <c r="BH170" s="288"/>
      <c r="BI170" s="289"/>
      <c r="BJ170" s="45">
        <v>39856</v>
      </c>
      <c r="BK170" s="45">
        <v>39863</v>
      </c>
      <c r="BL170" s="45">
        <v>39865</v>
      </c>
      <c r="BM170" s="45">
        <v>39877</v>
      </c>
      <c r="BN170" s="45">
        <v>39887</v>
      </c>
      <c r="BO170" s="45"/>
      <c r="BP170" s="46"/>
      <c r="BQ170" s="46"/>
      <c r="BR170" s="46"/>
      <c r="BS170" s="46"/>
      <c r="BT170" s="290"/>
      <c r="BU170" s="278"/>
      <c r="BV170" s="48">
        <v>39887</v>
      </c>
      <c r="BW170" s="48"/>
      <c r="BX170" s="48"/>
      <c r="BY170" s="49"/>
      <c r="BZ170" s="50"/>
      <c r="CA170" s="344"/>
      <c r="CB170" s="345"/>
      <c r="CC170" s="51">
        <v>39860</v>
      </c>
      <c r="CD170" s="51">
        <v>39892</v>
      </c>
      <c r="CE170" s="52"/>
      <c r="CF170" s="52"/>
      <c r="CG170" s="52"/>
      <c r="CH170" s="346"/>
      <c r="CI170" s="347"/>
      <c r="CJ170" s="53"/>
      <c r="CK170" s="53"/>
      <c r="CL170" s="54"/>
      <c r="CM170" s="54"/>
      <c r="CN170" s="54"/>
      <c r="CO170" s="348"/>
      <c r="CP170" s="349"/>
      <c r="CQ170" s="55">
        <v>39862</v>
      </c>
      <c r="CR170" s="55">
        <v>39877</v>
      </c>
      <c r="CS170" s="55">
        <v>39886</v>
      </c>
      <c r="CT170" s="56"/>
      <c r="CU170" s="57"/>
      <c r="CV170" s="57"/>
      <c r="CW170" s="57"/>
      <c r="CX170" s="57"/>
      <c r="CY170" s="288"/>
      <c r="CZ170" s="318"/>
      <c r="DA170" s="470">
        <v>50</v>
      </c>
      <c r="DB170" s="471"/>
      <c r="DC170" s="287"/>
      <c r="DD170" s="39" t="s">
        <v>29</v>
      </c>
      <c r="DE170" s="39" t="s">
        <v>30</v>
      </c>
      <c r="DF170" s="39" t="s">
        <v>31</v>
      </c>
      <c r="DG170" s="39" t="s">
        <v>32</v>
      </c>
      <c r="DH170" s="307"/>
      <c r="DI170" s="311"/>
      <c r="DJ170" s="314"/>
      <c r="DK170" s="317"/>
      <c r="DL170" s="283"/>
      <c r="DM170" s="283"/>
      <c r="DN170" s="283"/>
      <c r="DO170" s="283"/>
      <c r="DP170" s="283"/>
      <c r="DQ170" s="283"/>
    </row>
    <row r="171" spans="1:127" ht="15" customHeight="1" thickBot="1">
      <c r="A171" s="352"/>
      <c r="B171" s="352"/>
      <c r="C171" s="355"/>
      <c r="D171" s="40" t="s">
        <v>33</v>
      </c>
      <c r="E171" s="58"/>
      <c r="F171" s="17"/>
      <c r="G171" s="17"/>
      <c r="H171" s="17"/>
      <c r="I171" s="17"/>
      <c r="J171" s="17"/>
      <c r="K171" s="17"/>
      <c r="L171" s="17"/>
      <c r="M171" s="28"/>
      <c r="N171" s="28"/>
      <c r="O171" s="28"/>
      <c r="P171" s="28"/>
      <c r="Q171" s="28">
        <f>SUM(E171:P171)</f>
        <v>0</v>
      </c>
      <c r="R171" s="289"/>
      <c r="S171" s="59"/>
      <c r="T171" s="59"/>
      <c r="U171" s="59"/>
      <c r="V171" s="59"/>
      <c r="W171" s="59"/>
      <c r="X171" s="29"/>
      <c r="Y171" s="29"/>
      <c r="Z171" s="29"/>
      <c r="AA171" s="29"/>
      <c r="AB171" s="29"/>
      <c r="AC171" s="29">
        <f>SUM(S171:AB171)</f>
        <v>0</v>
      </c>
      <c r="AD171" s="338"/>
      <c r="AE171" s="58">
        <v>10</v>
      </c>
      <c r="AF171" s="17">
        <v>10</v>
      </c>
      <c r="AG171" s="17">
        <v>20</v>
      </c>
      <c r="AH171" s="17">
        <v>10</v>
      </c>
      <c r="AI171" s="17">
        <v>15</v>
      </c>
      <c r="AJ171" s="17"/>
      <c r="AK171" s="17"/>
      <c r="AL171" s="28"/>
      <c r="AM171" s="28"/>
      <c r="AN171" s="28"/>
      <c r="AO171" s="28">
        <f>SUM(AE171:AN171)</f>
        <v>65</v>
      </c>
      <c r="AP171" s="289"/>
      <c r="AQ171" s="59">
        <v>10</v>
      </c>
      <c r="AR171" s="59">
        <v>15</v>
      </c>
      <c r="AS171" s="59">
        <v>10</v>
      </c>
      <c r="AT171" s="59">
        <v>25</v>
      </c>
      <c r="AU171" s="29"/>
      <c r="AV171" s="29"/>
      <c r="AW171" s="29"/>
      <c r="AX171" s="29">
        <f>SUM(AQ171:AW171)</f>
        <v>60</v>
      </c>
      <c r="AY171" s="278"/>
      <c r="AZ171" s="293">
        <v>50</v>
      </c>
      <c r="BA171" s="294"/>
      <c r="BB171" s="287"/>
      <c r="BC171" s="58">
        <v>100</v>
      </c>
      <c r="BD171" s="17"/>
      <c r="BE171" s="17"/>
      <c r="BF171" s="17"/>
      <c r="BG171" s="17"/>
      <c r="BH171" s="28">
        <f>SUM(BC171:BG171)</f>
        <v>100</v>
      </c>
      <c r="BI171" s="289"/>
      <c r="BJ171" s="59">
        <v>20</v>
      </c>
      <c r="BK171" s="59">
        <v>20</v>
      </c>
      <c r="BL171" s="59">
        <v>15</v>
      </c>
      <c r="BM171" s="59">
        <v>25</v>
      </c>
      <c r="BN171" s="59">
        <v>10</v>
      </c>
      <c r="BO171" s="59"/>
      <c r="BP171" s="29"/>
      <c r="BQ171" s="29"/>
      <c r="BR171" s="29"/>
      <c r="BS171" s="29"/>
      <c r="BT171" s="29">
        <f>SUM(BJ171:BS171)</f>
        <v>90</v>
      </c>
      <c r="BU171" s="278"/>
      <c r="BV171" s="60">
        <v>100</v>
      </c>
      <c r="BW171" s="60"/>
      <c r="BX171" s="60"/>
      <c r="BY171" s="31"/>
      <c r="BZ171" s="31"/>
      <c r="CA171" s="32">
        <f>SUM(BV171:BZ171)</f>
        <v>100</v>
      </c>
      <c r="CB171" s="345"/>
      <c r="CC171" s="61">
        <v>100</v>
      </c>
      <c r="CD171" s="61">
        <v>100</v>
      </c>
      <c r="CE171" s="33"/>
      <c r="CF171" s="33"/>
      <c r="CG171" s="33"/>
      <c r="CH171" s="33">
        <f>SUM(CC171:CG171)</f>
        <v>200</v>
      </c>
      <c r="CI171" s="347"/>
      <c r="CJ171" s="62"/>
      <c r="CK171" s="62"/>
      <c r="CL171" s="34"/>
      <c r="CM171" s="34"/>
      <c r="CN171" s="34"/>
      <c r="CO171" s="63">
        <f>SUM(CJ171:CN171)</f>
        <v>0</v>
      </c>
      <c r="CP171" s="349"/>
      <c r="CQ171" s="64">
        <v>20</v>
      </c>
      <c r="CR171" s="64">
        <v>15</v>
      </c>
      <c r="CS171" s="64">
        <v>15</v>
      </c>
      <c r="CT171" s="65"/>
      <c r="CU171" s="35"/>
      <c r="CV171" s="35"/>
      <c r="CW171" s="35"/>
      <c r="CX171" s="35"/>
      <c r="CY171" s="66">
        <f>SUM(CQ171:CX171)</f>
        <v>50</v>
      </c>
      <c r="CZ171" s="318"/>
      <c r="DA171" s="472"/>
      <c r="DB171" s="473"/>
      <c r="DC171" s="319"/>
      <c r="DD171" s="39"/>
      <c r="DE171" s="39"/>
      <c r="DF171" s="39"/>
      <c r="DG171" s="39"/>
      <c r="DH171" s="308"/>
      <c r="DI171" s="67" t="s">
        <v>34</v>
      </c>
      <c r="DJ171" s="68" t="s">
        <v>35</v>
      </c>
      <c r="DK171" s="69" t="s">
        <v>36</v>
      </c>
      <c r="DL171" s="283"/>
      <c r="DM171" s="283"/>
      <c r="DN171" s="283"/>
      <c r="DO171" s="283"/>
      <c r="DP171" s="283"/>
      <c r="DQ171" s="283"/>
      <c r="DR171" s="279" t="s">
        <v>37</v>
      </c>
      <c r="DS171" s="279"/>
      <c r="DT171" s="279"/>
      <c r="DU171" s="279"/>
      <c r="DV171" s="279"/>
      <c r="DW171" s="279"/>
    </row>
    <row r="172" spans="1:127" ht="18" customHeight="1">
      <c r="A172" s="70">
        <v>406913150162</v>
      </c>
      <c r="B172" s="71" t="s">
        <v>181</v>
      </c>
      <c r="C172" s="72" t="s">
        <v>182</v>
      </c>
      <c r="D172" s="73"/>
      <c r="E172" s="74"/>
      <c r="F172" s="75"/>
      <c r="G172" s="75"/>
      <c r="H172" s="75"/>
      <c r="I172" s="75"/>
      <c r="J172" s="75"/>
      <c r="K172" s="75"/>
      <c r="L172" s="75"/>
      <c r="M172" s="76"/>
      <c r="N172" s="76"/>
      <c r="O172" s="76"/>
      <c r="P172" s="76"/>
      <c r="Q172" s="76" t="str">
        <f>IF(SUMIFS(E172:P172,E172:P172,"&gt;=0")=0,"",SUMIFS(E172:P172,E172:P172,"&gt;=0"))</f>
        <v/>
      </c>
      <c r="R172" s="76">
        <f>IFERROR(IF($R$168=0,0,((Q172/SUMIFS($E$171:$P$171,E172:P172,"&gt;=0")*100))),"")</f>
        <v>0</v>
      </c>
      <c r="S172" s="77"/>
      <c r="T172" s="77"/>
      <c r="U172" s="77"/>
      <c r="V172" s="77"/>
      <c r="W172" s="77"/>
      <c r="X172" s="78"/>
      <c r="Y172" s="78"/>
      <c r="Z172" s="78"/>
      <c r="AA172" s="78"/>
      <c r="AB172" s="78"/>
      <c r="AC172" s="78" t="str">
        <f>IF(SUMIFS(S172:AB172,S172:AB172,"&gt;=0")=0,"",SUMIFS(S172:AB172,S172:AB172,"&gt;=0"))</f>
        <v/>
      </c>
      <c r="AD172" s="79" t="str">
        <f>IFERROR(IF($AD$168=0,0,((AC172/SUMIFS($S$171:$AB$171,S172:AB172,"&gt;=0")*100))),"")</f>
        <v/>
      </c>
      <c r="AE172" s="74">
        <v>7</v>
      </c>
      <c r="AF172" s="75">
        <v>8</v>
      </c>
      <c r="AG172" s="75">
        <v>16</v>
      </c>
      <c r="AH172" s="75">
        <v>9</v>
      </c>
      <c r="AI172" s="75">
        <v>11</v>
      </c>
      <c r="AJ172" s="75"/>
      <c r="AK172" s="75"/>
      <c r="AL172" s="76"/>
      <c r="AM172" s="76"/>
      <c r="AN172" s="76"/>
      <c r="AO172" s="76">
        <f>IF(SUMIFS(AE172:AN172,AE172:AN172,"&gt;=0")=0,"",SUMIFS(AE172:AN172,AE172:AN172,"&gt;=0"))</f>
        <v>51</v>
      </c>
      <c r="AP172" s="76">
        <f>IFERROR(IF($AP$168=0,0,((AO172/SUMIFS($AE$171:$AN$171,AE172:AN172,"&gt;=0"))*100)),"")</f>
        <v>78.461538461538467</v>
      </c>
      <c r="AQ172" s="77">
        <v>6</v>
      </c>
      <c r="AR172" s="77">
        <v>11</v>
      </c>
      <c r="AS172" s="77">
        <v>7</v>
      </c>
      <c r="AT172" s="77">
        <v>22</v>
      </c>
      <c r="AU172" s="78"/>
      <c r="AV172" s="78"/>
      <c r="AW172" s="78"/>
      <c r="AX172" s="78">
        <f t="shared" ref="AX172:AX177" si="104">IF(SUMIFS(AQ172:AW172,AQ172:AW172,"&gt;=0")=0,"",SUMIFS(AQ172:AW172,AQ172:AW172,"&gt;=0"))</f>
        <v>46</v>
      </c>
      <c r="AY172" s="78">
        <f>IFERROR(IF($AY$168=0,0,((AX172/SUMIFS($AQ$171:$AW$171,AQ172:AW172,"&gt;=0"))*100)),"")</f>
        <v>76.666666666666671</v>
      </c>
      <c r="AZ172" s="262">
        <v>46</v>
      </c>
      <c r="BA172" s="263"/>
      <c r="BB172" s="80">
        <f>IFERROR(IF(OR($BB$168="",$BB$168=0),0,IF(AZ172/$AZ$171*100=0,"",AZ172/$AZ$171*100)),"")</f>
        <v>92</v>
      </c>
      <c r="BC172" s="74">
        <v>92</v>
      </c>
      <c r="BD172" s="75"/>
      <c r="BE172" s="75"/>
      <c r="BF172" s="75"/>
      <c r="BG172" s="75"/>
      <c r="BH172" s="76">
        <f>IF(SUMIFS(BC172:BG172,BC172:BG172,"&gt;=0")=0,"",SUMIFS(BC172:BG172,BC172:BG172,"&gt;=0"))</f>
        <v>92</v>
      </c>
      <c r="BI172" s="76">
        <f>IFERROR(IF($BI$168=0,0,((BH172/SUMIFS($BC$171:$BG$171,BC172:BG172,"&gt;=0"))*100)),"")</f>
        <v>92</v>
      </c>
      <c r="BJ172" s="77">
        <v>18</v>
      </c>
      <c r="BK172" s="77">
        <v>17</v>
      </c>
      <c r="BL172" s="77">
        <v>14</v>
      </c>
      <c r="BM172" s="77">
        <v>24</v>
      </c>
      <c r="BN172" s="77">
        <v>7</v>
      </c>
      <c r="BO172" s="77"/>
      <c r="BP172" s="78"/>
      <c r="BQ172" s="78"/>
      <c r="BR172" s="78"/>
      <c r="BS172" s="78"/>
      <c r="BT172" s="78">
        <f t="shared" ref="BT172:BT178" si="105">IF(SUMIFS(BJ172:BS172,BJ172:BS172,"&gt;=0")=0,"",SUMIFS(BJ172:BS172,BJ172:BS172,"&gt;=0"))</f>
        <v>80</v>
      </c>
      <c r="BU172" s="78">
        <f>IFERROR(IF($BU$168=0,0,((BT172/SUMIFS($BJ$171:$BS$171,BJ172:BS172,"&gt;=0"))*100)),"")</f>
        <v>88.888888888888886</v>
      </c>
      <c r="BV172" s="81">
        <v>95</v>
      </c>
      <c r="BW172" s="81"/>
      <c r="BX172" s="81"/>
      <c r="BY172" s="82"/>
      <c r="BZ172" s="82"/>
      <c r="CA172" s="82">
        <f>IF(SUMIFS(BV172:BZ172,BV172:BZ172,"&gt;=0")=0,"",SUMIFS(BV172:BZ172,BV172:BZ172,"&gt;=0"))</f>
        <v>95</v>
      </c>
      <c r="CB172" s="82">
        <f>IFERROR(IF($CB$168=0,0,((CA172/SUMIFS($BV$171:$BZ$171,BV172:BZ172,"&gt;=0"))*100)),"")</f>
        <v>95</v>
      </c>
      <c r="CC172" s="83">
        <v>88</v>
      </c>
      <c r="CD172" s="83">
        <v>88</v>
      </c>
      <c r="CE172" s="84"/>
      <c r="CF172" s="84"/>
      <c r="CG172" s="84"/>
      <c r="CH172" s="84">
        <f>IF(SUMIFS(CC172:CG172,CC172:CG172,"&gt;=0")=0,"",SUMIFS(CC172:CG172,CC172:CG172,"&gt;=0"))</f>
        <v>176</v>
      </c>
      <c r="CI172" s="84">
        <f>IFERROR(IF($CI$168=0,0,((CH172/SUMIFS($CC$171:$CG$171,CC172:CG172,"&gt;=0"))*100)),"")</f>
        <v>88</v>
      </c>
      <c r="CJ172" s="85"/>
      <c r="CK172" s="85"/>
      <c r="CL172" s="86"/>
      <c r="CM172" s="86"/>
      <c r="CN172" s="86"/>
      <c r="CO172" s="86" t="str">
        <f>IF(SUMIFS(CJ172:CN172,CJ172:CN172,"&gt;=0")=0,"",SUMIFS(CJ172:CN172,CJ172:CN172,"&gt;=0"))</f>
        <v/>
      </c>
      <c r="CP172" s="86">
        <f>IFERROR(IF($CP$168=0,0,((CO172/SUMIFS($CJ$171:$CN$171,CJ172:CN172,"&gt;=0"))*100)),"")</f>
        <v>0</v>
      </c>
      <c r="CQ172" s="74">
        <v>19</v>
      </c>
      <c r="CR172" s="87">
        <v>15</v>
      </c>
      <c r="CS172" s="87">
        <v>12</v>
      </c>
      <c r="CT172" s="87"/>
      <c r="CU172" s="88"/>
      <c r="CV172" s="88"/>
      <c r="CW172" s="88"/>
      <c r="CX172" s="88"/>
      <c r="CY172" s="88">
        <f>IF(SUMIFS(CQ172:CX172,CQ172:CX172,"&gt;=0")=0,"",SUMIFS(CQ172:CX172,CQ172:CX172,"&gt;=0"))</f>
        <v>46</v>
      </c>
      <c r="CZ172" s="89">
        <f>IFERROR(IF($CZ$168=0,0,((CY172/SUMIFS($CQ$171:$CX$171,CQ172:CX172,"&gt;=0"))*100)),"")</f>
        <v>92</v>
      </c>
      <c r="DA172" s="280">
        <v>50</v>
      </c>
      <c r="DB172" s="281"/>
      <c r="DC172" s="80">
        <f>IFERROR(IF(OR($DC$168="",$DC$168=0),0,IF((DA172/$DA$170*100)*$DC$168/100=0,"",(DA172/$DA$170*100)*$DC$168/100)),"")</f>
        <v>20</v>
      </c>
      <c r="DD172" s="162" t="str">
        <f>IFERROR((R172*$R$168+AD172*$AD$168)/100*$AC$167/100,"")</f>
        <v/>
      </c>
      <c r="DE172" s="162">
        <f>IFERROR(((AP172*$AP$168+AY172*$AY$168+BB172*$BB$168)/100)*$BA$167/100,"")</f>
        <v>24.595384615384617</v>
      </c>
      <c r="DF172" s="162">
        <f>IFERROR(((BI172*$BI$168+BU172*$BU$168+CB172*$CB$168+CI172*$CI$168+CP172*$CP$168+CZ172*$CZ$168)/100)*$CY$167/100,"")</f>
        <v>45.536111111111111</v>
      </c>
      <c r="DG172" s="162">
        <f>IFERROR(DC172,"")</f>
        <v>20</v>
      </c>
      <c r="DH172" s="93">
        <f>IFERROR(IF(AND($C$167="",$E$166="",$AE$166="",$BC$166="",$E$165=""),IF(SUM(DD172:DG172)=0,"",SUM(DD172:DG172)),""),"")</f>
        <v>90.131495726495729</v>
      </c>
      <c r="DI172" s="94">
        <f>IFERROR(75+(100-75)/(100-60)*(DH172-60),"")</f>
        <v>93.832184829059827</v>
      </c>
      <c r="DJ172" s="95">
        <f>IFERROR(75+(100-75)/(100-55)*(DH172-55),"")</f>
        <v>94.51749762583097</v>
      </c>
      <c r="DK172" s="96">
        <f>IFERROR(75+(100-75)/(100-50)*(DH172-50),"")</f>
        <v>95.065747863247864</v>
      </c>
      <c r="DL172" s="97">
        <f>IFERROR(IF(ROUND(IF($C$166="Green",DI172,IF($C$166="Orange",DJ172,IF($C$166="Yellow",DK172,"Error!"))),0)&lt;70,70,ROUND(IF($C$166="Green",DI172,IF($C$166="Orange",DJ172,IF($C$166="Yellow",DK172,"Error!"))),0)),"")</f>
        <v>95</v>
      </c>
      <c r="DM172" s="164">
        <f>IFERROR(DL172-DL119,"")</f>
        <v>4</v>
      </c>
      <c r="DN172" s="165">
        <f>DL119</f>
        <v>91</v>
      </c>
      <c r="DO172" s="165">
        <f t="shared" ref="DO172:DO190" si="106">DL66</f>
        <v>92</v>
      </c>
      <c r="DP172" s="165">
        <f>DL13</f>
        <v>91</v>
      </c>
      <c r="DQ172" s="171">
        <f>IFERROR(AVERAGE(DL172,DN172:DP172),"")</f>
        <v>92.25</v>
      </c>
      <c r="DR172" s="274" t="s">
        <v>40</v>
      </c>
      <c r="DS172" s="275"/>
      <c r="DT172" s="275"/>
      <c r="DU172" s="275"/>
      <c r="DV172" s="276">
        <f>COUNTIFS($DL$172:$DL$211,"&gt;=95",$DL$172:$DL$211,"&lt;=100")</f>
        <v>7</v>
      </c>
      <c r="DW172" s="276"/>
    </row>
    <row r="173" spans="1:127" ht="18" customHeight="1">
      <c r="A173" s="70">
        <v>484509150062</v>
      </c>
      <c r="B173" s="99" t="s">
        <v>183</v>
      </c>
      <c r="C173" s="72" t="s">
        <v>184</v>
      </c>
      <c r="D173" s="73"/>
      <c r="E173" s="74"/>
      <c r="F173" s="75"/>
      <c r="G173" s="75"/>
      <c r="H173" s="75"/>
      <c r="I173" s="75"/>
      <c r="J173" s="75"/>
      <c r="K173" s="75"/>
      <c r="L173" s="75"/>
      <c r="M173" s="76"/>
      <c r="N173" s="76"/>
      <c r="O173" s="76"/>
      <c r="P173" s="76"/>
      <c r="Q173" s="76" t="str">
        <f t="shared" ref="Q173:Q211" si="107">IF(SUMIFS(E173:P173,E173:P173,"&gt;=0")=0,"",SUMIFS(E173:P173,E173:P173,"&gt;=0"))</f>
        <v/>
      </c>
      <c r="R173" s="76">
        <f t="shared" ref="R173:R211" si="108">IFERROR(IF($R$168=0,0,((Q173/SUMIFS($E$171:$P$171,E173:P173,"&gt;=0")*100))),"")</f>
        <v>0</v>
      </c>
      <c r="S173" s="77"/>
      <c r="T173" s="77"/>
      <c r="U173" s="77"/>
      <c r="V173" s="77"/>
      <c r="W173" s="77"/>
      <c r="X173" s="78"/>
      <c r="Y173" s="78"/>
      <c r="Z173" s="78"/>
      <c r="AA173" s="78"/>
      <c r="AB173" s="78"/>
      <c r="AC173" s="78" t="str">
        <f t="shared" ref="AC173:AC211" si="109">IF(SUMIFS(S173:AB173,S173:AB173,"&gt;=0")=0,"",SUMIFS(S173:AB173,S173:AB173,"&gt;=0"))</f>
        <v/>
      </c>
      <c r="AD173" s="79" t="str">
        <f t="shared" ref="AD173:AD211" si="110">IFERROR(IF($AD$168=0,0,((AC173/SUMIFS($S$171:$AB$171,S173:AB173,"&gt;=0")*100))),"")</f>
        <v/>
      </c>
      <c r="AE173" s="74">
        <v>10</v>
      </c>
      <c r="AF173" s="75">
        <v>9</v>
      </c>
      <c r="AG173" s="75">
        <v>18</v>
      </c>
      <c r="AH173" s="75">
        <v>8</v>
      </c>
      <c r="AI173" s="75">
        <v>15</v>
      </c>
      <c r="AJ173" s="75"/>
      <c r="AK173" s="75"/>
      <c r="AL173" s="76"/>
      <c r="AM173" s="76"/>
      <c r="AN173" s="76"/>
      <c r="AO173" s="76">
        <f t="shared" ref="AO173:AO211" si="111">IF(SUMIFS(AE173:AN173,AE173:AN173,"&gt;=0")=0,"",SUMIFS(AE173:AN173,AE173:AN173,"&gt;=0"))</f>
        <v>60</v>
      </c>
      <c r="AP173" s="76">
        <f t="shared" ref="AP173:AP211" si="112">IFERROR(IF($AP$168=0,0,((AO173/SUMIFS($AE$171:$AN$171,AE173:AN173,"&gt;=0"))*100)),"")</f>
        <v>92.307692307692307</v>
      </c>
      <c r="AQ173" s="77">
        <v>8</v>
      </c>
      <c r="AR173" s="77">
        <v>14</v>
      </c>
      <c r="AS173" s="77">
        <v>10</v>
      </c>
      <c r="AT173" s="77">
        <v>23</v>
      </c>
      <c r="AU173" s="78"/>
      <c r="AV173" s="78"/>
      <c r="AW173" s="78"/>
      <c r="AX173" s="78">
        <f t="shared" si="104"/>
        <v>55</v>
      </c>
      <c r="AY173" s="78">
        <f t="shared" ref="AY173:AY211" si="113">IFERROR(IF($AY$168=0,0,((AX173/SUMIFS($AQ$171:$AW$171,AQ173:AW173,"&gt;=0"))*100)),"")</f>
        <v>91.666666666666657</v>
      </c>
      <c r="AZ173" s="262">
        <v>17</v>
      </c>
      <c r="BA173" s="263"/>
      <c r="BB173" s="80">
        <f t="shared" ref="BB173:BB211" si="114">IFERROR(IF(OR($BB$168="",$BB$168=0),0,IF(AZ173/$AZ$171*100=0,"",AZ173/$AZ$171*100)),"")</f>
        <v>34</v>
      </c>
      <c r="BC173" s="74">
        <v>94</v>
      </c>
      <c r="BD173" s="75"/>
      <c r="BE173" s="75"/>
      <c r="BF173" s="75"/>
      <c r="BG173" s="75"/>
      <c r="BH173" s="76">
        <f t="shared" ref="BH173:BH211" si="115">IF(SUMIFS(BC173:BG173,BC173:BG173,"&gt;=0")=0,"",SUMIFS(BC173:BG173,BC173:BG173,"&gt;=0"))</f>
        <v>94</v>
      </c>
      <c r="BI173" s="76">
        <f t="shared" ref="BI173:BI211" si="116">IFERROR(IF($BI$168=0,0,((BH173/SUMIFS($BC$171:$BG$171,BC173:BG173,"&gt;=0"))*100)),"")</f>
        <v>94</v>
      </c>
      <c r="BJ173" s="77">
        <v>19</v>
      </c>
      <c r="BK173" s="77">
        <v>14</v>
      </c>
      <c r="BL173" s="77">
        <v>13</v>
      </c>
      <c r="BM173" s="77">
        <v>24</v>
      </c>
      <c r="BN173" s="77">
        <v>10</v>
      </c>
      <c r="BO173" s="77"/>
      <c r="BP173" s="78"/>
      <c r="BQ173" s="78"/>
      <c r="BR173" s="78"/>
      <c r="BS173" s="78"/>
      <c r="BT173" s="78">
        <f t="shared" si="105"/>
        <v>80</v>
      </c>
      <c r="BU173" s="78">
        <f t="shared" ref="BU173:BU211" si="117">IFERROR(IF($BU$168=0,0,((BT173/SUMIFS($BJ$171:$BS$171,BJ173:BS173,"&gt;=0"))*100)),"")</f>
        <v>88.888888888888886</v>
      </c>
      <c r="BV173" s="81">
        <v>93</v>
      </c>
      <c r="BW173" s="81"/>
      <c r="BX173" s="81"/>
      <c r="BY173" s="82"/>
      <c r="BZ173" s="82"/>
      <c r="CA173" s="82">
        <f t="shared" ref="CA173:CA211" si="118">IF(SUMIFS(BV173:BZ173,BV173:BZ173,"&gt;=0")=0,"",SUMIFS(BV173:BZ173,BV173:BZ173,"&gt;=0"))</f>
        <v>93</v>
      </c>
      <c r="CB173" s="82">
        <f t="shared" ref="CB173:CB211" si="119">IFERROR(IF($CB$168=0,0,((CA173/SUMIFS($BV$171:$BZ$171,BV173:BZ173,"&gt;=0"))*100)),"")</f>
        <v>93</v>
      </c>
      <c r="CC173" s="83">
        <v>88</v>
      </c>
      <c r="CD173" s="83">
        <v>84</v>
      </c>
      <c r="CE173" s="84"/>
      <c r="CF173" s="84"/>
      <c r="CG173" s="84"/>
      <c r="CH173" s="84">
        <f t="shared" ref="CH173:CH211" si="120">IF(SUMIFS(CC173:CG173,CC173:CG173,"&gt;=0")=0,"",SUMIFS(CC173:CG173,CC173:CG173,"&gt;=0"))</f>
        <v>172</v>
      </c>
      <c r="CI173" s="84">
        <f t="shared" ref="CI173:CI211" si="121">IFERROR(IF($CI$168=0,0,((CH173/SUMIFS($CC$171:$CG$171,CC173:CG173,"&gt;=0"))*100)),"")</f>
        <v>86</v>
      </c>
      <c r="CJ173" s="85"/>
      <c r="CK173" s="85"/>
      <c r="CL173" s="86"/>
      <c r="CM173" s="86"/>
      <c r="CN173" s="86"/>
      <c r="CO173" s="86" t="str">
        <f t="shared" ref="CO173:CO178" si="122">IF(SUMIFS(CJ173:CN173,CJ173:CN173,"&gt;=0")=0,"",SUMIFS(CJ173:CN173,CJ173:CN173,"&gt;=0"))</f>
        <v/>
      </c>
      <c r="CP173" s="86">
        <f t="shared" ref="CP173:CP211" si="123">IFERROR(IF($CP$168=0,0,((CO173/SUMIFS($CJ$171:$CN$171,CJ173:CN173,"&gt;=0"))*100)),"")</f>
        <v>0</v>
      </c>
      <c r="CQ173" s="74">
        <v>16</v>
      </c>
      <c r="CR173" s="74">
        <v>13</v>
      </c>
      <c r="CS173" s="87">
        <v>10</v>
      </c>
      <c r="CT173" s="87"/>
      <c r="CU173" s="88"/>
      <c r="CV173" s="88"/>
      <c r="CW173" s="88"/>
      <c r="CX173" s="88"/>
      <c r="CY173" s="88">
        <f t="shared" ref="CY173:CY190" si="124">IF(SUMIFS(CQ173:CX173,CQ173:CX173,"&gt;=0")=0,"",SUMIFS(CQ173:CX173,CQ173:CX173,"&gt;=0"))</f>
        <v>39</v>
      </c>
      <c r="CZ173" s="89">
        <f t="shared" ref="CZ173:CZ211" si="125">IFERROR(IF($CZ$168=0,0,((CY173/SUMIFS($CQ$171:$CX$171,CQ173:CX173,"&gt;=0"))*100)),"")</f>
        <v>78</v>
      </c>
      <c r="DA173" s="264">
        <v>17</v>
      </c>
      <c r="DB173" s="263"/>
      <c r="DC173" s="80">
        <f t="shared" ref="DC173:DC211" si="126">IFERROR(IF(OR($DC$168="",$DC$168=0),0,IF((DA173/$DA$170*100)*$DC$168/100=0,"",(DA173/$DA$170*100)*$DC$168/100)),"")</f>
        <v>6.8</v>
      </c>
      <c r="DD173" s="162" t="str">
        <f t="shared" ref="DD173:DD211" si="127">IFERROR((R173*$R$168+AD173*$AD$168)/100*$AC$167/100,"")</f>
        <v/>
      </c>
      <c r="DE173" s="162">
        <f t="shared" ref="DE173:DE211" si="128">IFERROR(((AP173*$AP$168+AY173*$AY$168+BB173*$BB$168)/100)*$BA$167/100,"")</f>
        <v>22.386923076923072</v>
      </c>
      <c r="DF173" s="162">
        <f t="shared" ref="DF173:DF211" si="129">IFERROR(((BI173*$BI$168+BU173*$BU$168+CB173*$CB$168+CI173*$CI$168+CP173*$CP$168+CZ173*$CZ$168)/100)*$CY$167/100,"")</f>
        <v>43.68611111111111</v>
      </c>
      <c r="DG173" s="162">
        <f t="shared" ref="DG173:DG211" si="130">IFERROR(DC173,"")</f>
        <v>6.8</v>
      </c>
      <c r="DH173" s="93">
        <f t="shared" ref="DH173:DH211" si="131">IFERROR(IF(AND($C$167="",$E$166="",$AE$166="",$BC$166="",$E$165=""),IF(SUM(DD173:DG173)=0,"",SUM(DD173:DG173)),""),"")</f>
        <v>72.873034188034183</v>
      </c>
      <c r="DI173" s="94">
        <f t="shared" ref="DI173:DI211" si="132">IFERROR(75+(100-75)/(100-60)*(DH173-60),"")</f>
        <v>83.045646367521357</v>
      </c>
      <c r="DJ173" s="95">
        <f t="shared" ref="DJ173:DJ211" si="133">IFERROR(75+(100-75)/(100-55)*(DH173-55),"")</f>
        <v>84.92946343779677</v>
      </c>
      <c r="DK173" s="96">
        <f t="shared" ref="DK173:DK211" si="134">IFERROR(75+(100-75)/(100-50)*(DH173-50),"")</f>
        <v>86.436517094017091</v>
      </c>
      <c r="DL173" s="97">
        <f t="shared" ref="DL173:DL211" si="135">IFERROR(IF(ROUND(IF($C$166="Green",DI173,IF($C$166="Orange",DJ173,IF($C$166="Yellow",DK173,"Error!"))),0)&lt;70,70,ROUND(IF($C$166="Green",DI173,IF($C$166="Orange",DJ173,IF($C$166="Yellow",DK173,"Error!"))),0)),"")</f>
        <v>85</v>
      </c>
      <c r="DM173" s="164">
        <f t="shared" ref="DM173:DM211" si="136">IFERROR(DL173-DL120,"")</f>
        <v>2</v>
      </c>
      <c r="DN173" s="165">
        <f t="shared" ref="DN173:DN211" si="137">DL120</f>
        <v>83</v>
      </c>
      <c r="DO173" s="165">
        <f t="shared" si="106"/>
        <v>82</v>
      </c>
      <c r="DP173" s="165">
        <f t="shared" ref="DP173:DP211" si="138">DL14</f>
        <v>80</v>
      </c>
      <c r="DQ173" s="171">
        <f t="shared" ref="DQ173:DQ211" si="139">IFERROR(AVERAGE(DL173,DN173:DP173),"")</f>
        <v>82.5</v>
      </c>
      <c r="DR173" s="274" t="s">
        <v>43</v>
      </c>
      <c r="DS173" s="275"/>
      <c r="DT173" s="275"/>
      <c r="DU173" s="275"/>
      <c r="DV173" s="276">
        <f>COUNTIFS($DL$172:$DL$211,"&gt;=90",$DL$172:$DL$211,"&lt;95")</f>
        <v>2</v>
      </c>
      <c r="DW173" s="276"/>
    </row>
    <row r="174" spans="1:127" ht="18" customHeight="1">
      <c r="A174" s="70">
        <v>406926150211</v>
      </c>
      <c r="B174" s="71" t="s">
        <v>146</v>
      </c>
      <c r="C174" s="72" t="s">
        <v>185</v>
      </c>
      <c r="D174" s="73"/>
      <c r="E174" s="74"/>
      <c r="F174" s="75"/>
      <c r="G174" s="75"/>
      <c r="H174" s="75"/>
      <c r="I174" s="75"/>
      <c r="J174" s="75"/>
      <c r="K174" s="75"/>
      <c r="L174" s="75"/>
      <c r="M174" s="76"/>
      <c r="N174" s="76"/>
      <c r="O174" s="76"/>
      <c r="P174" s="76"/>
      <c r="Q174" s="76" t="str">
        <f t="shared" si="107"/>
        <v/>
      </c>
      <c r="R174" s="76">
        <f t="shared" si="108"/>
        <v>0</v>
      </c>
      <c r="S174" s="77"/>
      <c r="T174" s="77"/>
      <c r="U174" s="77"/>
      <c r="V174" s="77"/>
      <c r="W174" s="77"/>
      <c r="X174" s="78"/>
      <c r="Y174" s="78"/>
      <c r="Z174" s="78"/>
      <c r="AA174" s="78"/>
      <c r="AB174" s="78"/>
      <c r="AC174" s="78" t="str">
        <f t="shared" si="109"/>
        <v/>
      </c>
      <c r="AD174" s="79" t="str">
        <f t="shared" si="110"/>
        <v/>
      </c>
      <c r="AE174" s="74">
        <v>10</v>
      </c>
      <c r="AF174" s="75">
        <v>9</v>
      </c>
      <c r="AG174" s="75">
        <v>15</v>
      </c>
      <c r="AH174" s="75">
        <v>8</v>
      </c>
      <c r="AI174" s="75">
        <v>11</v>
      </c>
      <c r="AJ174" s="75"/>
      <c r="AK174" s="75"/>
      <c r="AL174" s="76"/>
      <c r="AM174" s="76"/>
      <c r="AN174" s="76"/>
      <c r="AO174" s="76">
        <f t="shared" si="111"/>
        <v>53</v>
      </c>
      <c r="AP174" s="76">
        <f t="shared" si="112"/>
        <v>81.538461538461533</v>
      </c>
      <c r="AQ174" s="77">
        <v>10</v>
      </c>
      <c r="AR174" s="77">
        <v>13</v>
      </c>
      <c r="AS174" s="77">
        <v>8</v>
      </c>
      <c r="AT174" s="77">
        <v>24</v>
      </c>
      <c r="AU174" s="78"/>
      <c r="AV174" s="78"/>
      <c r="AW174" s="78"/>
      <c r="AX174" s="78">
        <f t="shared" si="104"/>
        <v>55</v>
      </c>
      <c r="AY174" s="78">
        <f t="shared" si="113"/>
        <v>91.666666666666657</v>
      </c>
      <c r="AZ174" s="262">
        <v>19</v>
      </c>
      <c r="BA174" s="263"/>
      <c r="BB174" s="80">
        <f t="shared" si="114"/>
        <v>38</v>
      </c>
      <c r="BC174" s="74">
        <v>90</v>
      </c>
      <c r="BD174" s="75"/>
      <c r="BE174" s="75"/>
      <c r="BF174" s="75"/>
      <c r="BG174" s="75"/>
      <c r="BH174" s="76">
        <f t="shared" si="115"/>
        <v>90</v>
      </c>
      <c r="BI174" s="76">
        <f t="shared" si="116"/>
        <v>90</v>
      </c>
      <c r="BJ174" s="77">
        <v>19</v>
      </c>
      <c r="BK174" s="77">
        <v>11</v>
      </c>
      <c r="BL174" s="77">
        <v>13</v>
      </c>
      <c r="BM174" s="77">
        <v>20</v>
      </c>
      <c r="BN174" s="77">
        <v>9</v>
      </c>
      <c r="BO174" s="77"/>
      <c r="BP174" s="78"/>
      <c r="BQ174" s="78"/>
      <c r="BR174" s="78"/>
      <c r="BS174" s="78"/>
      <c r="BT174" s="78">
        <f t="shared" si="105"/>
        <v>72</v>
      </c>
      <c r="BU174" s="78">
        <f t="shared" si="117"/>
        <v>80</v>
      </c>
      <c r="BV174" s="81">
        <v>91</v>
      </c>
      <c r="BW174" s="81"/>
      <c r="BX174" s="81"/>
      <c r="BY174" s="82"/>
      <c r="BZ174" s="82"/>
      <c r="CA174" s="82">
        <f t="shared" si="118"/>
        <v>91</v>
      </c>
      <c r="CB174" s="82">
        <f t="shared" si="119"/>
        <v>91</v>
      </c>
      <c r="CC174" s="83">
        <v>88</v>
      </c>
      <c r="CD174" s="83">
        <v>88</v>
      </c>
      <c r="CE174" s="84"/>
      <c r="CF174" s="84"/>
      <c r="CG174" s="84"/>
      <c r="CH174" s="84">
        <f t="shared" si="120"/>
        <v>176</v>
      </c>
      <c r="CI174" s="84">
        <f t="shared" si="121"/>
        <v>88</v>
      </c>
      <c r="CJ174" s="85"/>
      <c r="CK174" s="85"/>
      <c r="CL174" s="86"/>
      <c r="CM174" s="86"/>
      <c r="CN174" s="86"/>
      <c r="CO174" s="86" t="str">
        <f t="shared" si="122"/>
        <v/>
      </c>
      <c r="CP174" s="86">
        <f t="shared" si="123"/>
        <v>0</v>
      </c>
      <c r="CQ174" s="74">
        <v>10</v>
      </c>
      <c r="CR174" s="87">
        <v>15</v>
      </c>
      <c r="CS174" s="87">
        <v>14</v>
      </c>
      <c r="CT174" s="87"/>
      <c r="CU174" s="88"/>
      <c r="CV174" s="88"/>
      <c r="CW174" s="88"/>
      <c r="CX174" s="88"/>
      <c r="CY174" s="88">
        <f t="shared" si="124"/>
        <v>39</v>
      </c>
      <c r="CZ174" s="89">
        <f t="shared" si="125"/>
        <v>78</v>
      </c>
      <c r="DA174" s="264">
        <v>14</v>
      </c>
      <c r="DB174" s="263"/>
      <c r="DC174" s="80">
        <f t="shared" si="126"/>
        <v>5.6000000000000014</v>
      </c>
      <c r="DD174" s="162" t="str">
        <f t="shared" si="127"/>
        <v/>
      </c>
      <c r="DE174" s="162">
        <f t="shared" si="128"/>
        <v>21.45461538461538</v>
      </c>
      <c r="DF174" s="162">
        <f t="shared" si="129"/>
        <v>42.174999999999997</v>
      </c>
      <c r="DG174" s="162">
        <f t="shared" si="130"/>
        <v>5.6000000000000014</v>
      </c>
      <c r="DH174" s="93">
        <f t="shared" si="131"/>
        <v>69.229615384615386</v>
      </c>
      <c r="DI174" s="94">
        <f t="shared" si="132"/>
        <v>80.768509615384616</v>
      </c>
      <c r="DJ174" s="95">
        <f t="shared" si="133"/>
        <v>82.905341880341879</v>
      </c>
      <c r="DK174" s="96">
        <f t="shared" si="134"/>
        <v>84.614807692307693</v>
      </c>
      <c r="DL174" s="97">
        <f t="shared" si="135"/>
        <v>83</v>
      </c>
      <c r="DM174" s="164">
        <f t="shared" si="136"/>
        <v>1</v>
      </c>
      <c r="DN174" s="165">
        <f t="shared" si="137"/>
        <v>82</v>
      </c>
      <c r="DO174" s="165">
        <f t="shared" si="106"/>
        <v>82</v>
      </c>
      <c r="DP174" s="165">
        <f t="shared" si="138"/>
        <v>82</v>
      </c>
      <c r="DQ174" s="171">
        <f t="shared" si="139"/>
        <v>82.25</v>
      </c>
      <c r="DR174" s="274" t="s">
        <v>46</v>
      </c>
      <c r="DS174" s="275"/>
      <c r="DT174" s="275"/>
      <c r="DU174" s="275"/>
      <c r="DV174" s="276">
        <f>COUNTIFS($DL$172:$DL$211,"&gt;=85",$DL$172:$DL$211,"&lt;90")</f>
        <v>6</v>
      </c>
      <c r="DW174" s="276"/>
    </row>
    <row r="175" spans="1:127" ht="18" customHeight="1">
      <c r="A175" s="70">
        <v>406913150142</v>
      </c>
      <c r="B175" s="103" t="s">
        <v>186</v>
      </c>
      <c r="C175" s="104" t="s">
        <v>187</v>
      </c>
      <c r="D175" s="73"/>
      <c r="E175" s="74"/>
      <c r="F175" s="75"/>
      <c r="G175" s="75"/>
      <c r="H175" s="75"/>
      <c r="I175" s="75"/>
      <c r="J175" s="75"/>
      <c r="K175" s="75"/>
      <c r="L175" s="75"/>
      <c r="M175" s="76"/>
      <c r="N175" s="76"/>
      <c r="O175" s="76"/>
      <c r="P175" s="76"/>
      <c r="Q175" s="76" t="str">
        <f t="shared" si="107"/>
        <v/>
      </c>
      <c r="R175" s="76">
        <f t="shared" si="108"/>
        <v>0</v>
      </c>
      <c r="S175" s="77"/>
      <c r="T175" s="77"/>
      <c r="U175" s="77"/>
      <c r="V175" s="77"/>
      <c r="W175" s="77"/>
      <c r="X175" s="78"/>
      <c r="Y175" s="78"/>
      <c r="Z175" s="78"/>
      <c r="AA175" s="78"/>
      <c r="AB175" s="78"/>
      <c r="AC175" s="78" t="str">
        <f t="shared" si="109"/>
        <v/>
      </c>
      <c r="AD175" s="79" t="str">
        <f t="shared" si="110"/>
        <v/>
      </c>
      <c r="AE175" s="74">
        <v>10</v>
      </c>
      <c r="AF175" s="75">
        <v>8</v>
      </c>
      <c r="AG175" s="75">
        <v>15</v>
      </c>
      <c r="AH175" s="75">
        <v>8</v>
      </c>
      <c r="AI175" s="75">
        <v>11</v>
      </c>
      <c r="AJ175" s="75"/>
      <c r="AK175" s="75"/>
      <c r="AL175" s="76"/>
      <c r="AM175" s="76"/>
      <c r="AN175" s="76"/>
      <c r="AO175" s="76">
        <f t="shared" si="111"/>
        <v>52</v>
      </c>
      <c r="AP175" s="76">
        <f t="shared" si="112"/>
        <v>80</v>
      </c>
      <c r="AQ175" s="77">
        <v>8</v>
      </c>
      <c r="AR175" s="77">
        <v>12</v>
      </c>
      <c r="AS175" s="77">
        <v>9</v>
      </c>
      <c r="AT175" s="77">
        <v>24</v>
      </c>
      <c r="AU175" s="78"/>
      <c r="AV175" s="78"/>
      <c r="AW175" s="78"/>
      <c r="AX175" s="78">
        <f t="shared" si="104"/>
        <v>53</v>
      </c>
      <c r="AY175" s="78">
        <f t="shared" si="113"/>
        <v>88.333333333333329</v>
      </c>
      <c r="AZ175" s="262">
        <v>33</v>
      </c>
      <c r="BA175" s="263"/>
      <c r="BB175" s="80">
        <f t="shared" si="114"/>
        <v>66</v>
      </c>
      <c r="BC175" s="74">
        <v>90</v>
      </c>
      <c r="BD175" s="75"/>
      <c r="BE175" s="75"/>
      <c r="BF175" s="75"/>
      <c r="BG175" s="75"/>
      <c r="BH175" s="76">
        <f t="shared" si="115"/>
        <v>90</v>
      </c>
      <c r="BI175" s="76">
        <f t="shared" si="116"/>
        <v>90</v>
      </c>
      <c r="BJ175" s="77">
        <v>19</v>
      </c>
      <c r="BK175" s="77">
        <v>17</v>
      </c>
      <c r="BL175" s="77">
        <v>14</v>
      </c>
      <c r="BM175" s="77">
        <v>21</v>
      </c>
      <c r="BN175" s="77">
        <v>10</v>
      </c>
      <c r="BO175" s="77"/>
      <c r="BP175" s="78"/>
      <c r="BQ175" s="78"/>
      <c r="BR175" s="78"/>
      <c r="BS175" s="78"/>
      <c r="BT175" s="78">
        <f t="shared" si="105"/>
        <v>81</v>
      </c>
      <c r="BU175" s="78">
        <f t="shared" si="117"/>
        <v>90</v>
      </c>
      <c r="BV175" s="81">
        <v>93</v>
      </c>
      <c r="BW175" s="81"/>
      <c r="BX175" s="81"/>
      <c r="BY175" s="82"/>
      <c r="BZ175" s="82"/>
      <c r="CA175" s="82">
        <f t="shared" si="118"/>
        <v>93</v>
      </c>
      <c r="CB175" s="82">
        <f t="shared" si="119"/>
        <v>93</v>
      </c>
      <c r="CC175" s="83">
        <v>88</v>
      </c>
      <c r="CD175" s="83">
        <v>84</v>
      </c>
      <c r="CE175" s="84"/>
      <c r="CF175" s="84"/>
      <c r="CG175" s="84"/>
      <c r="CH175" s="84">
        <f t="shared" si="120"/>
        <v>172</v>
      </c>
      <c r="CI175" s="84">
        <f t="shared" si="121"/>
        <v>86</v>
      </c>
      <c r="CJ175" s="85"/>
      <c r="CK175" s="85"/>
      <c r="CL175" s="86"/>
      <c r="CM175" s="86"/>
      <c r="CN175" s="86"/>
      <c r="CO175" s="86" t="str">
        <f t="shared" si="122"/>
        <v/>
      </c>
      <c r="CP175" s="86">
        <f t="shared" si="123"/>
        <v>0</v>
      </c>
      <c r="CQ175" s="74">
        <v>19</v>
      </c>
      <c r="CR175" s="74">
        <v>13</v>
      </c>
      <c r="CS175" s="87">
        <v>10</v>
      </c>
      <c r="CT175" s="87"/>
      <c r="CU175" s="88"/>
      <c r="CV175" s="88"/>
      <c r="CW175" s="88"/>
      <c r="CX175" s="88"/>
      <c r="CY175" s="88">
        <f t="shared" si="124"/>
        <v>42</v>
      </c>
      <c r="CZ175" s="89">
        <f t="shared" si="125"/>
        <v>84</v>
      </c>
      <c r="DA175" s="264">
        <v>23</v>
      </c>
      <c r="DB175" s="263"/>
      <c r="DC175" s="80">
        <f t="shared" si="126"/>
        <v>9.1999999999999993</v>
      </c>
      <c r="DD175" s="162" t="str">
        <f t="shared" si="127"/>
        <v/>
      </c>
      <c r="DE175" s="162">
        <f t="shared" si="128"/>
        <v>23.49</v>
      </c>
      <c r="DF175" s="162">
        <f t="shared" si="129"/>
        <v>44.174999999999997</v>
      </c>
      <c r="DG175" s="162">
        <f t="shared" si="130"/>
        <v>9.1999999999999993</v>
      </c>
      <c r="DH175" s="93">
        <f t="shared" si="131"/>
        <v>76.864999999999995</v>
      </c>
      <c r="DI175" s="94">
        <f t="shared" si="132"/>
        <v>85.540624999999991</v>
      </c>
      <c r="DJ175" s="95">
        <f t="shared" si="133"/>
        <v>87.147222222222226</v>
      </c>
      <c r="DK175" s="96">
        <f t="shared" si="134"/>
        <v>88.432500000000005</v>
      </c>
      <c r="DL175" s="97">
        <f t="shared" si="135"/>
        <v>87</v>
      </c>
      <c r="DM175" s="164">
        <f t="shared" si="136"/>
        <v>1</v>
      </c>
      <c r="DN175" s="165">
        <f t="shared" si="137"/>
        <v>86</v>
      </c>
      <c r="DO175" s="165">
        <f t="shared" si="106"/>
        <v>85</v>
      </c>
      <c r="DP175" s="165">
        <f t="shared" si="138"/>
        <v>80</v>
      </c>
      <c r="DQ175" s="171">
        <f t="shared" si="139"/>
        <v>84.5</v>
      </c>
      <c r="DR175" s="274" t="s">
        <v>49</v>
      </c>
      <c r="DS175" s="275"/>
      <c r="DT175" s="275"/>
      <c r="DU175" s="275"/>
      <c r="DV175" s="276">
        <f>COUNTIFS($DL$172:$DL$211,"&gt;=80",$DL$172:$DL$211,"&lt;85")</f>
        <v>4</v>
      </c>
      <c r="DW175" s="276"/>
    </row>
    <row r="176" spans="1:127" ht="18" customHeight="1">
      <c r="A176" s="70">
        <v>406913150165</v>
      </c>
      <c r="B176" s="71" t="s">
        <v>188</v>
      </c>
      <c r="C176" s="72" t="s">
        <v>189</v>
      </c>
      <c r="D176" s="73"/>
      <c r="E176" s="74"/>
      <c r="F176" s="75"/>
      <c r="G176" s="75"/>
      <c r="H176" s="75"/>
      <c r="I176" s="75"/>
      <c r="J176" s="75"/>
      <c r="K176" s="75"/>
      <c r="L176" s="75"/>
      <c r="M176" s="76"/>
      <c r="N176" s="76"/>
      <c r="O176" s="76"/>
      <c r="P176" s="76"/>
      <c r="Q176" s="76" t="str">
        <f t="shared" si="107"/>
        <v/>
      </c>
      <c r="R176" s="76">
        <f t="shared" si="108"/>
        <v>0</v>
      </c>
      <c r="S176" s="77"/>
      <c r="T176" s="77"/>
      <c r="U176" s="77"/>
      <c r="V176" s="77"/>
      <c r="W176" s="77"/>
      <c r="X176" s="78"/>
      <c r="Y176" s="78"/>
      <c r="Z176" s="78"/>
      <c r="AA176" s="78"/>
      <c r="AB176" s="78"/>
      <c r="AC176" s="78" t="str">
        <f t="shared" si="109"/>
        <v/>
      </c>
      <c r="AD176" s="79" t="str">
        <f t="shared" si="110"/>
        <v/>
      </c>
      <c r="AE176" s="74">
        <v>7</v>
      </c>
      <c r="AF176" s="75">
        <v>9</v>
      </c>
      <c r="AG176" s="75">
        <v>16</v>
      </c>
      <c r="AH176" s="75">
        <v>8</v>
      </c>
      <c r="AI176" s="75">
        <v>14</v>
      </c>
      <c r="AJ176" s="75"/>
      <c r="AK176" s="75"/>
      <c r="AL176" s="76"/>
      <c r="AM176" s="76"/>
      <c r="AN176" s="76"/>
      <c r="AO176" s="76">
        <f t="shared" si="111"/>
        <v>54</v>
      </c>
      <c r="AP176" s="76">
        <f t="shared" si="112"/>
        <v>83.07692307692308</v>
      </c>
      <c r="AQ176" s="77">
        <v>8</v>
      </c>
      <c r="AR176" s="77">
        <v>10</v>
      </c>
      <c r="AS176" s="77">
        <v>8</v>
      </c>
      <c r="AT176" s="77">
        <v>21</v>
      </c>
      <c r="AU176" s="78"/>
      <c r="AV176" s="78"/>
      <c r="AW176" s="78"/>
      <c r="AX176" s="78">
        <f t="shared" si="104"/>
        <v>47</v>
      </c>
      <c r="AY176" s="78">
        <f t="shared" si="113"/>
        <v>78.333333333333329</v>
      </c>
      <c r="AZ176" s="262">
        <v>32</v>
      </c>
      <c r="BA176" s="263"/>
      <c r="BB176" s="80">
        <f t="shared" si="114"/>
        <v>64</v>
      </c>
      <c r="BC176" s="74">
        <v>88</v>
      </c>
      <c r="BD176" s="75"/>
      <c r="BE176" s="75"/>
      <c r="BF176" s="75"/>
      <c r="BG176" s="75"/>
      <c r="BH176" s="76">
        <f t="shared" si="115"/>
        <v>88</v>
      </c>
      <c r="BI176" s="76">
        <f t="shared" si="116"/>
        <v>88</v>
      </c>
      <c r="BJ176" s="77">
        <v>13</v>
      </c>
      <c r="BK176" s="77">
        <v>10</v>
      </c>
      <c r="BL176" s="77">
        <v>11</v>
      </c>
      <c r="BM176" s="77">
        <v>16</v>
      </c>
      <c r="BN176" s="77">
        <v>9</v>
      </c>
      <c r="BO176" s="77"/>
      <c r="BP176" s="78"/>
      <c r="BQ176" s="78"/>
      <c r="BR176" s="78"/>
      <c r="BS176" s="78"/>
      <c r="BT176" s="78">
        <f t="shared" si="105"/>
        <v>59</v>
      </c>
      <c r="BU176" s="78">
        <f t="shared" si="117"/>
        <v>65.555555555555557</v>
      </c>
      <c r="BV176" s="81">
        <v>85</v>
      </c>
      <c r="BW176" s="81"/>
      <c r="BX176" s="81"/>
      <c r="BY176" s="82"/>
      <c r="BZ176" s="82"/>
      <c r="CA176" s="82">
        <f t="shared" si="118"/>
        <v>85</v>
      </c>
      <c r="CB176" s="82">
        <f t="shared" si="119"/>
        <v>85</v>
      </c>
      <c r="CC176" s="83">
        <v>88</v>
      </c>
      <c r="CD176" s="83">
        <v>84</v>
      </c>
      <c r="CE176" s="84"/>
      <c r="CF176" s="84"/>
      <c r="CG176" s="84"/>
      <c r="CH176" s="84">
        <f t="shared" si="120"/>
        <v>172</v>
      </c>
      <c r="CI176" s="84">
        <f t="shared" si="121"/>
        <v>86</v>
      </c>
      <c r="CJ176" s="85"/>
      <c r="CK176" s="85"/>
      <c r="CL176" s="86"/>
      <c r="CM176" s="86"/>
      <c r="CN176" s="86"/>
      <c r="CO176" s="86" t="str">
        <f t="shared" si="122"/>
        <v/>
      </c>
      <c r="CP176" s="86">
        <f t="shared" si="123"/>
        <v>0</v>
      </c>
      <c r="CQ176" s="74">
        <v>12</v>
      </c>
      <c r="CR176" s="87">
        <v>15</v>
      </c>
      <c r="CS176" s="87">
        <v>11</v>
      </c>
      <c r="CT176" s="87"/>
      <c r="CU176" s="88"/>
      <c r="CV176" s="88"/>
      <c r="CW176" s="88"/>
      <c r="CX176" s="88"/>
      <c r="CY176" s="88">
        <f t="shared" si="124"/>
        <v>38</v>
      </c>
      <c r="CZ176" s="89">
        <f t="shared" si="125"/>
        <v>76</v>
      </c>
      <c r="DA176" s="264">
        <v>37</v>
      </c>
      <c r="DB176" s="263"/>
      <c r="DC176" s="80">
        <f t="shared" si="126"/>
        <v>14.8</v>
      </c>
      <c r="DD176" s="162" t="str">
        <f t="shared" si="127"/>
        <v/>
      </c>
      <c r="DE176" s="162">
        <f t="shared" si="128"/>
        <v>22.779230769230772</v>
      </c>
      <c r="DF176" s="162">
        <f t="shared" si="129"/>
        <v>39.319444444444443</v>
      </c>
      <c r="DG176" s="162">
        <f t="shared" si="130"/>
        <v>14.8</v>
      </c>
      <c r="DH176" s="93">
        <f t="shared" si="131"/>
        <v>76.898675213675219</v>
      </c>
      <c r="DI176" s="94">
        <f t="shared" si="132"/>
        <v>85.561672008547006</v>
      </c>
      <c r="DJ176" s="95">
        <f t="shared" si="133"/>
        <v>87.165930674264018</v>
      </c>
      <c r="DK176" s="96">
        <f t="shared" si="134"/>
        <v>88.449337606837616</v>
      </c>
      <c r="DL176" s="97">
        <f t="shared" si="135"/>
        <v>87</v>
      </c>
      <c r="DM176" s="164">
        <f t="shared" si="136"/>
        <v>2</v>
      </c>
      <c r="DN176" s="165">
        <f t="shared" si="137"/>
        <v>85</v>
      </c>
      <c r="DO176" s="165">
        <f t="shared" si="106"/>
        <v>86</v>
      </c>
      <c r="DP176" s="165">
        <f t="shared" si="138"/>
        <v>89</v>
      </c>
      <c r="DQ176" s="171">
        <f t="shared" si="139"/>
        <v>86.75</v>
      </c>
      <c r="DR176" s="274" t="s">
        <v>52</v>
      </c>
      <c r="DS176" s="275"/>
      <c r="DT176" s="275"/>
      <c r="DU176" s="275"/>
      <c r="DV176" s="276">
        <f>COUNTIFS($DL$172:$DL$211,"&gt;=75",$DL$172:$DL$211,"&lt;80")</f>
        <v>1</v>
      </c>
      <c r="DW176" s="276"/>
    </row>
    <row r="177" spans="1:127" ht="18" customHeight="1">
      <c r="A177" s="70">
        <v>406913150145</v>
      </c>
      <c r="B177" s="71" t="s">
        <v>80</v>
      </c>
      <c r="C177" s="72" t="s">
        <v>190</v>
      </c>
      <c r="D177" s="73"/>
      <c r="E177" s="74"/>
      <c r="F177" s="75"/>
      <c r="G177" s="75"/>
      <c r="H177" s="75"/>
      <c r="I177" s="75"/>
      <c r="J177" s="75"/>
      <c r="K177" s="75"/>
      <c r="L177" s="75"/>
      <c r="M177" s="76"/>
      <c r="N177" s="76"/>
      <c r="O177" s="76"/>
      <c r="P177" s="76"/>
      <c r="Q177" s="76" t="str">
        <f t="shared" si="107"/>
        <v/>
      </c>
      <c r="R177" s="76">
        <f t="shared" si="108"/>
        <v>0</v>
      </c>
      <c r="S177" s="77"/>
      <c r="T177" s="77"/>
      <c r="U177" s="77"/>
      <c r="V177" s="77"/>
      <c r="W177" s="77"/>
      <c r="X177" s="78"/>
      <c r="Y177" s="78"/>
      <c r="Z177" s="78"/>
      <c r="AA177" s="78"/>
      <c r="AB177" s="78"/>
      <c r="AC177" s="78" t="str">
        <f t="shared" si="109"/>
        <v/>
      </c>
      <c r="AD177" s="79" t="str">
        <f t="shared" si="110"/>
        <v/>
      </c>
      <c r="AE177" s="74">
        <v>10</v>
      </c>
      <c r="AF177" s="75">
        <v>9</v>
      </c>
      <c r="AG177" s="75">
        <v>18</v>
      </c>
      <c r="AH177" s="75">
        <v>8</v>
      </c>
      <c r="AI177" s="75">
        <v>10</v>
      </c>
      <c r="AJ177" s="75"/>
      <c r="AK177" s="75"/>
      <c r="AL177" s="76"/>
      <c r="AM177" s="76"/>
      <c r="AN177" s="76"/>
      <c r="AO177" s="76">
        <f t="shared" si="111"/>
        <v>55</v>
      </c>
      <c r="AP177" s="76">
        <f t="shared" si="112"/>
        <v>84.615384615384613</v>
      </c>
      <c r="AQ177" s="77">
        <v>7</v>
      </c>
      <c r="AR177" s="77">
        <v>5</v>
      </c>
      <c r="AS177" s="77">
        <v>6</v>
      </c>
      <c r="AT177" s="77">
        <v>3</v>
      </c>
      <c r="AU177" s="78"/>
      <c r="AV177" s="78"/>
      <c r="AW177" s="78"/>
      <c r="AX177" s="78">
        <f t="shared" si="104"/>
        <v>21</v>
      </c>
      <c r="AY177" s="78">
        <f t="shared" si="113"/>
        <v>35</v>
      </c>
      <c r="AZ177" s="262">
        <v>26</v>
      </c>
      <c r="BA177" s="263"/>
      <c r="BB177" s="80">
        <f t="shared" si="114"/>
        <v>52</v>
      </c>
      <c r="BC177" s="74">
        <v>90</v>
      </c>
      <c r="BD177" s="75"/>
      <c r="BE177" s="75"/>
      <c r="BF177" s="75"/>
      <c r="BG177" s="75"/>
      <c r="BH177" s="76">
        <f t="shared" si="115"/>
        <v>90</v>
      </c>
      <c r="BI177" s="76">
        <f t="shared" si="116"/>
        <v>90</v>
      </c>
      <c r="BJ177" s="77">
        <v>19</v>
      </c>
      <c r="BK177" s="77">
        <v>11</v>
      </c>
      <c r="BL177" s="77">
        <v>13</v>
      </c>
      <c r="BM177" s="77">
        <v>11</v>
      </c>
      <c r="BN177" s="77">
        <v>9</v>
      </c>
      <c r="BO177" s="77"/>
      <c r="BP177" s="78"/>
      <c r="BQ177" s="78"/>
      <c r="BR177" s="78"/>
      <c r="BS177" s="78"/>
      <c r="BT177" s="78">
        <f t="shared" si="105"/>
        <v>63</v>
      </c>
      <c r="BU177" s="78">
        <f t="shared" si="117"/>
        <v>70</v>
      </c>
      <c r="BV177" s="81">
        <v>82</v>
      </c>
      <c r="BW177" s="81"/>
      <c r="BX177" s="81"/>
      <c r="BY177" s="82"/>
      <c r="BZ177" s="82"/>
      <c r="CA177" s="82">
        <f t="shared" si="118"/>
        <v>82</v>
      </c>
      <c r="CB177" s="82">
        <f t="shared" si="119"/>
        <v>82</v>
      </c>
      <c r="CC177" s="83">
        <v>82</v>
      </c>
      <c r="CD177" s="83">
        <v>81</v>
      </c>
      <c r="CE177" s="84"/>
      <c r="CF177" s="84"/>
      <c r="CG177" s="84"/>
      <c r="CH177" s="84">
        <f t="shared" si="120"/>
        <v>163</v>
      </c>
      <c r="CI177" s="84">
        <f t="shared" si="121"/>
        <v>81.5</v>
      </c>
      <c r="CJ177" s="85"/>
      <c r="CK177" s="85"/>
      <c r="CL177" s="86"/>
      <c r="CM177" s="86"/>
      <c r="CN177" s="86"/>
      <c r="CO177" s="86" t="str">
        <f t="shared" si="122"/>
        <v/>
      </c>
      <c r="CP177" s="86">
        <f t="shared" si="123"/>
        <v>0</v>
      </c>
      <c r="CQ177" s="74">
        <v>11</v>
      </c>
      <c r="CR177" s="74">
        <v>13</v>
      </c>
      <c r="CS177" s="87">
        <v>10</v>
      </c>
      <c r="CT177" s="87"/>
      <c r="CU177" s="88"/>
      <c r="CV177" s="88"/>
      <c r="CW177" s="88"/>
      <c r="CX177" s="88"/>
      <c r="CY177" s="88">
        <f t="shared" si="124"/>
        <v>34</v>
      </c>
      <c r="CZ177" s="89">
        <f t="shared" si="125"/>
        <v>68</v>
      </c>
      <c r="DA177" s="264">
        <v>24</v>
      </c>
      <c r="DB177" s="263"/>
      <c r="DC177" s="80">
        <f t="shared" si="126"/>
        <v>9.6</v>
      </c>
      <c r="DD177" s="162" t="str">
        <f t="shared" si="127"/>
        <v/>
      </c>
      <c r="DE177" s="162">
        <f t="shared" si="128"/>
        <v>17.983846153846155</v>
      </c>
      <c r="DF177" s="162">
        <f t="shared" si="129"/>
        <v>38.512500000000003</v>
      </c>
      <c r="DG177" s="162">
        <f t="shared" si="130"/>
        <v>9.6</v>
      </c>
      <c r="DH177" s="93">
        <f t="shared" si="131"/>
        <v>66.096346153846156</v>
      </c>
      <c r="DI177" s="94">
        <f t="shared" si="132"/>
        <v>78.810216346153851</v>
      </c>
      <c r="DJ177" s="95">
        <f t="shared" si="133"/>
        <v>81.164636752136758</v>
      </c>
      <c r="DK177" s="96">
        <f t="shared" si="134"/>
        <v>83.048173076923078</v>
      </c>
      <c r="DL177" s="97">
        <f t="shared" si="135"/>
        <v>81</v>
      </c>
      <c r="DM177" s="164">
        <f t="shared" si="136"/>
        <v>-1</v>
      </c>
      <c r="DN177" s="165">
        <f t="shared" si="137"/>
        <v>82</v>
      </c>
      <c r="DO177" s="165">
        <f t="shared" si="106"/>
        <v>84</v>
      </c>
      <c r="DP177" s="165">
        <f t="shared" si="138"/>
        <v>80</v>
      </c>
      <c r="DQ177" s="171">
        <f t="shared" si="139"/>
        <v>81.75</v>
      </c>
      <c r="DR177" s="274" t="s">
        <v>55</v>
      </c>
      <c r="DS177" s="275"/>
      <c r="DT177" s="275"/>
      <c r="DU177" s="275"/>
      <c r="DV177" s="276">
        <f>COUNTIFS($DL$172:$DL$211,"&lt;75")</f>
        <v>0</v>
      </c>
      <c r="DW177" s="276"/>
    </row>
    <row r="178" spans="1:127" ht="18" customHeight="1">
      <c r="A178" s="70">
        <v>406913150168</v>
      </c>
      <c r="B178" s="71" t="s">
        <v>191</v>
      </c>
      <c r="C178" s="72" t="s">
        <v>192</v>
      </c>
      <c r="D178" s="73"/>
      <c r="E178" s="74"/>
      <c r="F178" s="75"/>
      <c r="G178" s="75"/>
      <c r="H178" s="75"/>
      <c r="I178" s="75"/>
      <c r="J178" s="75"/>
      <c r="K178" s="75"/>
      <c r="L178" s="75"/>
      <c r="M178" s="76"/>
      <c r="N178" s="76"/>
      <c r="O178" s="76"/>
      <c r="P178" s="76"/>
      <c r="Q178" s="76" t="str">
        <f t="shared" si="107"/>
        <v/>
      </c>
      <c r="R178" s="76">
        <f t="shared" si="108"/>
        <v>0</v>
      </c>
      <c r="S178" s="77"/>
      <c r="T178" s="77"/>
      <c r="U178" s="77"/>
      <c r="V178" s="77"/>
      <c r="W178" s="77"/>
      <c r="X178" s="78"/>
      <c r="Y178" s="78"/>
      <c r="Z178" s="78"/>
      <c r="AA178" s="78"/>
      <c r="AB178" s="78"/>
      <c r="AC178" s="78" t="str">
        <f t="shared" si="109"/>
        <v/>
      </c>
      <c r="AD178" s="79" t="str">
        <f t="shared" si="110"/>
        <v/>
      </c>
      <c r="AE178" s="74">
        <v>6</v>
      </c>
      <c r="AF178" s="75">
        <v>5</v>
      </c>
      <c r="AG178" s="75">
        <v>4</v>
      </c>
      <c r="AH178" s="75">
        <v>3</v>
      </c>
      <c r="AI178" s="75">
        <v>1</v>
      </c>
      <c r="AJ178" s="75"/>
      <c r="AK178" s="75"/>
      <c r="AL178" s="76"/>
      <c r="AM178" s="76"/>
      <c r="AN178" s="76"/>
      <c r="AO178" s="76">
        <f t="shared" si="111"/>
        <v>19</v>
      </c>
      <c r="AP178" s="76">
        <f t="shared" si="112"/>
        <v>29.230769230769234</v>
      </c>
      <c r="AQ178" s="77">
        <v>10</v>
      </c>
      <c r="AR178" s="77">
        <v>13</v>
      </c>
      <c r="AS178" s="77">
        <v>10</v>
      </c>
      <c r="AT178" s="77">
        <v>16</v>
      </c>
      <c r="AU178" s="78"/>
      <c r="AV178" s="78"/>
      <c r="AW178" s="78"/>
      <c r="AX178" s="78">
        <f t="shared" ref="AX178:AX211" si="140">IF(SUMIFS(AQ178:AW178,AQ178:AW178,"&gt;=0")=0,"",SUMIFS(AQ178:AW178,AQ178:AW178,"&gt;=0"))</f>
        <v>49</v>
      </c>
      <c r="AY178" s="78">
        <f t="shared" si="113"/>
        <v>81.666666666666671</v>
      </c>
      <c r="AZ178" s="262">
        <v>15</v>
      </c>
      <c r="BA178" s="263"/>
      <c r="BB178" s="80">
        <f t="shared" si="114"/>
        <v>30</v>
      </c>
      <c r="BC178" s="74">
        <v>90</v>
      </c>
      <c r="BD178" s="75"/>
      <c r="BE178" s="75"/>
      <c r="BF178" s="75"/>
      <c r="BG178" s="75"/>
      <c r="BH178" s="76">
        <f t="shared" si="115"/>
        <v>90</v>
      </c>
      <c r="BI178" s="76">
        <f t="shared" si="116"/>
        <v>90</v>
      </c>
      <c r="BJ178" s="77">
        <v>12</v>
      </c>
      <c r="BK178" s="77">
        <v>12</v>
      </c>
      <c r="BL178" s="77">
        <v>10</v>
      </c>
      <c r="BM178" s="77">
        <v>10</v>
      </c>
      <c r="BN178" s="77">
        <v>9</v>
      </c>
      <c r="BO178" s="77"/>
      <c r="BP178" s="78"/>
      <c r="BQ178" s="78"/>
      <c r="BR178" s="78"/>
      <c r="BS178" s="78"/>
      <c r="BT178" s="78">
        <f t="shared" si="105"/>
        <v>53</v>
      </c>
      <c r="BU178" s="78">
        <f t="shared" si="117"/>
        <v>58.888888888888893</v>
      </c>
      <c r="BV178" s="81">
        <v>95</v>
      </c>
      <c r="BW178" s="81"/>
      <c r="BX178" s="81"/>
      <c r="BY178" s="82"/>
      <c r="BZ178" s="82"/>
      <c r="CA178" s="82">
        <f t="shared" si="118"/>
        <v>95</v>
      </c>
      <c r="CB178" s="82">
        <f t="shared" si="119"/>
        <v>95</v>
      </c>
      <c r="CC178" s="83">
        <v>88</v>
      </c>
      <c r="CD178" s="83">
        <v>89</v>
      </c>
      <c r="CE178" s="84"/>
      <c r="CF178" s="84"/>
      <c r="CG178" s="84"/>
      <c r="CH178" s="84">
        <f t="shared" si="120"/>
        <v>177</v>
      </c>
      <c r="CI178" s="84">
        <f t="shared" si="121"/>
        <v>88.5</v>
      </c>
      <c r="CJ178" s="85"/>
      <c r="CK178" s="85"/>
      <c r="CL178" s="86"/>
      <c r="CM178" s="86"/>
      <c r="CN178" s="86"/>
      <c r="CO178" s="86" t="str">
        <f t="shared" si="122"/>
        <v/>
      </c>
      <c r="CP178" s="86">
        <f t="shared" si="123"/>
        <v>0</v>
      </c>
      <c r="CQ178" s="74">
        <v>16</v>
      </c>
      <c r="CR178" s="87">
        <v>15</v>
      </c>
      <c r="CS178" s="87">
        <v>11</v>
      </c>
      <c r="CT178" s="87"/>
      <c r="CU178" s="88"/>
      <c r="CV178" s="88"/>
      <c r="CW178" s="88"/>
      <c r="CX178" s="88"/>
      <c r="CY178" s="88">
        <f t="shared" si="124"/>
        <v>42</v>
      </c>
      <c r="CZ178" s="89">
        <f t="shared" si="125"/>
        <v>84</v>
      </c>
      <c r="DA178" s="264">
        <v>17</v>
      </c>
      <c r="DB178" s="263"/>
      <c r="DC178" s="80">
        <f t="shared" si="126"/>
        <v>6.8</v>
      </c>
      <c r="DD178" s="162" t="str">
        <f t="shared" si="127"/>
        <v/>
      </c>
      <c r="DE178" s="162">
        <f t="shared" si="128"/>
        <v>13.557692307692307</v>
      </c>
      <c r="DF178" s="162">
        <f t="shared" si="129"/>
        <v>40.62361111111111</v>
      </c>
      <c r="DG178" s="162">
        <f t="shared" si="130"/>
        <v>6.8</v>
      </c>
      <c r="DH178" s="93">
        <f t="shared" si="131"/>
        <v>60.981303418803414</v>
      </c>
      <c r="DI178" s="94">
        <f t="shared" si="132"/>
        <v>75.613314636752136</v>
      </c>
      <c r="DJ178" s="95">
        <f t="shared" si="133"/>
        <v>78.322946343779677</v>
      </c>
      <c r="DK178" s="96">
        <f t="shared" si="134"/>
        <v>80.490651709401703</v>
      </c>
      <c r="DL178" s="97">
        <f t="shared" si="135"/>
        <v>78</v>
      </c>
      <c r="DM178" s="164">
        <f t="shared" si="136"/>
        <v>-1</v>
      </c>
      <c r="DN178" s="165">
        <f t="shared" si="137"/>
        <v>79</v>
      </c>
      <c r="DO178" s="165">
        <f t="shared" si="106"/>
        <v>81</v>
      </c>
      <c r="DP178" s="165">
        <f t="shared" si="138"/>
        <v>76</v>
      </c>
      <c r="DQ178" s="171">
        <f t="shared" si="139"/>
        <v>78.5</v>
      </c>
      <c r="DR178" s="271" t="s">
        <v>25</v>
      </c>
      <c r="DS178" s="272"/>
      <c r="DT178" s="272"/>
      <c r="DU178" s="272"/>
      <c r="DV178" s="273">
        <f>SUM(DV172:DW177)</f>
        <v>20</v>
      </c>
      <c r="DW178" s="273"/>
    </row>
    <row r="179" spans="1:127" ht="18" customHeight="1">
      <c r="A179" s="70">
        <v>406913150169</v>
      </c>
      <c r="B179" s="99" t="s">
        <v>193</v>
      </c>
      <c r="C179" s="105" t="s">
        <v>194</v>
      </c>
      <c r="D179" s="73"/>
      <c r="E179" s="74"/>
      <c r="F179" s="75"/>
      <c r="G179" s="75"/>
      <c r="H179" s="75"/>
      <c r="I179" s="75"/>
      <c r="J179" s="75"/>
      <c r="K179" s="75"/>
      <c r="L179" s="75"/>
      <c r="M179" s="76"/>
      <c r="N179" s="76"/>
      <c r="O179" s="76"/>
      <c r="P179" s="76"/>
      <c r="Q179" s="76" t="str">
        <f t="shared" si="107"/>
        <v/>
      </c>
      <c r="R179" s="76">
        <f t="shared" si="108"/>
        <v>0</v>
      </c>
      <c r="S179" s="77"/>
      <c r="T179" s="77"/>
      <c r="U179" s="77"/>
      <c r="V179" s="77"/>
      <c r="W179" s="77"/>
      <c r="X179" s="78"/>
      <c r="Y179" s="78"/>
      <c r="Z179" s="78"/>
      <c r="AA179" s="78"/>
      <c r="AB179" s="78"/>
      <c r="AC179" s="78" t="str">
        <f t="shared" si="109"/>
        <v/>
      </c>
      <c r="AD179" s="79" t="str">
        <f t="shared" si="110"/>
        <v/>
      </c>
      <c r="AE179" s="74">
        <v>10</v>
      </c>
      <c r="AF179" s="75">
        <v>9</v>
      </c>
      <c r="AG179" s="75">
        <v>18</v>
      </c>
      <c r="AH179" s="75">
        <v>8</v>
      </c>
      <c r="AI179" s="75">
        <v>15</v>
      </c>
      <c r="AJ179" s="75"/>
      <c r="AK179" s="75"/>
      <c r="AL179" s="76"/>
      <c r="AM179" s="76"/>
      <c r="AN179" s="76"/>
      <c r="AO179" s="76">
        <f t="shared" si="111"/>
        <v>60</v>
      </c>
      <c r="AP179" s="76">
        <f t="shared" si="112"/>
        <v>92.307692307692307</v>
      </c>
      <c r="AQ179" s="77">
        <v>10</v>
      </c>
      <c r="AR179" s="77">
        <v>15</v>
      </c>
      <c r="AS179" s="77">
        <v>8</v>
      </c>
      <c r="AT179" s="77">
        <v>24</v>
      </c>
      <c r="AU179" s="78"/>
      <c r="AV179" s="78"/>
      <c r="AW179" s="78"/>
      <c r="AX179" s="78">
        <f t="shared" si="140"/>
        <v>57</v>
      </c>
      <c r="AY179" s="78">
        <f t="shared" si="113"/>
        <v>95</v>
      </c>
      <c r="AZ179" s="262">
        <v>38</v>
      </c>
      <c r="BA179" s="263"/>
      <c r="BB179" s="80">
        <f t="shared" si="114"/>
        <v>76</v>
      </c>
      <c r="BC179" s="74">
        <v>97</v>
      </c>
      <c r="BD179" s="75"/>
      <c r="BE179" s="75"/>
      <c r="BF179" s="75"/>
      <c r="BG179" s="75"/>
      <c r="BH179" s="76">
        <f t="shared" si="115"/>
        <v>97</v>
      </c>
      <c r="BI179" s="76">
        <f t="shared" si="116"/>
        <v>97</v>
      </c>
      <c r="BJ179" s="77">
        <v>20</v>
      </c>
      <c r="BK179" s="77">
        <v>20</v>
      </c>
      <c r="BL179" s="77">
        <v>14</v>
      </c>
      <c r="BM179" s="77">
        <v>24</v>
      </c>
      <c r="BN179" s="77">
        <v>10</v>
      </c>
      <c r="BO179" s="77"/>
      <c r="BP179" s="78"/>
      <c r="BQ179" s="78"/>
      <c r="BR179" s="78"/>
      <c r="BS179" s="78"/>
      <c r="BT179" s="78">
        <f t="shared" ref="BT179:BT211" si="141">IF(SUMIFS(BJ179:BS179,BJ179:BS179,"&gt;=0")=0,"",SUMIFS(BJ179:BS179,BJ179:BS179,"&gt;=0"))</f>
        <v>88</v>
      </c>
      <c r="BU179" s="78">
        <f t="shared" si="117"/>
        <v>97.777777777777771</v>
      </c>
      <c r="BV179" s="81">
        <v>91</v>
      </c>
      <c r="BW179" s="81"/>
      <c r="BX179" s="81"/>
      <c r="BY179" s="82"/>
      <c r="BZ179" s="82"/>
      <c r="CA179" s="82">
        <f t="shared" si="118"/>
        <v>91</v>
      </c>
      <c r="CB179" s="82">
        <f t="shared" si="119"/>
        <v>91</v>
      </c>
      <c r="CC179" s="83">
        <v>97</v>
      </c>
      <c r="CD179" s="83">
        <v>98</v>
      </c>
      <c r="CE179" s="84"/>
      <c r="CF179" s="84"/>
      <c r="CG179" s="84"/>
      <c r="CH179" s="84">
        <f t="shared" si="120"/>
        <v>195</v>
      </c>
      <c r="CI179" s="84">
        <f t="shared" si="121"/>
        <v>97.5</v>
      </c>
      <c r="CJ179" s="85"/>
      <c r="CK179" s="85"/>
      <c r="CL179" s="86"/>
      <c r="CM179" s="86"/>
      <c r="CN179" s="86"/>
      <c r="CO179" s="86" t="str">
        <f>IF(SUMIFS(CJ179:CN179,CJ179:CN179,"&gt;=0")=0,"",SUMIFS(CJ179:CN179,CJ179:CN179,"&gt;=0"))</f>
        <v/>
      </c>
      <c r="CP179" s="86">
        <f t="shared" si="123"/>
        <v>0</v>
      </c>
      <c r="CQ179" s="74">
        <v>20</v>
      </c>
      <c r="CR179" s="87">
        <v>15</v>
      </c>
      <c r="CS179" s="87">
        <v>15</v>
      </c>
      <c r="CT179" s="87"/>
      <c r="CU179" s="88"/>
      <c r="CV179" s="88"/>
      <c r="CW179" s="88"/>
      <c r="CX179" s="88"/>
      <c r="CY179" s="88">
        <f t="shared" si="124"/>
        <v>50</v>
      </c>
      <c r="CZ179" s="89">
        <f t="shared" si="125"/>
        <v>100</v>
      </c>
      <c r="DA179" s="264">
        <v>40</v>
      </c>
      <c r="DB179" s="263"/>
      <c r="DC179" s="80">
        <f t="shared" si="126"/>
        <v>16</v>
      </c>
      <c r="DD179" s="162" t="str">
        <f t="shared" si="127"/>
        <v/>
      </c>
      <c r="DE179" s="162">
        <f t="shared" si="128"/>
        <v>26.466923076923077</v>
      </c>
      <c r="DF179" s="162">
        <f t="shared" si="129"/>
        <v>48.559722222222227</v>
      </c>
      <c r="DG179" s="162">
        <f t="shared" si="130"/>
        <v>16</v>
      </c>
      <c r="DH179" s="93">
        <f t="shared" si="131"/>
        <v>91.026645299145301</v>
      </c>
      <c r="DI179" s="94">
        <f t="shared" si="132"/>
        <v>94.391653311965811</v>
      </c>
      <c r="DJ179" s="95">
        <f t="shared" si="133"/>
        <v>95.014802943969613</v>
      </c>
      <c r="DK179" s="96">
        <f t="shared" si="134"/>
        <v>95.513322649572643</v>
      </c>
      <c r="DL179" s="97">
        <f t="shared" si="135"/>
        <v>95</v>
      </c>
      <c r="DM179" s="164">
        <f t="shared" si="136"/>
        <v>1</v>
      </c>
      <c r="DN179" s="165">
        <f t="shared" si="137"/>
        <v>94</v>
      </c>
      <c r="DO179" s="165">
        <f t="shared" si="106"/>
        <v>92</v>
      </c>
      <c r="DP179" s="165">
        <f t="shared" si="138"/>
        <v>92</v>
      </c>
      <c r="DQ179" s="171">
        <f t="shared" si="139"/>
        <v>93.25</v>
      </c>
    </row>
    <row r="180" spans="1:127" ht="18" customHeight="1">
      <c r="A180" s="70">
        <v>406913150146</v>
      </c>
      <c r="B180" s="71" t="s">
        <v>195</v>
      </c>
      <c r="C180" s="72" t="s">
        <v>196</v>
      </c>
      <c r="D180" s="73"/>
      <c r="E180" s="74"/>
      <c r="F180" s="75"/>
      <c r="G180" s="75"/>
      <c r="H180" s="75"/>
      <c r="I180" s="75"/>
      <c r="J180" s="75"/>
      <c r="K180" s="75"/>
      <c r="L180" s="75"/>
      <c r="M180" s="76"/>
      <c r="N180" s="76"/>
      <c r="O180" s="76"/>
      <c r="P180" s="76"/>
      <c r="Q180" s="76" t="str">
        <f t="shared" si="107"/>
        <v/>
      </c>
      <c r="R180" s="76">
        <f t="shared" si="108"/>
        <v>0</v>
      </c>
      <c r="S180" s="77"/>
      <c r="T180" s="77"/>
      <c r="U180" s="77"/>
      <c r="V180" s="77"/>
      <c r="W180" s="77"/>
      <c r="X180" s="78"/>
      <c r="Y180" s="78"/>
      <c r="Z180" s="78"/>
      <c r="AA180" s="78"/>
      <c r="AB180" s="78"/>
      <c r="AC180" s="78" t="str">
        <f t="shared" si="109"/>
        <v/>
      </c>
      <c r="AD180" s="79" t="str">
        <f t="shared" si="110"/>
        <v/>
      </c>
      <c r="AE180" s="74">
        <v>10</v>
      </c>
      <c r="AF180" s="75">
        <v>10</v>
      </c>
      <c r="AG180" s="75">
        <v>20</v>
      </c>
      <c r="AH180" s="75">
        <v>10</v>
      </c>
      <c r="AI180" s="75">
        <v>15</v>
      </c>
      <c r="AJ180" s="75"/>
      <c r="AK180" s="75"/>
      <c r="AL180" s="76"/>
      <c r="AM180" s="76"/>
      <c r="AN180" s="76"/>
      <c r="AO180" s="76">
        <f t="shared" si="111"/>
        <v>65</v>
      </c>
      <c r="AP180" s="76">
        <f t="shared" si="112"/>
        <v>100</v>
      </c>
      <c r="AQ180" s="77">
        <v>10</v>
      </c>
      <c r="AR180" s="77">
        <v>15</v>
      </c>
      <c r="AS180" s="77">
        <v>10</v>
      </c>
      <c r="AT180" s="77">
        <v>25</v>
      </c>
      <c r="AU180" s="78"/>
      <c r="AV180" s="78"/>
      <c r="AW180" s="78"/>
      <c r="AX180" s="78">
        <f t="shared" si="140"/>
        <v>60</v>
      </c>
      <c r="AY180" s="78">
        <f t="shared" si="113"/>
        <v>100</v>
      </c>
      <c r="AZ180" s="262">
        <v>50</v>
      </c>
      <c r="BA180" s="263"/>
      <c r="BB180" s="80">
        <f t="shared" si="114"/>
        <v>100</v>
      </c>
      <c r="BC180" s="74">
        <v>98</v>
      </c>
      <c r="BD180" s="75"/>
      <c r="BE180" s="75"/>
      <c r="BF180" s="75"/>
      <c r="BG180" s="75"/>
      <c r="BH180" s="76">
        <f t="shared" si="115"/>
        <v>98</v>
      </c>
      <c r="BI180" s="76">
        <f t="shared" si="116"/>
        <v>98</v>
      </c>
      <c r="BJ180" s="77">
        <v>20</v>
      </c>
      <c r="BK180" s="77">
        <v>20</v>
      </c>
      <c r="BL180" s="77">
        <v>15</v>
      </c>
      <c r="BM180" s="77">
        <v>24</v>
      </c>
      <c r="BN180" s="77">
        <v>10</v>
      </c>
      <c r="BO180" s="77"/>
      <c r="BP180" s="78"/>
      <c r="BQ180" s="78"/>
      <c r="BR180" s="78"/>
      <c r="BS180" s="78"/>
      <c r="BT180" s="78">
        <f t="shared" si="141"/>
        <v>89</v>
      </c>
      <c r="BU180" s="78">
        <f t="shared" si="117"/>
        <v>98.888888888888886</v>
      </c>
      <c r="BV180" s="81">
        <v>97</v>
      </c>
      <c r="BW180" s="81"/>
      <c r="BX180" s="81"/>
      <c r="BY180" s="82"/>
      <c r="BZ180" s="82"/>
      <c r="CA180" s="82">
        <f t="shared" si="118"/>
        <v>97</v>
      </c>
      <c r="CB180" s="82">
        <f t="shared" si="119"/>
        <v>97</v>
      </c>
      <c r="CC180" s="83">
        <v>98</v>
      </c>
      <c r="CD180" s="83">
        <v>97</v>
      </c>
      <c r="CE180" s="84"/>
      <c r="CF180" s="84"/>
      <c r="CG180" s="84"/>
      <c r="CH180" s="84">
        <f t="shared" si="120"/>
        <v>195</v>
      </c>
      <c r="CI180" s="84">
        <f t="shared" si="121"/>
        <v>97.5</v>
      </c>
      <c r="CJ180" s="85"/>
      <c r="CK180" s="85"/>
      <c r="CL180" s="86"/>
      <c r="CM180" s="86"/>
      <c r="CN180" s="86"/>
      <c r="CO180" s="86" t="str">
        <f t="shared" ref="CO180:CO211" si="142">IF(SUMIFS(CJ180:CN180,CJ180:CN180,"&gt;=0")=0,"",SUMIFS(CJ180:CN180,CJ180:CN180,"&gt;=0"))</f>
        <v/>
      </c>
      <c r="CP180" s="86">
        <f t="shared" si="123"/>
        <v>0</v>
      </c>
      <c r="CQ180" s="74">
        <v>20</v>
      </c>
      <c r="CR180" s="87">
        <v>15</v>
      </c>
      <c r="CS180" s="87">
        <v>14</v>
      </c>
      <c r="CT180" s="87"/>
      <c r="CU180" s="88"/>
      <c r="CV180" s="88"/>
      <c r="CW180" s="88"/>
      <c r="CX180" s="88"/>
      <c r="CY180" s="88">
        <f t="shared" si="124"/>
        <v>49</v>
      </c>
      <c r="CZ180" s="89">
        <f t="shared" si="125"/>
        <v>98</v>
      </c>
      <c r="DA180" s="264">
        <v>50</v>
      </c>
      <c r="DB180" s="263"/>
      <c r="DC180" s="80">
        <f t="shared" si="126"/>
        <v>20</v>
      </c>
      <c r="DD180" s="162" t="str">
        <f t="shared" si="127"/>
        <v/>
      </c>
      <c r="DE180" s="162">
        <f t="shared" si="128"/>
        <v>30</v>
      </c>
      <c r="DF180" s="162">
        <f t="shared" si="129"/>
        <v>48.99861111111111</v>
      </c>
      <c r="DG180" s="162">
        <f t="shared" si="130"/>
        <v>20</v>
      </c>
      <c r="DH180" s="93">
        <f t="shared" si="131"/>
        <v>98.998611111111103</v>
      </c>
      <c r="DI180" s="94">
        <f t="shared" si="132"/>
        <v>99.374131944444443</v>
      </c>
      <c r="DJ180" s="95">
        <f t="shared" si="133"/>
        <v>99.443672839506178</v>
      </c>
      <c r="DK180" s="96">
        <f t="shared" si="134"/>
        <v>99.499305555555551</v>
      </c>
      <c r="DL180" s="97">
        <f t="shared" si="135"/>
        <v>99</v>
      </c>
      <c r="DM180" s="164">
        <f t="shared" si="136"/>
        <v>3</v>
      </c>
      <c r="DN180" s="165">
        <f t="shared" si="137"/>
        <v>96</v>
      </c>
      <c r="DO180" s="165">
        <f t="shared" si="106"/>
        <v>96</v>
      </c>
      <c r="DP180" s="165">
        <f t="shared" si="138"/>
        <v>98</v>
      </c>
      <c r="DQ180" s="171">
        <f t="shared" si="139"/>
        <v>97.25</v>
      </c>
    </row>
    <row r="181" spans="1:127" ht="18" customHeight="1">
      <c r="A181" s="70">
        <v>406913150170</v>
      </c>
      <c r="B181" s="103" t="s">
        <v>197</v>
      </c>
      <c r="C181" s="104" t="s">
        <v>198</v>
      </c>
      <c r="D181" s="73"/>
      <c r="E181" s="74"/>
      <c r="F181" s="75"/>
      <c r="G181" s="75"/>
      <c r="H181" s="75"/>
      <c r="I181" s="75"/>
      <c r="J181" s="75"/>
      <c r="K181" s="75"/>
      <c r="L181" s="75"/>
      <c r="M181" s="76"/>
      <c r="N181" s="76"/>
      <c r="O181" s="76"/>
      <c r="P181" s="76"/>
      <c r="Q181" s="76" t="str">
        <f t="shared" si="107"/>
        <v/>
      </c>
      <c r="R181" s="76">
        <f t="shared" si="108"/>
        <v>0</v>
      </c>
      <c r="S181" s="77"/>
      <c r="T181" s="77"/>
      <c r="U181" s="77"/>
      <c r="V181" s="77"/>
      <c r="W181" s="77"/>
      <c r="X181" s="78"/>
      <c r="Y181" s="78"/>
      <c r="Z181" s="78"/>
      <c r="AA181" s="78"/>
      <c r="AB181" s="78"/>
      <c r="AC181" s="78" t="str">
        <f t="shared" si="109"/>
        <v/>
      </c>
      <c r="AD181" s="79" t="str">
        <f t="shared" si="110"/>
        <v/>
      </c>
      <c r="AE181" s="74">
        <v>6</v>
      </c>
      <c r="AF181" s="75">
        <v>9</v>
      </c>
      <c r="AG181" s="75">
        <v>3</v>
      </c>
      <c r="AH181" s="75">
        <v>8</v>
      </c>
      <c r="AI181" s="75">
        <v>11</v>
      </c>
      <c r="AJ181" s="75"/>
      <c r="AK181" s="75"/>
      <c r="AL181" s="76"/>
      <c r="AM181" s="76"/>
      <c r="AN181" s="76"/>
      <c r="AO181" s="76">
        <f t="shared" si="111"/>
        <v>37</v>
      </c>
      <c r="AP181" s="76">
        <f t="shared" si="112"/>
        <v>56.92307692307692</v>
      </c>
      <c r="AQ181" s="77">
        <v>8</v>
      </c>
      <c r="AR181" s="77">
        <v>12</v>
      </c>
      <c r="AS181" s="77">
        <v>10</v>
      </c>
      <c r="AT181" s="77">
        <v>16</v>
      </c>
      <c r="AU181" s="78"/>
      <c r="AV181" s="78"/>
      <c r="AW181" s="78"/>
      <c r="AX181" s="78">
        <f t="shared" si="140"/>
        <v>46</v>
      </c>
      <c r="AY181" s="78">
        <f t="shared" si="113"/>
        <v>76.666666666666671</v>
      </c>
      <c r="AZ181" s="262">
        <v>36</v>
      </c>
      <c r="BA181" s="263"/>
      <c r="BB181" s="80">
        <f t="shared" si="114"/>
        <v>72</v>
      </c>
      <c r="BC181" s="74">
        <v>87</v>
      </c>
      <c r="BD181" s="75"/>
      <c r="BE181" s="75"/>
      <c r="BF181" s="75"/>
      <c r="BG181" s="75"/>
      <c r="BH181" s="76">
        <f t="shared" si="115"/>
        <v>87</v>
      </c>
      <c r="BI181" s="76">
        <f t="shared" si="116"/>
        <v>87</v>
      </c>
      <c r="BJ181" s="77">
        <v>16</v>
      </c>
      <c r="BK181" s="77">
        <v>13</v>
      </c>
      <c r="BL181" s="77">
        <v>13</v>
      </c>
      <c r="BM181" s="77">
        <v>18</v>
      </c>
      <c r="BN181" s="77">
        <v>8</v>
      </c>
      <c r="BO181" s="77"/>
      <c r="BP181" s="78"/>
      <c r="BQ181" s="78"/>
      <c r="BR181" s="78"/>
      <c r="BS181" s="78"/>
      <c r="BT181" s="78">
        <f t="shared" si="141"/>
        <v>68</v>
      </c>
      <c r="BU181" s="78">
        <f t="shared" si="117"/>
        <v>75.555555555555557</v>
      </c>
      <c r="BV181" s="81">
        <v>89</v>
      </c>
      <c r="BW181" s="81"/>
      <c r="BX181" s="81"/>
      <c r="BY181" s="82"/>
      <c r="BZ181" s="82"/>
      <c r="CA181" s="82">
        <f t="shared" si="118"/>
        <v>89</v>
      </c>
      <c r="CB181" s="82">
        <f t="shared" si="119"/>
        <v>89</v>
      </c>
      <c r="CC181" s="83">
        <v>82</v>
      </c>
      <c r="CD181" s="83">
        <v>84</v>
      </c>
      <c r="CE181" s="84"/>
      <c r="CF181" s="84"/>
      <c r="CG181" s="84"/>
      <c r="CH181" s="84">
        <f t="shared" si="120"/>
        <v>166</v>
      </c>
      <c r="CI181" s="84">
        <f t="shared" si="121"/>
        <v>83</v>
      </c>
      <c r="CJ181" s="85"/>
      <c r="CK181" s="85"/>
      <c r="CL181" s="86"/>
      <c r="CM181" s="86"/>
      <c r="CN181" s="86"/>
      <c r="CO181" s="86" t="str">
        <f t="shared" si="142"/>
        <v/>
      </c>
      <c r="CP181" s="86">
        <f t="shared" si="123"/>
        <v>0</v>
      </c>
      <c r="CQ181" s="74">
        <v>12</v>
      </c>
      <c r="CR181" s="87">
        <v>15</v>
      </c>
      <c r="CS181" s="87">
        <v>10</v>
      </c>
      <c r="CT181" s="87"/>
      <c r="CU181" s="88"/>
      <c r="CV181" s="88"/>
      <c r="CW181" s="88"/>
      <c r="CX181" s="88"/>
      <c r="CY181" s="88">
        <f t="shared" si="124"/>
        <v>37</v>
      </c>
      <c r="CZ181" s="89">
        <f t="shared" si="125"/>
        <v>74</v>
      </c>
      <c r="DA181" s="264">
        <v>28</v>
      </c>
      <c r="DB181" s="263"/>
      <c r="DC181" s="80">
        <f t="shared" si="126"/>
        <v>11.200000000000003</v>
      </c>
      <c r="DD181" s="162" t="str">
        <f t="shared" si="127"/>
        <v/>
      </c>
      <c r="DE181" s="162">
        <f t="shared" si="128"/>
        <v>20.21076923076923</v>
      </c>
      <c r="DF181" s="162">
        <f t="shared" si="129"/>
        <v>40.294444444444444</v>
      </c>
      <c r="DG181" s="162">
        <f t="shared" si="130"/>
        <v>11.200000000000003</v>
      </c>
      <c r="DH181" s="93">
        <f t="shared" si="131"/>
        <v>71.705213675213685</v>
      </c>
      <c r="DI181" s="94">
        <f t="shared" si="132"/>
        <v>82.315758547008556</v>
      </c>
      <c r="DJ181" s="95">
        <f t="shared" si="133"/>
        <v>84.280674264007601</v>
      </c>
      <c r="DK181" s="96">
        <f t="shared" si="134"/>
        <v>85.852606837606842</v>
      </c>
      <c r="DL181" s="97">
        <f t="shared" si="135"/>
        <v>84</v>
      </c>
      <c r="DM181" s="164">
        <f t="shared" si="136"/>
        <v>-1</v>
      </c>
      <c r="DN181" s="165">
        <f t="shared" si="137"/>
        <v>85</v>
      </c>
      <c r="DO181" s="165">
        <f t="shared" si="106"/>
        <v>86</v>
      </c>
      <c r="DP181" s="165">
        <f t="shared" si="138"/>
        <v>80</v>
      </c>
      <c r="DQ181" s="171">
        <f t="shared" si="139"/>
        <v>83.75</v>
      </c>
    </row>
    <row r="182" spans="1:127" ht="18" customHeight="1">
      <c r="A182" s="70">
        <v>406913150151</v>
      </c>
      <c r="B182" s="71" t="s">
        <v>199</v>
      </c>
      <c r="C182" s="72" t="s">
        <v>200</v>
      </c>
      <c r="D182" s="73"/>
      <c r="E182" s="74"/>
      <c r="F182" s="75"/>
      <c r="G182" s="75"/>
      <c r="H182" s="75"/>
      <c r="I182" s="75"/>
      <c r="J182" s="75"/>
      <c r="K182" s="75"/>
      <c r="L182" s="75"/>
      <c r="M182" s="76"/>
      <c r="N182" s="76"/>
      <c r="O182" s="76"/>
      <c r="P182" s="76"/>
      <c r="Q182" s="76" t="str">
        <f t="shared" si="107"/>
        <v/>
      </c>
      <c r="R182" s="76">
        <f t="shared" si="108"/>
        <v>0</v>
      </c>
      <c r="S182" s="77"/>
      <c r="T182" s="77"/>
      <c r="U182" s="77"/>
      <c r="V182" s="77"/>
      <c r="W182" s="77"/>
      <c r="X182" s="78"/>
      <c r="Y182" s="78"/>
      <c r="Z182" s="78"/>
      <c r="AA182" s="78"/>
      <c r="AB182" s="78"/>
      <c r="AC182" s="78" t="str">
        <f t="shared" si="109"/>
        <v/>
      </c>
      <c r="AD182" s="79" t="str">
        <f>IFERROR(IF($AD$168=0,0,((AC182/SUMIFS($S$171:$AB$171,S182:AB182,"&gt;=0")*100))),"")</f>
        <v/>
      </c>
      <c r="AE182" s="74">
        <v>10</v>
      </c>
      <c r="AF182" s="75">
        <v>9</v>
      </c>
      <c r="AG182" s="75">
        <v>14</v>
      </c>
      <c r="AH182" s="75">
        <v>9</v>
      </c>
      <c r="AI182" s="75">
        <v>11</v>
      </c>
      <c r="AJ182" s="75"/>
      <c r="AK182" s="75"/>
      <c r="AL182" s="76"/>
      <c r="AM182" s="76"/>
      <c r="AN182" s="76"/>
      <c r="AO182" s="76">
        <f t="shared" si="111"/>
        <v>53</v>
      </c>
      <c r="AP182" s="76">
        <f t="shared" si="112"/>
        <v>81.538461538461533</v>
      </c>
      <c r="AQ182" s="77">
        <v>9</v>
      </c>
      <c r="AR182" s="77">
        <v>14</v>
      </c>
      <c r="AS182" s="77">
        <v>8</v>
      </c>
      <c r="AT182" s="77">
        <v>25</v>
      </c>
      <c r="AU182" s="78"/>
      <c r="AV182" s="78"/>
      <c r="AW182" s="78"/>
      <c r="AX182" s="78">
        <f t="shared" si="140"/>
        <v>56</v>
      </c>
      <c r="AY182" s="78">
        <f t="shared" si="113"/>
        <v>93.333333333333329</v>
      </c>
      <c r="AZ182" s="262">
        <v>26</v>
      </c>
      <c r="BA182" s="263"/>
      <c r="BB182" s="80">
        <f t="shared" si="114"/>
        <v>52</v>
      </c>
      <c r="BC182" s="74">
        <v>97</v>
      </c>
      <c r="BD182" s="75"/>
      <c r="BE182" s="75"/>
      <c r="BF182" s="75"/>
      <c r="BG182" s="75"/>
      <c r="BH182" s="76">
        <f t="shared" si="115"/>
        <v>97</v>
      </c>
      <c r="BI182" s="76">
        <f t="shared" si="116"/>
        <v>97</v>
      </c>
      <c r="BJ182" s="77">
        <v>17</v>
      </c>
      <c r="BK182" s="77">
        <v>13</v>
      </c>
      <c r="BL182" s="77">
        <v>14</v>
      </c>
      <c r="BM182" s="77">
        <v>22</v>
      </c>
      <c r="BN182" s="77">
        <v>8</v>
      </c>
      <c r="BO182" s="77"/>
      <c r="BP182" s="78"/>
      <c r="BQ182" s="78"/>
      <c r="BR182" s="78"/>
      <c r="BS182" s="78"/>
      <c r="BT182" s="78">
        <f t="shared" si="141"/>
        <v>74</v>
      </c>
      <c r="BU182" s="78">
        <f t="shared" si="117"/>
        <v>82.222222222222214</v>
      </c>
      <c r="BV182" s="81">
        <v>91</v>
      </c>
      <c r="BW182" s="81"/>
      <c r="BX182" s="81"/>
      <c r="BY182" s="82"/>
      <c r="BZ182" s="82"/>
      <c r="CA182" s="82">
        <f t="shared" si="118"/>
        <v>91</v>
      </c>
      <c r="CB182" s="82">
        <f t="shared" si="119"/>
        <v>91</v>
      </c>
      <c r="CC182" s="83">
        <v>88</v>
      </c>
      <c r="CD182" s="83">
        <v>96</v>
      </c>
      <c r="CE182" s="84"/>
      <c r="CF182" s="84"/>
      <c r="CG182" s="84"/>
      <c r="CH182" s="84">
        <f t="shared" si="120"/>
        <v>184</v>
      </c>
      <c r="CI182" s="84">
        <f t="shared" si="121"/>
        <v>92</v>
      </c>
      <c r="CJ182" s="85"/>
      <c r="CK182" s="85"/>
      <c r="CL182" s="86"/>
      <c r="CM182" s="86"/>
      <c r="CN182" s="86"/>
      <c r="CO182" s="86" t="str">
        <f t="shared" si="142"/>
        <v/>
      </c>
      <c r="CP182" s="86">
        <f t="shared" si="123"/>
        <v>0</v>
      </c>
      <c r="CQ182" s="74">
        <v>18</v>
      </c>
      <c r="CR182" s="87">
        <v>15</v>
      </c>
      <c r="CS182" s="87">
        <v>15</v>
      </c>
      <c r="CT182" s="87"/>
      <c r="CU182" s="88"/>
      <c r="CV182" s="88"/>
      <c r="CW182" s="88"/>
      <c r="CX182" s="88"/>
      <c r="CY182" s="88">
        <f t="shared" si="124"/>
        <v>48</v>
      </c>
      <c r="CZ182" s="89">
        <f t="shared" si="125"/>
        <v>96</v>
      </c>
      <c r="DA182" s="264">
        <v>17</v>
      </c>
      <c r="DB182" s="263"/>
      <c r="DC182" s="80">
        <f t="shared" si="126"/>
        <v>6.8</v>
      </c>
      <c r="DD182" s="162" t="str">
        <f t="shared" si="127"/>
        <v/>
      </c>
      <c r="DE182" s="162">
        <f t="shared" si="128"/>
        <v>22.86461538461538</v>
      </c>
      <c r="DF182" s="162">
        <f t="shared" si="129"/>
        <v>45.702777777777776</v>
      </c>
      <c r="DG182" s="162">
        <f t="shared" si="130"/>
        <v>6.8</v>
      </c>
      <c r="DH182" s="93">
        <f t="shared" si="131"/>
        <v>75.367393162393157</v>
      </c>
      <c r="DI182" s="94">
        <f t="shared" si="132"/>
        <v>84.604620726495725</v>
      </c>
      <c r="DJ182" s="95">
        <f t="shared" si="133"/>
        <v>86.315218423551755</v>
      </c>
      <c r="DK182" s="96">
        <f t="shared" si="134"/>
        <v>87.683696581196585</v>
      </c>
      <c r="DL182" s="97">
        <f t="shared" si="135"/>
        <v>86</v>
      </c>
      <c r="DM182" s="164">
        <f t="shared" si="136"/>
        <v>2</v>
      </c>
      <c r="DN182" s="165">
        <f t="shared" si="137"/>
        <v>84</v>
      </c>
      <c r="DO182" s="165">
        <f t="shared" si="106"/>
        <v>84</v>
      </c>
      <c r="DP182" s="165">
        <f t="shared" si="138"/>
        <v>80</v>
      </c>
      <c r="DQ182" s="171">
        <f t="shared" si="139"/>
        <v>83.5</v>
      </c>
    </row>
    <row r="183" spans="1:127" ht="18" customHeight="1">
      <c r="A183" s="70"/>
      <c r="B183" s="71"/>
      <c r="C183" s="72"/>
      <c r="D183" s="73"/>
      <c r="E183" s="74"/>
      <c r="F183" s="75"/>
      <c r="G183" s="75"/>
      <c r="H183" s="75"/>
      <c r="I183" s="75"/>
      <c r="J183" s="75"/>
      <c r="K183" s="75"/>
      <c r="L183" s="75"/>
      <c r="M183" s="76"/>
      <c r="N183" s="76"/>
      <c r="O183" s="76"/>
      <c r="P183" s="76"/>
      <c r="Q183" s="76" t="str">
        <f t="shared" si="107"/>
        <v/>
      </c>
      <c r="R183" s="76">
        <f t="shared" si="108"/>
        <v>0</v>
      </c>
      <c r="S183" s="77"/>
      <c r="T183" s="77"/>
      <c r="U183" s="77"/>
      <c r="V183" s="77"/>
      <c r="W183" s="77"/>
      <c r="X183" s="78"/>
      <c r="Y183" s="78"/>
      <c r="Z183" s="78"/>
      <c r="AA183" s="78"/>
      <c r="AB183" s="78"/>
      <c r="AC183" s="78" t="str">
        <f t="shared" si="109"/>
        <v/>
      </c>
      <c r="AD183" s="79" t="str">
        <f t="shared" si="110"/>
        <v/>
      </c>
      <c r="AE183" s="74"/>
      <c r="AF183" s="75"/>
      <c r="AG183" s="75"/>
      <c r="AH183" s="75"/>
      <c r="AI183" s="75"/>
      <c r="AJ183" s="75"/>
      <c r="AK183" s="75"/>
      <c r="AL183" s="76"/>
      <c r="AM183" s="76"/>
      <c r="AN183" s="76"/>
      <c r="AO183" s="76" t="str">
        <f t="shared" si="111"/>
        <v/>
      </c>
      <c r="AP183" s="76" t="str">
        <f t="shared" si="112"/>
        <v/>
      </c>
      <c r="AQ183" s="77"/>
      <c r="AR183" s="77"/>
      <c r="AS183" s="77"/>
      <c r="AT183" s="77"/>
      <c r="AU183" s="78"/>
      <c r="AV183" s="78"/>
      <c r="AW183" s="78"/>
      <c r="AX183" s="78" t="str">
        <f t="shared" si="140"/>
        <v/>
      </c>
      <c r="AY183" s="78" t="str">
        <f t="shared" si="113"/>
        <v/>
      </c>
      <c r="AZ183" s="262"/>
      <c r="BA183" s="263"/>
      <c r="BB183" s="80" t="str">
        <f t="shared" si="114"/>
        <v/>
      </c>
      <c r="BC183" s="74"/>
      <c r="BD183" s="75"/>
      <c r="BE183" s="75"/>
      <c r="BF183" s="75"/>
      <c r="BG183" s="75"/>
      <c r="BH183" s="76" t="str">
        <f t="shared" si="115"/>
        <v/>
      </c>
      <c r="BI183" s="76" t="str">
        <f t="shared" si="116"/>
        <v/>
      </c>
      <c r="BJ183" s="77"/>
      <c r="BK183" s="77"/>
      <c r="BL183" s="77"/>
      <c r="BM183" s="77"/>
      <c r="BN183" s="77"/>
      <c r="BO183" s="77"/>
      <c r="BP183" s="78"/>
      <c r="BQ183" s="78"/>
      <c r="BR183" s="78"/>
      <c r="BS183" s="78"/>
      <c r="BT183" s="78" t="str">
        <f t="shared" si="141"/>
        <v/>
      </c>
      <c r="BU183" s="78" t="str">
        <f t="shared" si="117"/>
        <v/>
      </c>
      <c r="BV183" s="81"/>
      <c r="BW183" s="81"/>
      <c r="BX183" s="81"/>
      <c r="BY183" s="82"/>
      <c r="BZ183" s="82"/>
      <c r="CA183" s="82" t="str">
        <f t="shared" si="118"/>
        <v/>
      </c>
      <c r="CB183" s="82" t="str">
        <f t="shared" si="119"/>
        <v/>
      </c>
      <c r="CC183" s="83"/>
      <c r="CD183" s="83"/>
      <c r="CE183" s="84"/>
      <c r="CF183" s="84"/>
      <c r="CG183" s="84"/>
      <c r="CH183" s="84" t="str">
        <f t="shared" si="120"/>
        <v/>
      </c>
      <c r="CI183" s="84" t="str">
        <f t="shared" si="121"/>
        <v/>
      </c>
      <c r="CJ183" s="85"/>
      <c r="CK183" s="85"/>
      <c r="CL183" s="86"/>
      <c r="CM183" s="86"/>
      <c r="CN183" s="86"/>
      <c r="CO183" s="86" t="str">
        <f t="shared" si="142"/>
        <v/>
      </c>
      <c r="CP183" s="86">
        <f t="shared" si="123"/>
        <v>0</v>
      </c>
      <c r="CQ183" s="74"/>
      <c r="CR183" s="75"/>
      <c r="CS183" s="87"/>
      <c r="CT183" s="87"/>
      <c r="CU183" s="88"/>
      <c r="CV183" s="88"/>
      <c r="CW183" s="88"/>
      <c r="CX183" s="88"/>
      <c r="CY183" s="88" t="str">
        <f t="shared" si="124"/>
        <v/>
      </c>
      <c r="CZ183" s="89" t="str">
        <f t="shared" si="125"/>
        <v/>
      </c>
      <c r="DA183" s="264"/>
      <c r="DB183" s="263"/>
      <c r="DC183" s="80" t="str">
        <f t="shared" si="126"/>
        <v/>
      </c>
      <c r="DD183" s="162" t="str">
        <f t="shared" si="127"/>
        <v/>
      </c>
      <c r="DE183" s="162" t="str">
        <f t="shared" si="128"/>
        <v/>
      </c>
      <c r="DF183" s="162" t="str">
        <f t="shared" si="129"/>
        <v/>
      </c>
      <c r="DG183" s="162" t="str">
        <f t="shared" si="130"/>
        <v/>
      </c>
      <c r="DH183" s="93" t="str">
        <f t="shared" si="131"/>
        <v/>
      </c>
      <c r="DI183" s="94" t="str">
        <f t="shared" si="132"/>
        <v/>
      </c>
      <c r="DJ183" s="95" t="str">
        <f t="shared" si="133"/>
        <v/>
      </c>
      <c r="DK183" s="96" t="str">
        <f t="shared" si="134"/>
        <v/>
      </c>
      <c r="DL183" s="97" t="str">
        <f>IFERROR(IF(ROUND(IF($C$166="Green",DI183,IF($C$166="Orange",DJ183,IF($C$166="Yellow",DK183,"Error!"))),0)&lt;70,70,ROUND(IF($C$166="Green",DI183,IF($C$166="Orange",DJ183,IF($C$166="Yellow",DK183,"Error!"))),0)),"")</f>
        <v/>
      </c>
      <c r="DM183" s="164" t="str">
        <f t="shared" si="136"/>
        <v/>
      </c>
      <c r="DN183" s="165" t="str">
        <f t="shared" si="137"/>
        <v/>
      </c>
      <c r="DO183" s="165" t="str">
        <f t="shared" si="106"/>
        <v/>
      </c>
      <c r="DP183" s="165" t="str">
        <f t="shared" si="138"/>
        <v/>
      </c>
      <c r="DQ183" s="171" t="str">
        <f t="shared" si="139"/>
        <v/>
      </c>
    </row>
    <row r="184" spans="1:127" ht="18" customHeight="1">
      <c r="A184" s="70">
        <v>406586150547</v>
      </c>
      <c r="B184" s="71" t="s">
        <v>201</v>
      </c>
      <c r="C184" s="72" t="s">
        <v>202</v>
      </c>
      <c r="D184" s="73"/>
      <c r="E184" s="74"/>
      <c r="F184" s="75"/>
      <c r="G184" s="75"/>
      <c r="H184" s="75"/>
      <c r="I184" s="75"/>
      <c r="J184" s="75"/>
      <c r="K184" s="75"/>
      <c r="L184" s="75"/>
      <c r="M184" s="76"/>
      <c r="N184" s="76"/>
      <c r="O184" s="76"/>
      <c r="P184" s="76"/>
      <c r="Q184" s="76" t="str">
        <f t="shared" si="107"/>
        <v/>
      </c>
      <c r="R184" s="76">
        <f t="shared" si="108"/>
        <v>0</v>
      </c>
      <c r="S184" s="77"/>
      <c r="T184" s="77"/>
      <c r="U184" s="77"/>
      <c r="V184" s="77"/>
      <c r="W184" s="77"/>
      <c r="X184" s="78"/>
      <c r="Y184" s="78"/>
      <c r="Z184" s="78"/>
      <c r="AA184" s="78"/>
      <c r="AB184" s="78"/>
      <c r="AC184" s="78" t="str">
        <f t="shared" si="109"/>
        <v/>
      </c>
      <c r="AD184" s="79" t="str">
        <f t="shared" si="110"/>
        <v/>
      </c>
      <c r="AE184" s="74">
        <v>10</v>
      </c>
      <c r="AF184" s="75">
        <v>10</v>
      </c>
      <c r="AG184" s="75">
        <v>15</v>
      </c>
      <c r="AH184" s="75">
        <v>8</v>
      </c>
      <c r="AI184" s="75">
        <v>14</v>
      </c>
      <c r="AJ184" s="75"/>
      <c r="AK184" s="75"/>
      <c r="AL184" s="76"/>
      <c r="AM184" s="76"/>
      <c r="AN184" s="76"/>
      <c r="AO184" s="76">
        <f t="shared" si="111"/>
        <v>57</v>
      </c>
      <c r="AP184" s="76">
        <f t="shared" si="112"/>
        <v>87.692307692307693</v>
      </c>
      <c r="AQ184" s="77">
        <v>10</v>
      </c>
      <c r="AR184" s="77">
        <v>13</v>
      </c>
      <c r="AS184" s="77">
        <v>8</v>
      </c>
      <c r="AT184" s="77">
        <v>25</v>
      </c>
      <c r="AU184" s="78"/>
      <c r="AV184" s="78"/>
      <c r="AW184" s="78"/>
      <c r="AX184" s="78">
        <f t="shared" si="140"/>
        <v>56</v>
      </c>
      <c r="AY184" s="78">
        <f t="shared" si="113"/>
        <v>93.333333333333329</v>
      </c>
      <c r="AZ184" s="262">
        <v>36</v>
      </c>
      <c r="BA184" s="263"/>
      <c r="BB184" s="80">
        <f t="shared" si="114"/>
        <v>72</v>
      </c>
      <c r="BC184" s="74">
        <v>94</v>
      </c>
      <c r="BD184" s="75"/>
      <c r="BE184" s="75"/>
      <c r="BF184" s="75"/>
      <c r="BG184" s="75"/>
      <c r="BH184" s="76">
        <f t="shared" si="115"/>
        <v>94</v>
      </c>
      <c r="BI184" s="76">
        <f t="shared" si="116"/>
        <v>94</v>
      </c>
      <c r="BJ184" s="77">
        <v>19</v>
      </c>
      <c r="BK184" s="77">
        <v>16</v>
      </c>
      <c r="BL184" s="77">
        <v>13</v>
      </c>
      <c r="BM184" s="77">
        <v>24</v>
      </c>
      <c r="BN184" s="77">
        <v>7</v>
      </c>
      <c r="BO184" s="77"/>
      <c r="BP184" s="78"/>
      <c r="BQ184" s="78"/>
      <c r="BR184" s="78"/>
      <c r="BS184" s="78"/>
      <c r="BT184" s="78">
        <f t="shared" si="141"/>
        <v>79</v>
      </c>
      <c r="BU184" s="78">
        <f t="shared" si="117"/>
        <v>87.777777777777771</v>
      </c>
      <c r="BV184" s="81">
        <v>93</v>
      </c>
      <c r="BW184" s="81"/>
      <c r="BX184" s="81"/>
      <c r="BY184" s="82"/>
      <c r="BZ184" s="82"/>
      <c r="CA184" s="82">
        <f t="shared" si="118"/>
        <v>93</v>
      </c>
      <c r="CB184" s="82">
        <f t="shared" si="119"/>
        <v>93</v>
      </c>
      <c r="CC184" s="83">
        <v>88</v>
      </c>
      <c r="CD184" s="83">
        <v>89</v>
      </c>
      <c r="CE184" s="84"/>
      <c r="CF184" s="84"/>
      <c r="CG184" s="84"/>
      <c r="CH184" s="84">
        <f t="shared" si="120"/>
        <v>177</v>
      </c>
      <c r="CI184" s="84">
        <f t="shared" si="121"/>
        <v>88.5</v>
      </c>
      <c r="CJ184" s="85"/>
      <c r="CK184" s="85"/>
      <c r="CL184" s="86"/>
      <c r="CM184" s="86"/>
      <c r="CN184" s="86"/>
      <c r="CO184" s="86" t="str">
        <f t="shared" si="142"/>
        <v/>
      </c>
      <c r="CP184" s="86">
        <f t="shared" si="123"/>
        <v>0</v>
      </c>
      <c r="CQ184" s="74">
        <v>16</v>
      </c>
      <c r="CR184" s="87">
        <v>15</v>
      </c>
      <c r="CS184" s="87">
        <v>15</v>
      </c>
      <c r="CT184" s="87"/>
      <c r="CU184" s="88"/>
      <c r="CV184" s="88"/>
      <c r="CW184" s="88"/>
      <c r="CX184" s="88"/>
      <c r="CY184" s="88">
        <f t="shared" si="124"/>
        <v>46</v>
      </c>
      <c r="CZ184" s="89">
        <f t="shared" si="125"/>
        <v>92</v>
      </c>
      <c r="DA184" s="264">
        <v>49</v>
      </c>
      <c r="DB184" s="263"/>
      <c r="DC184" s="80">
        <f t="shared" si="126"/>
        <v>19.600000000000001</v>
      </c>
      <c r="DD184" s="162" t="str">
        <f t="shared" si="127"/>
        <v/>
      </c>
      <c r="DE184" s="162">
        <f t="shared" si="128"/>
        <v>25.403076923076927</v>
      </c>
      <c r="DF184" s="162">
        <f t="shared" si="129"/>
        <v>45.484722222222224</v>
      </c>
      <c r="DG184" s="162">
        <f t="shared" si="130"/>
        <v>19.600000000000001</v>
      </c>
      <c r="DH184" s="93">
        <f>IFERROR(IF(AND($C$167="",$E$166="",$AE$166="",$BC$166="",$E$165=""),IF(SUM(DD184:DG184)=0,"",SUM(DD184:DG184)),""),"")</f>
        <v>90.487799145299164</v>
      </c>
      <c r="DI184" s="94">
        <f t="shared" si="132"/>
        <v>94.054874465811977</v>
      </c>
      <c r="DJ184" s="95">
        <f t="shared" si="133"/>
        <v>94.715443969610646</v>
      </c>
      <c r="DK184" s="96">
        <f t="shared" si="134"/>
        <v>95.243899572649582</v>
      </c>
      <c r="DL184" s="97">
        <f t="shared" si="135"/>
        <v>95</v>
      </c>
      <c r="DM184" s="164">
        <f t="shared" si="136"/>
        <v>6</v>
      </c>
      <c r="DN184" s="165">
        <f t="shared" si="137"/>
        <v>89</v>
      </c>
      <c r="DO184" s="165">
        <f t="shared" si="106"/>
        <v>89</v>
      </c>
      <c r="DP184" s="165">
        <f t="shared" si="138"/>
        <v>92</v>
      </c>
      <c r="DQ184" s="171">
        <f t="shared" si="139"/>
        <v>91.25</v>
      </c>
    </row>
    <row r="185" spans="1:127" ht="18" customHeight="1">
      <c r="A185" s="70">
        <v>406913150152</v>
      </c>
      <c r="B185" s="71" t="s">
        <v>203</v>
      </c>
      <c r="C185" s="72" t="s">
        <v>204</v>
      </c>
      <c r="D185" s="73"/>
      <c r="E185" s="74"/>
      <c r="F185" s="75"/>
      <c r="G185" s="75"/>
      <c r="H185" s="75"/>
      <c r="I185" s="75"/>
      <c r="J185" s="75"/>
      <c r="K185" s="75"/>
      <c r="L185" s="75"/>
      <c r="M185" s="76"/>
      <c r="N185" s="76"/>
      <c r="O185" s="76"/>
      <c r="P185" s="76"/>
      <c r="Q185" s="76" t="str">
        <f t="shared" si="107"/>
        <v/>
      </c>
      <c r="R185" s="76">
        <f>IFERROR(IF($R$168=0,0,((Q185/SUMIFS($E$171:$P$171,E185:P185,"&gt;=0")*100))),"")</f>
        <v>0</v>
      </c>
      <c r="S185" s="77"/>
      <c r="T185" s="77"/>
      <c r="U185" s="77"/>
      <c r="V185" s="77"/>
      <c r="W185" s="77"/>
      <c r="X185" s="78"/>
      <c r="Y185" s="78"/>
      <c r="Z185" s="78"/>
      <c r="AA185" s="78"/>
      <c r="AB185" s="78"/>
      <c r="AC185" s="78" t="str">
        <f t="shared" si="109"/>
        <v/>
      </c>
      <c r="AD185" s="79" t="str">
        <f t="shared" si="110"/>
        <v/>
      </c>
      <c r="AE185" s="74">
        <v>10</v>
      </c>
      <c r="AF185" s="75">
        <v>9</v>
      </c>
      <c r="AG185" s="75">
        <v>13</v>
      </c>
      <c r="AH185" s="75">
        <v>8</v>
      </c>
      <c r="AI185" s="75">
        <v>12</v>
      </c>
      <c r="AJ185" s="75"/>
      <c r="AK185" s="75"/>
      <c r="AL185" s="76"/>
      <c r="AM185" s="76"/>
      <c r="AN185" s="76"/>
      <c r="AO185" s="76">
        <f t="shared" si="111"/>
        <v>52</v>
      </c>
      <c r="AP185" s="76">
        <f t="shared" si="112"/>
        <v>80</v>
      </c>
      <c r="AQ185" s="77">
        <v>10</v>
      </c>
      <c r="AR185" s="77">
        <v>15</v>
      </c>
      <c r="AS185" s="77">
        <v>8</v>
      </c>
      <c r="AT185" s="77">
        <v>24</v>
      </c>
      <c r="AU185" s="78"/>
      <c r="AV185" s="78"/>
      <c r="AW185" s="78"/>
      <c r="AX185" s="78">
        <f t="shared" si="140"/>
        <v>57</v>
      </c>
      <c r="AY185" s="78">
        <f t="shared" si="113"/>
        <v>95</v>
      </c>
      <c r="AZ185" s="262">
        <v>16</v>
      </c>
      <c r="BA185" s="263"/>
      <c r="BB185" s="80">
        <f t="shared" si="114"/>
        <v>32</v>
      </c>
      <c r="BC185" s="74">
        <v>90</v>
      </c>
      <c r="BD185" s="75"/>
      <c r="BE185" s="75"/>
      <c r="BF185" s="75"/>
      <c r="BG185" s="75"/>
      <c r="BH185" s="76">
        <f t="shared" si="115"/>
        <v>90</v>
      </c>
      <c r="BI185" s="76">
        <f t="shared" si="116"/>
        <v>90</v>
      </c>
      <c r="BJ185" s="77">
        <v>19</v>
      </c>
      <c r="BK185" s="77">
        <v>11</v>
      </c>
      <c r="BL185" s="77">
        <v>13</v>
      </c>
      <c r="BM185" s="77">
        <v>20</v>
      </c>
      <c r="BN185" s="77">
        <v>8</v>
      </c>
      <c r="BO185" s="77"/>
      <c r="BP185" s="78"/>
      <c r="BQ185" s="78"/>
      <c r="BR185" s="78"/>
      <c r="BS185" s="78"/>
      <c r="BT185" s="78">
        <f t="shared" si="141"/>
        <v>71</v>
      </c>
      <c r="BU185" s="78">
        <f t="shared" si="117"/>
        <v>78.888888888888886</v>
      </c>
      <c r="BV185" s="81">
        <v>80</v>
      </c>
      <c r="BW185" s="81"/>
      <c r="BX185" s="81"/>
      <c r="BY185" s="82"/>
      <c r="BZ185" s="82"/>
      <c r="CA185" s="82">
        <f t="shared" si="118"/>
        <v>80</v>
      </c>
      <c r="CB185" s="82">
        <f t="shared" si="119"/>
        <v>80</v>
      </c>
      <c r="CC185" s="83">
        <v>88</v>
      </c>
      <c r="CD185" s="83">
        <v>84</v>
      </c>
      <c r="CE185" s="84"/>
      <c r="CF185" s="84"/>
      <c r="CG185" s="84"/>
      <c r="CH185" s="84">
        <f t="shared" si="120"/>
        <v>172</v>
      </c>
      <c r="CI185" s="84">
        <f t="shared" si="121"/>
        <v>86</v>
      </c>
      <c r="CJ185" s="85"/>
      <c r="CK185" s="85"/>
      <c r="CL185" s="86"/>
      <c r="CM185" s="86"/>
      <c r="CN185" s="86"/>
      <c r="CO185" s="86" t="str">
        <f t="shared" si="142"/>
        <v/>
      </c>
      <c r="CP185" s="86">
        <f t="shared" si="123"/>
        <v>0</v>
      </c>
      <c r="CQ185" s="74">
        <v>19</v>
      </c>
      <c r="CR185" s="87">
        <v>15</v>
      </c>
      <c r="CS185" s="87">
        <v>15</v>
      </c>
      <c r="CT185" s="87"/>
      <c r="CU185" s="88"/>
      <c r="CV185" s="88"/>
      <c r="CW185" s="88"/>
      <c r="CX185" s="88"/>
      <c r="CY185" s="88">
        <f t="shared" si="124"/>
        <v>49</v>
      </c>
      <c r="CZ185" s="89">
        <f t="shared" si="125"/>
        <v>98</v>
      </c>
      <c r="DA185" s="264">
        <v>14</v>
      </c>
      <c r="DB185" s="263"/>
      <c r="DC185" s="80">
        <f t="shared" si="126"/>
        <v>5.6000000000000014</v>
      </c>
      <c r="DD185" s="162" t="str">
        <f t="shared" si="127"/>
        <v/>
      </c>
      <c r="DE185" s="162">
        <f t="shared" si="128"/>
        <v>21.03</v>
      </c>
      <c r="DF185" s="162">
        <f t="shared" si="129"/>
        <v>43.56111111111111</v>
      </c>
      <c r="DG185" s="162">
        <f t="shared" si="130"/>
        <v>5.6000000000000014</v>
      </c>
      <c r="DH185" s="93">
        <f t="shared" si="131"/>
        <v>70.191111111111098</v>
      </c>
      <c r="DI185" s="94">
        <f t="shared" si="132"/>
        <v>81.36944444444444</v>
      </c>
      <c r="DJ185" s="95">
        <f t="shared" si="133"/>
        <v>83.439506172839501</v>
      </c>
      <c r="DK185" s="96">
        <f t="shared" si="134"/>
        <v>85.095555555555549</v>
      </c>
      <c r="DL185" s="97">
        <f t="shared" si="135"/>
        <v>83</v>
      </c>
      <c r="DM185" s="164">
        <f t="shared" si="136"/>
        <v>1</v>
      </c>
      <c r="DN185" s="165">
        <f t="shared" si="137"/>
        <v>82</v>
      </c>
      <c r="DO185" s="165">
        <f t="shared" si="106"/>
        <v>80</v>
      </c>
      <c r="DP185" s="165">
        <f t="shared" si="138"/>
        <v>75</v>
      </c>
      <c r="DQ185" s="171">
        <f t="shared" si="139"/>
        <v>80</v>
      </c>
    </row>
    <row r="186" spans="1:127" ht="18" customHeight="1">
      <c r="A186" s="70">
        <v>406913150154</v>
      </c>
      <c r="B186" s="71" t="s">
        <v>205</v>
      </c>
      <c r="C186" s="72" t="s">
        <v>206</v>
      </c>
      <c r="D186" s="73"/>
      <c r="E186" s="74"/>
      <c r="F186" s="75"/>
      <c r="G186" s="75"/>
      <c r="H186" s="75"/>
      <c r="I186" s="75"/>
      <c r="J186" s="75"/>
      <c r="K186" s="75"/>
      <c r="L186" s="75"/>
      <c r="M186" s="76"/>
      <c r="N186" s="76"/>
      <c r="O186" s="76"/>
      <c r="P186" s="76"/>
      <c r="Q186" s="76" t="str">
        <f t="shared" si="107"/>
        <v/>
      </c>
      <c r="R186" s="76">
        <f t="shared" si="108"/>
        <v>0</v>
      </c>
      <c r="S186" s="77"/>
      <c r="T186" s="77"/>
      <c r="U186" s="77"/>
      <c r="V186" s="77"/>
      <c r="W186" s="77"/>
      <c r="X186" s="78"/>
      <c r="Y186" s="78"/>
      <c r="Z186" s="78"/>
      <c r="AA186" s="78"/>
      <c r="AB186" s="78"/>
      <c r="AC186" s="78" t="str">
        <f t="shared" si="109"/>
        <v/>
      </c>
      <c r="AD186" s="79" t="str">
        <f t="shared" si="110"/>
        <v/>
      </c>
      <c r="AE186" s="74">
        <v>10</v>
      </c>
      <c r="AF186" s="75">
        <v>9</v>
      </c>
      <c r="AG186" s="75">
        <v>12</v>
      </c>
      <c r="AH186" s="75">
        <v>6</v>
      </c>
      <c r="AI186" s="75">
        <v>15</v>
      </c>
      <c r="AJ186" s="75"/>
      <c r="AK186" s="75"/>
      <c r="AL186" s="76"/>
      <c r="AM186" s="76"/>
      <c r="AN186" s="76"/>
      <c r="AO186" s="76">
        <f t="shared" si="111"/>
        <v>52</v>
      </c>
      <c r="AP186" s="76">
        <f t="shared" si="112"/>
        <v>80</v>
      </c>
      <c r="AQ186" s="77">
        <v>7</v>
      </c>
      <c r="AR186" s="77">
        <v>15</v>
      </c>
      <c r="AS186" s="77">
        <v>8</v>
      </c>
      <c r="AT186" s="77">
        <v>23</v>
      </c>
      <c r="AU186" s="78"/>
      <c r="AV186" s="78"/>
      <c r="AW186" s="78"/>
      <c r="AX186" s="78">
        <f t="shared" si="140"/>
        <v>53</v>
      </c>
      <c r="AY186" s="78">
        <f t="shared" si="113"/>
        <v>88.333333333333329</v>
      </c>
      <c r="AZ186" s="262">
        <v>17</v>
      </c>
      <c r="BA186" s="263"/>
      <c r="BB186" s="80">
        <f t="shared" si="114"/>
        <v>34</v>
      </c>
      <c r="BC186" s="74">
        <v>90</v>
      </c>
      <c r="BD186" s="75"/>
      <c r="BE186" s="75"/>
      <c r="BF186" s="75"/>
      <c r="BG186" s="75"/>
      <c r="BH186" s="76">
        <f t="shared" si="115"/>
        <v>90</v>
      </c>
      <c r="BI186" s="76">
        <f t="shared" si="116"/>
        <v>90</v>
      </c>
      <c r="BJ186" s="77">
        <v>19</v>
      </c>
      <c r="BK186" s="77">
        <v>11</v>
      </c>
      <c r="BL186" s="77">
        <v>13</v>
      </c>
      <c r="BM186" s="77">
        <v>25</v>
      </c>
      <c r="BN186" s="77">
        <v>8</v>
      </c>
      <c r="BO186" s="77"/>
      <c r="BP186" s="78"/>
      <c r="BQ186" s="78"/>
      <c r="BR186" s="78"/>
      <c r="BS186" s="78"/>
      <c r="BT186" s="78">
        <f t="shared" si="141"/>
        <v>76</v>
      </c>
      <c r="BU186" s="78">
        <f t="shared" si="117"/>
        <v>84.444444444444443</v>
      </c>
      <c r="BV186" s="81">
        <v>91</v>
      </c>
      <c r="BW186" s="81"/>
      <c r="BX186" s="81"/>
      <c r="BY186" s="82"/>
      <c r="BZ186" s="82"/>
      <c r="CA186" s="82">
        <f t="shared" si="118"/>
        <v>91</v>
      </c>
      <c r="CB186" s="82">
        <f t="shared" si="119"/>
        <v>91</v>
      </c>
      <c r="CC186" s="83">
        <v>88</v>
      </c>
      <c r="CD186" s="83">
        <v>86</v>
      </c>
      <c r="CE186" s="84"/>
      <c r="CF186" s="84"/>
      <c r="CG186" s="84"/>
      <c r="CH186" s="84">
        <f t="shared" si="120"/>
        <v>174</v>
      </c>
      <c r="CI186" s="84">
        <f t="shared" si="121"/>
        <v>87</v>
      </c>
      <c r="CJ186" s="85"/>
      <c r="CK186" s="85"/>
      <c r="CL186" s="86"/>
      <c r="CM186" s="86"/>
      <c r="CN186" s="86"/>
      <c r="CO186" s="86" t="str">
        <f t="shared" si="142"/>
        <v/>
      </c>
      <c r="CP186" s="86">
        <f t="shared" si="123"/>
        <v>0</v>
      </c>
      <c r="CQ186" s="74">
        <v>13</v>
      </c>
      <c r="CR186" s="74">
        <v>13</v>
      </c>
      <c r="CS186" s="87">
        <v>15</v>
      </c>
      <c r="CT186" s="87"/>
      <c r="CU186" s="88"/>
      <c r="CV186" s="88"/>
      <c r="CW186" s="88"/>
      <c r="CX186" s="88"/>
      <c r="CY186" s="88">
        <f t="shared" si="124"/>
        <v>41</v>
      </c>
      <c r="CZ186" s="89">
        <f t="shared" si="125"/>
        <v>82</v>
      </c>
      <c r="DA186" s="264">
        <v>22</v>
      </c>
      <c r="DB186" s="263"/>
      <c r="DC186" s="80">
        <f t="shared" si="126"/>
        <v>8.8000000000000007</v>
      </c>
      <c r="DD186" s="162" t="str">
        <f t="shared" si="127"/>
        <v/>
      </c>
      <c r="DE186" s="162">
        <f t="shared" si="128"/>
        <v>20.61</v>
      </c>
      <c r="DF186" s="162">
        <f t="shared" si="129"/>
        <v>43.155555555555559</v>
      </c>
      <c r="DG186" s="162">
        <f t="shared" si="130"/>
        <v>8.8000000000000007</v>
      </c>
      <c r="DH186" s="93">
        <f t="shared" si="131"/>
        <v>72.565555555555562</v>
      </c>
      <c r="DI186" s="94">
        <f t="shared" si="132"/>
        <v>82.853472222222223</v>
      </c>
      <c r="DJ186" s="95">
        <f t="shared" si="133"/>
        <v>84.758641975308649</v>
      </c>
      <c r="DK186" s="96">
        <f t="shared" si="134"/>
        <v>86.282777777777781</v>
      </c>
      <c r="DL186" s="97">
        <f t="shared" si="135"/>
        <v>85</v>
      </c>
      <c r="DM186" s="164">
        <f t="shared" si="136"/>
        <v>-1</v>
      </c>
      <c r="DN186" s="165">
        <f t="shared" si="137"/>
        <v>86</v>
      </c>
      <c r="DO186" s="165">
        <f t="shared" si="106"/>
        <v>90</v>
      </c>
      <c r="DP186" s="165">
        <f t="shared" si="138"/>
        <v>90</v>
      </c>
      <c r="DQ186" s="171">
        <f t="shared" si="139"/>
        <v>87.75</v>
      </c>
    </row>
    <row r="187" spans="1:127" ht="18" customHeight="1">
      <c r="A187" s="70">
        <v>406913150173</v>
      </c>
      <c r="B187" s="71" t="s">
        <v>207</v>
      </c>
      <c r="C187" s="72" t="s">
        <v>208</v>
      </c>
      <c r="D187" s="73"/>
      <c r="E187" s="74"/>
      <c r="F187" s="75"/>
      <c r="G187" s="75"/>
      <c r="H187" s="75"/>
      <c r="I187" s="75"/>
      <c r="J187" s="75"/>
      <c r="K187" s="75"/>
      <c r="L187" s="75"/>
      <c r="M187" s="76"/>
      <c r="N187" s="76"/>
      <c r="O187" s="76"/>
      <c r="P187" s="76"/>
      <c r="Q187" s="76" t="str">
        <f t="shared" si="107"/>
        <v/>
      </c>
      <c r="R187" s="76">
        <f t="shared" si="108"/>
        <v>0</v>
      </c>
      <c r="S187" s="77"/>
      <c r="T187" s="77"/>
      <c r="U187" s="77"/>
      <c r="V187" s="77"/>
      <c r="W187" s="77"/>
      <c r="X187" s="78"/>
      <c r="Y187" s="78"/>
      <c r="Z187" s="78"/>
      <c r="AA187" s="78"/>
      <c r="AB187" s="78"/>
      <c r="AC187" s="78" t="str">
        <f t="shared" si="109"/>
        <v/>
      </c>
      <c r="AD187" s="79" t="str">
        <f t="shared" si="110"/>
        <v/>
      </c>
      <c r="AE187" s="74">
        <v>10</v>
      </c>
      <c r="AF187" s="75">
        <v>9</v>
      </c>
      <c r="AG187" s="75">
        <v>15</v>
      </c>
      <c r="AH187" s="75">
        <v>10</v>
      </c>
      <c r="AI187" s="75">
        <v>12</v>
      </c>
      <c r="AJ187" s="75"/>
      <c r="AK187" s="75"/>
      <c r="AL187" s="76"/>
      <c r="AM187" s="76"/>
      <c r="AN187" s="76"/>
      <c r="AO187" s="76">
        <f t="shared" si="111"/>
        <v>56</v>
      </c>
      <c r="AP187" s="76">
        <f t="shared" si="112"/>
        <v>86.15384615384616</v>
      </c>
      <c r="AQ187" s="77">
        <v>10</v>
      </c>
      <c r="AR187" s="77">
        <v>15</v>
      </c>
      <c r="AS187" s="77">
        <v>10</v>
      </c>
      <c r="AT187" s="77">
        <v>25</v>
      </c>
      <c r="AU187" s="78"/>
      <c r="AV187" s="78"/>
      <c r="AW187" s="78"/>
      <c r="AX187" s="78">
        <f t="shared" si="140"/>
        <v>60</v>
      </c>
      <c r="AY187" s="78">
        <f t="shared" si="113"/>
        <v>100</v>
      </c>
      <c r="AZ187" s="262">
        <v>50</v>
      </c>
      <c r="BA187" s="263"/>
      <c r="BB187" s="80">
        <f t="shared" si="114"/>
        <v>100</v>
      </c>
      <c r="BC187" s="74">
        <v>96</v>
      </c>
      <c r="BD187" s="75"/>
      <c r="BE187" s="75"/>
      <c r="BF187" s="75"/>
      <c r="BG187" s="75"/>
      <c r="BH187" s="76">
        <f t="shared" si="115"/>
        <v>96</v>
      </c>
      <c r="BI187" s="76">
        <f t="shared" si="116"/>
        <v>96</v>
      </c>
      <c r="BJ187" s="77">
        <v>19</v>
      </c>
      <c r="BK187" s="77">
        <v>17</v>
      </c>
      <c r="BL187" s="77">
        <v>13</v>
      </c>
      <c r="BM187" s="77">
        <v>20</v>
      </c>
      <c r="BN187" s="77">
        <v>10</v>
      </c>
      <c r="BO187" s="77"/>
      <c r="BP187" s="78"/>
      <c r="BQ187" s="78"/>
      <c r="BR187" s="78"/>
      <c r="BS187" s="78"/>
      <c r="BT187" s="78">
        <f t="shared" si="141"/>
        <v>79</v>
      </c>
      <c r="BU187" s="78">
        <f t="shared" si="117"/>
        <v>87.777777777777771</v>
      </c>
      <c r="BV187" s="81">
        <v>91</v>
      </c>
      <c r="BW187" s="81"/>
      <c r="BX187" s="81"/>
      <c r="BY187" s="82"/>
      <c r="BZ187" s="82"/>
      <c r="CA187" s="82">
        <f t="shared" si="118"/>
        <v>91</v>
      </c>
      <c r="CB187" s="82">
        <f t="shared" si="119"/>
        <v>91</v>
      </c>
      <c r="CC187" s="83">
        <v>90</v>
      </c>
      <c r="CD187" s="83">
        <v>90</v>
      </c>
      <c r="CE187" s="84"/>
      <c r="CF187" s="84"/>
      <c r="CG187" s="84"/>
      <c r="CH187" s="84">
        <f t="shared" si="120"/>
        <v>180</v>
      </c>
      <c r="CI187" s="84">
        <f t="shared" si="121"/>
        <v>90</v>
      </c>
      <c r="CJ187" s="85"/>
      <c r="CK187" s="85"/>
      <c r="CL187" s="86"/>
      <c r="CM187" s="86"/>
      <c r="CN187" s="86"/>
      <c r="CO187" s="86" t="str">
        <f t="shared" si="142"/>
        <v/>
      </c>
      <c r="CP187" s="86">
        <f t="shared" si="123"/>
        <v>0</v>
      </c>
      <c r="CQ187" s="74">
        <v>20</v>
      </c>
      <c r="CR187" s="87">
        <v>15</v>
      </c>
      <c r="CS187" s="87">
        <v>15</v>
      </c>
      <c r="CT187" s="87"/>
      <c r="CU187" s="88"/>
      <c r="CV187" s="88"/>
      <c r="CW187" s="88"/>
      <c r="CX187" s="88"/>
      <c r="CY187" s="88">
        <f t="shared" si="124"/>
        <v>50</v>
      </c>
      <c r="CZ187" s="89">
        <f t="shared" si="125"/>
        <v>100</v>
      </c>
      <c r="DA187" s="264">
        <v>50</v>
      </c>
      <c r="DB187" s="263"/>
      <c r="DC187" s="80">
        <f t="shared" si="126"/>
        <v>20</v>
      </c>
      <c r="DD187" s="162" t="str">
        <f t="shared" si="127"/>
        <v/>
      </c>
      <c r="DE187" s="162">
        <f t="shared" si="128"/>
        <v>28.338461538461544</v>
      </c>
      <c r="DF187" s="162">
        <f t="shared" si="129"/>
        <v>46.647222222222226</v>
      </c>
      <c r="DG187" s="162">
        <f t="shared" si="130"/>
        <v>20</v>
      </c>
      <c r="DH187" s="93">
        <f t="shared" si="131"/>
        <v>94.98568376068377</v>
      </c>
      <c r="DI187" s="94">
        <f t="shared" si="132"/>
        <v>96.866052350427353</v>
      </c>
      <c r="DJ187" s="95">
        <f t="shared" si="133"/>
        <v>97.214268755935421</v>
      </c>
      <c r="DK187" s="96">
        <f t="shared" si="134"/>
        <v>97.492841880341885</v>
      </c>
      <c r="DL187" s="97">
        <f t="shared" si="135"/>
        <v>97</v>
      </c>
      <c r="DM187" s="164">
        <f t="shared" si="136"/>
        <v>1</v>
      </c>
      <c r="DN187" s="165">
        <f t="shared" si="137"/>
        <v>96</v>
      </c>
      <c r="DO187" s="165">
        <f t="shared" si="106"/>
        <v>96</v>
      </c>
      <c r="DP187" s="165">
        <f t="shared" si="138"/>
        <v>97</v>
      </c>
      <c r="DQ187" s="171">
        <f t="shared" si="139"/>
        <v>96.5</v>
      </c>
    </row>
    <row r="188" spans="1:127" ht="18" customHeight="1">
      <c r="A188" s="70">
        <v>484568150052</v>
      </c>
      <c r="B188" s="71" t="s">
        <v>209</v>
      </c>
      <c r="C188" s="72" t="s">
        <v>210</v>
      </c>
      <c r="D188" s="73"/>
      <c r="E188" s="74"/>
      <c r="F188" s="75"/>
      <c r="G188" s="75"/>
      <c r="H188" s="75"/>
      <c r="I188" s="75"/>
      <c r="J188" s="75"/>
      <c r="K188" s="75"/>
      <c r="L188" s="75"/>
      <c r="M188" s="76"/>
      <c r="N188" s="76"/>
      <c r="O188" s="76"/>
      <c r="P188" s="76"/>
      <c r="Q188" s="76" t="str">
        <f t="shared" si="107"/>
        <v/>
      </c>
      <c r="R188" s="76">
        <f t="shared" si="108"/>
        <v>0</v>
      </c>
      <c r="S188" s="77"/>
      <c r="T188" s="77"/>
      <c r="U188" s="77"/>
      <c r="V188" s="77"/>
      <c r="W188" s="77"/>
      <c r="X188" s="78"/>
      <c r="Y188" s="78"/>
      <c r="Z188" s="78"/>
      <c r="AA188" s="78"/>
      <c r="AB188" s="78"/>
      <c r="AC188" s="78" t="str">
        <f t="shared" si="109"/>
        <v/>
      </c>
      <c r="AD188" s="79" t="str">
        <f t="shared" si="110"/>
        <v/>
      </c>
      <c r="AE188" s="74">
        <v>10</v>
      </c>
      <c r="AF188" s="75">
        <v>10</v>
      </c>
      <c r="AG188" s="75">
        <v>15</v>
      </c>
      <c r="AH188" s="75">
        <v>9</v>
      </c>
      <c r="AI188" s="75">
        <v>14</v>
      </c>
      <c r="AJ188" s="75"/>
      <c r="AK188" s="75"/>
      <c r="AL188" s="76"/>
      <c r="AM188" s="76"/>
      <c r="AN188" s="76"/>
      <c r="AO188" s="76">
        <f t="shared" si="111"/>
        <v>58</v>
      </c>
      <c r="AP188" s="76">
        <f t="shared" si="112"/>
        <v>89.230769230769241</v>
      </c>
      <c r="AQ188" s="77">
        <v>10</v>
      </c>
      <c r="AR188" s="77">
        <v>14</v>
      </c>
      <c r="AS188" s="77">
        <v>9</v>
      </c>
      <c r="AT188" s="77">
        <v>24</v>
      </c>
      <c r="AU188" s="78"/>
      <c r="AV188" s="78"/>
      <c r="AW188" s="78"/>
      <c r="AX188" s="78">
        <f t="shared" si="140"/>
        <v>57</v>
      </c>
      <c r="AY188" s="78">
        <f t="shared" si="113"/>
        <v>95</v>
      </c>
      <c r="AZ188" s="262">
        <v>46</v>
      </c>
      <c r="BA188" s="263"/>
      <c r="BB188" s="80">
        <f t="shared" si="114"/>
        <v>92</v>
      </c>
      <c r="BC188" s="74">
        <v>97</v>
      </c>
      <c r="BD188" s="75"/>
      <c r="BE188" s="75"/>
      <c r="BF188" s="75"/>
      <c r="BG188" s="75"/>
      <c r="BH188" s="76">
        <f t="shared" si="115"/>
        <v>97</v>
      </c>
      <c r="BI188" s="76">
        <f t="shared" si="116"/>
        <v>97</v>
      </c>
      <c r="BJ188" s="77">
        <v>14</v>
      </c>
      <c r="BK188" s="77">
        <v>16</v>
      </c>
      <c r="BL188" s="77">
        <v>13</v>
      </c>
      <c r="BM188" s="77">
        <v>21</v>
      </c>
      <c r="BN188" s="77">
        <v>10</v>
      </c>
      <c r="BO188" s="77"/>
      <c r="BP188" s="78"/>
      <c r="BQ188" s="78"/>
      <c r="BR188" s="78"/>
      <c r="BS188" s="78"/>
      <c r="BT188" s="78">
        <f t="shared" si="141"/>
        <v>74</v>
      </c>
      <c r="BU188" s="78">
        <f t="shared" si="117"/>
        <v>82.222222222222214</v>
      </c>
      <c r="BV188" s="81">
        <v>95</v>
      </c>
      <c r="BW188" s="81"/>
      <c r="BX188" s="81"/>
      <c r="BY188" s="82"/>
      <c r="BZ188" s="82"/>
      <c r="CA188" s="82">
        <f t="shared" si="118"/>
        <v>95</v>
      </c>
      <c r="CB188" s="82">
        <f t="shared" si="119"/>
        <v>95</v>
      </c>
      <c r="CC188" s="83">
        <v>90</v>
      </c>
      <c r="CD188" s="83">
        <v>96</v>
      </c>
      <c r="CE188" s="84"/>
      <c r="CF188" s="84"/>
      <c r="CG188" s="84"/>
      <c r="CH188" s="84">
        <f t="shared" si="120"/>
        <v>186</v>
      </c>
      <c r="CI188" s="84">
        <f t="shared" si="121"/>
        <v>93</v>
      </c>
      <c r="CJ188" s="85"/>
      <c r="CK188" s="85"/>
      <c r="CL188" s="86"/>
      <c r="CM188" s="86"/>
      <c r="CN188" s="86"/>
      <c r="CO188" s="86" t="str">
        <f t="shared" si="142"/>
        <v/>
      </c>
      <c r="CP188" s="86">
        <f t="shared" si="123"/>
        <v>0</v>
      </c>
      <c r="CQ188" s="74">
        <v>18</v>
      </c>
      <c r="CR188" s="87">
        <v>15</v>
      </c>
      <c r="CS188" s="87">
        <v>15</v>
      </c>
      <c r="CT188" s="87"/>
      <c r="CU188" s="88"/>
      <c r="CV188" s="88"/>
      <c r="CW188" s="88"/>
      <c r="CX188" s="88"/>
      <c r="CY188" s="88">
        <f t="shared" si="124"/>
        <v>48</v>
      </c>
      <c r="CZ188" s="89">
        <f t="shared" si="125"/>
        <v>96</v>
      </c>
      <c r="DA188" s="264">
        <v>41</v>
      </c>
      <c r="DB188" s="263"/>
      <c r="DC188" s="80">
        <f t="shared" si="126"/>
        <v>16.399999999999999</v>
      </c>
      <c r="DD188" s="162" t="str">
        <f t="shared" si="127"/>
        <v/>
      </c>
      <c r="DE188" s="162">
        <f t="shared" si="128"/>
        <v>27.537692307692311</v>
      </c>
      <c r="DF188" s="162">
        <f t="shared" si="129"/>
        <v>46.077777777777776</v>
      </c>
      <c r="DG188" s="162">
        <f t="shared" si="130"/>
        <v>16.399999999999999</v>
      </c>
      <c r="DH188" s="93">
        <f t="shared" si="131"/>
        <v>90.015470085470099</v>
      </c>
      <c r="DI188" s="94">
        <f t="shared" si="132"/>
        <v>93.759668803418805</v>
      </c>
      <c r="DJ188" s="95">
        <f t="shared" si="133"/>
        <v>94.45303893637228</v>
      </c>
      <c r="DK188" s="96">
        <f t="shared" si="134"/>
        <v>95.00773504273505</v>
      </c>
      <c r="DL188" s="97">
        <f t="shared" si="135"/>
        <v>94</v>
      </c>
      <c r="DM188" s="164">
        <f t="shared" si="136"/>
        <v>4</v>
      </c>
      <c r="DN188" s="165">
        <f t="shared" si="137"/>
        <v>90</v>
      </c>
      <c r="DO188" s="165">
        <f t="shared" si="106"/>
        <v>93</v>
      </c>
      <c r="DP188" s="165">
        <f t="shared" si="138"/>
        <v>93</v>
      </c>
      <c r="DQ188" s="171">
        <f t="shared" si="139"/>
        <v>92.5</v>
      </c>
    </row>
    <row r="189" spans="1:127" ht="18" customHeight="1">
      <c r="A189" s="70">
        <v>406913150177</v>
      </c>
      <c r="B189" s="71" t="s">
        <v>211</v>
      </c>
      <c r="C189" s="72" t="s">
        <v>212</v>
      </c>
      <c r="D189" s="73"/>
      <c r="E189" s="74"/>
      <c r="F189" s="75"/>
      <c r="G189" s="75"/>
      <c r="H189" s="75"/>
      <c r="I189" s="75"/>
      <c r="J189" s="75"/>
      <c r="K189" s="75"/>
      <c r="L189" s="75"/>
      <c r="M189" s="76"/>
      <c r="N189" s="76"/>
      <c r="O189" s="76"/>
      <c r="P189" s="76"/>
      <c r="Q189" s="76" t="str">
        <f t="shared" si="107"/>
        <v/>
      </c>
      <c r="R189" s="76">
        <f t="shared" si="108"/>
        <v>0</v>
      </c>
      <c r="S189" s="77"/>
      <c r="T189" s="77"/>
      <c r="U189" s="77"/>
      <c r="V189" s="77"/>
      <c r="W189" s="77"/>
      <c r="X189" s="78"/>
      <c r="Y189" s="78"/>
      <c r="Z189" s="78"/>
      <c r="AA189" s="78"/>
      <c r="AB189" s="78"/>
      <c r="AC189" s="78" t="str">
        <f t="shared" si="109"/>
        <v/>
      </c>
      <c r="AD189" s="79" t="str">
        <f t="shared" si="110"/>
        <v/>
      </c>
      <c r="AE189" s="74">
        <v>10</v>
      </c>
      <c r="AF189" s="75">
        <v>8</v>
      </c>
      <c r="AG189" s="75">
        <v>15</v>
      </c>
      <c r="AH189" s="75">
        <v>8</v>
      </c>
      <c r="AI189" s="75">
        <v>15</v>
      </c>
      <c r="AJ189" s="75"/>
      <c r="AK189" s="75"/>
      <c r="AL189" s="76"/>
      <c r="AM189" s="76"/>
      <c r="AN189" s="76"/>
      <c r="AO189" s="76">
        <f t="shared" si="111"/>
        <v>56</v>
      </c>
      <c r="AP189" s="76">
        <f t="shared" si="112"/>
        <v>86.15384615384616</v>
      </c>
      <c r="AQ189" s="77">
        <v>10</v>
      </c>
      <c r="AR189" s="77">
        <v>15</v>
      </c>
      <c r="AS189" s="77">
        <v>8</v>
      </c>
      <c r="AT189" s="77">
        <v>25</v>
      </c>
      <c r="AU189" s="78"/>
      <c r="AV189" s="78"/>
      <c r="AW189" s="78"/>
      <c r="AX189" s="78">
        <f t="shared" si="140"/>
        <v>58</v>
      </c>
      <c r="AY189" s="78">
        <f t="shared" si="113"/>
        <v>96.666666666666671</v>
      </c>
      <c r="AZ189" s="262">
        <v>40</v>
      </c>
      <c r="BA189" s="263"/>
      <c r="BB189" s="80">
        <f t="shared" si="114"/>
        <v>80</v>
      </c>
      <c r="BC189" s="74">
        <v>96</v>
      </c>
      <c r="BD189" s="75"/>
      <c r="BE189" s="75"/>
      <c r="BF189" s="75"/>
      <c r="BG189" s="75"/>
      <c r="BH189" s="76">
        <f t="shared" si="115"/>
        <v>96</v>
      </c>
      <c r="BI189" s="76">
        <f t="shared" si="116"/>
        <v>96</v>
      </c>
      <c r="BJ189" s="77">
        <v>17</v>
      </c>
      <c r="BK189" s="77">
        <v>16</v>
      </c>
      <c r="BL189" s="77">
        <v>15</v>
      </c>
      <c r="BM189" s="77">
        <v>22</v>
      </c>
      <c r="BN189" s="77">
        <v>8</v>
      </c>
      <c r="BO189" s="77"/>
      <c r="BP189" s="78"/>
      <c r="BQ189" s="78"/>
      <c r="BR189" s="78"/>
      <c r="BS189" s="78"/>
      <c r="BT189" s="78">
        <f t="shared" si="141"/>
        <v>78</v>
      </c>
      <c r="BU189" s="78">
        <f t="shared" si="117"/>
        <v>86.666666666666671</v>
      </c>
      <c r="BV189" s="81">
        <v>93</v>
      </c>
      <c r="BW189" s="81"/>
      <c r="BX189" s="81"/>
      <c r="BY189" s="82"/>
      <c r="BZ189" s="82"/>
      <c r="CA189" s="82">
        <f t="shared" si="118"/>
        <v>93</v>
      </c>
      <c r="CB189" s="82">
        <f t="shared" si="119"/>
        <v>93</v>
      </c>
      <c r="CC189" s="83">
        <v>96</v>
      </c>
      <c r="CD189" s="83">
        <v>96</v>
      </c>
      <c r="CE189" s="84"/>
      <c r="CF189" s="84"/>
      <c r="CG189" s="84"/>
      <c r="CH189" s="84">
        <f t="shared" si="120"/>
        <v>192</v>
      </c>
      <c r="CI189" s="84">
        <f t="shared" si="121"/>
        <v>96</v>
      </c>
      <c r="CJ189" s="85"/>
      <c r="CK189" s="85"/>
      <c r="CL189" s="86"/>
      <c r="CM189" s="86"/>
      <c r="CN189" s="86"/>
      <c r="CO189" s="86" t="str">
        <f t="shared" si="142"/>
        <v/>
      </c>
      <c r="CP189" s="86">
        <f t="shared" si="123"/>
        <v>0</v>
      </c>
      <c r="CQ189" s="74">
        <v>18</v>
      </c>
      <c r="CR189" s="74">
        <v>13</v>
      </c>
      <c r="CS189" s="87">
        <v>15</v>
      </c>
      <c r="CT189" s="87"/>
      <c r="CU189" s="88"/>
      <c r="CV189" s="88"/>
      <c r="CW189" s="88"/>
      <c r="CX189" s="88"/>
      <c r="CY189" s="88">
        <f t="shared" si="124"/>
        <v>46</v>
      </c>
      <c r="CZ189" s="89">
        <f t="shared" si="125"/>
        <v>92</v>
      </c>
      <c r="DA189" s="264">
        <v>50</v>
      </c>
      <c r="DB189" s="263"/>
      <c r="DC189" s="80">
        <f t="shared" si="126"/>
        <v>20</v>
      </c>
      <c r="DD189" s="162" t="str">
        <f t="shared" si="127"/>
        <v/>
      </c>
      <c r="DE189" s="162">
        <f t="shared" si="128"/>
        <v>26.238461538461543</v>
      </c>
      <c r="DF189" s="162">
        <f t="shared" si="129"/>
        <v>46.108333333333341</v>
      </c>
      <c r="DG189" s="162">
        <f t="shared" si="130"/>
        <v>20</v>
      </c>
      <c r="DH189" s="93">
        <f t="shared" si="131"/>
        <v>92.346794871794884</v>
      </c>
      <c r="DI189" s="94">
        <f t="shared" si="132"/>
        <v>95.216746794871796</v>
      </c>
      <c r="DJ189" s="95">
        <f t="shared" si="133"/>
        <v>95.748219373219385</v>
      </c>
      <c r="DK189" s="96">
        <f t="shared" si="134"/>
        <v>96.173397435897442</v>
      </c>
      <c r="DL189" s="97">
        <f t="shared" si="135"/>
        <v>96</v>
      </c>
      <c r="DM189" s="164">
        <f t="shared" si="136"/>
        <v>2</v>
      </c>
      <c r="DN189" s="165">
        <f t="shared" si="137"/>
        <v>94</v>
      </c>
      <c r="DO189" s="165">
        <f t="shared" si="106"/>
        <v>92</v>
      </c>
      <c r="DP189" s="165">
        <f t="shared" si="138"/>
        <v>92</v>
      </c>
      <c r="DQ189" s="171">
        <f t="shared" si="139"/>
        <v>93.5</v>
      </c>
    </row>
    <row r="190" spans="1:127" ht="18" customHeight="1">
      <c r="A190" s="70">
        <v>406913150178</v>
      </c>
      <c r="B190" s="71" t="s">
        <v>213</v>
      </c>
      <c r="C190" s="72" t="s">
        <v>214</v>
      </c>
      <c r="D190" s="73"/>
      <c r="E190" s="74"/>
      <c r="F190" s="75"/>
      <c r="G190" s="75"/>
      <c r="H190" s="75"/>
      <c r="I190" s="75"/>
      <c r="J190" s="75"/>
      <c r="K190" s="75"/>
      <c r="L190" s="75"/>
      <c r="M190" s="76"/>
      <c r="N190" s="76"/>
      <c r="O190" s="106"/>
      <c r="P190" s="106"/>
      <c r="Q190" s="76" t="str">
        <f t="shared" si="107"/>
        <v/>
      </c>
      <c r="R190" s="76">
        <f t="shared" si="108"/>
        <v>0</v>
      </c>
      <c r="S190" s="107"/>
      <c r="T190" s="107"/>
      <c r="U190" s="107"/>
      <c r="V190" s="107"/>
      <c r="W190" s="107"/>
      <c r="X190" s="108"/>
      <c r="Y190" s="108"/>
      <c r="Z190" s="108"/>
      <c r="AA190" s="108"/>
      <c r="AB190" s="108"/>
      <c r="AC190" s="78" t="str">
        <f t="shared" si="109"/>
        <v/>
      </c>
      <c r="AD190" s="79" t="str">
        <f t="shared" si="110"/>
        <v/>
      </c>
      <c r="AE190" s="74">
        <v>10</v>
      </c>
      <c r="AF190" s="75">
        <v>9</v>
      </c>
      <c r="AG190" s="75">
        <v>15</v>
      </c>
      <c r="AH190" s="75">
        <v>10</v>
      </c>
      <c r="AI190" s="75">
        <v>15</v>
      </c>
      <c r="AJ190" s="75"/>
      <c r="AK190" s="75"/>
      <c r="AL190" s="76"/>
      <c r="AM190" s="76"/>
      <c r="AN190" s="76"/>
      <c r="AO190" s="76">
        <f t="shared" si="111"/>
        <v>59</v>
      </c>
      <c r="AP190" s="76">
        <f t="shared" si="112"/>
        <v>90.769230769230774</v>
      </c>
      <c r="AQ190" s="107">
        <v>10</v>
      </c>
      <c r="AR190" s="107">
        <v>15</v>
      </c>
      <c r="AS190" s="107">
        <v>9</v>
      </c>
      <c r="AT190" s="107">
        <v>25</v>
      </c>
      <c r="AU190" s="108"/>
      <c r="AV190" s="108"/>
      <c r="AW190" s="108"/>
      <c r="AX190" s="78">
        <f t="shared" si="140"/>
        <v>59</v>
      </c>
      <c r="AY190" s="78">
        <f t="shared" si="113"/>
        <v>98.333333333333329</v>
      </c>
      <c r="AZ190" s="262">
        <v>50</v>
      </c>
      <c r="BA190" s="263"/>
      <c r="BB190" s="80">
        <f t="shared" si="114"/>
        <v>100</v>
      </c>
      <c r="BC190" s="74">
        <v>97</v>
      </c>
      <c r="BD190" s="75"/>
      <c r="BE190" s="75"/>
      <c r="BF190" s="75"/>
      <c r="BG190" s="75"/>
      <c r="BH190" s="76">
        <f t="shared" si="115"/>
        <v>97</v>
      </c>
      <c r="BI190" s="76">
        <f t="shared" si="116"/>
        <v>97</v>
      </c>
      <c r="BJ190" s="107">
        <v>14</v>
      </c>
      <c r="BK190" s="107">
        <v>17</v>
      </c>
      <c r="BL190" s="77">
        <v>12</v>
      </c>
      <c r="BM190" s="77">
        <v>22</v>
      </c>
      <c r="BN190" s="77">
        <v>9</v>
      </c>
      <c r="BO190" s="77"/>
      <c r="BP190" s="78"/>
      <c r="BQ190" s="78"/>
      <c r="BR190" s="78"/>
      <c r="BS190" s="78"/>
      <c r="BT190" s="78">
        <f t="shared" si="141"/>
        <v>74</v>
      </c>
      <c r="BU190" s="78">
        <f t="shared" si="117"/>
        <v>82.222222222222214</v>
      </c>
      <c r="BV190" s="81">
        <v>95</v>
      </c>
      <c r="BW190" s="81"/>
      <c r="BX190" s="81"/>
      <c r="BY190" s="82"/>
      <c r="BZ190" s="82"/>
      <c r="CA190" s="82">
        <f t="shared" si="118"/>
        <v>95</v>
      </c>
      <c r="CB190" s="82">
        <f t="shared" si="119"/>
        <v>95</v>
      </c>
      <c r="CC190" s="83">
        <v>89</v>
      </c>
      <c r="CD190" s="83">
        <v>96</v>
      </c>
      <c r="CE190" s="84"/>
      <c r="CF190" s="84"/>
      <c r="CG190" s="84"/>
      <c r="CH190" s="84">
        <f t="shared" si="120"/>
        <v>185</v>
      </c>
      <c r="CI190" s="84">
        <f t="shared" si="121"/>
        <v>92.5</v>
      </c>
      <c r="CJ190" s="85"/>
      <c r="CK190" s="85"/>
      <c r="CL190" s="86"/>
      <c r="CM190" s="86"/>
      <c r="CN190" s="86"/>
      <c r="CO190" s="86" t="str">
        <f t="shared" si="142"/>
        <v/>
      </c>
      <c r="CP190" s="86">
        <f>IFERROR(IF($CP$168=0,0,((CO190/SUMIFS($CJ$171:$CN$171,CJ190:CN190,"&gt;=0"))*100)),"")</f>
        <v>0</v>
      </c>
      <c r="CQ190" s="74">
        <v>19</v>
      </c>
      <c r="CR190" s="87">
        <v>15</v>
      </c>
      <c r="CS190" s="87">
        <v>15</v>
      </c>
      <c r="CT190" s="87"/>
      <c r="CU190" s="88"/>
      <c r="CV190" s="88"/>
      <c r="CW190" s="88"/>
      <c r="CX190" s="88"/>
      <c r="CY190" s="88">
        <f t="shared" si="124"/>
        <v>49</v>
      </c>
      <c r="CZ190" s="89">
        <f t="shared" si="125"/>
        <v>98</v>
      </c>
      <c r="DA190" s="264">
        <v>50</v>
      </c>
      <c r="DB190" s="263"/>
      <c r="DC190" s="80">
        <f t="shared" si="126"/>
        <v>20</v>
      </c>
      <c r="DD190" s="162" t="str">
        <f t="shared" si="127"/>
        <v/>
      </c>
      <c r="DE190" s="162">
        <f t="shared" si="128"/>
        <v>28.742307692307691</v>
      </c>
      <c r="DF190" s="162">
        <f t="shared" si="129"/>
        <v>46.290277777777774</v>
      </c>
      <c r="DG190" s="162">
        <f t="shared" si="130"/>
        <v>20</v>
      </c>
      <c r="DH190" s="93">
        <f t="shared" si="131"/>
        <v>95.032585470085465</v>
      </c>
      <c r="DI190" s="94">
        <f t="shared" si="132"/>
        <v>96.895365918803407</v>
      </c>
      <c r="DJ190" s="95">
        <f t="shared" si="133"/>
        <v>97.240325261158588</v>
      </c>
      <c r="DK190" s="96">
        <f t="shared" si="134"/>
        <v>97.516292735042725</v>
      </c>
      <c r="DL190" s="97">
        <f t="shared" si="135"/>
        <v>97</v>
      </c>
      <c r="DM190" s="164">
        <f t="shared" si="136"/>
        <v>4</v>
      </c>
      <c r="DN190" s="165">
        <f t="shared" si="137"/>
        <v>93</v>
      </c>
      <c r="DO190" s="165">
        <f t="shared" si="106"/>
        <v>95</v>
      </c>
      <c r="DP190" s="165">
        <f t="shared" si="138"/>
        <v>94</v>
      </c>
      <c r="DQ190" s="171">
        <f t="shared" si="139"/>
        <v>94.75</v>
      </c>
    </row>
    <row r="191" spans="1:127" ht="18" customHeight="1">
      <c r="A191" s="70">
        <v>406768150551</v>
      </c>
      <c r="B191" s="103" t="s">
        <v>215</v>
      </c>
      <c r="C191" s="104" t="s">
        <v>216</v>
      </c>
      <c r="D191" s="73"/>
      <c r="E191" s="74"/>
      <c r="F191" s="75"/>
      <c r="G191" s="75"/>
      <c r="H191" s="75"/>
      <c r="I191" s="75"/>
      <c r="J191" s="75"/>
      <c r="K191" s="75"/>
      <c r="L191" s="75"/>
      <c r="M191" s="76"/>
      <c r="N191" s="76"/>
      <c r="O191" s="76"/>
      <c r="P191" s="76"/>
      <c r="Q191" s="76" t="str">
        <f t="shared" si="107"/>
        <v/>
      </c>
      <c r="R191" s="76">
        <f t="shared" si="108"/>
        <v>0</v>
      </c>
      <c r="S191" s="77"/>
      <c r="T191" s="77"/>
      <c r="U191" s="77"/>
      <c r="V191" s="77"/>
      <c r="W191" s="77"/>
      <c r="X191" s="78"/>
      <c r="Y191" s="78"/>
      <c r="Z191" s="78"/>
      <c r="AA191" s="78"/>
      <c r="AB191" s="78"/>
      <c r="AC191" s="78" t="str">
        <f t="shared" si="109"/>
        <v/>
      </c>
      <c r="AD191" s="79" t="str">
        <f t="shared" si="110"/>
        <v/>
      </c>
      <c r="AE191" s="74">
        <v>10</v>
      </c>
      <c r="AF191" s="75">
        <v>9</v>
      </c>
      <c r="AG191" s="75">
        <v>15</v>
      </c>
      <c r="AH191" s="75">
        <v>9</v>
      </c>
      <c r="AI191" s="75">
        <v>15</v>
      </c>
      <c r="AJ191" s="75"/>
      <c r="AK191" s="75"/>
      <c r="AL191" s="76"/>
      <c r="AM191" s="76"/>
      <c r="AN191" s="76"/>
      <c r="AO191" s="76">
        <f t="shared" si="111"/>
        <v>58</v>
      </c>
      <c r="AP191" s="76">
        <f t="shared" si="112"/>
        <v>89.230769230769241</v>
      </c>
      <c r="AQ191" s="77">
        <v>10</v>
      </c>
      <c r="AR191" s="77">
        <v>13</v>
      </c>
      <c r="AS191" s="77">
        <v>8</v>
      </c>
      <c r="AT191" s="77">
        <v>23</v>
      </c>
      <c r="AU191" s="78"/>
      <c r="AV191" s="78"/>
      <c r="AW191" s="78"/>
      <c r="AX191" s="78">
        <f t="shared" si="140"/>
        <v>54</v>
      </c>
      <c r="AY191" s="78">
        <f t="shared" si="113"/>
        <v>90</v>
      </c>
      <c r="AZ191" s="262">
        <v>39</v>
      </c>
      <c r="BA191" s="263"/>
      <c r="BB191" s="80">
        <f t="shared" si="114"/>
        <v>78</v>
      </c>
      <c r="BC191" s="74">
        <v>96</v>
      </c>
      <c r="BD191" s="75"/>
      <c r="BE191" s="75"/>
      <c r="BF191" s="75"/>
      <c r="BG191" s="75"/>
      <c r="BH191" s="76">
        <f t="shared" si="115"/>
        <v>96</v>
      </c>
      <c r="BI191" s="76">
        <f t="shared" si="116"/>
        <v>96</v>
      </c>
      <c r="BJ191" s="77">
        <v>14</v>
      </c>
      <c r="BK191" s="77">
        <v>16</v>
      </c>
      <c r="BL191" s="77">
        <v>14</v>
      </c>
      <c r="BM191" s="77">
        <v>14</v>
      </c>
      <c r="BN191" s="77">
        <v>9</v>
      </c>
      <c r="BO191" s="77"/>
      <c r="BP191" s="78"/>
      <c r="BQ191" s="78"/>
      <c r="BR191" s="78"/>
      <c r="BS191" s="78"/>
      <c r="BT191" s="78">
        <f t="shared" si="141"/>
        <v>67</v>
      </c>
      <c r="BU191" s="78">
        <f t="shared" si="117"/>
        <v>74.444444444444443</v>
      </c>
      <c r="BV191" s="81">
        <v>93</v>
      </c>
      <c r="BW191" s="81"/>
      <c r="BX191" s="81"/>
      <c r="BY191" s="82"/>
      <c r="BZ191" s="82"/>
      <c r="CA191" s="82">
        <f t="shared" si="118"/>
        <v>93</v>
      </c>
      <c r="CB191" s="82">
        <f t="shared" si="119"/>
        <v>93</v>
      </c>
      <c r="CC191" s="83">
        <v>95</v>
      </c>
      <c r="CD191" s="83">
        <v>98</v>
      </c>
      <c r="CE191" s="84"/>
      <c r="CF191" s="84"/>
      <c r="CG191" s="84"/>
      <c r="CH191" s="84">
        <f t="shared" si="120"/>
        <v>193</v>
      </c>
      <c r="CI191" s="84">
        <f t="shared" si="121"/>
        <v>96.5</v>
      </c>
      <c r="CJ191" s="85"/>
      <c r="CK191" s="85"/>
      <c r="CL191" s="86"/>
      <c r="CM191" s="86"/>
      <c r="CN191" s="86"/>
      <c r="CO191" s="86" t="str">
        <f t="shared" si="142"/>
        <v/>
      </c>
      <c r="CP191" s="86">
        <f t="shared" si="123"/>
        <v>0</v>
      </c>
      <c r="CQ191" s="74">
        <v>18</v>
      </c>
      <c r="CR191" s="87">
        <v>15</v>
      </c>
      <c r="CS191" s="87">
        <v>14</v>
      </c>
      <c r="CT191" s="87"/>
      <c r="CU191" s="88"/>
      <c r="CV191" s="88"/>
      <c r="CW191" s="88"/>
      <c r="CX191" s="88"/>
      <c r="CY191" s="88">
        <f>IF(SUMIFS(CQ191:CX191,CQ191:CX191,"&gt;=0")=0,"",SUMIFS(CQ191:CX191,CQ191:CX191,"&gt;=0"))</f>
        <v>47</v>
      </c>
      <c r="CZ191" s="89">
        <f t="shared" si="125"/>
        <v>94</v>
      </c>
      <c r="DA191" s="264">
        <v>44</v>
      </c>
      <c r="DB191" s="263"/>
      <c r="DC191" s="80">
        <f t="shared" si="126"/>
        <v>17.600000000000001</v>
      </c>
      <c r="DD191" s="162" t="str">
        <f t="shared" si="127"/>
        <v/>
      </c>
      <c r="DE191" s="162">
        <f t="shared" si="128"/>
        <v>25.82769230769231</v>
      </c>
      <c r="DF191" s="162">
        <f t="shared" si="129"/>
        <v>44.868055555555557</v>
      </c>
      <c r="DG191" s="162">
        <f t="shared" si="130"/>
        <v>17.600000000000001</v>
      </c>
      <c r="DH191" s="93">
        <f t="shared" si="131"/>
        <v>88.295747863247868</v>
      </c>
      <c r="DI191" s="94">
        <f t="shared" si="132"/>
        <v>92.684842414529925</v>
      </c>
      <c r="DJ191" s="95">
        <f t="shared" si="133"/>
        <v>93.497637701804365</v>
      </c>
      <c r="DK191" s="96">
        <f t="shared" si="134"/>
        <v>94.147873931623934</v>
      </c>
      <c r="DL191" s="97">
        <f t="shared" si="135"/>
        <v>93</v>
      </c>
      <c r="DM191" s="164">
        <f t="shared" si="136"/>
        <v>1</v>
      </c>
      <c r="DN191" s="165">
        <f t="shared" si="137"/>
        <v>92</v>
      </c>
      <c r="DO191" s="165">
        <f t="shared" ref="DO191:DO211" si="143">DL85</f>
        <v>92</v>
      </c>
      <c r="DP191" s="165">
        <f t="shared" si="138"/>
        <v>93</v>
      </c>
      <c r="DQ191" s="171">
        <f t="shared" si="139"/>
        <v>92.5</v>
      </c>
    </row>
    <row r="192" spans="1:127" ht="18" customHeight="1" thickBot="1">
      <c r="A192" s="70"/>
      <c r="B192" s="112"/>
      <c r="C192" s="213" t="s">
        <v>263</v>
      </c>
      <c r="D192" s="73"/>
      <c r="E192" s="74"/>
      <c r="F192" s="75"/>
      <c r="G192" s="75"/>
      <c r="H192" s="75"/>
      <c r="I192" s="75"/>
      <c r="J192" s="75"/>
      <c r="K192" s="75"/>
      <c r="L192" s="75"/>
      <c r="M192" s="76"/>
      <c r="N192" s="76"/>
      <c r="O192" s="76"/>
      <c r="P192" s="76"/>
      <c r="Q192" s="76" t="str">
        <f t="shared" si="107"/>
        <v/>
      </c>
      <c r="R192" s="76">
        <f t="shared" si="108"/>
        <v>0</v>
      </c>
      <c r="S192" s="77"/>
      <c r="T192" s="77"/>
      <c r="U192" s="77"/>
      <c r="V192" s="77"/>
      <c r="W192" s="77"/>
      <c r="X192" s="78"/>
      <c r="Y192" s="78"/>
      <c r="Z192" s="78"/>
      <c r="AA192" s="78"/>
      <c r="AB192" s="78"/>
      <c r="AC192" s="78" t="str">
        <f t="shared" si="109"/>
        <v/>
      </c>
      <c r="AD192" s="79" t="str">
        <f t="shared" si="110"/>
        <v/>
      </c>
      <c r="AE192" s="74">
        <v>10</v>
      </c>
      <c r="AF192" s="75">
        <v>9</v>
      </c>
      <c r="AG192" s="75">
        <v>12</v>
      </c>
      <c r="AH192" s="75">
        <v>8</v>
      </c>
      <c r="AI192" s="75">
        <v>10</v>
      </c>
      <c r="AJ192" s="75"/>
      <c r="AK192" s="75"/>
      <c r="AL192" s="76"/>
      <c r="AM192" s="76"/>
      <c r="AN192" s="76"/>
      <c r="AO192" s="76">
        <f t="shared" si="111"/>
        <v>49</v>
      </c>
      <c r="AP192" s="76">
        <f t="shared" si="112"/>
        <v>75.384615384615387</v>
      </c>
      <c r="AQ192" s="77">
        <v>10</v>
      </c>
      <c r="AR192" s="77">
        <v>10</v>
      </c>
      <c r="AS192" s="77">
        <v>7</v>
      </c>
      <c r="AT192" s="77">
        <v>22</v>
      </c>
      <c r="AU192" s="78"/>
      <c r="AV192" s="78"/>
      <c r="AW192" s="78"/>
      <c r="AX192" s="78">
        <f t="shared" si="140"/>
        <v>49</v>
      </c>
      <c r="AY192" s="78">
        <f t="shared" si="113"/>
        <v>81.666666666666671</v>
      </c>
      <c r="AZ192" s="262">
        <v>32</v>
      </c>
      <c r="BA192" s="263"/>
      <c r="BB192" s="80">
        <f t="shared" si="114"/>
        <v>64</v>
      </c>
      <c r="BC192" s="74">
        <v>90</v>
      </c>
      <c r="BD192" s="75"/>
      <c r="BE192" s="75"/>
      <c r="BF192" s="75"/>
      <c r="BG192" s="75"/>
      <c r="BH192" s="76">
        <f t="shared" si="115"/>
        <v>90</v>
      </c>
      <c r="BI192" s="76">
        <f t="shared" si="116"/>
        <v>90</v>
      </c>
      <c r="BJ192" s="77">
        <v>19</v>
      </c>
      <c r="BK192" s="77">
        <v>13</v>
      </c>
      <c r="BL192" s="77">
        <v>13</v>
      </c>
      <c r="BM192" s="77">
        <v>20</v>
      </c>
      <c r="BN192" s="77">
        <v>9</v>
      </c>
      <c r="BO192" s="77"/>
      <c r="BP192" s="78"/>
      <c r="BQ192" s="78"/>
      <c r="BR192" s="78"/>
      <c r="BS192" s="78"/>
      <c r="BT192" s="78">
        <f t="shared" si="141"/>
        <v>74</v>
      </c>
      <c r="BU192" s="78">
        <f t="shared" si="117"/>
        <v>82.222222222222214</v>
      </c>
      <c r="BV192" s="81">
        <v>91</v>
      </c>
      <c r="BW192" s="81"/>
      <c r="BX192" s="81"/>
      <c r="BY192" s="82"/>
      <c r="BZ192" s="82"/>
      <c r="CA192" s="82">
        <f t="shared" si="118"/>
        <v>91</v>
      </c>
      <c r="CB192" s="82">
        <f t="shared" si="119"/>
        <v>91</v>
      </c>
      <c r="CC192" s="83">
        <v>90</v>
      </c>
      <c r="CD192" s="83">
        <v>93</v>
      </c>
      <c r="CE192" s="84"/>
      <c r="CF192" s="84"/>
      <c r="CG192" s="84"/>
      <c r="CH192" s="84">
        <f t="shared" si="120"/>
        <v>183</v>
      </c>
      <c r="CI192" s="84">
        <f t="shared" si="121"/>
        <v>91.5</v>
      </c>
      <c r="CJ192" s="85"/>
      <c r="CK192" s="85"/>
      <c r="CL192" s="86"/>
      <c r="CM192" s="86"/>
      <c r="CN192" s="86"/>
      <c r="CO192" s="86" t="str">
        <f t="shared" si="142"/>
        <v/>
      </c>
      <c r="CP192" s="86">
        <f t="shared" si="123"/>
        <v>0</v>
      </c>
      <c r="CQ192" s="74">
        <v>19</v>
      </c>
      <c r="CR192" s="87">
        <v>15</v>
      </c>
      <c r="CS192" s="87">
        <v>15</v>
      </c>
      <c r="CT192" s="87"/>
      <c r="CU192" s="88"/>
      <c r="CV192" s="88"/>
      <c r="CW192" s="88"/>
      <c r="CX192" s="88"/>
      <c r="CY192" s="88">
        <f t="shared" ref="CY192:CY211" si="144">IF(SUMIFS(CQ192:CX192,CQ192:CX192,"&gt;=0")=0,"",SUMIFS(CQ192:CX192,CQ192:CX192,"&gt;=0"))</f>
        <v>49</v>
      </c>
      <c r="CZ192" s="89">
        <f t="shared" si="125"/>
        <v>98</v>
      </c>
      <c r="DA192" s="264">
        <v>31</v>
      </c>
      <c r="DB192" s="263"/>
      <c r="DC192" s="80">
        <f t="shared" si="126"/>
        <v>12.4</v>
      </c>
      <c r="DD192" s="162" t="str">
        <f t="shared" si="127"/>
        <v/>
      </c>
      <c r="DE192" s="162">
        <f t="shared" si="128"/>
        <v>22.156153846153842</v>
      </c>
      <c r="DF192" s="162">
        <f t="shared" si="129"/>
        <v>45.215277777777771</v>
      </c>
      <c r="DG192" s="162">
        <f t="shared" si="130"/>
        <v>12.4</v>
      </c>
      <c r="DH192" s="93">
        <f t="shared" si="131"/>
        <v>79.771431623931619</v>
      </c>
      <c r="DI192" s="94">
        <f t="shared" si="132"/>
        <v>87.357144764957269</v>
      </c>
      <c r="DJ192" s="95">
        <f t="shared" si="133"/>
        <v>88.761906457739784</v>
      </c>
      <c r="DK192" s="96">
        <f t="shared" si="134"/>
        <v>89.88571581196581</v>
      </c>
      <c r="DL192" s="97">
        <f t="shared" si="135"/>
        <v>89</v>
      </c>
      <c r="DM192" s="164">
        <f t="shared" si="136"/>
        <v>2</v>
      </c>
      <c r="DN192" s="165">
        <f t="shared" si="137"/>
        <v>87</v>
      </c>
      <c r="DO192" s="165">
        <f t="shared" si="143"/>
        <v>88</v>
      </c>
      <c r="DP192" s="165">
        <f t="shared" si="138"/>
        <v>80</v>
      </c>
      <c r="DQ192" s="171">
        <f t="shared" si="139"/>
        <v>86</v>
      </c>
    </row>
    <row r="193" spans="1:121" ht="18" hidden="1" customHeight="1">
      <c r="A193" s="70"/>
      <c r="B193" s="99"/>
      <c r="C193" s="104"/>
      <c r="D193" s="73"/>
      <c r="E193" s="74"/>
      <c r="F193" s="75"/>
      <c r="G193" s="75"/>
      <c r="H193" s="75"/>
      <c r="I193" s="75"/>
      <c r="J193" s="75"/>
      <c r="K193" s="75"/>
      <c r="L193" s="75"/>
      <c r="M193" s="76"/>
      <c r="N193" s="76"/>
      <c r="O193" s="76"/>
      <c r="P193" s="76"/>
      <c r="Q193" s="76" t="str">
        <f t="shared" si="107"/>
        <v/>
      </c>
      <c r="R193" s="76">
        <f t="shared" si="108"/>
        <v>0</v>
      </c>
      <c r="S193" s="77"/>
      <c r="T193" s="77"/>
      <c r="U193" s="77"/>
      <c r="V193" s="77"/>
      <c r="W193" s="77"/>
      <c r="X193" s="78"/>
      <c r="Y193" s="78"/>
      <c r="Z193" s="78"/>
      <c r="AA193" s="78"/>
      <c r="AB193" s="78"/>
      <c r="AC193" s="78" t="str">
        <f t="shared" si="109"/>
        <v/>
      </c>
      <c r="AD193" s="79" t="str">
        <f t="shared" si="110"/>
        <v/>
      </c>
      <c r="AE193" s="74"/>
      <c r="AF193" s="75"/>
      <c r="AG193" s="75"/>
      <c r="AH193" s="75"/>
      <c r="AI193" s="75"/>
      <c r="AJ193" s="75"/>
      <c r="AK193" s="75"/>
      <c r="AL193" s="76"/>
      <c r="AM193" s="76"/>
      <c r="AN193" s="76"/>
      <c r="AO193" s="76" t="str">
        <f t="shared" si="111"/>
        <v/>
      </c>
      <c r="AP193" s="76" t="str">
        <f t="shared" si="112"/>
        <v/>
      </c>
      <c r="AQ193" s="77"/>
      <c r="AR193" s="77"/>
      <c r="AS193" s="77"/>
      <c r="AT193" s="77"/>
      <c r="AU193" s="78"/>
      <c r="AV193" s="78"/>
      <c r="AW193" s="78"/>
      <c r="AX193" s="78" t="str">
        <f t="shared" si="140"/>
        <v/>
      </c>
      <c r="AY193" s="78" t="str">
        <f t="shared" si="113"/>
        <v/>
      </c>
      <c r="AZ193" s="262"/>
      <c r="BA193" s="263"/>
      <c r="BB193" s="80" t="str">
        <f t="shared" si="114"/>
        <v/>
      </c>
      <c r="BC193" s="74"/>
      <c r="BD193" s="75"/>
      <c r="BE193" s="75"/>
      <c r="BF193" s="75"/>
      <c r="BG193" s="75"/>
      <c r="BH193" s="76" t="str">
        <f t="shared" si="115"/>
        <v/>
      </c>
      <c r="BI193" s="76" t="str">
        <f>IFERROR(IF($BI$168=0,0,((BH193/SUMIFS($BC$171:$BG$171,BC193:BG193,"&gt;=0"))*100)),"")</f>
        <v/>
      </c>
      <c r="BJ193" s="77"/>
      <c r="BK193" s="77"/>
      <c r="BL193" s="77"/>
      <c r="BM193" s="77"/>
      <c r="BN193" s="77"/>
      <c r="BO193" s="77"/>
      <c r="BP193" s="78"/>
      <c r="BQ193" s="78"/>
      <c r="BR193" s="78"/>
      <c r="BS193" s="78"/>
      <c r="BT193" s="78" t="str">
        <f t="shared" si="141"/>
        <v/>
      </c>
      <c r="BU193" s="78" t="str">
        <f t="shared" si="117"/>
        <v/>
      </c>
      <c r="BV193" s="81"/>
      <c r="BW193" s="81"/>
      <c r="BX193" s="81"/>
      <c r="BY193" s="82"/>
      <c r="BZ193" s="82"/>
      <c r="CA193" s="82" t="str">
        <f t="shared" si="118"/>
        <v/>
      </c>
      <c r="CB193" s="82" t="str">
        <f t="shared" si="119"/>
        <v/>
      </c>
      <c r="CC193" s="83"/>
      <c r="CD193" s="83"/>
      <c r="CE193" s="84"/>
      <c r="CF193" s="84"/>
      <c r="CG193" s="84"/>
      <c r="CH193" s="84" t="str">
        <f t="shared" si="120"/>
        <v/>
      </c>
      <c r="CI193" s="84" t="str">
        <f t="shared" si="121"/>
        <v/>
      </c>
      <c r="CJ193" s="85"/>
      <c r="CK193" s="85"/>
      <c r="CL193" s="86"/>
      <c r="CM193" s="86"/>
      <c r="CN193" s="86"/>
      <c r="CO193" s="86" t="str">
        <f t="shared" si="142"/>
        <v/>
      </c>
      <c r="CP193" s="86">
        <f t="shared" si="123"/>
        <v>0</v>
      </c>
      <c r="CQ193" s="74"/>
      <c r="CR193" s="75"/>
      <c r="CS193" s="87"/>
      <c r="CT193" s="87"/>
      <c r="CU193" s="88"/>
      <c r="CV193" s="88"/>
      <c r="CW193" s="88"/>
      <c r="CX193" s="88"/>
      <c r="CY193" s="88" t="str">
        <f t="shared" si="144"/>
        <v/>
      </c>
      <c r="CZ193" s="89" t="str">
        <f t="shared" si="125"/>
        <v/>
      </c>
      <c r="DA193" s="264"/>
      <c r="DB193" s="263"/>
      <c r="DC193" s="80" t="str">
        <f t="shared" si="126"/>
        <v/>
      </c>
      <c r="DD193" s="162" t="str">
        <f t="shared" si="127"/>
        <v/>
      </c>
      <c r="DE193" s="162" t="str">
        <f t="shared" si="128"/>
        <v/>
      </c>
      <c r="DF193" s="162" t="str">
        <f t="shared" si="129"/>
        <v/>
      </c>
      <c r="DG193" s="162" t="str">
        <f t="shared" si="130"/>
        <v/>
      </c>
      <c r="DH193" s="93" t="str">
        <f t="shared" si="131"/>
        <v/>
      </c>
      <c r="DI193" s="94" t="str">
        <f t="shared" si="132"/>
        <v/>
      </c>
      <c r="DJ193" s="95" t="str">
        <f t="shared" si="133"/>
        <v/>
      </c>
      <c r="DK193" s="96" t="str">
        <f t="shared" si="134"/>
        <v/>
      </c>
      <c r="DL193" s="97" t="str">
        <f t="shared" si="135"/>
        <v/>
      </c>
      <c r="DM193" s="164" t="str">
        <f t="shared" si="136"/>
        <v/>
      </c>
      <c r="DN193" s="165" t="str">
        <f t="shared" si="137"/>
        <v/>
      </c>
      <c r="DO193" s="165" t="str">
        <f t="shared" si="143"/>
        <v/>
      </c>
      <c r="DP193" s="165" t="str">
        <f t="shared" si="138"/>
        <v/>
      </c>
      <c r="DQ193" s="171" t="str">
        <f t="shared" si="139"/>
        <v/>
      </c>
    </row>
    <row r="194" spans="1:121" ht="18" hidden="1" customHeight="1">
      <c r="A194" s="70"/>
      <c r="B194" s="71"/>
      <c r="C194" s="72"/>
      <c r="D194" s="73"/>
      <c r="E194" s="74"/>
      <c r="F194" s="75"/>
      <c r="G194" s="75"/>
      <c r="H194" s="75"/>
      <c r="I194" s="75"/>
      <c r="J194" s="75"/>
      <c r="K194" s="75"/>
      <c r="L194" s="75"/>
      <c r="M194" s="76"/>
      <c r="N194" s="76"/>
      <c r="O194" s="76"/>
      <c r="P194" s="76"/>
      <c r="Q194" s="76" t="str">
        <f t="shared" si="107"/>
        <v/>
      </c>
      <c r="R194" s="76">
        <f t="shared" si="108"/>
        <v>0</v>
      </c>
      <c r="S194" s="77"/>
      <c r="T194" s="77"/>
      <c r="U194" s="77"/>
      <c r="V194" s="77"/>
      <c r="W194" s="77"/>
      <c r="X194" s="78"/>
      <c r="Y194" s="78"/>
      <c r="Z194" s="78"/>
      <c r="AA194" s="78"/>
      <c r="AB194" s="78"/>
      <c r="AC194" s="78" t="str">
        <f t="shared" si="109"/>
        <v/>
      </c>
      <c r="AD194" s="79" t="str">
        <f t="shared" si="110"/>
        <v/>
      </c>
      <c r="AE194" s="74"/>
      <c r="AF194" s="75"/>
      <c r="AG194" s="75"/>
      <c r="AH194" s="75"/>
      <c r="AI194" s="75"/>
      <c r="AJ194" s="75"/>
      <c r="AK194" s="75"/>
      <c r="AL194" s="76"/>
      <c r="AM194" s="76"/>
      <c r="AN194" s="76"/>
      <c r="AO194" s="76" t="str">
        <f t="shared" si="111"/>
        <v/>
      </c>
      <c r="AP194" s="76" t="str">
        <f t="shared" si="112"/>
        <v/>
      </c>
      <c r="AQ194" s="77"/>
      <c r="AR194" s="77"/>
      <c r="AS194" s="77"/>
      <c r="AT194" s="77"/>
      <c r="AU194" s="78"/>
      <c r="AV194" s="78"/>
      <c r="AW194" s="78"/>
      <c r="AX194" s="78" t="str">
        <f t="shared" si="140"/>
        <v/>
      </c>
      <c r="AY194" s="78" t="str">
        <f t="shared" si="113"/>
        <v/>
      </c>
      <c r="AZ194" s="262"/>
      <c r="BA194" s="263"/>
      <c r="BB194" s="80" t="str">
        <f t="shared" si="114"/>
        <v/>
      </c>
      <c r="BC194" s="74"/>
      <c r="BD194" s="75"/>
      <c r="BE194" s="75"/>
      <c r="BF194" s="75"/>
      <c r="BG194" s="75"/>
      <c r="BH194" s="76" t="str">
        <f t="shared" si="115"/>
        <v/>
      </c>
      <c r="BI194" s="76" t="str">
        <f t="shared" si="116"/>
        <v/>
      </c>
      <c r="BJ194" s="77"/>
      <c r="BK194" s="77"/>
      <c r="BL194" s="77"/>
      <c r="BM194" s="77"/>
      <c r="BN194" s="77"/>
      <c r="BO194" s="77"/>
      <c r="BP194" s="78"/>
      <c r="BQ194" s="78"/>
      <c r="BR194" s="78"/>
      <c r="BS194" s="78"/>
      <c r="BT194" s="78" t="str">
        <f t="shared" si="141"/>
        <v/>
      </c>
      <c r="BU194" s="78" t="str">
        <f t="shared" si="117"/>
        <v/>
      </c>
      <c r="BV194" s="81"/>
      <c r="BW194" s="81"/>
      <c r="BX194" s="81"/>
      <c r="BY194" s="82"/>
      <c r="BZ194" s="82"/>
      <c r="CA194" s="82" t="str">
        <f t="shared" si="118"/>
        <v/>
      </c>
      <c r="CB194" s="82" t="str">
        <f t="shared" si="119"/>
        <v/>
      </c>
      <c r="CC194" s="83"/>
      <c r="CD194" s="83"/>
      <c r="CE194" s="84"/>
      <c r="CF194" s="84"/>
      <c r="CG194" s="84"/>
      <c r="CH194" s="84" t="str">
        <f t="shared" si="120"/>
        <v/>
      </c>
      <c r="CI194" s="84" t="str">
        <f t="shared" si="121"/>
        <v/>
      </c>
      <c r="CJ194" s="85"/>
      <c r="CK194" s="85"/>
      <c r="CL194" s="86"/>
      <c r="CM194" s="86"/>
      <c r="CN194" s="86"/>
      <c r="CO194" s="86" t="str">
        <f t="shared" si="142"/>
        <v/>
      </c>
      <c r="CP194" s="86">
        <f t="shared" si="123"/>
        <v>0</v>
      </c>
      <c r="CQ194" s="74"/>
      <c r="CR194" s="75"/>
      <c r="CS194" s="87"/>
      <c r="CT194" s="87"/>
      <c r="CU194" s="88"/>
      <c r="CV194" s="88"/>
      <c r="CW194" s="88"/>
      <c r="CX194" s="88"/>
      <c r="CY194" s="88" t="str">
        <f t="shared" si="144"/>
        <v/>
      </c>
      <c r="CZ194" s="89" t="str">
        <f t="shared" si="125"/>
        <v/>
      </c>
      <c r="DA194" s="264"/>
      <c r="DB194" s="263"/>
      <c r="DC194" s="80" t="str">
        <f t="shared" si="126"/>
        <v/>
      </c>
      <c r="DD194" s="162" t="str">
        <f t="shared" si="127"/>
        <v/>
      </c>
      <c r="DE194" s="162" t="str">
        <f t="shared" si="128"/>
        <v/>
      </c>
      <c r="DF194" s="162" t="str">
        <f t="shared" si="129"/>
        <v/>
      </c>
      <c r="DG194" s="162" t="str">
        <f t="shared" si="130"/>
        <v/>
      </c>
      <c r="DH194" s="93" t="str">
        <f t="shared" si="131"/>
        <v/>
      </c>
      <c r="DI194" s="94" t="str">
        <f t="shared" si="132"/>
        <v/>
      </c>
      <c r="DJ194" s="95" t="str">
        <f t="shared" si="133"/>
        <v/>
      </c>
      <c r="DK194" s="96" t="str">
        <f t="shared" si="134"/>
        <v/>
      </c>
      <c r="DL194" s="97" t="str">
        <f t="shared" si="135"/>
        <v/>
      </c>
      <c r="DM194" s="164" t="str">
        <f t="shared" si="136"/>
        <v/>
      </c>
      <c r="DN194" s="165" t="str">
        <f t="shared" si="137"/>
        <v/>
      </c>
      <c r="DO194" s="165" t="str">
        <f t="shared" si="143"/>
        <v/>
      </c>
      <c r="DP194" s="165" t="str">
        <f t="shared" si="138"/>
        <v/>
      </c>
      <c r="DQ194" s="171" t="str">
        <f t="shared" si="139"/>
        <v/>
      </c>
    </row>
    <row r="195" spans="1:121" ht="18" hidden="1" customHeight="1">
      <c r="A195" s="70"/>
      <c r="B195" s="103"/>
      <c r="C195" s="104"/>
      <c r="D195" s="73"/>
      <c r="E195" s="74"/>
      <c r="F195" s="75"/>
      <c r="G195" s="75"/>
      <c r="H195" s="75"/>
      <c r="I195" s="75"/>
      <c r="J195" s="75"/>
      <c r="K195" s="75"/>
      <c r="L195" s="75"/>
      <c r="M195" s="76"/>
      <c r="N195" s="76"/>
      <c r="O195" s="76"/>
      <c r="P195" s="76"/>
      <c r="Q195" s="76" t="str">
        <f>IF(SUMIFS(E195:P195,E195:P195,"&gt;=0")=0,"",SUMIFS(E195:P195,E195:P195,"&gt;=0"))</f>
        <v/>
      </c>
      <c r="R195" s="76">
        <f t="shared" si="108"/>
        <v>0</v>
      </c>
      <c r="S195" s="77"/>
      <c r="T195" s="77"/>
      <c r="U195" s="77"/>
      <c r="V195" s="77"/>
      <c r="W195" s="77"/>
      <c r="X195" s="78"/>
      <c r="Y195" s="78"/>
      <c r="Z195" s="78"/>
      <c r="AA195" s="78"/>
      <c r="AB195" s="78"/>
      <c r="AC195" s="78" t="str">
        <f t="shared" si="109"/>
        <v/>
      </c>
      <c r="AD195" s="79" t="str">
        <f t="shared" si="110"/>
        <v/>
      </c>
      <c r="AE195" s="74"/>
      <c r="AF195" s="75"/>
      <c r="AG195" s="75"/>
      <c r="AH195" s="75"/>
      <c r="AI195" s="75"/>
      <c r="AJ195" s="75"/>
      <c r="AK195" s="75"/>
      <c r="AL195" s="76"/>
      <c r="AM195" s="76"/>
      <c r="AN195" s="76"/>
      <c r="AO195" s="76" t="str">
        <f t="shared" si="111"/>
        <v/>
      </c>
      <c r="AP195" s="76" t="str">
        <f t="shared" si="112"/>
        <v/>
      </c>
      <c r="AQ195" s="77"/>
      <c r="AR195" s="77"/>
      <c r="AS195" s="77"/>
      <c r="AT195" s="77"/>
      <c r="AU195" s="78"/>
      <c r="AV195" s="78"/>
      <c r="AW195" s="78"/>
      <c r="AX195" s="78" t="str">
        <f t="shared" si="140"/>
        <v/>
      </c>
      <c r="AY195" s="78" t="str">
        <f t="shared" si="113"/>
        <v/>
      </c>
      <c r="AZ195" s="262"/>
      <c r="BA195" s="263"/>
      <c r="BB195" s="80" t="str">
        <f t="shared" si="114"/>
        <v/>
      </c>
      <c r="BC195" s="74"/>
      <c r="BD195" s="75"/>
      <c r="BE195" s="75"/>
      <c r="BF195" s="75"/>
      <c r="BG195" s="75"/>
      <c r="BH195" s="76" t="str">
        <f t="shared" si="115"/>
        <v/>
      </c>
      <c r="BI195" s="76" t="str">
        <f t="shared" si="116"/>
        <v/>
      </c>
      <c r="BJ195" s="77"/>
      <c r="BK195" s="77"/>
      <c r="BL195" s="77"/>
      <c r="BM195" s="77"/>
      <c r="BN195" s="77"/>
      <c r="BO195" s="77"/>
      <c r="BP195" s="78"/>
      <c r="BQ195" s="78"/>
      <c r="BR195" s="78"/>
      <c r="BS195" s="78"/>
      <c r="BT195" s="78" t="str">
        <f t="shared" si="141"/>
        <v/>
      </c>
      <c r="BU195" s="78" t="str">
        <f t="shared" si="117"/>
        <v/>
      </c>
      <c r="BV195" s="81"/>
      <c r="BW195" s="81"/>
      <c r="BX195" s="81"/>
      <c r="BY195" s="82"/>
      <c r="BZ195" s="82"/>
      <c r="CA195" s="82" t="str">
        <f t="shared" si="118"/>
        <v/>
      </c>
      <c r="CB195" s="82" t="str">
        <f t="shared" si="119"/>
        <v/>
      </c>
      <c r="CC195" s="83"/>
      <c r="CD195" s="83"/>
      <c r="CE195" s="84"/>
      <c r="CF195" s="84"/>
      <c r="CG195" s="84"/>
      <c r="CH195" s="84" t="str">
        <f t="shared" si="120"/>
        <v/>
      </c>
      <c r="CI195" s="84" t="str">
        <f t="shared" si="121"/>
        <v/>
      </c>
      <c r="CJ195" s="85"/>
      <c r="CK195" s="85"/>
      <c r="CL195" s="86"/>
      <c r="CM195" s="86"/>
      <c r="CN195" s="86"/>
      <c r="CO195" s="86" t="str">
        <f t="shared" si="142"/>
        <v/>
      </c>
      <c r="CP195" s="86">
        <f t="shared" si="123"/>
        <v>0</v>
      </c>
      <c r="CQ195" s="74"/>
      <c r="CR195" s="75"/>
      <c r="CS195" s="87"/>
      <c r="CT195" s="87"/>
      <c r="CU195" s="88"/>
      <c r="CV195" s="88"/>
      <c r="CW195" s="88"/>
      <c r="CX195" s="88"/>
      <c r="CY195" s="88" t="str">
        <f t="shared" si="144"/>
        <v/>
      </c>
      <c r="CZ195" s="89" t="str">
        <f t="shared" si="125"/>
        <v/>
      </c>
      <c r="DA195" s="264"/>
      <c r="DB195" s="263"/>
      <c r="DC195" s="80" t="str">
        <f t="shared" si="126"/>
        <v/>
      </c>
      <c r="DD195" s="162" t="str">
        <f t="shared" si="127"/>
        <v/>
      </c>
      <c r="DE195" s="162" t="str">
        <f t="shared" si="128"/>
        <v/>
      </c>
      <c r="DF195" s="162" t="str">
        <f t="shared" si="129"/>
        <v/>
      </c>
      <c r="DG195" s="162" t="str">
        <f t="shared" si="130"/>
        <v/>
      </c>
      <c r="DH195" s="93" t="str">
        <f t="shared" si="131"/>
        <v/>
      </c>
      <c r="DI195" s="94" t="str">
        <f t="shared" si="132"/>
        <v/>
      </c>
      <c r="DJ195" s="95" t="str">
        <f t="shared" si="133"/>
        <v/>
      </c>
      <c r="DK195" s="96" t="str">
        <f t="shared" si="134"/>
        <v/>
      </c>
      <c r="DL195" s="97" t="str">
        <f t="shared" si="135"/>
        <v/>
      </c>
      <c r="DM195" s="164" t="str">
        <f t="shared" si="136"/>
        <v/>
      </c>
      <c r="DN195" s="165" t="str">
        <f t="shared" si="137"/>
        <v/>
      </c>
      <c r="DO195" s="165" t="str">
        <f t="shared" si="143"/>
        <v/>
      </c>
      <c r="DP195" s="165" t="str">
        <f t="shared" si="138"/>
        <v/>
      </c>
      <c r="DQ195" s="171" t="str">
        <f t="shared" si="139"/>
        <v/>
      </c>
    </row>
    <row r="196" spans="1:121" ht="18" hidden="1" customHeight="1">
      <c r="A196" s="70"/>
      <c r="B196" s="71"/>
      <c r="C196" s="72"/>
      <c r="D196" s="73"/>
      <c r="E196" s="74"/>
      <c r="F196" s="75"/>
      <c r="G196" s="75"/>
      <c r="H196" s="75"/>
      <c r="I196" s="75"/>
      <c r="J196" s="75"/>
      <c r="K196" s="75"/>
      <c r="L196" s="75"/>
      <c r="M196" s="76"/>
      <c r="N196" s="76"/>
      <c r="O196" s="76"/>
      <c r="P196" s="76"/>
      <c r="Q196" s="76" t="str">
        <f t="shared" si="107"/>
        <v/>
      </c>
      <c r="R196" s="76">
        <f t="shared" si="108"/>
        <v>0</v>
      </c>
      <c r="S196" s="77"/>
      <c r="T196" s="77"/>
      <c r="U196" s="77"/>
      <c r="V196" s="77"/>
      <c r="W196" s="77"/>
      <c r="X196" s="78"/>
      <c r="Y196" s="78"/>
      <c r="Z196" s="78"/>
      <c r="AA196" s="78"/>
      <c r="AB196" s="78"/>
      <c r="AC196" s="78" t="str">
        <f t="shared" si="109"/>
        <v/>
      </c>
      <c r="AD196" s="79" t="str">
        <f t="shared" si="110"/>
        <v/>
      </c>
      <c r="AE196" s="74"/>
      <c r="AF196" s="75"/>
      <c r="AG196" s="75"/>
      <c r="AH196" s="75"/>
      <c r="AI196" s="75"/>
      <c r="AJ196" s="75"/>
      <c r="AK196" s="75"/>
      <c r="AL196" s="76"/>
      <c r="AM196" s="76"/>
      <c r="AN196" s="76"/>
      <c r="AO196" s="76" t="str">
        <f t="shared" si="111"/>
        <v/>
      </c>
      <c r="AP196" s="76" t="str">
        <f t="shared" si="112"/>
        <v/>
      </c>
      <c r="AQ196" s="77"/>
      <c r="AR196" s="77"/>
      <c r="AS196" s="77"/>
      <c r="AT196" s="77"/>
      <c r="AU196" s="78"/>
      <c r="AV196" s="78"/>
      <c r="AW196" s="78"/>
      <c r="AX196" s="78" t="str">
        <f t="shared" si="140"/>
        <v/>
      </c>
      <c r="AY196" s="78" t="str">
        <f t="shared" si="113"/>
        <v/>
      </c>
      <c r="AZ196" s="262"/>
      <c r="BA196" s="263"/>
      <c r="BB196" s="80" t="str">
        <f t="shared" si="114"/>
        <v/>
      </c>
      <c r="BC196" s="74"/>
      <c r="BD196" s="75"/>
      <c r="BE196" s="75"/>
      <c r="BF196" s="75"/>
      <c r="BG196" s="75"/>
      <c r="BH196" s="76" t="str">
        <f t="shared" si="115"/>
        <v/>
      </c>
      <c r="BI196" s="76" t="str">
        <f t="shared" si="116"/>
        <v/>
      </c>
      <c r="BJ196" s="77"/>
      <c r="BK196" s="77"/>
      <c r="BL196" s="77"/>
      <c r="BM196" s="77"/>
      <c r="BN196" s="77"/>
      <c r="BO196" s="77"/>
      <c r="BP196" s="78"/>
      <c r="BQ196" s="78"/>
      <c r="BR196" s="78"/>
      <c r="BS196" s="78"/>
      <c r="BT196" s="78" t="str">
        <f t="shared" si="141"/>
        <v/>
      </c>
      <c r="BU196" s="78" t="str">
        <f t="shared" si="117"/>
        <v/>
      </c>
      <c r="BV196" s="81"/>
      <c r="BW196" s="81"/>
      <c r="BX196" s="81"/>
      <c r="BY196" s="82"/>
      <c r="BZ196" s="82"/>
      <c r="CA196" s="82" t="str">
        <f t="shared" si="118"/>
        <v/>
      </c>
      <c r="CB196" s="82" t="str">
        <f t="shared" si="119"/>
        <v/>
      </c>
      <c r="CC196" s="83"/>
      <c r="CD196" s="83"/>
      <c r="CE196" s="84"/>
      <c r="CF196" s="84"/>
      <c r="CG196" s="84"/>
      <c r="CH196" s="84" t="str">
        <f t="shared" si="120"/>
        <v/>
      </c>
      <c r="CI196" s="84" t="str">
        <f t="shared" si="121"/>
        <v/>
      </c>
      <c r="CJ196" s="85"/>
      <c r="CK196" s="85"/>
      <c r="CL196" s="86"/>
      <c r="CM196" s="86"/>
      <c r="CN196" s="86"/>
      <c r="CO196" s="86" t="str">
        <f t="shared" si="142"/>
        <v/>
      </c>
      <c r="CP196" s="86">
        <f t="shared" si="123"/>
        <v>0</v>
      </c>
      <c r="CQ196" s="74"/>
      <c r="CR196" s="75"/>
      <c r="CS196" s="87"/>
      <c r="CT196" s="87"/>
      <c r="CU196" s="88"/>
      <c r="CV196" s="88"/>
      <c r="CW196" s="88"/>
      <c r="CX196" s="88"/>
      <c r="CY196" s="88" t="str">
        <f t="shared" si="144"/>
        <v/>
      </c>
      <c r="CZ196" s="89" t="str">
        <f t="shared" si="125"/>
        <v/>
      </c>
      <c r="DA196" s="264"/>
      <c r="DB196" s="263"/>
      <c r="DC196" s="80" t="str">
        <f t="shared" si="126"/>
        <v/>
      </c>
      <c r="DD196" s="162" t="str">
        <f t="shared" si="127"/>
        <v/>
      </c>
      <c r="DE196" s="162" t="str">
        <f t="shared" si="128"/>
        <v/>
      </c>
      <c r="DF196" s="162" t="str">
        <f t="shared" si="129"/>
        <v/>
      </c>
      <c r="DG196" s="162" t="str">
        <f t="shared" si="130"/>
        <v/>
      </c>
      <c r="DH196" s="93" t="str">
        <f t="shared" si="131"/>
        <v/>
      </c>
      <c r="DI196" s="94" t="str">
        <f t="shared" si="132"/>
        <v/>
      </c>
      <c r="DJ196" s="95" t="str">
        <f t="shared" si="133"/>
        <v/>
      </c>
      <c r="DK196" s="96" t="str">
        <f t="shared" si="134"/>
        <v/>
      </c>
      <c r="DL196" s="97" t="str">
        <f t="shared" si="135"/>
        <v/>
      </c>
      <c r="DM196" s="164" t="str">
        <f t="shared" si="136"/>
        <v/>
      </c>
      <c r="DN196" s="165" t="str">
        <f t="shared" si="137"/>
        <v/>
      </c>
      <c r="DO196" s="165" t="str">
        <f t="shared" si="143"/>
        <v/>
      </c>
      <c r="DP196" s="165" t="str">
        <f t="shared" si="138"/>
        <v/>
      </c>
      <c r="DQ196" s="171" t="str">
        <f t="shared" si="139"/>
        <v/>
      </c>
    </row>
    <row r="197" spans="1:121" ht="18" hidden="1" customHeight="1">
      <c r="A197" s="70"/>
      <c r="B197" s="71"/>
      <c r="C197" s="72"/>
      <c r="D197" s="73"/>
      <c r="E197" s="74"/>
      <c r="F197" s="75"/>
      <c r="G197" s="75"/>
      <c r="H197" s="75"/>
      <c r="I197" s="75"/>
      <c r="J197" s="75"/>
      <c r="K197" s="75"/>
      <c r="L197" s="75"/>
      <c r="M197" s="76"/>
      <c r="N197" s="76"/>
      <c r="O197" s="76"/>
      <c r="P197" s="76"/>
      <c r="Q197" s="76" t="str">
        <f t="shared" si="107"/>
        <v/>
      </c>
      <c r="R197" s="76">
        <f t="shared" si="108"/>
        <v>0</v>
      </c>
      <c r="S197" s="77"/>
      <c r="T197" s="77"/>
      <c r="U197" s="77"/>
      <c r="V197" s="77"/>
      <c r="W197" s="77"/>
      <c r="X197" s="78"/>
      <c r="Y197" s="78"/>
      <c r="Z197" s="78"/>
      <c r="AA197" s="78"/>
      <c r="AB197" s="78"/>
      <c r="AC197" s="78" t="str">
        <f t="shared" si="109"/>
        <v/>
      </c>
      <c r="AD197" s="79" t="str">
        <f t="shared" si="110"/>
        <v/>
      </c>
      <c r="AE197" s="74"/>
      <c r="AF197" s="75"/>
      <c r="AG197" s="75"/>
      <c r="AH197" s="75"/>
      <c r="AI197" s="75"/>
      <c r="AJ197" s="75"/>
      <c r="AK197" s="75"/>
      <c r="AL197" s="76"/>
      <c r="AM197" s="76"/>
      <c r="AN197" s="76"/>
      <c r="AO197" s="76" t="str">
        <f t="shared" si="111"/>
        <v/>
      </c>
      <c r="AP197" s="76" t="str">
        <f t="shared" si="112"/>
        <v/>
      </c>
      <c r="AQ197" s="77"/>
      <c r="AR197" s="77"/>
      <c r="AS197" s="77"/>
      <c r="AT197" s="77"/>
      <c r="AU197" s="78"/>
      <c r="AV197" s="78"/>
      <c r="AW197" s="78"/>
      <c r="AX197" s="78" t="str">
        <f t="shared" si="140"/>
        <v/>
      </c>
      <c r="AY197" s="78" t="str">
        <f t="shared" si="113"/>
        <v/>
      </c>
      <c r="AZ197" s="262"/>
      <c r="BA197" s="263"/>
      <c r="BB197" s="80" t="str">
        <f t="shared" si="114"/>
        <v/>
      </c>
      <c r="BC197" s="74"/>
      <c r="BD197" s="75"/>
      <c r="BE197" s="75"/>
      <c r="BF197" s="75"/>
      <c r="BG197" s="75"/>
      <c r="BH197" s="76" t="str">
        <f t="shared" si="115"/>
        <v/>
      </c>
      <c r="BI197" s="76" t="str">
        <f t="shared" si="116"/>
        <v/>
      </c>
      <c r="BJ197" s="77"/>
      <c r="BK197" s="77"/>
      <c r="BL197" s="77"/>
      <c r="BM197" s="77"/>
      <c r="BN197" s="77"/>
      <c r="BO197" s="77"/>
      <c r="BP197" s="78"/>
      <c r="BQ197" s="78"/>
      <c r="BR197" s="78"/>
      <c r="BS197" s="78"/>
      <c r="BT197" s="78" t="str">
        <f t="shared" si="141"/>
        <v/>
      </c>
      <c r="BU197" s="78" t="str">
        <f t="shared" si="117"/>
        <v/>
      </c>
      <c r="BV197" s="81"/>
      <c r="BW197" s="81"/>
      <c r="BX197" s="81"/>
      <c r="BY197" s="82"/>
      <c r="BZ197" s="82"/>
      <c r="CA197" s="82" t="str">
        <f t="shared" si="118"/>
        <v/>
      </c>
      <c r="CB197" s="82" t="str">
        <f t="shared" si="119"/>
        <v/>
      </c>
      <c r="CC197" s="83"/>
      <c r="CD197" s="83"/>
      <c r="CE197" s="84"/>
      <c r="CF197" s="84"/>
      <c r="CG197" s="84"/>
      <c r="CH197" s="84" t="str">
        <f t="shared" si="120"/>
        <v/>
      </c>
      <c r="CI197" s="84" t="str">
        <f t="shared" si="121"/>
        <v/>
      </c>
      <c r="CJ197" s="85"/>
      <c r="CK197" s="85"/>
      <c r="CL197" s="86"/>
      <c r="CM197" s="86"/>
      <c r="CN197" s="86"/>
      <c r="CO197" s="86" t="str">
        <f t="shared" si="142"/>
        <v/>
      </c>
      <c r="CP197" s="86">
        <f t="shared" si="123"/>
        <v>0</v>
      </c>
      <c r="CQ197" s="74"/>
      <c r="CR197" s="75"/>
      <c r="CS197" s="87"/>
      <c r="CT197" s="87"/>
      <c r="CU197" s="88"/>
      <c r="CV197" s="88"/>
      <c r="CW197" s="88"/>
      <c r="CX197" s="88"/>
      <c r="CY197" s="88" t="str">
        <f t="shared" si="144"/>
        <v/>
      </c>
      <c r="CZ197" s="89" t="str">
        <f t="shared" si="125"/>
        <v/>
      </c>
      <c r="DA197" s="264"/>
      <c r="DB197" s="263"/>
      <c r="DC197" s="80" t="str">
        <f t="shared" si="126"/>
        <v/>
      </c>
      <c r="DD197" s="162" t="str">
        <f t="shared" si="127"/>
        <v/>
      </c>
      <c r="DE197" s="162" t="str">
        <f t="shared" si="128"/>
        <v/>
      </c>
      <c r="DF197" s="162" t="str">
        <f t="shared" si="129"/>
        <v/>
      </c>
      <c r="DG197" s="162" t="str">
        <f t="shared" si="130"/>
        <v/>
      </c>
      <c r="DH197" s="93" t="str">
        <f t="shared" si="131"/>
        <v/>
      </c>
      <c r="DI197" s="94" t="str">
        <f t="shared" si="132"/>
        <v/>
      </c>
      <c r="DJ197" s="95" t="str">
        <f t="shared" si="133"/>
        <v/>
      </c>
      <c r="DK197" s="96" t="str">
        <f t="shared" si="134"/>
        <v/>
      </c>
      <c r="DL197" s="97" t="str">
        <f t="shared" si="135"/>
        <v/>
      </c>
      <c r="DM197" s="164" t="str">
        <f t="shared" si="136"/>
        <v/>
      </c>
      <c r="DN197" s="165" t="str">
        <f t="shared" si="137"/>
        <v/>
      </c>
      <c r="DO197" s="165" t="str">
        <f t="shared" si="143"/>
        <v/>
      </c>
      <c r="DP197" s="165" t="str">
        <f t="shared" si="138"/>
        <v/>
      </c>
      <c r="DQ197" s="171" t="str">
        <f t="shared" si="139"/>
        <v/>
      </c>
    </row>
    <row r="198" spans="1:121" ht="18" hidden="1" customHeight="1">
      <c r="A198" s="70"/>
      <c r="B198" s="71"/>
      <c r="C198" s="72"/>
      <c r="D198" s="73"/>
      <c r="E198" s="74"/>
      <c r="F198" s="75"/>
      <c r="G198" s="75"/>
      <c r="H198" s="75"/>
      <c r="I198" s="75"/>
      <c r="J198" s="75"/>
      <c r="K198" s="75"/>
      <c r="L198" s="75"/>
      <c r="M198" s="76"/>
      <c r="N198" s="76"/>
      <c r="O198" s="76"/>
      <c r="P198" s="76"/>
      <c r="Q198" s="76" t="str">
        <f t="shared" si="107"/>
        <v/>
      </c>
      <c r="R198" s="76">
        <f t="shared" si="108"/>
        <v>0</v>
      </c>
      <c r="S198" s="77"/>
      <c r="T198" s="77"/>
      <c r="U198" s="77"/>
      <c r="V198" s="77"/>
      <c r="W198" s="77"/>
      <c r="X198" s="78"/>
      <c r="Y198" s="78"/>
      <c r="Z198" s="78"/>
      <c r="AA198" s="78"/>
      <c r="AB198" s="78"/>
      <c r="AC198" s="78" t="str">
        <f t="shared" si="109"/>
        <v/>
      </c>
      <c r="AD198" s="79" t="str">
        <f t="shared" si="110"/>
        <v/>
      </c>
      <c r="AE198" s="74"/>
      <c r="AF198" s="75"/>
      <c r="AG198" s="75"/>
      <c r="AH198" s="75"/>
      <c r="AI198" s="75"/>
      <c r="AJ198" s="75"/>
      <c r="AK198" s="75"/>
      <c r="AL198" s="76"/>
      <c r="AM198" s="76"/>
      <c r="AN198" s="76"/>
      <c r="AO198" s="76" t="str">
        <f t="shared" si="111"/>
        <v/>
      </c>
      <c r="AP198" s="76" t="str">
        <f t="shared" si="112"/>
        <v/>
      </c>
      <c r="AQ198" s="77"/>
      <c r="AR198" s="77"/>
      <c r="AS198" s="77"/>
      <c r="AT198" s="77"/>
      <c r="AU198" s="78"/>
      <c r="AV198" s="78"/>
      <c r="AW198" s="78"/>
      <c r="AX198" s="78" t="str">
        <f t="shared" si="140"/>
        <v/>
      </c>
      <c r="AY198" s="78" t="str">
        <f t="shared" si="113"/>
        <v/>
      </c>
      <c r="AZ198" s="262"/>
      <c r="BA198" s="263"/>
      <c r="BB198" s="80" t="str">
        <f t="shared" si="114"/>
        <v/>
      </c>
      <c r="BC198" s="74"/>
      <c r="BD198" s="75"/>
      <c r="BE198" s="75"/>
      <c r="BF198" s="75"/>
      <c r="BG198" s="75"/>
      <c r="BH198" s="76" t="str">
        <f t="shared" si="115"/>
        <v/>
      </c>
      <c r="BI198" s="76" t="str">
        <f t="shared" si="116"/>
        <v/>
      </c>
      <c r="BJ198" s="77"/>
      <c r="BK198" s="77"/>
      <c r="BL198" s="77"/>
      <c r="BM198" s="77"/>
      <c r="BN198" s="77"/>
      <c r="BO198" s="77"/>
      <c r="BP198" s="78"/>
      <c r="BQ198" s="78"/>
      <c r="BR198" s="78"/>
      <c r="BS198" s="78"/>
      <c r="BT198" s="78" t="str">
        <f t="shared" si="141"/>
        <v/>
      </c>
      <c r="BU198" s="78" t="str">
        <f t="shared" si="117"/>
        <v/>
      </c>
      <c r="BV198" s="81"/>
      <c r="BW198" s="81"/>
      <c r="BX198" s="81"/>
      <c r="BY198" s="82"/>
      <c r="BZ198" s="82"/>
      <c r="CA198" s="82" t="str">
        <f t="shared" si="118"/>
        <v/>
      </c>
      <c r="CB198" s="82" t="str">
        <f t="shared" si="119"/>
        <v/>
      </c>
      <c r="CC198" s="83"/>
      <c r="CD198" s="83"/>
      <c r="CE198" s="84"/>
      <c r="CF198" s="84"/>
      <c r="CG198" s="84"/>
      <c r="CH198" s="84" t="str">
        <f t="shared" si="120"/>
        <v/>
      </c>
      <c r="CI198" s="84" t="str">
        <f t="shared" si="121"/>
        <v/>
      </c>
      <c r="CJ198" s="85"/>
      <c r="CK198" s="85"/>
      <c r="CL198" s="86"/>
      <c r="CM198" s="86"/>
      <c r="CN198" s="86"/>
      <c r="CO198" s="86" t="str">
        <f t="shared" si="142"/>
        <v/>
      </c>
      <c r="CP198" s="86">
        <f t="shared" si="123"/>
        <v>0</v>
      </c>
      <c r="CQ198" s="74"/>
      <c r="CR198" s="75"/>
      <c r="CS198" s="87"/>
      <c r="CT198" s="87"/>
      <c r="CU198" s="88"/>
      <c r="CV198" s="88"/>
      <c r="CW198" s="88"/>
      <c r="CX198" s="88"/>
      <c r="CY198" s="88" t="str">
        <f t="shared" si="144"/>
        <v/>
      </c>
      <c r="CZ198" s="89" t="str">
        <f t="shared" si="125"/>
        <v/>
      </c>
      <c r="DA198" s="264"/>
      <c r="DB198" s="263"/>
      <c r="DC198" s="80" t="str">
        <f t="shared" si="126"/>
        <v/>
      </c>
      <c r="DD198" s="162" t="str">
        <f t="shared" si="127"/>
        <v/>
      </c>
      <c r="DE198" s="162" t="str">
        <f t="shared" si="128"/>
        <v/>
      </c>
      <c r="DF198" s="162" t="str">
        <f t="shared" si="129"/>
        <v/>
      </c>
      <c r="DG198" s="162" t="str">
        <f t="shared" si="130"/>
        <v/>
      </c>
      <c r="DH198" s="93" t="str">
        <f t="shared" si="131"/>
        <v/>
      </c>
      <c r="DI198" s="94" t="str">
        <f t="shared" si="132"/>
        <v/>
      </c>
      <c r="DJ198" s="95" t="str">
        <f t="shared" si="133"/>
        <v/>
      </c>
      <c r="DK198" s="96" t="str">
        <f t="shared" si="134"/>
        <v/>
      </c>
      <c r="DL198" s="97" t="str">
        <f t="shared" si="135"/>
        <v/>
      </c>
      <c r="DM198" s="164" t="str">
        <f t="shared" si="136"/>
        <v/>
      </c>
      <c r="DN198" s="165" t="str">
        <f t="shared" si="137"/>
        <v/>
      </c>
      <c r="DO198" s="165" t="str">
        <f t="shared" si="143"/>
        <v/>
      </c>
      <c r="DP198" s="165" t="str">
        <f t="shared" si="138"/>
        <v/>
      </c>
      <c r="DQ198" s="171" t="str">
        <f t="shared" si="139"/>
        <v/>
      </c>
    </row>
    <row r="199" spans="1:121" ht="18" hidden="1" customHeight="1">
      <c r="A199" s="70"/>
      <c r="B199" s="103"/>
      <c r="C199" s="468"/>
      <c r="D199" s="469"/>
      <c r="E199" s="74"/>
      <c r="F199" s="75"/>
      <c r="G199" s="75"/>
      <c r="H199" s="75"/>
      <c r="I199" s="75"/>
      <c r="J199" s="75"/>
      <c r="K199" s="75"/>
      <c r="L199" s="75"/>
      <c r="M199" s="76"/>
      <c r="N199" s="76"/>
      <c r="O199" s="76"/>
      <c r="P199" s="76"/>
      <c r="Q199" s="76" t="str">
        <f t="shared" si="107"/>
        <v/>
      </c>
      <c r="R199" s="76">
        <f t="shared" si="108"/>
        <v>0</v>
      </c>
      <c r="S199" s="77"/>
      <c r="T199" s="77"/>
      <c r="U199" s="77"/>
      <c r="V199" s="77"/>
      <c r="W199" s="77"/>
      <c r="X199" s="78"/>
      <c r="Y199" s="78"/>
      <c r="Z199" s="78"/>
      <c r="AA199" s="78"/>
      <c r="AB199" s="78"/>
      <c r="AC199" s="78" t="str">
        <f t="shared" si="109"/>
        <v/>
      </c>
      <c r="AD199" s="79" t="str">
        <f t="shared" si="110"/>
        <v/>
      </c>
      <c r="AE199" s="74"/>
      <c r="AF199" s="75"/>
      <c r="AG199" s="75"/>
      <c r="AH199" s="75"/>
      <c r="AI199" s="75"/>
      <c r="AJ199" s="75"/>
      <c r="AK199" s="75"/>
      <c r="AL199" s="76"/>
      <c r="AM199" s="76"/>
      <c r="AN199" s="76"/>
      <c r="AO199" s="76" t="str">
        <f t="shared" si="111"/>
        <v/>
      </c>
      <c r="AP199" s="76" t="str">
        <f t="shared" si="112"/>
        <v/>
      </c>
      <c r="AQ199" s="77"/>
      <c r="AR199" s="77"/>
      <c r="AS199" s="77"/>
      <c r="AT199" s="77"/>
      <c r="AU199" s="78"/>
      <c r="AV199" s="78"/>
      <c r="AW199" s="78"/>
      <c r="AX199" s="78" t="str">
        <f t="shared" si="140"/>
        <v/>
      </c>
      <c r="AY199" s="78" t="str">
        <f>IFERROR(IF($AY$168=0,0,((AX199/SUMIFS($AQ$171:$AW$171,AQ199:AW199,"&gt;=0"))*100)),"")</f>
        <v/>
      </c>
      <c r="AZ199" s="262"/>
      <c r="BA199" s="263"/>
      <c r="BB199" s="80" t="str">
        <f t="shared" si="114"/>
        <v/>
      </c>
      <c r="BC199" s="74"/>
      <c r="BD199" s="75"/>
      <c r="BE199" s="75"/>
      <c r="BF199" s="75"/>
      <c r="BG199" s="75"/>
      <c r="BH199" s="76" t="str">
        <f t="shared" si="115"/>
        <v/>
      </c>
      <c r="BI199" s="76" t="str">
        <f t="shared" si="116"/>
        <v/>
      </c>
      <c r="BJ199" s="77"/>
      <c r="BK199" s="77"/>
      <c r="BL199" s="77"/>
      <c r="BM199" s="77"/>
      <c r="BN199" s="77"/>
      <c r="BO199" s="77"/>
      <c r="BP199" s="78"/>
      <c r="BQ199" s="78"/>
      <c r="BR199" s="78"/>
      <c r="BS199" s="78"/>
      <c r="BT199" s="78" t="str">
        <f t="shared" si="141"/>
        <v/>
      </c>
      <c r="BU199" s="78" t="str">
        <f t="shared" si="117"/>
        <v/>
      </c>
      <c r="BV199" s="81"/>
      <c r="BW199" s="81"/>
      <c r="BX199" s="81"/>
      <c r="BY199" s="82"/>
      <c r="BZ199" s="82"/>
      <c r="CA199" s="82" t="str">
        <f t="shared" si="118"/>
        <v/>
      </c>
      <c r="CB199" s="82" t="str">
        <f t="shared" si="119"/>
        <v/>
      </c>
      <c r="CC199" s="83"/>
      <c r="CD199" s="83"/>
      <c r="CE199" s="84"/>
      <c r="CF199" s="84"/>
      <c r="CG199" s="84"/>
      <c r="CH199" s="84" t="str">
        <f t="shared" si="120"/>
        <v/>
      </c>
      <c r="CI199" s="84" t="str">
        <f t="shared" si="121"/>
        <v/>
      </c>
      <c r="CJ199" s="85"/>
      <c r="CK199" s="85"/>
      <c r="CL199" s="86"/>
      <c r="CM199" s="86"/>
      <c r="CN199" s="86"/>
      <c r="CO199" s="86" t="str">
        <f t="shared" si="142"/>
        <v/>
      </c>
      <c r="CP199" s="86">
        <f t="shared" si="123"/>
        <v>0</v>
      </c>
      <c r="CQ199" s="74"/>
      <c r="CR199" s="75"/>
      <c r="CS199" s="87"/>
      <c r="CT199" s="87"/>
      <c r="CU199" s="88"/>
      <c r="CV199" s="88"/>
      <c r="CW199" s="88"/>
      <c r="CX199" s="88"/>
      <c r="CY199" s="88" t="str">
        <f t="shared" si="144"/>
        <v/>
      </c>
      <c r="CZ199" s="89" t="str">
        <f t="shared" si="125"/>
        <v/>
      </c>
      <c r="DA199" s="264"/>
      <c r="DB199" s="263"/>
      <c r="DC199" s="80" t="str">
        <f t="shared" si="126"/>
        <v/>
      </c>
      <c r="DD199" s="162" t="str">
        <f t="shared" si="127"/>
        <v/>
      </c>
      <c r="DE199" s="162" t="str">
        <f t="shared" si="128"/>
        <v/>
      </c>
      <c r="DF199" s="162" t="str">
        <f t="shared" si="129"/>
        <v/>
      </c>
      <c r="DG199" s="162" t="str">
        <f t="shared" si="130"/>
        <v/>
      </c>
      <c r="DH199" s="93" t="str">
        <f t="shared" si="131"/>
        <v/>
      </c>
      <c r="DI199" s="94" t="str">
        <f t="shared" si="132"/>
        <v/>
      </c>
      <c r="DJ199" s="95" t="str">
        <f t="shared" si="133"/>
        <v/>
      </c>
      <c r="DK199" s="96" t="str">
        <f t="shared" si="134"/>
        <v/>
      </c>
      <c r="DL199" s="97" t="str">
        <f t="shared" si="135"/>
        <v/>
      </c>
      <c r="DM199" s="164" t="str">
        <f t="shared" si="136"/>
        <v/>
      </c>
      <c r="DN199" s="165" t="str">
        <f t="shared" si="137"/>
        <v/>
      </c>
      <c r="DO199" s="165" t="str">
        <f t="shared" si="143"/>
        <v/>
      </c>
      <c r="DP199" s="165" t="str">
        <f t="shared" si="138"/>
        <v/>
      </c>
      <c r="DQ199" s="171" t="str">
        <f t="shared" si="139"/>
        <v/>
      </c>
    </row>
    <row r="200" spans="1:121" ht="18" hidden="1" customHeight="1">
      <c r="A200" s="70"/>
      <c r="B200" s="103"/>
      <c r="C200" s="465"/>
      <c r="D200" s="466"/>
      <c r="E200" s="74"/>
      <c r="F200" s="75"/>
      <c r="G200" s="75"/>
      <c r="H200" s="75"/>
      <c r="I200" s="75"/>
      <c r="J200" s="75"/>
      <c r="K200" s="75"/>
      <c r="L200" s="75"/>
      <c r="M200" s="76"/>
      <c r="N200" s="76"/>
      <c r="O200" s="76"/>
      <c r="P200" s="76"/>
      <c r="Q200" s="76" t="str">
        <f t="shared" si="107"/>
        <v/>
      </c>
      <c r="R200" s="76">
        <f t="shared" si="108"/>
        <v>0</v>
      </c>
      <c r="S200" s="77"/>
      <c r="T200" s="77"/>
      <c r="U200" s="77"/>
      <c r="V200" s="77"/>
      <c r="W200" s="77"/>
      <c r="X200" s="78"/>
      <c r="Y200" s="78"/>
      <c r="Z200" s="78"/>
      <c r="AA200" s="78"/>
      <c r="AB200" s="78"/>
      <c r="AC200" s="78" t="str">
        <f t="shared" si="109"/>
        <v/>
      </c>
      <c r="AD200" s="79" t="str">
        <f t="shared" si="110"/>
        <v/>
      </c>
      <c r="AE200" s="74"/>
      <c r="AF200" s="75"/>
      <c r="AG200" s="75"/>
      <c r="AH200" s="75"/>
      <c r="AI200" s="75"/>
      <c r="AJ200" s="75"/>
      <c r="AK200" s="75"/>
      <c r="AL200" s="76"/>
      <c r="AM200" s="76"/>
      <c r="AN200" s="76"/>
      <c r="AO200" s="76" t="str">
        <f t="shared" si="111"/>
        <v/>
      </c>
      <c r="AP200" s="76" t="str">
        <f t="shared" si="112"/>
        <v/>
      </c>
      <c r="AQ200" s="77"/>
      <c r="AR200" s="77"/>
      <c r="AS200" s="77"/>
      <c r="AT200" s="77"/>
      <c r="AU200" s="78"/>
      <c r="AV200" s="78"/>
      <c r="AW200" s="78"/>
      <c r="AX200" s="78" t="str">
        <f t="shared" si="140"/>
        <v/>
      </c>
      <c r="AY200" s="78" t="str">
        <f t="shared" si="113"/>
        <v/>
      </c>
      <c r="AZ200" s="262"/>
      <c r="BA200" s="263"/>
      <c r="BB200" s="80" t="str">
        <f t="shared" si="114"/>
        <v/>
      </c>
      <c r="BC200" s="74"/>
      <c r="BD200" s="75"/>
      <c r="BE200" s="75"/>
      <c r="BF200" s="75"/>
      <c r="BG200" s="75"/>
      <c r="BH200" s="76" t="str">
        <f t="shared" si="115"/>
        <v/>
      </c>
      <c r="BI200" s="76" t="str">
        <f t="shared" si="116"/>
        <v/>
      </c>
      <c r="BJ200" s="77"/>
      <c r="BK200" s="77"/>
      <c r="BL200" s="77"/>
      <c r="BM200" s="77"/>
      <c r="BN200" s="77"/>
      <c r="BO200" s="77"/>
      <c r="BP200" s="78"/>
      <c r="BQ200" s="78"/>
      <c r="BR200" s="78"/>
      <c r="BS200" s="78"/>
      <c r="BT200" s="78" t="str">
        <f t="shared" si="141"/>
        <v/>
      </c>
      <c r="BU200" s="78" t="str">
        <f t="shared" si="117"/>
        <v/>
      </c>
      <c r="BV200" s="81"/>
      <c r="BW200" s="81"/>
      <c r="BX200" s="81"/>
      <c r="BY200" s="82"/>
      <c r="BZ200" s="82"/>
      <c r="CA200" s="82" t="str">
        <f t="shared" si="118"/>
        <v/>
      </c>
      <c r="CB200" s="82" t="str">
        <f t="shared" si="119"/>
        <v/>
      </c>
      <c r="CC200" s="83"/>
      <c r="CD200" s="83"/>
      <c r="CE200" s="84"/>
      <c r="CF200" s="84"/>
      <c r="CG200" s="84"/>
      <c r="CH200" s="84" t="str">
        <f t="shared" si="120"/>
        <v/>
      </c>
      <c r="CI200" s="84" t="str">
        <f t="shared" si="121"/>
        <v/>
      </c>
      <c r="CJ200" s="85"/>
      <c r="CK200" s="85"/>
      <c r="CL200" s="86"/>
      <c r="CM200" s="86"/>
      <c r="CN200" s="86"/>
      <c r="CO200" s="86" t="str">
        <f t="shared" si="142"/>
        <v/>
      </c>
      <c r="CP200" s="86">
        <f t="shared" si="123"/>
        <v>0</v>
      </c>
      <c r="CQ200" s="74"/>
      <c r="CR200" s="75"/>
      <c r="CS200" s="87"/>
      <c r="CT200" s="87"/>
      <c r="CU200" s="88"/>
      <c r="CV200" s="88"/>
      <c r="CW200" s="88"/>
      <c r="CX200" s="88"/>
      <c r="CY200" s="88" t="str">
        <f t="shared" si="144"/>
        <v/>
      </c>
      <c r="CZ200" s="89" t="str">
        <f t="shared" si="125"/>
        <v/>
      </c>
      <c r="DA200" s="264"/>
      <c r="DB200" s="263"/>
      <c r="DC200" s="80" t="str">
        <f t="shared" si="126"/>
        <v/>
      </c>
      <c r="DD200" s="162" t="str">
        <f t="shared" si="127"/>
        <v/>
      </c>
      <c r="DE200" s="162" t="str">
        <f t="shared" si="128"/>
        <v/>
      </c>
      <c r="DF200" s="162" t="str">
        <f t="shared" si="129"/>
        <v/>
      </c>
      <c r="DG200" s="162" t="str">
        <f t="shared" si="130"/>
        <v/>
      </c>
      <c r="DH200" s="93" t="str">
        <f t="shared" si="131"/>
        <v/>
      </c>
      <c r="DI200" s="94" t="str">
        <f t="shared" si="132"/>
        <v/>
      </c>
      <c r="DJ200" s="95" t="str">
        <f t="shared" si="133"/>
        <v/>
      </c>
      <c r="DK200" s="96" t="str">
        <f t="shared" si="134"/>
        <v/>
      </c>
      <c r="DL200" s="97" t="str">
        <f t="shared" si="135"/>
        <v/>
      </c>
      <c r="DM200" s="164" t="str">
        <f t="shared" si="136"/>
        <v/>
      </c>
      <c r="DN200" s="165" t="str">
        <f t="shared" si="137"/>
        <v/>
      </c>
      <c r="DO200" s="165" t="str">
        <f t="shared" si="143"/>
        <v/>
      </c>
      <c r="DP200" s="165" t="str">
        <f t="shared" si="138"/>
        <v/>
      </c>
      <c r="DQ200" s="171" t="str">
        <f t="shared" si="139"/>
        <v/>
      </c>
    </row>
    <row r="201" spans="1:121" ht="18" hidden="1" customHeight="1">
      <c r="A201" s="70"/>
      <c r="B201" s="116"/>
      <c r="C201" s="463"/>
      <c r="D201" s="467"/>
      <c r="E201" s="74"/>
      <c r="F201" s="75"/>
      <c r="G201" s="75"/>
      <c r="H201" s="75"/>
      <c r="I201" s="75"/>
      <c r="J201" s="75"/>
      <c r="K201" s="75"/>
      <c r="L201" s="75"/>
      <c r="M201" s="76"/>
      <c r="N201" s="76"/>
      <c r="O201" s="76"/>
      <c r="P201" s="76"/>
      <c r="Q201" s="76" t="str">
        <f t="shared" si="107"/>
        <v/>
      </c>
      <c r="R201" s="76">
        <f t="shared" si="108"/>
        <v>0</v>
      </c>
      <c r="S201" s="77"/>
      <c r="T201" s="77"/>
      <c r="U201" s="77"/>
      <c r="V201" s="77"/>
      <c r="W201" s="77"/>
      <c r="X201" s="78"/>
      <c r="Y201" s="78"/>
      <c r="Z201" s="78"/>
      <c r="AA201" s="78"/>
      <c r="AB201" s="78"/>
      <c r="AC201" s="78" t="str">
        <f t="shared" si="109"/>
        <v/>
      </c>
      <c r="AD201" s="79" t="str">
        <f t="shared" si="110"/>
        <v/>
      </c>
      <c r="AE201" s="74"/>
      <c r="AF201" s="75"/>
      <c r="AG201" s="75"/>
      <c r="AH201" s="75"/>
      <c r="AI201" s="75"/>
      <c r="AJ201" s="75"/>
      <c r="AK201" s="75"/>
      <c r="AL201" s="76"/>
      <c r="AM201" s="76"/>
      <c r="AN201" s="76"/>
      <c r="AO201" s="76" t="str">
        <f t="shared" si="111"/>
        <v/>
      </c>
      <c r="AP201" s="76" t="str">
        <f t="shared" si="112"/>
        <v/>
      </c>
      <c r="AQ201" s="77"/>
      <c r="AR201" s="77"/>
      <c r="AS201" s="77"/>
      <c r="AT201" s="77"/>
      <c r="AU201" s="78"/>
      <c r="AV201" s="78"/>
      <c r="AW201" s="78"/>
      <c r="AX201" s="78" t="str">
        <f t="shared" si="140"/>
        <v/>
      </c>
      <c r="AY201" s="78" t="str">
        <f t="shared" si="113"/>
        <v/>
      </c>
      <c r="AZ201" s="262"/>
      <c r="BA201" s="263"/>
      <c r="BB201" s="80" t="str">
        <f t="shared" si="114"/>
        <v/>
      </c>
      <c r="BC201" s="74"/>
      <c r="BD201" s="75"/>
      <c r="BE201" s="75"/>
      <c r="BF201" s="75"/>
      <c r="BG201" s="75"/>
      <c r="BH201" s="76" t="str">
        <f t="shared" si="115"/>
        <v/>
      </c>
      <c r="BI201" s="76" t="str">
        <f t="shared" si="116"/>
        <v/>
      </c>
      <c r="BJ201" s="77"/>
      <c r="BK201" s="77"/>
      <c r="BL201" s="77"/>
      <c r="BM201" s="77"/>
      <c r="BN201" s="77"/>
      <c r="BO201" s="77"/>
      <c r="BP201" s="78"/>
      <c r="BQ201" s="78"/>
      <c r="BR201" s="78"/>
      <c r="BS201" s="78"/>
      <c r="BT201" s="78" t="str">
        <f t="shared" si="141"/>
        <v/>
      </c>
      <c r="BU201" s="78" t="str">
        <f t="shared" si="117"/>
        <v/>
      </c>
      <c r="BV201" s="81"/>
      <c r="BW201" s="81"/>
      <c r="BX201" s="81"/>
      <c r="BY201" s="82"/>
      <c r="BZ201" s="82"/>
      <c r="CA201" s="82" t="str">
        <f t="shared" si="118"/>
        <v/>
      </c>
      <c r="CB201" s="82" t="str">
        <f t="shared" si="119"/>
        <v/>
      </c>
      <c r="CC201" s="83"/>
      <c r="CD201" s="83"/>
      <c r="CE201" s="84"/>
      <c r="CF201" s="84"/>
      <c r="CG201" s="84"/>
      <c r="CH201" s="84" t="str">
        <f t="shared" si="120"/>
        <v/>
      </c>
      <c r="CI201" s="84" t="str">
        <f t="shared" si="121"/>
        <v/>
      </c>
      <c r="CJ201" s="85"/>
      <c r="CK201" s="85"/>
      <c r="CL201" s="86"/>
      <c r="CM201" s="86"/>
      <c r="CN201" s="86"/>
      <c r="CO201" s="86" t="str">
        <f t="shared" si="142"/>
        <v/>
      </c>
      <c r="CP201" s="86">
        <f t="shared" si="123"/>
        <v>0</v>
      </c>
      <c r="CQ201" s="87"/>
      <c r="CR201" s="87"/>
      <c r="CS201" s="87"/>
      <c r="CT201" s="87"/>
      <c r="CU201" s="88"/>
      <c r="CV201" s="88"/>
      <c r="CW201" s="88"/>
      <c r="CX201" s="88"/>
      <c r="CY201" s="88" t="str">
        <f t="shared" si="144"/>
        <v/>
      </c>
      <c r="CZ201" s="89" t="str">
        <f t="shared" si="125"/>
        <v/>
      </c>
      <c r="DA201" s="264"/>
      <c r="DB201" s="263"/>
      <c r="DC201" s="80" t="str">
        <f t="shared" si="126"/>
        <v/>
      </c>
      <c r="DD201" s="162" t="str">
        <f t="shared" si="127"/>
        <v/>
      </c>
      <c r="DE201" s="162" t="str">
        <f t="shared" si="128"/>
        <v/>
      </c>
      <c r="DF201" s="162" t="str">
        <f t="shared" si="129"/>
        <v/>
      </c>
      <c r="DG201" s="162" t="str">
        <f t="shared" si="130"/>
        <v/>
      </c>
      <c r="DH201" s="93" t="str">
        <f t="shared" si="131"/>
        <v/>
      </c>
      <c r="DI201" s="94" t="str">
        <f t="shared" si="132"/>
        <v/>
      </c>
      <c r="DJ201" s="95" t="str">
        <f t="shared" si="133"/>
        <v/>
      </c>
      <c r="DK201" s="96" t="str">
        <f t="shared" si="134"/>
        <v/>
      </c>
      <c r="DL201" s="97" t="str">
        <f t="shared" si="135"/>
        <v/>
      </c>
      <c r="DM201" s="164" t="str">
        <f t="shared" si="136"/>
        <v/>
      </c>
      <c r="DN201" s="165" t="str">
        <f t="shared" si="137"/>
        <v/>
      </c>
      <c r="DO201" s="165" t="str">
        <f t="shared" si="143"/>
        <v/>
      </c>
      <c r="DP201" s="165" t="str">
        <f t="shared" si="138"/>
        <v/>
      </c>
      <c r="DQ201" s="172" t="str">
        <f t="shared" si="139"/>
        <v/>
      </c>
    </row>
    <row r="202" spans="1:121" ht="18" hidden="1" customHeight="1">
      <c r="A202" s="70"/>
      <c r="B202" s="116"/>
      <c r="C202" s="462"/>
      <c r="D202" s="463"/>
      <c r="E202" s="74"/>
      <c r="F202" s="75"/>
      <c r="G202" s="75"/>
      <c r="H202" s="75"/>
      <c r="I202" s="75"/>
      <c r="J202" s="75"/>
      <c r="K202" s="75"/>
      <c r="L202" s="75"/>
      <c r="M202" s="76"/>
      <c r="N202" s="76"/>
      <c r="O202" s="76"/>
      <c r="P202" s="76"/>
      <c r="Q202" s="76" t="str">
        <f t="shared" si="107"/>
        <v/>
      </c>
      <c r="R202" s="76">
        <f t="shared" si="108"/>
        <v>0</v>
      </c>
      <c r="S202" s="77"/>
      <c r="T202" s="77"/>
      <c r="U202" s="77"/>
      <c r="V202" s="77"/>
      <c r="W202" s="77"/>
      <c r="X202" s="78"/>
      <c r="Y202" s="78"/>
      <c r="Z202" s="78"/>
      <c r="AA202" s="78"/>
      <c r="AB202" s="78"/>
      <c r="AC202" s="78" t="str">
        <f t="shared" si="109"/>
        <v/>
      </c>
      <c r="AD202" s="79" t="str">
        <f t="shared" si="110"/>
        <v/>
      </c>
      <c r="AE202" s="74"/>
      <c r="AF202" s="75"/>
      <c r="AG202" s="75"/>
      <c r="AH202" s="75"/>
      <c r="AI202" s="75"/>
      <c r="AJ202" s="75"/>
      <c r="AK202" s="75"/>
      <c r="AL202" s="76"/>
      <c r="AM202" s="76"/>
      <c r="AN202" s="76"/>
      <c r="AO202" s="76" t="str">
        <f t="shared" si="111"/>
        <v/>
      </c>
      <c r="AP202" s="76" t="str">
        <f t="shared" si="112"/>
        <v/>
      </c>
      <c r="AQ202" s="77"/>
      <c r="AR202" s="77"/>
      <c r="AS202" s="77"/>
      <c r="AT202" s="77"/>
      <c r="AU202" s="78"/>
      <c r="AV202" s="78"/>
      <c r="AW202" s="78"/>
      <c r="AX202" s="78" t="str">
        <f t="shared" si="140"/>
        <v/>
      </c>
      <c r="AY202" s="78" t="str">
        <f t="shared" si="113"/>
        <v/>
      </c>
      <c r="AZ202" s="262"/>
      <c r="BA202" s="263"/>
      <c r="BB202" s="80" t="str">
        <f t="shared" si="114"/>
        <v/>
      </c>
      <c r="BC202" s="74"/>
      <c r="BD202" s="75"/>
      <c r="BE202" s="75"/>
      <c r="BF202" s="75"/>
      <c r="BG202" s="75"/>
      <c r="BH202" s="76" t="str">
        <f t="shared" si="115"/>
        <v/>
      </c>
      <c r="BI202" s="76" t="str">
        <f t="shared" si="116"/>
        <v/>
      </c>
      <c r="BJ202" s="77"/>
      <c r="BK202" s="77"/>
      <c r="BL202" s="77"/>
      <c r="BM202" s="77"/>
      <c r="BN202" s="77"/>
      <c r="BO202" s="77"/>
      <c r="BP202" s="78"/>
      <c r="BQ202" s="78"/>
      <c r="BR202" s="78"/>
      <c r="BS202" s="78"/>
      <c r="BT202" s="78" t="str">
        <f t="shared" si="141"/>
        <v/>
      </c>
      <c r="BU202" s="78" t="str">
        <f t="shared" si="117"/>
        <v/>
      </c>
      <c r="BV202" s="81"/>
      <c r="BW202" s="81"/>
      <c r="BX202" s="81"/>
      <c r="BY202" s="82"/>
      <c r="BZ202" s="82"/>
      <c r="CA202" s="82" t="str">
        <f t="shared" si="118"/>
        <v/>
      </c>
      <c r="CB202" s="82" t="str">
        <f t="shared" si="119"/>
        <v/>
      </c>
      <c r="CC202" s="83"/>
      <c r="CD202" s="83"/>
      <c r="CE202" s="84"/>
      <c r="CF202" s="84"/>
      <c r="CG202" s="84"/>
      <c r="CH202" s="84" t="str">
        <f t="shared" si="120"/>
        <v/>
      </c>
      <c r="CI202" s="84" t="str">
        <f t="shared" si="121"/>
        <v/>
      </c>
      <c r="CJ202" s="85"/>
      <c r="CK202" s="85"/>
      <c r="CL202" s="86"/>
      <c r="CM202" s="86"/>
      <c r="CN202" s="86"/>
      <c r="CO202" s="86" t="str">
        <f t="shared" si="142"/>
        <v/>
      </c>
      <c r="CP202" s="86">
        <f t="shared" si="123"/>
        <v>0</v>
      </c>
      <c r="CQ202" s="87"/>
      <c r="CR202" s="87"/>
      <c r="CS202" s="87"/>
      <c r="CT202" s="87"/>
      <c r="CU202" s="88"/>
      <c r="CV202" s="88"/>
      <c r="CW202" s="88"/>
      <c r="CX202" s="88"/>
      <c r="CY202" s="88" t="str">
        <f t="shared" si="144"/>
        <v/>
      </c>
      <c r="CZ202" s="89" t="str">
        <f t="shared" si="125"/>
        <v/>
      </c>
      <c r="DA202" s="264"/>
      <c r="DB202" s="263"/>
      <c r="DC202" s="80" t="str">
        <f t="shared" si="126"/>
        <v/>
      </c>
      <c r="DD202" s="162" t="str">
        <f t="shared" si="127"/>
        <v/>
      </c>
      <c r="DE202" s="162" t="str">
        <f t="shared" si="128"/>
        <v/>
      </c>
      <c r="DF202" s="162" t="str">
        <f t="shared" si="129"/>
        <v/>
      </c>
      <c r="DG202" s="162" t="str">
        <f t="shared" si="130"/>
        <v/>
      </c>
      <c r="DH202" s="93" t="str">
        <f t="shared" si="131"/>
        <v/>
      </c>
      <c r="DI202" s="94" t="str">
        <f t="shared" si="132"/>
        <v/>
      </c>
      <c r="DJ202" s="95" t="str">
        <f t="shared" si="133"/>
        <v/>
      </c>
      <c r="DK202" s="96" t="str">
        <f t="shared" si="134"/>
        <v/>
      </c>
      <c r="DL202" s="97" t="str">
        <f t="shared" si="135"/>
        <v/>
      </c>
      <c r="DM202" s="164" t="str">
        <f t="shared" si="136"/>
        <v/>
      </c>
      <c r="DN202" s="165" t="str">
        <f t="shared" si="137"/>
        <v/>
      </c>
      <c r="DO202" s="165" t="str">
        <f t="shared" si="143"/>
        <v/>
      </c>
      <c r="DP202" s="165" t="str">
        <f t="shared" si="138"/>
        <v/>
      </c>
      <c r="DQ202" s="172" t="str">
        <f t="shared" si="139"/>
        <v/>
      </c>
    </row>
    <row r="203" spans="1:121" ht="18" hidden="1" customHeight="1">
      <c r="A203" s="70"/>
      <c r="B203" s="116"/>
      <c r="C203" s="462"/>
      <c r="D203" s="463"/>
      <c r="E203" s="74"/>
      <c r="F203" s="75"/>
      <c r="G203" s="75"/>
      <c r="H203" s="75"/>
      <c r="I203" s="75"/>
      <c r="J203" s="75"/>
      <c r="K203" s="75"/>
      <c r="L203" s="75"/>
      <c r="M203" s="76"/>
      <c r="N203" s="76"/>
      <c r="O203" s="76"/>
      <c r="P203" s="76"/>
      <c r="Q203" s="76" t="str">
        <f t="shared" si="107"/>
        <v/>
      </c>
      <c r="R203" s="76">
        <f t="shared" si="108"/>
        <v>0</v>
      </c>
      <c r="S203" s="77"/>
      <c r="T203" s="77"/>
      <c r="U203" s="77"/>
      <c r="V203" s="77"/>
      <c r="W203" s="77"/>
      <c r="X203" s="78"/>
      <c r="Y203" s="78"/>
      <c r="Z203" s="78"/>
      <c r="AA203" s="78"/>
      <c r="AB203" s="78"/>
      <c r="AC203" s="78" t="str">
        <f t="shared" si="109"/>
        <v/>
      </c>
      <c r="AD203" s="79" t="str">
        <f t="shared" si="110"/>
        <v/>
      </c>
      <c r="AE203" s="74"/>
      <c r="AF203" s="75"/>
      <c r="AG203" s="75"/>
      <c r="AH203" s="75"/>
      <c r="AI203" s="75"/>
      <c r="AJ203" s="75"/>
      <c r="AK203" s="75"/>
      <c r="AL203" s="76"/>
      <c r="AM203" s="76"/>
      <c r="AN203" s="76"/>
      <c r="AO203" s="76" t="str">
        <f t="shared" si="111"/>
        <v/>
      </c>
      <c r="AP203" s="76" t="str">
        <f t="shared" si="112"/>
        <v/>
      </c>
      <c r="AQ203" s="77"/>
      <c r="AR203" s="77"/>
      <c r="AS203" s="77"/>
      <c r="AT203" s="77"/>
      <c r="AU203" s="78"/>
      <c r="AV203" s="78"/>
      <c r="AW203" s="78"/>
      <c r="AX203" s="78" t="str">
        <f t="shared" si="140"/>
        <v/>
      </c>
      <c r="AY203" s="78" t="str">
        <f t="shared" si="113"/>
        <v/>
      </c>
      <c r="AZ203" s="262"/>
      <c r="BA203" s="263"/>
      <c r="BB203" s="80" t="str">
        <f t="shared" si="114"/>
        <v/>
      </c>
      <c r="BC203" s="74"/>
      <c r="BD203" s="75"/>
      <c r="BE203" s="75"/>
      <c r="BF203" s="75"/>
      <c r="BG203" s="75"/>
      <c r="BH203" s="76" t="str">
        <f t="shared" si="115"/>
        <v/>
      </c>
      <c r="BI203" s="76" t="str">
        <f t="shared" si="116"/>
        <v/>
      </c>
      <c r="BJ203" s="77"/>
      <c r="BK203" s="77"/>
      <c r="BL203" s="77"/>
      <c r="BM203" s="77"/>
      <c r="BN203" s="77"/>
      <c r="BO203" s="77"/>
      <c r="BP203" s="78"/>
      <c r="BQ203" s="78"/>
      <c r="BR203" s="78"/>
      <c r="BS203" s="78"/>
      <c r="BT203" s="78" t="str">
        <f t="shared" si="141"/>
        <v/>
      </c>
      <c r="BU203" s="78" t="str">
        <f>IFERROR(IF($BU$168=0,0,((BT203/SUMIFS($BJ$171:$BS$171,BJ203:BS203,"&gt;=0"))*100)),"")</f>
        <v/>
      </c>
      <c r="BV203" s="81"/>
      <c r="BW203" s="81"/>
      <c r="BX203" s="81"/>
      <c r="BY203" s="82"/>
      <c r="BZ203" s="82"/>
      <c r="CA203" s="82" t="str">
        <f t="shared" si="118"/>
        <v/>
      </c>
      <c r="CB203" s="82" t="str">
        <f t="shared" si="119"/>
        <v/>
      </c>
      <c r="CC203" s="83"/>
      <c r="CD203" s="83"/>
      <c r="CE203" s="84"/>
      <c r="CF203" s="84"/>
      <c r="CG203" s="84"/>
      <c r="CH203" s="84" t="str">
        <f t="shared" si="120"/>
        <v/>
      </c>
      <c r="CI203" s="84" t="str">
        <f t="shared" si="121"/>
        <v/>
      </c>
      <c r="CJ203" s="85"/>
      <c r="CK203" s="85"/>
      <c r="CL203" s="86"/>
      <c r="CM203" s="86"/>
      <c r="CN203" s="86"/>
      <c r="CO203" s="86" t="str">
        <f t="shared" si="142"/>
        <v/>
      </c>
      <c r="CP203" s="86">
        <f t="shared" si="123"/>
        <v>0</v>
      </c>
      <c r="CQ203" s="87"/>
      <c r="CR203" s="87"/>
      <c r="CS203" s="87"/>
      <c r="CT203" s="87"/>
      <c r="CU203" s="88"/>
      <c r="CV203" s="88"/>
      <c r="CW203" s="88"/>
      <c r="CX203" s="88"/>
      <c r="CY203" s="88" t="str">
        <f t="shared" si="144"/>
        <v/>
      </c>
      <c r="CZ203" s="89" t="str">
        <f t="shared" si="125"/>
        <v/>
      </c>
      <c r="DA203" s="264"/>
      <c r="DB203" s="263"/>
      <c r="DC203" s="80" t="str">
        <f t="shared" si="126"/>
        <v/>
      </c>
      <c r="DD203" s="162" t="str">
        <f t="shared" si="127"/>
        <v/>
      </c>
      <c r="DE203" s="162" t="str">
        <f t="shared" si="128"/>
        <v/>
      </c>
      <c r="DF203" s="162" t="str">
        <f t="shared" si="129"/>
        <v/>
      </c>
      <c r="DG203" s="162" t="str">
        <f t="shared" si="130"/>
        <v/>
      </c>
      <c r="DH203" s="93" t="str">
        <f t="shared" si="131"/>
        <v/>
      </c>
      <c r="DI203" s="94" t="str">
        <f t="shared" si="132"/>
        <v/>
      </c>
      <c r="DJ203" s="95" t="str">
        <f t="shared" si="133"/>
        <v/>
      </c>
      <c r="DK203" s="96" t="str">
        <f t="shared" si="134"/>
        <v/>
      </c>
      <c r="DL203" s="97" t="str">
        <f t="shared" si="135"/>
        <v/>
      </c>
      <c r="DM203" s="164" t="str">
        <f t="shared" si="136"/>
        <v/>
      </c>
      <c r="DN203" s="165" t="str">
        <f t="shared" si="137"/>
        <v/>
      </c>
      <c r="DO203" s="165" t="str">
        <f t="shared" si="143"/>
        <v/>
      </c>
      <c r="DP203" s="165" t="str">
        <f t="shared" si="138"/>
        <v/>
      </c>
      <c r="DQ203" s="172" t="str">
        <f t="shared" si="139"/>
        <v/>
      </c>
    </row>
    <row r="204" spans="1:121" ht="18" hidden="1" customHeight="1">
      <c r="A204" s="70"/>
      <c r="B204" s="116"/>
      <c r="C204" s="462"/>
      <c r="D204" s="463"/>
      <c r="E204" s="74"/>
      <c r="F204" s="75"/>
      <c r="G204" s="75"/>
      <c r="H204" s="75"/>
      <c r="I204" s="75"/>
      <c r="J204" s="75"/>
      <c r="K204" s="75"/>
      <c r="L204" s="75"/>
      <c r="M204" s="76"/>
      <c r="N204" s="76"/>
      <c r="O204" s="76"/>
      <c r="P204" s="76"/>
      <c r="Q204" s="76" t="str">
        <f t="shared" si="107"/>
        <v/>
      </c>
      <c r="R204" s="76">
        <f t="shared" si="108"/>
        <v>0</v>
      </c>
      <c r="S204" s="77"/>
      <c r="T204" s="77"/>
      <c r="U204" s="77"/>
      <c r="V204" s="77"/>
      <c r="W204" s="77"/>
      <c r="X204" s="78"/>
      <c r="Y204" s="78"/>
      <c r="Z204" s="78"/>
      <c r="AA204" s="78"/>
      <c r="AB204" s="78"/>
      <c r="AC204" s="78" t="str">
        <f t="shared" si="109"/>
        <v/>
      </c>
      <c r="AD204" s="79" t="str">
        <f t="shared" si="110"/>
        <v/>
      </c>
      <c r="AE204" s="74"/>
      <c r="AF204" s="75"/>
      <c r="AG204" s="75"/>
      <c r="AH204" s="75"/>
      <c r="AI204" s="75"/>
      <c r="AJ204" s="75"/>
      <c r="AK204" s="75"/>
      <c r="AL204" s="76"/>
      <c r="AM204" s="76"/>
      <c r="AN204" s="76"/>
      <c r="AO204" s="76" t="str">
        <f t="shared" si="111"/>
        <v/>
      </c>
      <c r="AP204" s="76" t="str">
        <f t="shared" si="112"/>
        <v/>
      </c>
      <c r="AQ204" s="77"/>
      <c r="AR204" s="77"/>
      <c r="AS204" s="77"/>
      <c r="AT204" s="77"/>
      <c r="AU204" s="78"/>
      <c r="AV204" s="78"/>
      <c r="AW204" s="78"/>
      <c r="AX204" s="78" t="str">
        <f t="shared" si="140"/>
        <v/>
      </c>
      <c r="AY204" s="78" t="str">
        <f t="shared" si="113"/>
        <v/>
      </c>
      <c r="AZ204" s="262"/>
      <c r="BA204" s="263"/>
      <c r="BB204" s="80" t="str">
        <f t="shared" si="114"/>
        <v/>
      </c>
      <c r="BC204" s="74"/>
      <c r="BD204" s="75"/>
      <c r="BE204" s="75"/>
      <c r="BF204" s="75"/>
      <c r="BG204" s="75"/>
      <c r="BH204" s="76" t="str">
        <f t="shared" si="115"/>
        <v/>
      </c>
      <c r="BI204" s="76" t="str">
        <f t="shared" si="116"/>
        <v/>
      </c>
      <c r="BJ204" s="77"/>
      <c r="BK204" s="77"/>
      <c r="BL204" s="77"/>
      <c r="BM204" s="77"/>
      <c r="BN204" s="77"/>
      <c r="BO204" s="77"/>
      <c r="BP204" s="78"/>
      <c r="BQ204" s="78"/>
      <c r="BR204" s="78"/>
      <c r="BS204" s="78"/>
      <c r="BT204" s="78" t="str">
        <f t="shared" si="141"/>
        <v/>
      </c>
      <c r="BU204" s="78" t="str">
        <f t="shared" si="117"/>
        <v/>
      </c>
      <c r="BV204" s="81"/>
      <c r="BW204" s="81"/>
      <c r="BX204" s="81"/>
      <c r="BY204" s="82"/>
      <c r="BZ204" s="82"/>
      <c r="CA204" s="82" t="str">
        <f t="shared" si="118"/>
        <v/>
      </c>
      <c r="CB204" s="82" t="str">
        <f t="shared" si="119"/>
        <v/>
      </c>
      <c r="CC204" s="83"/>
      <c r="CD204" s="83"/>
      <c r="CE204" s="84"/>
      <c r="CF204" s="84"/>
      <c r="CG204" s="84"/>
      <c r="CH204" s="84" t="str">
        <f t="shared" si="120"/>
        <v/>
      </c>
      <c r="CI204" s="84" t="str">
        <f t="shared" si="121"/>
        <v/>
      </c>
      <c r="CJ204" s="85"/>
      <c r="CK204" s="85"/>
      <c r="CL204" s="86"/>
      <c r="CM204" s="86"/>
      <c r="CN204" s="86"/>
      <c r="CO204" s="86" t="str">
        <f t="shared" si="142"/>
        <v/>
      </c>
      <c r="CP204" s="86">
        <f t="shared" si="123"/>
        <v>0</v>
      </c>
      <c r="CQ204" s="87"/>
      <c r="CR204" s="87"/>
      <c r="CS204" s="87"/>
      <c r="CT204" s="87"/>
      <c r="CU204" s="88"/>
      <c r="CV204" s="88"/>
      <c r="CW204" s="88"/>
      <c r="CX204" s="88"/>
      <c r="CY204" s="88" t="str">
        <f t="shared" si="144"/>
        <v/>
      </c>
      <c r="CZ204" s="89" t="str">
        <f t="shared" si="125"/>
        <v/>
      </c>
      <c r="DA204" s="264"/>
      <c r="DB204" s="263"/>
      <c r="DC204" s="80" t="str">
        <f t="shared" si="126"/>
        <v/>
      </c>
      <c r="DD204" s="162" t="str">
        <f t="shared" si="127"/>
        <v/>
      </c>
      <c r="DE204" s="162" t="str">
        <f t="shared" si="128"/>
        <v/>
      </c>
      <c r="DF204" s="162" t="str">
        <f t="shared" si="129"/>
        <v/>
      </c>
      <c r="DG204" s="162" t="str">
        <f t="shared" si="130"/>
        <v/>
      </c>
      <c r="DH204" s="93" t="str">
        <f t="shared" si="131"/>
        <v/>
      </c>
      <c r="DI204" s="94" t="str">
        <f t="shared" si="132"/>
        <v/>
      </c>
      <c r="DJ204" s="95" t="str">
        <f t="shared" si="133"/>
        <v/>
      </c>
      <c r="DK204" s="96" t="str">
        <f t="shared" si="134"/>
        <v/>
      </c>
      <c r="DL204" s="97" t="str">
        <f t="shared" si="135"/>
        <v/>
      </c>
      <c r="DM204" s="164" t="str">
        <f t="shared" si="136"/>
        <v/>
      </c>
      <c r="DN204" s="165" t="str">
        <f t="shared" si="137"/>
        <v/>
      </c>
      <c r="DO204" s="165" t="str">
        <f t="shared" si="143"/>
        <v/>
      </c>
      <c r="DP204" s="165" t="str">
        <f t="shared" si="138"/>
        <v/>
      </c>
      <c r="DQ204" s="172" t="str">
        <f t="shared" si="139"/>
        <v/>
      </c>
    </row>
    <row r="205" spans="1:121" ht="18" hidden="1" customHeight="1">
      <c r="A205" s="70"/>
      <c r="B205" s="118"/>
      <c r="C205" s="462"/>
      <c r="D205" s="463"/>
      <c r="E205" s="74"/>
      <c r="F205" s="75"/>
      <c r="G205" s="75"/>
      <c r="H205" s="75"/>
      <c r="I205" s="75"/>
      <c r="J205" s="75"/>
      <c r="K205" s="75"/>
      <c r="L205" s="75"/>
      <c r="M205" s="76"/>
      <c r="N205" s="76"/>
      <c r="O205" s="76"/>
      <c r="P205" s="76"/>
      <c r="Q205" s="76" t="str">
        <f t="shared" si="107"/>
        <v/>
      </c>
      <c r="R205" s="76">
        <f t="shared" si="108"/>
        <v>0</v>
      </c>
      <c r="S205" s="77"/>
      <c r="T205" s="77"/>
      <c r="U205" s="77"/>
      <c r="V205" s="77"/>
      <c r="W205" s="77"/>
      <c r="X205" s="78"/>
      <c r="Y205" s="78"/>
      <c r="Z205" s="78"/>
      <c r="AA205" s="78"/>
      <c r="AB205" s="78"/>
      <c r="AC205" s="78" t="str">
        <f t="shared" si="109"/>
        <v/>
      </c>
      <c r="AD205" s="79" t="str">
        <f t="shared" si="110"/>
        <v/>
      </c>
      <c r="AE205" s="74"/>
      <c r="AF205" s="75"/>
      <c r="AG205" s="75"/>
      <c r="AH205" s="75"/>
      <c r="AI205" s="75"/>
      <c r="AJ205" s="75"/>
      <c r="AK205" s="75"/>
      <c r="AL205" s="76"/>
      <c r="AM205" s="76"/>
      <c r="AN205" s="76"/>
      <c r="AO205" s="76" t="str">
        <f t="shared" si="111"/>
        <v/>
      </c>
      <c r="AP205" s="76" t="str">
        <f t="shared" si="112"/>
        <v/>
      </c>
      <c r="AQ205" s="77"/>
      <c r="AR205" s="77"/>
      <c r="AS205" s="77"/>
      <c r="AT205" s="77"/>
      <c r="AU205" s="78"/>
      <c r="AV205" s="78"/>
      <c r="AW205" s="78"/>
      <c r="AX205" s="78" t="str">
        <f t="shared" si="140"/>
        <v/>
      </c>
      <c r="AY205" s="78" t="str">
        <f t="shared" si="113"/>
        <v/>
      </c>
      <c r="AZ205" s="262"/>
      <c r="BA205" s="263"/>
      <c r="BB205" s="80" t="str">
        <f t="shared" si="114"/>
        <v/>
      </c>
      <c r="BC205" s="74"/>
      <c r="BD205" s="75"/>
      <c r="BE205" s="75"/>
      <c r="BF205" s="75"/>
      <c r="BG205" s="75"/>
      <c r="BH205" s="76" t="str">
        <f t="shared" si="115"/>
        <v/>
      </c>
      <c r="BI205" s="76" t="str">
        <f t="shared" si="116"/>
        <v/>
      </c>
      <c r="BJ205" s="77"/>
      <c r="BK205" s="77"/>
      <c r="BL205" s="77"/>
      <c r="BM205" s="77"/>
      <c r="BN205" s="77"/>
      <c r="BO205" s="77"/>
      <c r="BP205" s="78"/>
      <c r="BQ205" s="78"/>
      <c r="BR205" s="78"/>
      <c r="BS205" s="78"/>
      <c r="BT205" s="78" t="str">
        <f t="shared" si="141"/>
        <v/>
      </c>
      <c r="BU205" s="78" t="str">
        <f t="shared" si="117"/>
        <v/>
      </c>
      <c r="BV205" s="81"/>
      <c r="BW205" s="81"/>
      <c r="BX205" s="81"/>
      <c r="BY205" s="82"/>
      <c r="BZ205" s="82"/>
      <c r="CA205" s="82" t="str">
        <f t="shared" si="118"/>
        <v/>
      </c>
      <c r="CB205" s="82" t="str">
        <f t="shared" si="119"/>
        <v/>
      </c>
      <c r="CC205" s="83"/>
      <c r="CD205" s="83"/>
      <c r="CE205" s="84"/>
      <c r="CF205" s="84"/>
      <c r="CG205" s="84"/>
      <c r="CH205" s="84" t="str">
        <f t="shared" si="120"/>
        <v/>
      </c>
      <c r="CI205" s="84" t="str">
        <f t="shared" si="121"/>
        <v/>
      </c>
      <c r="CJ205" s="85"/>
      <c r="CK205" s="85"/>
      <c r="CL205" s="86"/>
      <c r="CM205" s="86"/>
      <c r="CN205" s="86"/>
      <c r="CO205" s="86" t="str">
        <f t="shared" si="142"/>
        <v/>
      </c>
      <c r="CP205" s="86">
        <f t="shared" si="123"/>
        <v>0</v>
      </c>
      <c r="CQ205" s="87"/>
      <c r="CR205" s="87"/>
      <c r="CS205" s="87"/>
      <c r="CT205" s="87"/>
      <c r="CU205" s="88"/>
      <c r="CV205" s="88"/>
      <c r="CW205" s="88"/>
      <c r="CX205" s="88"/>
      <c r="CY205" s="88" t="str">
        <f t="shared" si="144"/>
        <v/>
      </c>
      <c r="CZ205" s="89" t="str">
        <f>IFERROR(IF($CZ$168=0,0,((CY205/SUMIFS($CQ$171:$CX$171,CQ205:CX205,"&gt;=0"))*100)),"")</f>
        <v/>
      </c>
      <c r="DA205" s="264"/>
      <c r="DB205" s="263"/>
      <c r="DC205" s="80" t="str">
        <f t="shared" si="126"/>
        <v/>
      </c>
      <c r="DD205" s="162" t="str">
        <f t="shared" si="127"/>
        <v/>
      </c>
      <c r="DE205" s="162" t="str">
        <f t="shared" si="128"/>
        <v/>
      </c>
      <c r="DF205" s="162" t="str">
        <f t="shared" si="129"/>
        <v/>
      </c>
      <c r="DG205" s="162" t="str">
        <f t="shared" si="130"/>
        <v/>
      </c>
      <c r="DH205" s="93" t="str">
        <f t="shared" si="131"/>
        <v/>
      </c>
      <c r="DI205" s="94" t="str">
        <f t="shared" si="132"/>
        <v/>
      </c>
      <c r="DJ205" s="95" t="str">
        <f t="shared" si="133"/>
        <v/>
      </c>
      <c r="DK205" s="96" t="str">
        <f t="shared" si="134"/>
        <v/>
      </c>
      <c r="DL205" s="97" t="str">
        <f t="shared" si="135"/>
        <v/>
      </c>
      <c r="DM205" s="164" t="str">
        <f t="shared" si="136"/>
        <v/>
      </c>
      <c r="DN205" s="165" t="str">
        <f t="shared" si="137"/>
        <v/>
      </c>
      <c r="DO205" s="165" t="str">
        <f t="shared" si="143"/>
        <v/>
      </c>
      <c r="DP205" s="165" t="str">
        <f t="shared" si="138"/>
        <v/>
      </c>
      <c r="DQ205" s="172" t="str">
        <f t="shared" si="139"/>
        <v/>
      </c>
    </row>
    <row r="206" spans="1:121" ht="18" hidden="1" customHeight="1">
      <c r="A206" s="70"/>
      <c r="B206" s="118"/>
      <c r="C206" s="462"/>
      <c r="D206" s="463"/>
      <c r="E206" s="74"/>
      <c r="F206" s="75"/>
      <c r="G206" s="75"/>
      <c r="H206" s="75"/>
      <c r="I206" s="75"/>
      <c r="J206" s="75"/>
      <c r="K206" s="75"/>
      <c r="L206" s="75"/>
      <c r="M206" s="76"/>
      <c r="N206" s="76"/>
      <c r="O206" s="76"/>
      <c r="P206" s="76"/>
      <c r="Q206" s="76" t="str">
        <f t="shared" si="107"/>
        <v/>
      </c>
      <c r="R206" s="76">
        <f t="shared" si="108"/>
        <v>0</v>
      </c>
      <c r="S206" s="77"/>
      <c r="T206" s="77"/>
      <c r="U206" s="77"/>
      <c r="V206" s="77"/>
      <c r="W206" s="77"/>
      <c r="X206" s="78"/>
      <c r="Y206" s="78"/>
      <c r="Z206" s="78"/>
      <c r="AA206" s="78"/>
      <c r="AB206" s="78"/>
      <c r="AC206" s="78" t="str">
        <f t="shared" si="109"/>
        <v/>
      </c>
      <c r="AD206" s="79" t="str">
        <f t="shared" si="110"/>
        <v/>
      </c>
      <c r="AE206" s="74"/>
      <c r="AF206" s="75"/>
      <c r="AG206" s="75"/>
      <c r="AH206" s="75"/>
      <c r="AI206" s="75"/>
      <c r="AJ206" s="75"/>
      <c r="AK206" s="75"/>
      <c r="AL206" s="76"/>
      <c r="AM206" s="76"/>
      <c r="AN206" s="76"/>
      <c r="AO206" s="76" t="str">
        <f t="shared" si="111"/>
        <v/>
      </c>
      <c r="AP206" s="76" t="str">
        <f t="shared" si="112"/>
        <v/>
      </c>
      <c r="AQ206" s="77"/>
      <c r="AR206" s="77"/>
      <c r="AS206" s="77"/>
      <c r="AT206" s="77"/>
      <c r="AU206" s="78"/>
      <c r="AV206" s="78"/>
      <c r="AW206" s="78"/>
      <c r="AX206" s="78" t="str">
        <f t="shared" si="140"/>
        <v/>
      </c>
      <c r="AY206" s="78" t="str">
        <f t="shared" si="113"/>
        <v/>
      </c>
      <c r="AZ206" s="262"/>
      <c r="BA206" s="263"/>
      <c r="BB206" s="80" t="str">
        <f t="shared" si="114"/>
        <v/>
      </c>
      <c r="BC206" s="74"/>
      <c r="BD206" s="75"/>
      <c r="BE206" s="75"/>
      <c r="BF206" s="75"/>
      <c r="BG206" s="75"/>
      <c r="BH206" s="76" t="str">
        <f t="shared" si="115"/>
        <v/>
      </c>
      <c r="BI206" s="76" t="str">
        <f t="shared" si="116"/>
        <v/>
      </c>
      <c r="BJ206" s="77"/>
      <c r="BK206" s="77"/>
      <c r="BL206" s="77"/>
      <c r="BM206" s="77"/>
      <c r="BN206" s="77"/>
      <c r="BO206" s="77"/>
      <c r="BP206" s="78"/>
      <c r="BQ206" s="78"/>
      <c r="BR206" s="78"/>
      <c r="BS206" s="78"/>
      <c r="BT206" s="78" t="str">
        <f t="shared" si="141"/>
        <v/>
      </c>
      <c r="BU206" s="78" t="str">
        <f t="shared" si="117"/>
        <v/>
      </c>
      <c r="BV206" s="81"/>
      <c r="BW206" s="81"/>
      <c r="BX206" s="81"/>
      <c r="BY206" s="82"/>
      <c r="BZ206" s="82"/>
      <c r="CA206" s="82" t="str">
        <f t="shared" si="118"/>
        <v/>
      </c>
      <c r="CB206" s="82" t="str">
        <f t="shared" si="119"/>
        <v/>
      </c>
      <c r="CC206" s="83"/>
      <c r="CD206" s="83"/>
      <c r="CE206" s="84"/>
      <c r="CF206" s="84"/>
      <c r="CG206" s="84"/>
      <c r="CH206" s="84" t="str">
        <f t="shared" si="120"/>
        <v/>
      </c>
      <c r="CI206" s="84" t="str">
        <f>IFERROR(IF($CI$168=0,0,((CH206/SUMIFS($CC$171:$CG$171,CC206:CG206,"&gt;=0"))*100)),"")</f>
        <v/>
      </c>
      <c r="CJ206" s="85"/>
      <c r="CK206" s="85"/>
      <c r="CL206" s="86"/>
      <c r="CM206" s="86"/>
      <c r="CN206" s="86"/>
      <c r="CO206" s="86" t="str">
        <f t="shared" si="142"/>
        <v/>
      </c>
      <c r="CP206" s="86">
        <f t="shared" si="123"/>
        <v>0</v>
      </c>
      <c r="CQ206" s="87"/>
      <c r="CR206" s="87"/>
      <c r="CS206" s="87"/>
      <c r="CT206" s="87"/>
      <c r="CU206" s="88"/>
      <c r="CV206" s="88"/>
      <c r="CW206" s="88"/>
      <c r="CX206" s="88"/>
      <c r="CY206" s="88" t="str">
        <f t="shared" si="144"/>
        <v/>
      </c>
      <c r="CZ206" s="89" t="str">
        <f t="shared" si="125"/>
        <v/>
      </c>
      <c r="DA206" s="264"/>
      <c r="DB206" s="263"/>
      <c r="DC206" s="80" t="str">
        <f t="shared" si="126"/>
        <v/>
      </c>
      <c r="DD206" s="162" t="str">
        <f t="shared" si="127"/>
        <v/>
      </c>
      <c r="DE206" s="162" t="str">
        <f t="shared" si="128"/>
        <v/>
      </c>
      <c r="DF206" s="162" t="str">
        <f t="shared" si="129"/>
        <v/>
      </c>
      <c r="DG206" s="162" t="str">
        <f t="shared" si="130"/>
        <v/>
      </c>
      <c r="DH206" s="93" t="str">
        <f t="shared" si="131"/>
        <v/>
      </c>
      <c r="DI206" s="94" t="str">
        <f t="shared" si="132"/>
        <v/>
      </c>
      <c r="DJ206" s="95" t="str">
        <f t="shared" si="133"/>
        <v/>
      </c>
      <c r="DK206" s="96" t="str">
        <f t="shared" si="134"/>
        <v/>
      </c>
      <c r="DL206" s="97" t="str">
        <f t="shared" si="135"/>
        <v/>
      </c>
      <c r="DM206" s="164" t="str">
        <f t="shared" si="136"/>
        <v/>
      </c>
      <c r="DN206" s="165" t="str">
        <f t="shared" si="137"/>
        <v/>
      </c>
      <c r="DO206" s="165" t="str">
        <f t="shared" si="143"/>
        <v/>
      </c>
      <c r="DP206" s="165" t="str">
        <f t="shared" si="138"/>
        <v/>
      </c>
      <c r="DQ206" s="172" t="str">
        <f t="shared" si="139"/>
        <v/>
      </c>
    </row>
    <row r="207" spans="1:121" ht="18" hidden="1" customHeight="1">
      <c r="A207" s="70"/>
      <c r="B207" s="118"/>
      <c r="C207" s="462"/>
      <c r="D207" s="463"/>
      <c r="E207" s="74"/>
      <c r="F207" s="75"/>
      <c r="G207" s="75"/>
      <c r="H207" s="75"/>
      <c r="I207" s="75"/>
      <c r="J207" s="75"/>
      <c r="K207" s="75"/>
      <c r="L207" s="75"/>
      <c r="M207" s="76"/>
      <c r="N207" s="76"/>
      <c r="O207" s="76"/>
      <c r="P207" s="76"/>
      <c r="Q207" s="76" t="str">
        <f t="shared" si="107"/>
        <v/>
      </c>
      <c r="R207" s="76">
        <f t="shared" si="108"/>
        <v>0</v>
      </c>
      <c r="S207" s="77"/>
      <c r="T207" s="77"/>
      <c r="U207" s="77"/>
      <c r="V207" s="77"/>
      <c r="W207" s="77"/>
      <c r="X207" s="78"/>
      <c r="Y207" s="78"/>
      <c r="Z207" s="78"/>
      <c r="AA207" s="78"/>
      <c r="AB207" s="78"/>
      <c r="AC207" s="78" t="str">
        <f t="shared" si="109"/>
        <v/>
      </c>
      <c r="AD207" s="79" t="str">
        <f t="shared" si="110"/>
        <v/>
      </c>
      <c r="AE207" s="74"/>
      <c r="AF207" s="75"/>
      <c r="AG207" s="75"/>
      <c r="AH207" s="75"/>
      <c r="AI207" s="75"/>
      <c r="AJ207" s="75"/>
      <c r="AK207" s="75"/>
      <c r="AL207" s="76"/>
      <c r="AM207" s="76"/>
      <c r="AN207" s="76"/>
      <c r="AO207" s="76" t="str">
        <f t="shared" si="111"/>
        <v/>
      </c>
      <c r="AP207" s="76" t="str">
        <f>IFERROR(IF($AP$168=0,0,((AO207/SUMIFS($AE$171:$AN$171,AE207:AN207,"&gt;=0"))*100)),"")</f>
        <v/>
      </c>
      <c r="AQ207" s="77"/>
      <c r="AR207" s="77"/>
      <c r="AS207" s="77"/>
      <c r="AT207" s="77"/>
      <c r="AU207" s="78"/>
      <c r="AV207" s="78"/>
      <c r="AW207" s="78"/>
      <c r="AX207" s="78" t="str">
        <f t="shared" si="140"/>
        <v/>
      </c>
      <c r="AY207" s="78" t="str">
        <f t="shared" si="113"/>
        <v/>
      </c>
      <c r="AZ207" s="262"/>
      <c r="BA207" s="263"/>
      <c r="BB207" s="80" t="str">
        <f t="shared" si="114"/>
        <v/>
      </c>
      <c r="BC207" s="74"/>
      <c r="BD207" s="75"/>
      <c r="BE207" s="75"/>
      <c r="BF207" s="75"/>
      <c r="BG207" s="75"/>
      <c r="BH207" s="76" t="str">
        <f t="shared" si="115"/>
        <v/>
      </c>
      <c r="BI207" s="76" t="str">
        <f t="shared" si="116"/>
        <v/>
      </c>
      <c r="BJ207" s="77"/>
      <c r="BK207" s="77"/>
      <c r="BL207" s="77"/>
      <c r="BM207" s="77"/>
      <c r="BN207" s="77"/>
      <c r="BO207" s="77"/>
      <c r="BP207" s="78"/>
      <c r="BQ207" s="78"/>
      <c r="BR207" s="78"/>
      <c r="BS207" s="78"/>
      <c r="BT207" s="78" t="str">
        <f t="shared" si="141"/>
        <v/>
      </c>
      <c r="BU207" s="78" t="str">
        <f t="shared" si="117"/>
        <v/>
      </c>
      <c r="BV207" s="81"/>
      <c r="BW207" s="81"/>
      <c r="BX207" s="81"/>
      <c r="BY207" s="82"/>
      <c r="BZ207" s="82"/>
      <c r="CA207" s="82" t="str">
        <f t="shared" si="118"/>
        <v/>
      </c>
      <c r="CB207" s="82" t="str">
        <f t="shared" si="119"/>
        <v/>
      </c>
      <c r="CC207" s="83"/>
      <c r="CD207" s="83"/>
      <c r="CE207" s="84"/>
      <c r="CF207" s="84"/>
      <c r="CG207" s="84"/>
      <c r="CH207" s="84" t="str">
        <f t="shared" si="120"/>
        <v/>
      </c>
      <c r="CI207" s="84" t="str">
        <f t="shared" si="121"/>
        <v/>
      </c>
      <c r="CJ207" s="85"/>
      <c r="CK207" s="85"/>
      <c r="CL207" s="86"/>
      <c r="CM207" s="86"/>
      <c r="CN207" s="86"/>
      <c r="CO207" s="86" t="str">
        <f t="shared" si="142"/>
        <v/>
      </c>
      <c r="CP207" s="86">
        <f t="shared" si="123"/>
        <v>0</v>
      </c>
      <c r="CQ207" s="87"/>
      <c r="CR207" s="87"/>
      <c r="CS207" s="87"/>
      <c r="CT207" s="87"/>
      <c r="CU207" s="88"/>
      <c r="CV207" s="88"/>
      <c r="CW207" s="88"/>
      <c r="CX207" s="88"/>
      <c r="CY207" s="88" t="str">
        <f t="shared" si="144"/>
        <v/>
      </c>
      <c r="CZ207" s="89" t="str">
        <f t="shared" si="125"/>
        <v/>
      </c>
      <c r="DA207" s="264"/>
      <c r="DB207" s="263"/>
      <c r="DC207" s="80" t="str">
        <f t="shared" si="126"/>
        <v/>
      </c>
      <c r="DD207" s="162" t="str">
        <f t="shared" si="127"/>
        <v/>
      </c>
      <c r="DE207" s="162" t="str">
        <f t="shared" si="128"/>
        <v/>
      </c>
      <c r="DF207" s="162" t="str">
        <f t="shared" si="129"/>
        <v/>
      </c>
      <c r="DG207" s="162" t="str">
        <f t="shared" si="130"/>
        <v/>
      </c>
      <c r="DH207" s="93" t="str">
        <f>IFERROR(IF(AND($C$167="",$E$166="",$AE$166="",$BC$166="",$E$165=""),IF(SUM(DD207:DG207)=0,"",SUM(DD207:DG207)),""),"")</f>
        <v/>
      </c>
      <c r="DI207" s="94" t="str">
        <f t="shared" si="132"/>
        <v/>
      </c>
      <c r="DJ207" s="95" t="str">
        <f t="shared" si="133"/>
        <v/>
      </c>
      <c r="DK207" s="96" t="str">
        <f t="shared" si="134"/>
        <v/>
      </c>
      <c r="DL207" s="97" t="str">
        <f t="shared" si="135"/>
        <v/>
      </c>
      <c r="DM207" s="164" t="str">
        <f t="shared" si="136"/>
        <v/>
      </c>
      <c r="DN207" s="165" t="str">
        <f t="shared" si="137"/>
        <v/>
      </c>
      <c r="DO207" s="165" t="str">
        <f t="shared" si="143"/>
        <v/>
      </c>
      <c r="DP207" s="165" t="str">
        <f t="shared" si="138"/>
        <v/>
      </c>
      <c r="DQ207" s="172" t="str">
        <f t="shared" si="139"/>
        <v/>
      </c>
    </row>
    <row r="208" spans="1:121" ht="18" hidden="1" customHeight="1">
      <c r="A208" s="70"/>
      <c r="B208" s="118"/>
      <c r="C208" s="462"/>
      <c r="D208" s="463"/>
      <c r="E208" s="74"/>
      <c r="F208" s="75"/>
      <c r="G208" s="75"/>
      <c r="H208" s="75"/>
      <c r="I208" s="75"/>
      <c r="J208" s="75"/>
      <c r="K208" s="75"/>
      <c r="L208" s="75"/>
      <c r="M208" s="76"/>
      <c r="N208" s="76"/>
      <c r="O208" s="76"/>
      <c r="P208" s="76"/>
      <c r="Q208" s="76" t="str">
        <f t="shared" si="107"/>
        <v/>
      </c>
      <c r="R208" s="76">
        <f t="shared" si="108"/>
        <v>0</v>
      </c>
      <c r="S208" s="77"/>
      <c r="T208" s="77"/>
      <c r="U208" s="77"/>
      <c r="V208" s="77"/>
      <c r="W208" s="77"/>
      <c r="X208" s="78"/>
      <c r="Y208" s="78"/>
      <c r="Z208" s="78"/>
      <c r="AA208" s="78"/>
      <c r="AB208" s="78"/>
      <c r="AC208" s="78" t="str">
        <f t="shared" si="109"/>
        <v/>
      </c>
      <c r="AD208" s="79" t="str">
        <f t="shared" si="110"/>
        <v/>
      </c>
      <c r="AE208" s="74"/>
      <c r="AF208" s="75"/>
      <c r="AG208" s="75"/>
      <c r="AH208" s="75"/>
      <c r="AI208" s="75"/>
      <c r="AJ208" s="75"/>
      <c r="AK208" s="75"/>
      <c r="AL208" s="76"/>
      <c r="AM208" s="76"/>
      <c r="AN208" s="76"/>
      <c r="AO208" s="76" t="str">
        <f t="shared" si="111"/>
        <v/>
      </c>
      <c r="AP208" s="76" t="str">
        <f t="shared" si="112"/>
        <v/>
      </c>
      <c r="AQ208" s="77"/>
      <c r="AR208" s="77"/>
      <c r="AS208" s="77"/>
      <c r="AT208" s="77"/>
      <c r="AU208" s="78"/>
      <c r="AV208" s="78"/>
      <c r="AW208" s="78"/>
      <c r="AX208" s="78" t="str">
        <f t="shared" si="140"/>
        <v/>
      </c>
      <c r="AY208" s="78" t="str">
        <f t="shared" si="113"/>
        <v/>
      </c>
      <c r="AZ208" s="262"/>
      <c r="BA208" s="263"/>
      <c r="BB208" s="80" t="str">
        <f t="shared" si="114"/>
        <v/>
      </c>
      <c r="BC208" s="74"/>
      <c r="BD208" s="75"/>
      <c r="BE208" s="75"/>
      <c r="BF208" s="75"/>
      <c r="BG208" s="75"/>
      <c r="BH208" s="76" t="str">
        <f t="shared" si="115"/>
        <v/>
      </c>
      <c r="BI208" s="76" t="str">
        <f>IFERROR(IF($BI$168=0,0,((BH208/SUMIFS($BC$171:$BG$171,BC208:BG208,"&gt;=0"))*100)),"")</f>
        <v/>
      </c>
      <c r="BJ208" s="77"/>
      <c r="BK208" s="77"/>
      <c r="BL208" s="77"/>
      <c r="BM208" s="77"/>
      <c r="BN208" s="77"/>
      <c r="BO208" s="77"/>
      <c r="BP208" s="78"/>
      <c r="BQ208" s="78"/>
      <c r="BR208" s="78"/>
      <c r="BS208" s="78"/>
      <c r="BT208" s="78" t="str">
        <f t="shared" si="141"/>
        <v/>
      </c>
      <c r="BU208" s="78" t="str">
        <f t="shared" si="117"/>
        <v/>
      </c>
      <c r="BV208" s="81"/>
      <c r="BW208" s="81"/>
      <c r="BX208" s="81"/>
      <c r="BY208" s="82"/>
      <c r="BZ208" s="82"/>
      <c r="CA208" s="82" t="str">
        <f t="shared" si="118"/>
        <v/>
      </c>
      <c r="CB208" s="82" t="str">
        <f t="shared" si="119"/>
        <v/>
      </c>
      <c r="CC208" s="83"/>
      <c r="CD208" s="83"/>
      <c r="CE208" s="84"/>
      <c r="CF208" s="84"/>
      <c r="CG208" s="84"/>
      <c r="CH208" s="84" t="str">
        <f t="shared" si="120"/>
        <v/>
      </c>
      <c r="CI208" s="84" t="str">
        <f t="shared" si="121"/>
        <v/>
      </c>
      <c r="CJ208" s="85"/>
      <c r="CK208" s="85"/>
      <c r="CL208" s="86"/>
      <c r="CM208" s="86"/>
      <c r="CN208" s="86"/>
      <c r="CO208" s="86" t="str">
        <f t="shared" si="142"/>
        <v/>
      </c>
      <c r="CP208" s="86">
        <f t="shared" si="123"/>
        <v>0</v>
      </c>
      <c r="CQ208" s="87"/>
      <c r="CR208" s="87"/>
      <c r="CS208" s="87"/>
      <c r="CT208" s="87"/>
      <c r="CU208" s="88"/>
      <c r="CV208" s="88"/>
      <c r="CW208" s="88"/>
      <c r="CX208" s="88"/>
      <c r="CY208" s="88" t="str">
        <f t="shared" si="144"/>
        <v/>
      </c>
      <c r="CZ208" s="89" t="str">
        <f t="shared" si="125"/>
        <v/>
      </c>
      <c r="DA208" s="264"/>
      <c r="DB208" s="263"/>
      <c r="DC208" s="80" t="str">
        <f t="shared" si="126"/>
        <v/>
      </c>
      <c r="DD208" s="162" t="str">
        <f t="shared" si="127"/>
        <v/>
      </c>
      <c r="DE208" s="162" t="str">
        <f t="shared" si="128"/>
        <v/>
      </c>
      <c r="DF208" s="162" t="str">
        <f t="shared" si="129"/>
        <v/>
      </c>
      <c r="DG208" s="162" t="str">
        <f t="shared" si="130"/>
        <v/>
      </c>
      <c r="DH208" s="93" t="str">
        <f t="shared" si="131"/>
        <v/>
      </c>
      <c r="DI208" s="94" t="str">
        <f t="shared" si="132"/>
        <v/>
      </c>
      <c r="DJ208" s="95" t="str">
        <f t="shared" si="133"/>
        <v/>
      </c>
      <c r="DK208" s="96" t="str">
        <f t="shared" si="134"/>
        <v/>
      </c>
      <c r="DL208" s="97" t="str">
        <f t="shared" si="135"/>
        <v/>
      </c>
      <c r="DM208" s="164" t="str">
        <f t="shared" si="136"/>
        <v/>
      </c>
      <c r="DN208" s="165" t="str">
        <f t="shared" si="137"/>
        <v/>
      </c>
      <c r="DO208" s="165" t="str">
        <f t="shared" si="143"/>
        <v/>
      </c>
      <c r="DP208" s="165" t="str">
        <f t="shared" si="138"/>
        <v/>
      </c>
      <c r="DQ208" s="172" t="str">
        <f t="shared" si="139"/>
        <v/>
      </c>
    </row>
    <row r="209" spans="1:121" ht="18" hidden="1" customHeight="1">
      <c r="A209" s="70"/>
      <c r="B209" s="118"/>
      <c r="C209" s="462"/>
      <c r="D209" s="463"/>
      <c r="E209" s="74"/>
      <c r="F209" s="75"/>
      <c r="G209" s="75"/>
      <c r="H209" s="75"/>
      <c r="I209" s="75"/>
      <c r="J209" s="75"/>
      <c r="K209" s="75"/>
      <c r="L209" s="75"/>
      <c r="M209" s="76"/>
      <c r="N209" s="76"/>
      <c r="O209" s="76"/>
      <c r="P209" s="76"/>
      <c r="Q209" s="76" t="str">
        <f t="shared" si="107"/>
        <v/>
      </c>
      <c r="R209" s="76">
        <f t="shared" si="108"/>
        <v>0</v>
      </c>
      <c r="S209" s="77"/>
      <c r="T209" s="77"/>
      <c r="U209" s="77"/>
      <c r="V209" s="77"/>
      <c r="W209" s="77"/>
      <c r="X209" s="78"/>
      <c r="Y209" s="78"/>
      <c r="Z209" s="78"/>
      <c r="AA209" s="78"/>
      <c r="AB209" s="78"/>
      <c r="AC209" s="78" t="str">
        <f t="shared" si="109"/>
        <v/>
      </c>
      <c r="AD209" s="79" t="str">
        <f t="shared" si="110"/>
        <v/>
      </c>
      <c r="AE209" s="74"/>
      <c r="AF209" s="75"/>
      <c r="AG209" s="75"/>
      <c r="AH209" s="75"/>
      <c r="AI209" s="75"/>
      <c r="AJ209" s="75"/>
      <c r="AK209" s="75"/>
      <c r="AL209" s="76"/>
      <c r="AM209" s="76"/>
      <c r="AN209" s="76"/>
      <c r="AO209" s="76" t="str">
        <f t="shared" si="111"/>
        <v/>
      </c>
      <c r="AP209" s="76" t="str">
        <f t="shared" si="112"/>
        <v/>
      </c>
      <c r="AQ209" s="77"/>
      <c r="AR209" s="77"/>
      <c r="AS209" s="77"/>
      <c r="AT209" s="77"/>
      <c r="AU209" s="78"/>
      <c r="AV209" s="78"/>
      <c r="AW209" s="78"/>
      <c r="AX209" s="78" t="str">
        <f t="shared" si="140"/>
        <v/>
      </c>
      <c r="AY209" s="78" t="str">
        <f t="shared" si="113"/>
        <v/>
      </c>
      <c r="AZ209" s="262"/>
      <c r="BA209" s="263"/>
      <c r="BB209" s="80" t="str">
        <f t="shared" si="114"/>
        <v/>
      </c>
      <c r="BC209" s="74"/>
      <c r="BD209" s="75"/>
      <c r="BE209" s="75"/>
      <c r="BF209" s="75"/>
      <c r="BG209" s="75"/>
      <c r="BH209" s="76" t="str">
        <f t="shared" si="115"/>
        <v/>
      </c>
      <c r="BI209" s="76" t="str">
        <f t="shared" si="116"/>
        <v/>
      </c>
      <c r="BJ209" s="77"/>
      <c r="BK209" s="77"/>
      <c r="BL209" s="77"/>
      <c r="BM209" s="77"/>
      <c r="BN209" s="77"/>
      <c r="BO209" s="77"/>
      <c r="BP209" s="78"/>
      <c r="BQ209" s="78"/>
      <c r="BR209" s="78"/>
      <c r="BS209" s="78"/>
      <c r="BT209" s="78" t="str">
        <f t="shared" si="141"/>
        <v/>
      </c>
      <c r="BU209" s="78" t="str">
        <f t="shared" si="117"/>
        <v/>
      </c>
      <c r="BV209" s="81"/>
      <c r="BW209" s="81"/>
      <c r="BX209" s="81"/>
      <c r="BY209" s="82"/>
      <c r="BZ209" s="82"/>
      <c r="CA209" s="82" t="str">
        <f t="shared" si="118"/>
        <v/>
      </c>
      <c r="CB209" s="82" t="str">
        <f t="shared" si="119"/>
        <v/>
      </c>
      <c r="CC209" s="83"/>
      <c r="CD209" s="83"/>
      <c r="CE209" s="84"/>
      <c r="CF209" s="84"/>
      <c r="CG209" s="84"/>
      <c r="CH209" s="84" t="str">
        <f t="shared" si="120"/>
        <v/>
      </c>
      <c r="CI209" s="84" t="str">
        <f t="shared" si="121"/>
        <v/>
      </c>
      <c r="CJ209" s="85"/>
      <c r="CK209" s="85"/>
      <c r="CL209" s="86"/>
      <c r="CM209" s="86"/>
      <c r="CN209" s="86"/>
      <c r="CO209" s="86" t="str">
        <f t="shared" si="142"/>
        <v/>
      </c>
      <c r="CP209" s="86">
        <f t="shared" si="123"/>
        <v>0</v>
      </c>
      <c r="CQ209" s="87"/>
      <c r="CR209" s="87"/>
      <c r="CS209" s="87"/>
      <c r="CT209" s="87"/>
      <c r="CU209" s="88"/>
      <c r="CV209" s="88"/>
      <c r="CW209" s="88"/>
      <c r="CX209" s="88"/>
      <c r="CY209" s="88" t="str">
        <f t="shared" si="144"/>
        <v/>
      </c>
      <c r="CZ209" s="89" t="str">
        <f t="shared" si="125"/>
        <v/>
      </c>
      <c r="DA209" s="264"/>
      <c r="DB209" s="263"/>
      <c r="DC209" s="80" t="str">
        <f t="shared" si="126"/>
        <v/>
      </c>
      <c r="DD209" s="162" t="str">
        <f t="shared" si="127"/>
        <v/>
      </c>
      <c r="DE209" s="162" t="str">
        <f t="shared" si="128"/>
        <v/>
      </c>
      <c r="DF209" s="162" t="str">
        <f t="shared" si="129"/>
        <v/>
      </c>
      <c r="DG209" s="162" t="str">
        <f t="shared" si="130"/>
        <v/>
      </c>
      <c r="DH209" s="93" t="str">
        <f t="shared" si="131"/>
        <v/>
      </c>
      <c r="DI209" s="94" t="str">
        <f t="shared" si="132"/>
        <v/>
      </c>
      <c r="DJ209" s="95" t="str">
        <f t="shared" si="133"/>
        <v/>
      </c>
      <c r="DK209" s="96" t="str">
        <f t="shared" si="134"/>
        <v/>
      </c>
      <c r="DL209" s="97" t="str">
        <f t="shared" si="135"/>
        <v/>
      </c>
      <c r="DM209" s="164" t="str">
        <f t="shared" si="136"/>
        <v/>
      </c>
      <c r="DN209" s="165" t="str">
        <f t="shared" si="137"/>
        <v/>
      </c>
      <c r="DO209" s="165" t="str">
        <f t="shared" si="143"/>
        <v/>
      </c>
      <c r="DP209" s="165" t="str">
        <f t="shared" si="138"/>
        <v/>
      </c>
      <c r="DQ209" s="172" t="str">
        <f t="shared" si="139"/>
        <v/>
      </c>
    </row>
    <row r="210" spans="1:121" ht="18" hidden="1" customHeight="1">
      <c r="A210" s="70"/>
      <c r="B210" s="118"/>
      <c r="C210" s="462"/>
      <c r="D210" s="463"/>
      <c r="E210" s="74"/>
      <c r="F210" s="75"/>
      <c r="G210" s="75"/>
      <c r="H210" s="75"/>
      <c r="I210" s="75"/>
      <c r="J210" s="75"/>
      <c r="K210" s="75"/>
      <c r="L210" s="75"/>
      <c r="M210" s="76"/>
      <c r="N210" s="76"/>
      <c r="O210" s="76"/>
      <c r="P210" s="76"/>
      <c r="Q210" s="76" t="str">
        <f t="shared" si="107"/>
        <v/>
      </c>
      <c r="R210" s="76">
        <f t="shared" si="108"/>
        <v>0</v>
      </c>
      <c r="S210" s="77"/>
      <c r="T210" s="77"/>
      <c r="U210" s="77"/>
      <c r="V210" s="77"/>
      <c r="W210" s="77"/>
      <c r="X210" s="78"/>
      <c r="Y210" s="78"/>
      <c r="Z210" s="78"/>
      <c r="AA210" s="78"/>
      <c r="AB210" s="78"/>
      <c r="AC210" s="78" t="str">
        <f t="shared" si="109"/>
        <v/>
      </c>
      <c r="AD210" s="79" t="str">
        <f t="shared" si="110"/>
        <v/>
      </c>
      <c r="AE210" s="74"/>
      <c r="AF210" s="75"/>
      <c r="AG210" s="75"/>
      <c r="AH210" s="75"/>
      <c r="AI210" s="75"/>
      <c r="AJ210" s="75"/>
      <c r="AK210" s="75"/>
      <c r="AL210" s="76"/>
      <c r="AM210" s="76"/>
      <c r="AN210" s="76"/>
      <c r="AO210" s="76" t="str">
        <f t="shared" si="111"/>
        <v/>
      </c>
      <c r="AP210" s="76" t="str">
        <f t="shared" si="112"/>
        <v/>
      </c>
      <c r="AQ210" s="77"/>
      <c r="AR210" s="77"/>
      <c r="AS210" s="77"/>
      <c r="AT210" s="77"/>
      <c r="AU210" s="78"/>
      <c r="AV210" s="78"/>
      <c r="AW210" s="78"/>
      <c r="AX210" s="78" t="str">
        <f t="shared" si="140"/>
        <v/>
      </c>
      <c r="AY210" s="78" t="str">
        <f t="shared" si="113"/>
        <v/>
      </c>
      <c r="AZ210" s="262"/>
      <c r="BA210" s="263"/>
      <c r="BB210" s="80" t="str">
        <f t="shared" si="114"/>
        <v/>
      </c>
      <c r="BC210" s="74"/>
      <c r="BD210" s="75"/>
      <c r="BE210" s="75"/>
      <c r="BF210" s="75"/>
      <c r="BG210" s="75"/>
      <c r="BH210" s="76" t="str">
        <f t="shared" si="115"/>
        <v/>
      </c>
      <c r="BI210" s="76" t="str">
        <f t="shared" si="116"/>
        <v/>
      </c>
      <c r="BJ210" s="77"/>
      <c r="BK210" s="77"/>
      <c r="BL210" s="77"/>
      <c r="BM210" s="77"/>
      <c r="BN210" s="77"/>
      <c r="BO210" s="77"/>
      <c r="BP210" s="78"/>
      <c r="BQ210" s="78"/>
      <c r="BR210" s="78"/>
      <c r="BS210" s="78"/>
      <c r="BT210" s="78" t="str">
        <f t="shared" si="141"/>
        <v/>
      </c>
      <c r="BU210" s="78" t="str">
        <f t="shared" si="117"/>
        <v/>
      </c>
      <c r="BV210" s="81"/>
      <c r="BW210" s="81"/>
      <c r="BX210" s="81"/>
      <c r="BY210" s="82"/>
      <c r="BZ210" s="82"/>
      <c r="CA210" s="82" t="str">
        <f t="shared" si="118"/>
        <v/>
      </c>
      <c r="CB210" s="82" t="str">
        <f>IFERROR(IF($CB$168=0,0,((CA210/SUMIFS($BV$171:$BZ$171,BV210:BZ210,"&gt;=0"))*100)),"")</f>
        <v/>
      </c>
      <c r="CC210" s="83"/>
      <c r="CD210" s="83"/>
      <c r="CE210" s="84"/>
      <c r="CF210" s="84"/>
      <c r="CG210" s="84"/>
      <c r="CH210" s="84" t="str">
        <f t="shared" si="120"/>
        <v/>
      </c>
      <c r="CI210" s="84" t="str">
        <f t="shared" si="121"/>
        <v/>
      </c>
      <c r="CJ210" s="85"/>
      <c r="CK210" s="85"/>
      <c r="CL210" s="86"/>
      <c r="CM210" s="86"/>
      <c r="CN210" s="86"/>
      <c r="CO210" s="86" t="str">
        <f t="shared" si="142"/>
        <v/>
      </c>
      <c r="CP210" s="86">
        <f t="shared" si="123"/>
        <v>0</v>
      </c>
      <c r="CQ210" s="87"/>
      <c r="CR210" s="87"/>
      <c r="CS210" s="87"/>
      <c r="CT210" s="87"/>
      <c r="CU210" s="88"/>
      <c r="CV210" s="88"/>
      <c r="CW210" s="88"/>
      <c r="CX210" s="88"/>
      <c r="CY210" s="88" t="str">
        <f t="shared" si="144"/>
        <v/>
      </c>
      <c r="CZ210" s="89" t="str">
        <f t="shared" si="125"/>
        <v/>
      </c>
      <c r="DA210" s="264"/>
      <c r="DB210" s="263"/>
      <c r="DC210" s="80" t="str">
        <f t="shared" si="126"/>
        <v/>
      </c>
      <c r="DD210" s="162" t="str">
        <f t="shared" si="127"/>
        <v/>
      </c>
      <c r="DE210" s="162" t="str">
        <f t="shared" si="128"/>
        <v/>
      </c>
      <c r="DF210" s="162" t="str">
        <f t="shared" si="129"/>
        <v/>
      </c>
      <c r="DG210" s="162" t="str">
        <f t="shared" si="130"/>
        <v/>
      </c>
      <c r="DH210" s="93" t="str">
        <f t="shared" si="131"/>
        <v/>
      </c>
      <c r="DI210" s="94" t="str">
        <f t="shared" si="132"/>
        <v/>
      </c>
      <c r="DJ210" s="95" t="str">
        <f t="shared" si="133"/>
        <v/>
      </c>
      <c r="DK210" s="96" t="str">
        <f t="shared" si="134"/>
        <v/>
      </c>
      <c r="DL210" s="97" t="str">
        <f t="shared" si="135"/>
        <v/>
      </c>
      <c r="DM210" s="164" t="str">
        <f t="shared" si="136"/>
        <v/>
      </c>
      <c r="DN210" s="165" t="str">
        <f t="shared" si="137"/>
        <v/>
      </c>
      <c r="DO210" s="165" t="str">
        <f t="shared" si="143"/>
        <v/>
      </c>
      <c r="DP210" s="165" t="str">
        <f t="shared" si="138"/>
        <v/>
      </c>
      <c r="DQ210" s="172" t="str">
        <f t="shared" si="139"/>
        <v/>
      </c>
    </row>
    <row r="211" spans="1:121" ht="18" hidden="1" customHeight="1" thickBot="1">
      <c r="A211" s="70"/>
      <c r="B211" s="118"/>
      <c r="C211" s="462"/>
      <c r="D211" s="463"/>
      <c r="E211" s="119"/>
      <c r="F211" s="120"/>
      <c r="G211" s="120"/>
      <c r="H211" s="120"/>
      <c r="I211" s="120"/>
      <c r="J211" s="120"/>
      <c r="K211" s="120"/>
      <c r="L211" s="120"/>
      <c r="M211" s="121"/>
      <c r="N211" s="121"/>
      <c r="O211" s="121"/>
      <c r="P211" s="121"/>
      <c r="Q211" s="121" t="str">
        <f t="shared" si="107"/>
        <v/>
      </c>
      <c r="R211" s="76">
        <f t="shared" si="108"/>
        <v>0</v>
      </c>
      <c r="S211" s="122"/>
      <c r="T211" s="122"/>
      <c r="U211" s="122"/>
      <c r="V211" s="122"/>
      <c r="W211" s="122"/>
      <c r="X211" s="123"/>
      <c r="Y211" s="123"/>
      <c r="Z211" s="123"/>
      <c r="AA211" s="123"/>
      <c r="AB211" s="123"/>
      <c r="AC211" s="123" t="str">
        <f t="shared" si="109"/>
        <v/>
      </c>
      <c r="AD211" s="79" t="str">
        <f t="shared" si="110"/>
        <v/>
      </c>
      <c r="AE211" s="119"/>
      <c r="AF211" s="120"/>
      <c r="AG211" s="120"/>
      <c r="AH211" s="120"/>
      <c r="AI211" s="120"/>
      <c r="AJ211" s="120"/>
      <c r="AK211" s="120"/>
      <c r="AL211" s="121"/>
      <c r="AM211" s="121"/>
      <c r="AN211" s="121"/>
      <c r="AO211" s="76" t="str">
        <f t="shared" si="111"/>
        <v/>
      </c>
      <c r="AP211" s="76" t="str">
        <f t="shared" si="112"/>
        <v/>
      </c>
      <c r="AQ211" s="122"/>
      <c r="AR211" s="122"/>
      <c r="AS211" s="122"/>
      <c r="AT211" s="122"/>
      <c r="AU211" s="123"/>
      <c r="AV211" s="123"/>
      <c r="AW211" s="123"/>
      <c r="AX211" s="78" t="str">
        <f t="shared" si="140"/>
        <v/>
      </c>
      <c r="AY211" s="78" t="str">
        <f t="shared" si="113"/>
        <v/>
      </c>
      <c r="AZ211" s="265"/>
      <c r="BA211" s="266"/>
      <c r="BB211" s="80" t="str">
        <f t="shared" si="114"/>
        <v/>
      </c>
      <c r="BC211" s="119"/>
      <c r="BD211" s="120"/>
      <c r="BE211" s="120"/>
      <c r="BF211" s="120"/>
      <c r="BG211" s="120"/>
      <c r="BH211" s="76" t="str">
        <f t="shared" si="115"/>
        <v/>
      </c>
      <c r="BI211" s="76" t="str">
        <f t="shared" si="116"/>
        <v/>
      </c>
      <c r="BJ211" s="122"/>
      <c r="BK211" s="122"/>
      <c r="BL211" s="122"/>
      <c r="BM211" s="122"/>
      <c r="BN211" s="122"/>
      <c r="BO211" s="122"/>
      <c r="BP211" s="123"/>
      <c r="BQ211" s="123"/>
      <c r="BR211" s="123"/>
      <c r="BS211" s="123"/>
      <c r="BT211" s="78" t="str">
        <f t="shared" si="141"/>
        <v/>
      </c>
      <c r="BU211" s="78" t="str">
        <f t="shared" si="117"/>
        <v/>
      </c>
      <c r="BV211" s="126"/>
      <c r="BW211" s="126"/>
      <c r="BX211" s="126"/>
      <c r="BY211" s="127"/>
      <c r="BZ211" s="127"/>
      <c r="CA211" s="82" t="str">
        <f t="shared" si="118"/>
        <v/>
      </c>
      <c r="CB211" s="82" t="str">
        <f t="shared" si="119"/>
        <v/>
      </c>
      <c r="CC211" s="128"/>
      <c r="CD211" s="128"/>
      <c r="CE211" s="129"/>
      <c r="CF211" s="129"/>
      <c r="CG211" s="129"/>
      <c r="CH211" s="84" t="str">
        <f t="shared" si="120"/>
        <v/>
      </c>
      <c r="CI211" s="84" t="str">
        <f t="shared" si="121"/>
        <v/>
      </c>
      <c r="CJ211" s="130"/>
      <c r="CK211" s="130"/>
      <c r="CL211" s="131"/>
      <c r="CM211" s="131"/>
      <c r="CN211" s="131"/>
      <c r="CO211" s="131" t="str">
        <f t="shared" si="142"/>
        <v/>
      </c>
      <c r="CP211" s="86">
        <f t="shared" si="123"/>
        <v>0</v>
      </c>
      <c r="CQ211" s="132"/>
      <c r="CR211" s="132"/>
      <c r="CS211" s="132"/>
      <c r="CT211" s="132"/>
      <c r="CU211" s="133"/>
      <c r="CV211" s="133"/>
      <c r="CW211" s="133"/>
      <c r="CX211" s="133"/>
      <c r="CY211" s="88" t="str">
        <f t="shared" si="144"/>
        <v/>
      </c>
      <c r="CZ211" s="89" t="str">
        <f t="shared" si="125"/>
        <v/>
      </c>
      <c r="DA211" s="267"/>
      <c r="DB211" s="266"/>
      <c r="DC211" s="80" t="str">
        <f t="shared" si="126"/>
        <v/>
      </c>
      <c r="DD211" s="162" t="str">
        <f t="shared" si="127"/>
        <v/>
      </c>
      <c r="DE211" s="162" t="str">
        <f t="shared" si="128"/>
        <v/>
      </c>
      <c r="DF211" s="162" t="str">
        <f t="shared" si="129"/>
        <v/>
      </c>
      <c r="DG211" s="162" t="str">
        <f t="shared" si="130"/>
        <v/>
      </c>
      <c r="DH211" s="93" t="str">
        <f t="shared" si="131"/>
        <v/>
      </c>
      <c r="DI211" s="94" t="str">
        <f t="shared" si="132"/>
        <v/>
      </c>
      <c r="DJ211" s="95" t="str">
        <f t="shared" si="133"/>
        <v/>
      </c>
      <c r="DK211" s="96" t="str">
        <f t="shared" si="134"/>
        <v/>
      </c>
      <c r="DL211" s="97" t="str">
        <f t="shared" si="135"/>
        <v/>
      </c>
      <c r="DM211" s="164" t="str">
        <f t="shared" si="136"/>
        <v/>
      </c>
      <c r="DN211" s="165" t="str">
        <f t="shared" si="137"/>
        <v/>
      </c>
      <c r="DO211" s="165" t="str">
        <f t="shared" si="143"/>
        <v/>
      </c>
      <c r="DP211" s="165" t="str">
        <f t="shared" si="138"/>
        <v/>
      </c>
      <c r="DQ211" s="172" t="str">
        <f t="shared" si="139"/>
        <v/>
      </c>
    </row>
    <row r="212" spans="1:121" s="148" customFormat="1" ht="15">
      <c r="B212" s="144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  <c r="AN212" s="144"/>
      <c r="AO212" s="144"/>
      <c r="AP212" s="144"/>
      <c r="AQ212" s="144"/>
      <c r="AR212" s="144"/>
      <c r="AS212" s="144"/>
      <c r="AT212" s="144"/>
      <c r="AU212" s="144"/>
      <c r="AV212" s="144"/>
      <c r="AW212" s="144"/>
      <c r="AX212" s="144"/>
      <c r="AY212" s="144"/>
      <c r="AZ212" s="144"/>
      <c r="BA212" s="144"/>
      <c r="BB212" s="144"/>
      <c r="BC212" s="144"/>
      <c r="BD212" s="144"/>
      <c r="BE212" s="144"/>
      <c r="BF212" s="144"/>
      <c r="BG212" s="144"/>
      <c r="BH212" s="144"/>
      <c r="BI212" s="144"/>
      <c r="BJ212" s="144"/>
      <c r="BK212" s="144"/>
      <c r="BL212" s="144"/>
      <c r="BM212" s="144"/>
      <c r="BN212" s="144"/>
      <c r="BO212" s="144"/>
      <c r="BP212" s="144"/>
      <c r="BQ212" s="144"/>
      <c r="BR212" s="144"/>
      <c r="BS212" s="144"/>
      <c r="BT212" s="144"/>
      <c r="BU212" s="144"/>
      <c r="BV212" s="144"/>
      <c r="BW212" s="144"/>
      <c r="BX212" s="144"/>
      <c r="BY212" s="144"/>
      <c r="BZ212" s="144"/>
      <c r="CA212" s="144"/>
      <c r="CB212" s="144"/>
      <c r="CC212" s="144"/>
      <c r="CD212" s="144"/>
      <c r="CE212" s="144"/>
      <c r="CF212" s="144"/>
      <c r="CG212" s="144"/>
      <c r="CH212" s="144"/>
      <c r="CI212" s="144"/>
      <c r="CJ212" s="144"/>
      <c r="CK212" s="144"/>
      <c r="CL212" s="144"/>
      <c r="CM212" s="144"/>
      <c r="CN212" s="144"/>
      <c r="CO212" s="144"/>
      <c r="CP212" s="144"/>
      <c r="CQ212" s="144"/>
      <c r="CR212" s="144"/>
      <c r="CS212" s="144"/>
      <c r="CT212" s="144"/>
      <c r="CU212" s="144"/>
      <c r="CV212" s="144"/>
      <c r="CW212" s="144"/>
      <c r="CX212" s="144"/>
      <c r="CY212" s="144"/>
      <c r="CZ212" s="268" t="s">
        <v>102</v>
      </c>
      <c r="DA212" s="269"/>
      <c r="DB212" s="269"/>
      <c r="DC212" s="269"/>
      <c r="DD212" s="2"/>
      <c r="DE212" s="2"/>
      <c r="DF212" s="2"/>
      <c r="DG212" s="2"/>
      <c r="DH212" s="145">
        <f>IFERROR(AVERAGE(DH172:DH211),"")</f>
        <v>81.19327564102565</v>
      </c>
      <c r="DI212" s="145">
        <f>IFERROR(AVERAGE(DI172:DI211),"")</f>
        <v>88.245797275641024</v>
      </c>
      <c r="DJ212" s="145">
        <f>IFERROR(AVERAGE(DJ172:DJ211),"")</f>
        <v>89.551819800569803</v>
      </c>
      <c r="DK212" s="145">
        <f>IFERROR(AVERAGE(DK172:DK211),"")</f>
        <v>90.596637820512825</v>
      </c>
      <c r="DL212" s="151"/>
      <c r="DM212" s="147"/>
      <c r="DN212" s="151"/>
      <c r="DO212" s="151"/>
    </row>
    <row r="213" spans="1:121" s="148" customFormat="1" ht="15">
      <c r="B213" s="144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  <c r="AN213" s="144"/>
      <c r="AO213" s="144"/>
      <c r="AP213" s="144"/>
      <c r="AQ213" s="144"/>
      <c r="AR213" s="144"/>
      <c r="AS213" s="144"/>
      <c r="AT213" s="144"/>
      <c r="AU213" s="144"/>
      <c r="AV213" s="144"/>
      <c r="AW213" s="144"/>
      <c r="AX213" s="144"/>
      <c r="AY213" s="144"/>
      <c r="AZ213" s="144"/>
      <c r="BA213" s="144"/>
      <c r="BB213" s="144"/>
      <c r="BC213" s="144"/>
      <c r="BD213" s="144"/>
      <c r="BE213" s="144"/>
      <c r="BF213" s="144"/>
      <c r="BG213" s="144"/>
      <c r="BH213" s="144"/>
      <c r="BI213" s="144"/>
      <c r="BJ213" s="144"/>
      <c r="BK213" s="144"/>
      <c r="BL213" s="144"/>
      <c r="BM213" s="144"/>
      <c r="BN213" s="144"/>
      <c r="BO213" s="144"/>
      <c r="BP213" s="144"/>
      <c r="BQ213" s="144"/>
      <c r="BR213" s="144"/>
      <c r="BS213" s="144"/>
      <c r="BT213" s="144"/>
      <c r="BU213" s="144"/>
      <c r="BV213" s="144"/>
      <c r="BW213" s="144"/>
      <c r="BX213" s="144"/>
      <c r="BY213" s="144"/>
      <c r="BZ213" s="144"/>
      <c r="CA213" s="144"/>
      <c r="CB213" s="144"/>
      <c r="CC213" s="144"/>
      <c r="CD213" s="144"/>
      <c r="CE213" s="144"/>
      <c r="CF213" s="144"/>
      <c r="CG213" s="144"/>
      <c r="CH213" s="144"/>
      <c r="CI213" s="144"/>
      <c r="CJ213" s="144"/>
      <c r="CK213" s="144"/>
      <c r="CL213" s="144"/>
      <c r="CM213" s="144"/>
      <c r="CN213" s="144"/>
      <c r="CO213" s="144"/>
      <c r="CP213" s="144"/>
      <c r="CQ213" s="144"/>
      <c r="CR213" s="144"/>
      <c r="CS213" s="144"/>
      <c r="CT213" s="144"/>
      <c r="CU213" s="144"/>
      <c r="CV213" s="144"/>
      <c r="CW213" s="144"/>
      <c r="CX213" s="144"/>
      <c r="CY213" s="144"/>
      <c r="CZ213" s="270" t="s">
        <v>103</v>
      </c>
      <c r="DA213" s="270"/>
      <c r="DB213" s="270"/>
      <c r="DC213" s="270"/>
      <c r="DD213" s="2"/>
      <c r="DE213" s="2"/>
      <c r="DF213" s="2"/>
      <c r="DG213" s="2"/>
      <c r="DH213" s="145">
        <f>IFERROR(ROUND(STDEV(DH172:DH211),2),"")</f>
        <v>11.29</v>
      </c>
      <c r="DI213" s="145">
        <f>IFERROR(ROUND(STDEV(DI172:DI211),2),"")</f>
        <v>7.06</v>
      </c>
      <c r="DJ213" s="145">
        <f>IFERROR(ROUND(STDEV(DJ172:DJ211),2),"")</f>
        <v>6.27</v>
      </c>
      <c r="DK213" s="145">
        <f>IFERROR(ROUND(STDEV(DK172:DK211),2),"")</f>
        <v>5.65</v>
      </c>
      <c r="DL213" s="151"/>
      <c r="DM213" s="147"/>
      <c r="DN213" s="151"/>
    </row>
    <row r="214" spans="1:121" s="148" customFormat="1" ht="15">
      <c r="B214" s="144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  <c r="AN214" s="144"/>
      <c r="AO214" s="144"/>
      <c r="AP214" s="144"/>
      <c r="AQ214" s="144"/>
      <c r="AR214" s="144"/>
      <c r="AS214" s="144"/>
      <c r="AT214" s="144"/>
      <c r="AU214" s="144"/>
      <c r="AV214" s="144"/>
      <c r="AW214" s="144"/>
      <c r="AX214" s="144"/>
      <c r="AY214" s="144"/>
      <c r="AZ214" s="144"/>
      <c r="BA214" s="144"/>
      <c r="BB214" s="144"/>
      <c r="BC214" s="144"/>
      <c r="BD214" s="144"/>
      <c r="BE214" s="144"/>
      <c r="BF214" s="144"/>
      <c r="BG214" s="144"/>
      <c r="BH214" s="144"/>
      <c r="BI214" s="144"/>
      <c r="BJ214" s="144"/>
      <c r="BK214" s="144"/>
      <c r="BL214" s="144"/>
      <c r="BM214" s="144"/>
      <c r="BN214" s="144"/>
      <c r="BO214" s="144"/>
      <c r="BP214" s="144"/>
      <c r="BQ214" s="144"/>
      <c r="BR214" s="144"/>
      <c r="BS214" s="144"/>
      <c r="BT214" s="144"/>
      <c r="BU214" s="144"/>
      <c r="BV214" s="144"/>
      <c r="BW214" s="144"/>
      <c r="BX214" s="144"/>
      <c r="BY214" s="144"/>
      <c r="BZ214" s="144"/>
      <c r="CA214" s="144"/>
      <c r="CB214" s="144"/>
      <c r="CC214" s="144"/>
      <c r="CD214" s="144"/>
      <c r="CE214" s="144"/>
      <c r="CF214" s="144"/>
      <c r="CG214" s="144"/>
      <c r="CH214" s="144"/>
      <c r="CI214" s="144"/>
      <c r="CJ214" s="144"/>
      <c r="CK214" s="144"/>
      <c r="CL214" s="144"/>
      <c r="CM214" s="144"/>
      <c r="CN214" s="144"/>
      <c r="CO214" s="144"/>
      <c r="CP214" s="144"/>
      <c r="CQ214" s="144"/>
      <c r="CR214" s="144"/>
      <c r="CS214" s="144"/>
      <c r="CT214" s="144"/>
      <c r="CU214" s="144"/>
      <c r="CV214" s="144"/>
      <c r="CW214" s="144"/>
      <c r="CX214" s="144"/>
      <c r="CY214" s="144"/>
      <c r="CZ214" s="144"/>
      <c r="DA214" s="144"/>
      <c r="DB214" s="144"/>
      <c r="DC214" s="144"/>
      <c r="DD214" s="149"/>
      <c r="DE214" s="149"/>
      <c r="DF214" s="149"/>
      <c r="DG214" s="149"/>
      <c r="DH214" s="150"/>
      <c r="DL214" s="151"/>
      <c r="DM214" s="147"/>
      <c r="DN214" s="151"/>
    </row>
    <row r="215" spans="1:121" s="148" customFormat="1" ht="15">
      <c r="B215" s="144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  <c r="AN215" s="144"/>
      <c r="AO215" s="144"/>
      <c r="AP215" s="144"/>
      <c r="AQ215" s="144"/>
      <c r="AR215" s="144"/>
      <c r="AS215" s="144"/>
      <c r="AT215" s="144"/>
      <c r="AU215" s="144"/>
      <c r="AV215" s="144"/>
      <c r="AW215" s="144"/>
      <c r="AX215" s="144"/>
      <c r="AY215" s="144"/>
      <c r="AZ215" s="144"/>
      <c r="BA215" s="144"/>
      <c r="BB215" s="144"/>
      <c r="BC215" s="144"/>
      <c r="BD215" s="144"/>
      <c r="BE215" s="144"/>
      <c r="BF215" s="144"/>
      <c r="BG215" s="144"/>
      <c r="BH215" s="144"/>
      <c r="BI215" s="144"/>
      <c r="BJ215" s="144"/>
      <c r="BK215" s="144"/>
      <c r="BL215" s="144"/>
      <c r="BM215" s="144"/>
      <c r="BN215" s="144"/>
      <c r="BO215" s="144"/>
      <c r="BP215" s="144"/>
      <c r="BQ215" s="144"/>
      <c r="BR215" s="144"/>
      <c r="BS215" s="144"/>
      <c r="BT215" s="144"/>
      <c r="BU215" s="144"/>
      <c r="BV215" s="144"/>
      <c r="BW215" s="144"/>
      <c r="BX215" s="144"/>
      <c r="BY215" s="144"/>
      <c r="BZ215" s="144"/>
      <c r="CA215" s="144"/>
      <c r="CB215" s="144"/>
      <c r="CC215" s="144"/>
      <c r="CD215" s="144"/>
      <c r="CE215" s="144"/>
      <c r="CF215" s="144"/>
      <c r="CG215" s="144"/>
      <c r="CH215" s="144"/>
      <c r="CI215" s="144"/>
      <c r="CJ215" s="144"/>
      <c r="CK215" s="144"/>
      <c r="CL215" s="144"/>
      <c r="CM215" s="144"/>
      <c r="CN215" s="144"/>
      <c r="CO215" s="144"/>
      <c r="CP215" s="144"/>
      <c r="CQ215" s="144"/>
      <c r="CR215" s="144"/>
      <c r="CS215" s="144"/>
      <c r="CT215" s="144"/>
      <c r="CU215" s="144"/>
      <c r="CV215" s="144"/>
      <c r="CW215" s="144"/>
      <c r="CX215" s="144"/>
      <c r="CY215" s="144"/>
      <c r="CZ215" s="144"/>
      <c r="DA215" s="144"/>
      <c r="DB215" s="144"/>
      <c r="DC215" s="144"/>
      <c r="DD215" s="149"/>
      <c r="DE215" s="149"/>
      <c r="DF215" s="149"/>
      <c r="DG215" s="149"/>
      <c r="DH215" s="150"/>
      <c r="DL215" s="151"/>
      <c r="DM215" s="147"/>
      <c r="DN215" s="151"/>
    </row>
    <row r="216" spans="1:121" s="148" customFormat="1" ht="15">
      <c r="B216" s="144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  <c r="AN216" s="144"/>
      <c r="AO216" s="144"/>
      <c r="AP216" s="144"/>
      <c r="AQ216" s="144"/>
      <c r="AR216" s="144"/>
      <c r="AS216" s="144"/>
      <c r="AT216" s="144"/>
      <c r="AU216" s="144"/>
      <c r="AV216" s="144"/>
      <c r="AW216" s="144"/>
      <c r="AX216" s="144"/>
      <c r="AY216" s="144"/>
      <c r="AZ216" s="144"/>
      <c r="BA216" s="144"/>
      <c r="BB216" s="144"/>
      <c r="BC216" s="144"/>
      <c r="BD216" s="144"/>
      <c r="BE216" s="144"/>
      <c r="BF216" s="144"/>
      <c r="BG216" s="144"/>
      <c r="BH216" s="144"/>
      <c r="BI216" s="144"/>
      <c r="BJ216" s="144"/>
      <c r="BK216" s="144"/>
      <c r="BL216" s="144"/>
      <c r="BM216" s="144"/>
      <c r="BN216" s="144"/>
      <c r="BO216" s="144"/>
      <c r="BP216" s="144"/>
      <c r="BQ216" s="144"/>
      <c r="BR216" s="144"/>
      <c r="BS216" s="144"/>
      <c r="BT216" s="144"/>
      <c r="BU216" s="144"/>
      <c r="BV216" s="144"/>
      <c r="BW216" s="144"/>
      <c r="BX216" s="144"/>
      <c r="BY216" s="144"/>
      <c r="BZ216" s="144"/>
      <c r="CA216" s="144"/>
      <c r="CB216" s="144"/>
      <c r="CC216" s="144"/>
      <c r="CD216" s="144"/>
      <c r="CE216" s="144"/>
      <c r="CF216" s="144"/>
      <c r="CG216" s="144"/>
      <c r="CH216" s="144"/>
      <c r="CI216" s="144"/>
      <c r="CJ216" s="144"/>
      <c r="CK216" s="144"/>
      <c r="CL216" s="144"/>
      <c r="CM216" s="144"/>
      <c r="CN216" s="144"/>
      <c r="CO216" s="144"/>
      <c r="CP216" s="144"/>
      <c r="CQ216" s="144"/>
      <c r="CR216" s="144"/>
      <c r="CS216" s="144"/>
      <c r="CT216" s="144"/>
      <c r="CU216" s="144"/>
      <c r="CV216" s="144"/>
      <c r="CW216" s="144"/>
      <c r="CX216" s="144"/>
      <c r="CY216" s="144"/>
      <c r="CZ216" s="144"/>
      <c r="DA216" s="144"/>
      <c r="DB216" s="144"/>
      <c r="DC216" s="144"/>
      <c r="DD216" s="149"/>
      <c r="DE216" s="149"/>
      <c r="DF216" s="149"/>
      <c r="DG216" s="149"/>
      <c r="DH216" s="150"/>
      <c r="DL216" s="151"/>
      <c r="DM216" s="147"/>
      <c r="DN216" s="151"/>
    </row>
    <row r="217" spans="1:121"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  <c r="AA217" s="143"/>
      <c r="AB217" s="143"/>
      <c r="AC217" s="143"/>
      <c r="AD217" s="143"/>
      <c r="AE217" s="143"/>
      <c r="AF217" s="143"/>
      <c r="AG217" s="143"/>
      <c r="AH217" s="143"/>
      <c r="AI217" s="143"/>
      <c r="AJ217" s="143"/>
      <c r="AK217" s="143"/>
      <c r="AL217" s="143"/>
      <c r="AM217" s="143"/>
      <c r="AN217" s="143"/>
      <c r="AO217" s="143"/>
      <c r="AP217" s="143"/>
      <c r="AQ217" s="143"/>
      <c r="AR217" s="143"/>
      <c r="AS217" s="143"/>
      <c r="AT217" s="143"/>
      <c r="AU217" s="143"/>
      <c r="AV217" s="143"/>
      <c r="AW217" s="143"/>
      <c r="AX217" s="143"/>
      <c r="AY217" s="143"/>
      <c r="AZ217" s="143"/>
      <c r="BA217" s="143"/>
      <c r="BB217" s="143"/>
      <c r="BC217" s="143"/>
      <c r="BD217" s="143"/>
      <c r="BE217" s="143"/>
      <c r="BF217" s="143"/>
      <c r="BG217" s="143"/>
      <c r="BH217" s="143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  <c r="BV217" s="143"/>
      <c r="BW217" s="143"/>
      <c r="BX217" s="143"/>
      <c r="BY217" s="143"/>
      <c r="BZ217" s="143"/>
      <c r="CA217" s="143"/>
      <c r="CB217" s="143"/>
      <c r="CC217" s="143"/>
      <c r="CD217" s="143"/>
      <c r="CE217" s="143"/>
      <c r="CF217" s="143"/>
      <c r="CG217" s="143"/>
      <c r="CH217" s="143"/>
      <c r="CI217" s="143"/>
      <c r="CJ217" s="143"/>
      <c r="CK217" s="143"/>
      <c r="CL217" s="143"/>
      <c r="CM217" s="143"/>
      <c r="CN217" s="143"/>
      <c r="CO217" s="143"/>
      <c r="CP217" s="143"/>
      <c r="CQ217" s="143"/>
      <c r="CR217" s="143"/>
      <c r="CS217" s="143"/>
      <c r="CT217" s="143"/>
      <c r="CU217" s="143"/>
      <c r="CV217" s="143"/>
      <c r="CW217" s="143"/>
      <c r="CX217" s="143"/>
      <c r="CY217" s="143"/>
      <c r="CZ217" s="143"/>
      <c r="DA217" s="143"/>
      <c r="DB217" s="143"/>
      <c r="DC217" s="143"/>
      <c r="DD217" s="173"/>
      <c r="DE217" s="173"/>
      <c r="DF217" s="173"/>
      <c r="DG217" s="173"/>
    </row>
  </sheetData>
  <sheetProtection password="C7EA" sheet="1" objects="1" scenarios="1"/>
  <dataConsolidate/>
  <mergeCells count="730">
    <mergeCell ref="C5:D5"/>
    <mergeCell ref="C6:D6"/>
    <mergeCell ref="E6:CZ6"/>
    <mergeCell ref="C7:D7"/>
    <mergeCell ref="E7:AD7"/>
    <mergeCell ref="AE7:BB7"/>
    <mergeCell ref="BC7:CZ7"/>
    <mergeCell ref="DA7:DC8"/>
    <mergeCell ref="C8:D8"/>
    <mergeCell ref="E8:W8"/>
    <mergeCell ref="X8:AB8"/>
    <mergeCell ref="AC8:AD8"/>
    <mergeCell ref="AE8:AV8"/>
    <mergeCell ref="AW8:AZ8"/>
    <mergeCell ref="BA8:BB8"/>
    <mergeCell ref="BC8:CQ8"/>
    <mergeCell ref="CR8:CX8"/>
    <mergeCell ref="AP10:AP12"/>
    <mergeCell ref="AX10:AX11"/>
    <mergeCell ref="AY10:AY12"/>
    <mergeCell ref="BB10:BB12"/>
    <mergeCell ref="CY8:CZ8"/>
    <mergeCell ref="A9:A12"/>
    <mergeCell ref="B9:B12"/>
    <mergeCell ref="C9:C12"/>
    <mergeCell ref="D9:D10"/>
    <mergeCell ref="E9:M9"/>
    <mergeCell ref="N9:O9"/>
    <mergeCell ref="P9:Q9"/>
    <mergeCell ref="S9:Y9"/>
    <mergeCell ref="Z9:AC9"/>
    <mergeCell ref="BI10:BI12"/>
    <mergeCell ref="BT10:BT11"/>
    <mergeCell ref="BU10:BU12"/>
    <mergeCell ref="CA10:CA11"/>
    <mergeCell ref="CB10:CB12"/>
    <mergeCell ref="CP10:CP12"/>
    <mergeCell ref="CY10:CY11"/>
    <mergeCell ref="CZ10:CZ12"/>
    <mergeCell ref="BH10:BH11"/>
    <mergeCell ref="DL9:DL12"/>
    <mergeCell ref="Q10:Q11"/>
    <mergeCell ref="R10:R12"/>
    <mergeCell ref="AC10:AC11"/>
    <mergeCell ref="AD10:AD12"/>
    <mergeCell ref="AO10:AO11"/>
    <mergeCell ref="CG9:CH9"/>
    <mergeCell ref="CJ9:CM9"/>
    <mergeCell ref="CN9:CO9"/>
    <mergeCell ref="CQ9:CW9"/>
    <mergeCell ref="CX9:CY9"/>
    <mergeCell ref="DA9:DB9"/>
    <mergeCell ref="BG9:BH9"/>
    <mergeCell ref="BJ9:BR9"/>
    <mergeCell ref="BS9:BT9"/>
    <mergeCell ref="BV9:BY9"/>
    <mergeCell ref="BZ9:CA9"/>
    <mergeCell ref="CC9:CF9"/>
    <mergeCell ref="AE9:AM9"/>
    <mergeCell ref="AN9:AO9"/>
    <mergeCell ref="AQ9:AV9"/>
    <mergeCell ref="AW9:AX9"/>
    <mergeCell ref="AZ9:BA10"/>
    <mergeCell ref="BC9:BF9"/>
    <mergeCell ref="DH9:DH12"/>
    <mergeCell ref="DI9:DI11"/>
    <mergeCell ref="DJ9:DJ11"/>
    <mergeCell ref="DK9:DK11"/>
    <mergeCell ref="AZ14:BA14"/>
    <mergeCell ref="DA14:DB14"/>
    <mergeCell ref="DR14:DU14"/>
    <mergeCell ref="DV14:DW14"/>
    <mergeCell ref="AZ15:BA15"/>
    <mergeCell ref="DA15:DB15"/>
    <mergeCell ref="DR15:DU15"/>
    <mergeCell ref="DV15:DW15"/>
    <mergeCell ref="DC10:DC12"/>
    <mergeCell ref="AZ11:BA11"/>
    <mergeCell ref="DA11:DB12"/>
    <mergeCell ref="AZ12:BA12"/>
    <mergeCell ref="DR12:DW12"/>
    <mergeCell ref="AZ13:BA13"/>
    <mergeCell ref="DA13:DB13"/>
    <mergeCell ref="DR13:DU13"/>
    <mergeCell ref="DV13:DW13"/>
    <mergeCell ref="CH10:CH11"/>
    <mergeCell ref="CI10:CI12"/>
    <mergeCell ref="CO10:CO11"/>
    <mergeCell ref="DV18:DW18"/>
    <mergeCell ref="AZ19:BA19"/>
    <mergeCell ref="DA19:DB19"/>
    <mergeCell ref="DR19:DU19"/>
    <mergeCell ref="DV19:DW19"/>
    <mergeCell ref="AZ16:BA16"/>
    <mergeCell ref="DA16:DB16"/>
    <mergeCell ref="DR16:DU16"/>
    <mergeCell ref="DV16:DW16"/>
    <mergeCell ref="AZ17:BA17"/>
    <mergeCell ref="DA17:DB17"/>
    <mergeCell ref="DR17:DU17"/>
    <mergeCell ref="DV17:DW17"/>
    <mergeCell ref="AZ20:BA20"/>
    <mergeCell ref="DA20:DB20"/>
    <mergeCell ref="AZ21:BA21"/>
    <mergeCell ref="DA21:DB21"/>
    <mergeCell ref="AZ22:BA22"/>
    <mergeCell ref="DA22:DB22"/>
    <mergeCell ref="AZ18:BA18"/>
    <mergeCell ref="DA18:DB18"/>
    <mergeCell ref="DR18:DU18"/>
    <mergeCell ref="AZ26:BA26"/>
    <mergeCell ref="DA26:DB26"/>
    <mergeCell ref="AZ27:BA27"/>
    <mergeCell ref="DA27:DB27"/>
    <mergeCell ref="AZ28:BA28"/>
    <mergeCell ref="DA28:DB28"/>
    <mergeCell ref="AZ23:BA23"/>
    <mergeCell ref="DA23:DB23"/>
    <mergeCell ref="AZ24:BA24"/>
    <mergeCell ref="DA24:DB24"/>
    <mergeCell ref="AZ25:BA25"/>
    <mergeCell ref="DA25:DB25"/>
    <mergeCell ref="AZ32:BA32"/>
    <mergeCell ref="DA32:DB32"/>
    <mergeCell ref="AZ33:BA33"/>
    <mergeCell ref="DA33:DB33"/>
    <mergeCell ref="AZ34:BA34"/>
    <mergeCell ref="DA34:DB34"/>
    <mergeCell ref="AZ29:BA29"/>
    <mergeCell ref="DA29:DB29"/>
    <mergeCell ref="AZ30:BA30"/>
    <mergeCell ref="DA30:DB30"/>
    <mergeCell ref="AZ31:BA31"/>
    <mergeCell ref="DA31:DB31"/>
    <mergeCell ref="AZ38:BA38"/>
    <mergeCell ref="DA38:DB38"/>
    <mergeCell ref="AZ39:BA39"/>
    <mergeCell ref="DA39:DB39"/>
    <mergeCell ref="AZ40:BA40"/>
    <mergeCell ref="DA40:DB40"/>
    <mergeCell ref="AZ35:BA35"/>
    <mergeCell ref="DA35:DB35"/>
    <mergeCell ref="AZ36:BA36"/>
    <mergeCell ref="DA36:DB36"/>
    <mergeCell ref="AZ37:BA37"/>
    <mergeCell ref="DA37:DB37"/>
    <mergeCell ref="AZ44:BA44"/>
    <mergeCell ref="DA44:DB44"/>
    <mergeCell ref="AZ45:BA45"/>
    <mergeCell ref="DA45:DB45"/>
    <mergeCell ref="AZ46:BA46"/>
    <mergeCell ref="DA46:DB46"/>
    <mergeCell ref="AZ41:BA41"/>
    <mergeCell ref="DA41:DB41"/>
    <mergeCell ref="AZ42:BA42"/>
    <mergeCell ref="DA42:DB42"/>
    <mergeCell ref="AZ43:BA43"/>
    <mergeCell ref="DA43:DB43"/>
    <mergeCell ref="AZ50:BA50"/>
    <mergeCell ref="DA50:DB50"/>
    <mergeCell ref="AZ51:BA51"/>
    <mergeCell ref="DA51:DB51"/>
    <mergeCell ref="AZ52:BA52"/>
    <mergeCell ref="DA52:DB52"/>
    <mergeCell ref="AZ47:BA47"/>
    <mergeCell ref="DA47:DB47"/>
    <mergeCell ref="AZ48:BA48"/>
    <mergeCell ref="DA48:DB48"/>
    <mergeCell ref="AZ49:BA49"/>
    <mergeCell ref="DA49:DB49"/>
    <mergeCell ref="CZ53:DC53"/>
    <mergeCell ref="CZ54:DC54"/>
    <mergeCell ref="C58:D58"/>
    <mergeCell ref="C59:D59"/>
    <mergeCell ref="E59:CZ59"/>
    <mergeCell ref="C60:D60"/>
    <mergeCell ref="E60:AD60"/>
    <mergeCell ref="AE60:BB60"/>
    <mergeCell ref="BC60:CZ60"/>
    <mergeCell ref="DA60:DC61"/>
    <mergeCell ref="BA61:BB61"/>
    <mergeCell ref="BC61:CQ61"/>
    <mergeCell ref="CR61:CX61"/>
    <mergeCell ref="CY61:CZ61"/>
    <mergeCell ref="AC61:AD61"/>
    <mergeCell ref="AE61:AV61"/>
    <mergeCell ref="AW61:AZ61"/>
    <mergeCell ref="A62:A65"/>
    <mergeCell ref="B62:B65"/>
    <mergeCell ref="C62:C65"/>
    <mergeCell ref="D62:D63"/>
    <mergeCell ref="E62:M62"/>
    <mergeCell ref="N62:Q62"/>
    <mergeCell ref="C61:D61"/>
    <mergeCell ref="E61:W61"/>
    <mergeCell ref="X61:AB61"/>
    <mergeCell ref="Q63:Q64"/>
    <mergeCell ref="R63:R65"/>
    <mergeCell ref="S62:Y62"/>
    <mergeCell ref="DC63:DC65"/>
    <mergeCell ref="DA64:DB65"/>
    <mergeCell ref="BZ62:CA62"/>
    <mergeCell ref="CC62:CF62"/>
    <mergeCell ref="CG62:CH62"/>
    <mergeCell ref="CJ62:CM62"/>
    <mergeCell ref="CN62:CO62"/>
    <mergeCell ref="CQ62:CW62"/>
    <mergeCell ref="AZ62:BA63"/>
    <mergeCell ref="BC62:BF62"/>
    <mergeCell ref="BG62:BH62"/>
    <mergeCell ref="BJ62:BR62"/>
    <mergeCell ref="BS62:BT62"/>
    <mergeCell ref="BV62:BY62"/>
    <mergeCell ref="BT63:BT64"/>
    <mergeCell ref="BU63:BU65"/>
    <mergeCell ref="AZ64:BA64"/>
    <mergeCell ref="AZ65:BA65"/>
    <mergeCell ref="AC63:AC64"/>
    <mergeCell ref="AD63:AD65"/>
    <mergeCell ref="AO63:AO64"/>
    <mergeCell ref="AP63:AP65"/>
    <mergeCell ref="AX63:AX64"/>
    <mergeCell ref="CX62:CY62"/>
    <mergeCell ref="DA62:DB62"/>
    <mergeCell ref="CY63:CY64"/>
    <mergeCell ref="CZ63:CZ65"/>
    <mergeCell ref="Z62:AC62"/>
    <mergeCell ref="AE62:AM62"/>
    <mergeCell ref="AN62:AO62"/>
    <mergeCell ref="AQ62:AV62"/>
    <mergeCell ref="AW62:AX62"/>
    <mergeCell ref="CA63:CA64"/>
    <mergeCell ref="CB63:CB65"/>
    <mergeCell ref="CH63:CH64"/>
    <mergeCell ref="CI63:CI65"/>
    <mergeCell ref="CO63:CO64"/>
    <mergeCell ref="CP63:CP65"/>
    <mergeCell ref="AY63:AY65"/>
    <mergeCell ref="BB63:BB65"/>
    <mergeCell ref="BH63:BH64"/>
    <mergeCell ref="BI63:BI65"/>
    <mergeCell ref="AZ68:BA68"/>
    <mergeCell ref="DA68:DB68"/>
    <mergeCell ref="DR68:DU68"/>
    <mergeCell ref="DV68:DW68"/>
    <mergeCell ref="AZ69:BA69"/>
    <mergeCell ref="DA69:DB69"/>
    <mergeCell ref="DR69:DU69"/>
    <mergeCell ref="DV69:DW69"/>
    <mergeCell ref="DR65:DW65"/>
    <mergeCell ref="AZ66:BA66"/>
    <mergeCell ref="DA66:DB66"/>
    <mergeCell ref="DR66:DU66"/>
    <mergeCell ref="DV66:DW66"/>
    <mergeCell ref="AZ67:BA67"/>
    <mergeCell ref="DA67:DB67"/>
    <mergeCell ref="DR67:DU67"/>
    <mergeCell ref="DV67:DW67"/>
    <mergeCell ref="DL62:DL65"/>
    <mergeCell ref="DM62:DM65"/>
    <mergeCell ref="DN62:DN65"/>
    <mergeCell ref="DH62:DH65"/>
    <mergeCell ref="DI62:DI64"/>
    <mergeCell ref="DJ62:DJ64"/>
    <mergeCell ref="DK62:DK64"/>
    <mergeCell ref="AZ72:BA72"/>
    <mergeCell ref="DA72:DB72"/>
    <mergeCell ref="DR72:DU72"/>
    <mergeCell ref="DV72:DW72"/>
    <mergeCell ref="AZ73:BA73"/>
    <mergeCell ref="DA73:DB73"/>
    <mergeCell ref="AZ70:BA70"/>
    <mergeCell ref="DA70:DB70"/>
    <mergeCell ref="DR70:DU70"/>
    <mergeCell ref="DV70:DW70"/>
    <mergeCell ref="AZ71:BA71"/>
    <mergeCell ref="DA71:DB71"/>
    <mergeCell ref="DR71:DU71"/>
    <mergeCell ref="DV71:DW71"/>
    <mergeCell ref="AZ77:BA77"/>
    <mergeCell ref="DA77:DB77"/>
    <mergeCell ref="AZ78:BA78"/>
    <mergeCell ref="DA78:DB78"/>
    <mergeCell ref="AZ79:BA79"/>
    <mergeCell ref="DA79:DB79"/>
    <mergeCell ref="AZ74:BA74"/>
    <mergeCell ref="DA74:DB74"/>
    <mergeCell ref="AZ75:BA75"/>
    <mergeCell ref="DA75:DB75"/>
    <mergeCell ref="AZ76:BA76"/>
    <mergeCell ref="DA76:DB76"/>
    <mergeCell ref="AZ83:BA83"/>
    <mergeCell ref="DA83:DB83"/>
    <mergeCell ref="AZ84:BA84"/>
    <mergeCell ref="DA84:DB84"/>
    <mergeCell ref="AZ85:BA85"/>
    <mergeCell ref="DA85:DB85"/>
    <mergeCell ref="AZ80:BA80"/>
    <mergeCell ref="DA80:DB80"/>
    <mergeCell ref="AZ81:BA81"/>
    <mergeCell ref="DA81:DB81"/>
    <mergeCell ref="AZ82:BA82"/>
    <mergeCell ref="DA82:DB82"/>
    <mergeCell ref="AZ89:BA89"/>
    <mergeCell ref="DA89:DB89"/>
    <mergeCell ref="AZ90:BA90"/>
    <mergeCell ref="DA90:DB90"/>
    <mergeCell ref="AZ91:BA91"/>
    <mergeCell ref="DA91:DB91"/>
    <mergeCell ref="AZ86:BA86"/>
    <mergeCell ref="DA86:DB86"/>
    <mergeCell ref="AZ87:BA87"/>
    <mergeCell ref="DA87:DB87"/>
    <mergeCell ref="AZ88:BA88"/>
    <mergeCell ref="DA88:DB88"/>
    <mergeCell ref="AZ95:BA95"/>
    <mergeCell ref="DA95:DB95"/>
    <mergeCell ref="AZ96:BA96"/>
    <mergeCell ref="DA96:DB96"/>
    <mergeCell ref="C97:D97"/>
    <mergeCell ref="AZ97:BA97"/>
    <mergeCell ref="DA97:DB97"/>
    <mergeCell ref="AZ92:BA92"/>
    <mergeCell ref="DA92:DB92"/>
    <mergeCell ref="AZ93:BA93"/>
    <mergeCell ref="DA93:DB93"/>
    <mergeCell ref="AZ94:BA94"/>
    <mergeCell ref="DA94:DB94"/>
    <mergeCell ref="C100:D100"/>
    <mergeCell ref="AZ100:BA100"/>
    <mergeCell ref="DA100:DB100"/>
    <mergeCell ref="C101:D101"/>
    <mergeCell ref="AZ101:BA101"/>
    <mergeCell ref="DA101:DB101"/>
    <mergeCell ref="C98:D98"/>
    <mergeCell ref="AZ98:BA98"/>
    <mergeCell ref="DA98:DB98"/>
    <mergeCell ref="C99:D99"/>
    <mergeCell ref="AZ99:BA99"/>
    <mergeCell ref="DA99:DB99"/>
    <mergeCell ref="C104:D104"/>
    <mergeCell ref="AZ104:BA104"/>
    <mergeCell ref="DA104:DB104"/>
    <mergeCell ref="C105:D105"/>
    <mergeCell ref="AZ105:BA105"/>
    <mergeCell ref="DA105:DB105"/>
    <mergeCell ref="C102:D102"/>
    <mergeCell ref="AZ102:BA102"/>
    <mergeCell ref="DA102:DB102"/>
    <mergeCell ref="C103:D103"/>
    <mergeCell ref="AZ103:BA103"/>
    <mergeCell ref="DA103:DB103"/>
    <mergeCell ref="CZ106:DC106"/>
    <mergeCell ref="CZ107:DC107"/>
    <mergeCell ref="C111:D111"/>
    <mergeCell ref="C112:D112"/>
    <mergeCell ref="E112:CZ112"/>
    <mergeCell ref="C113:D113"/>
    <mergeCell ref="E113:AD113"/>
    <mergeCell ref="AE113:BB113"/>
    <mergeCell ref="BC113:CZ113"/>
    <mergeCell ref="DA113:DC114"/>
    <mergeCell ref="CR114:CX114"/>
    <mergeCell ref="CY114:CZ114"/>
    <mergeCell ref="AC114:AD114"/>
    <mergeCell ref="AE114:AV114"/>
    <mergeCell ref="AW114:AZ114"/>
    <mergeCell ref="A115:A118"/>
    <mergeCell ref="B115:B118"/>
    <mergeCell ref="C115:C118"/>
    <mergeCell ref="D115:D116"/>
    <mergeCell ref="E115:M115"/>
    <mergeCell ref="N115:Q115"/>
    <mergeCell ref="C114:D114"/>
    <mergeCell ref="E114:W114"/>
    <mergeCell ref="X114:AB114"/>
    <mergeCell ref="Q116:Q117"/>
    <mergeCell ref="R116:R118"/>
    <mergeCell ref="BV115:BY115"/>
    <mergeCell ref="BU116:BU118"/>
    <mergeCell ref="S115:Y115"/>
    <mergeCell ref="Z115:AC115"/>
    <mergeCell ref="AE115:AM115"/>
    <mergeCell ref="AN115:AO115"/>
    <mergeCell ref="AQ115:AV115"/>
    <mergeCell ref="AW115:AX115"/>
    <mergeCell ref="BA114:BB114"/>
    <mergeCell ref="BC114:CQ114"/>
    <mergeCell ref="AC116:AC117"/>
    <mergeCell ref="AD116:AD118"/>
    <mergeCell ref="AO116:AO117"/>
    <mergeCell ref="AP116:AP118"/>
    <mergeCell ref="AZ115:BA116"/>
    <mergeCell ref="BC115:BF115"/>
    <mergeCell ref="BG115:BH115"/>
    <mergeCell ref="BJ115:BR115"/>
    <mergeCell ref="BS115:BT115"/>
    <mergeCell ref="AX116:AX117"/>
    <mergeCell ref="AY116:AY118"/>
    <mergeCell ref="BB116:BB118"/>
    <mergeCell ref="BH116:BH117"/>
    <mergeCell ref="BI116:BI118"/>
    <mergeCell ref="BZ115:CA115"/>
    <mergeCell ref="CC115:CF115"/>
    <mergeCell ref="CG115:CH115"/>
    <mergeCell ref="CJ115:CM115"/>
    <mergeCell ref="CN115:CO115"/>
    <mergeCell ref="CQ115:CW115"/>
    <mergeCell ref="CA116:CA117"/>
    <mergeCell ref="CB116:CB118"/>
    <mergeCell ref="CH116:CH117"/>
    <mergeCell ref="CI116:CI118"/>
    <mergeCell ref="CO116:CO117"/>
    <mergeCell ref="CP116:CP118"/>
    <mergeCell ref="AZ122:BA122"/>
    <mergeCell ref="DA122:DB122"/>
    <mergeCell ref="DR122:DU122"/>
    <mergeCell ref="DV122:DW122"/>
    <mergeCell ref="DR118:DW118"/>
    <mergeCell ref="AZ119:BA119"/>
    <mergeCell ref="DA119:DB119"/>
    <mergeCell ref="DR119:DU119"/>
    <mergeCell ref="DV119:DW119"/>
    <mergeCell ref="AZ120:BA120"/>
    <mergeCell ref="DA120:DB120"/>
    <mergeCell ref="DR120:DU120"/>
    <mergeCell ref="DV120:DW120"/>
    <mergeCell ref="DL115:DL118"/>
    <mergeCell ref="DM115:DM118"/>
    <mergeCell ref="DN115:DN118"/>
    <mergeCell ref="DO115:DO118"/>
    <mergeCell ref="CX115:CY115"/>
    <mergeCell ref="DA115:DB115"/>
    <mergeCell ref="DH115:DH118"/>
    <mergeCell ref="CY116:CY117"/>
    <mergeCell ref="CZ116:CZ118"/>
    <mergeCell ref="DC116:DC118"/>
    <mergeCell ref="DA117:DB118"/>
    <mergeCell ref="DI115:DI117"/>
    <mergeCell ref="DJ115:DJ117"/>
    <mergeCell ref="DK115:DK117"/>
    <mergeCell ref="AZ125:BA125"/>
    <mergeCell ref="DA125:DB125"/>
    <mergeCell ref="DR125:DU125"/>
    <mergeCell ref="DV125:DW125"/>
    <mergeCell ref="AZ126:BA126"/>
    <mergeCell ref="DA126:DB126"/>
    <mergeCell ref="AZ123:BA123"/>
    <mergeCell ref="DA123:DB123"/>
    <mergeCell ref="DR123:DU123"/>
    <mergeCell ref="DV123:DW123"/>
    <mergeCell ref="AZ124:BA124"/>
    <mergeCell ref="DA124:DB124"/>
    <mergeCell ref="DR124:DU124"/>
    <mergeCell ref="DV124:DW124"/>
    <mergeCell ref="BT116:BT117"/>
    <mergeCell ref="AZ117:BA117"/>
    <mergeCell ref="AZ118:BA118"/>
    <mergeCell ref="AZ121:BA121"/>
    <mergeCell ref="DA121:DB121"/>
    <mergeCell ref="DR121:DU121"/>
    <mergeCell ref="DV121:DW121"/>
    <mergeCell ref="AZ130:BA130"/>
    <mergeCell ref="DA130:DB130"/>
    <mergeCell ref="AZ131:BA131"/>
    <mergeCell ref="DA131:DB131"/>
    <mergeCell ref="AZ132:BA132"/>
    <mergeCell ref="DA132:DB132"/>
    <mergeCell ref="AZ127:BA127"/>
    <mergeCell ref="DA127:DB127"/>
    <mergeCell ref="AZ128:BA128"/>
    <mergeCell ref="DA128:DB128"/>
    <mergeCell ref="AZ129:BA129"/>
    <mergeCell ref="DA129:DB129"/>
    <mergeCell ref="AZ136:BA136"/>
    <mergeCell ref="DA136:DB136"/>
    <mergeCell ref="AZ137:BA137"/>
    <mergeCell ref="DA137:DB137"/>
    <mergeCell ref="AZ138:BA138"/>
    <mergeCell ref="DA138:DB138"/>
    <mergeCell ref="AZ133:BA133"/>
    <mergeCell ref="DA133:DB133"/>
    <mergeCell ref="AZ134:BA134"/>
    <mergeCell ref="DA134:DB134"/>
    <mergeCell ref="AZ135:BA135"/>
    <mergeCell ref="DA135:DB135"/>
    <mergeCell ref="AZ142:BA142"/>
    <mergeCell ref="DA142:DB142"/>
    <mergeCell ref="AZ143:BA143"/>
    <mergeCell ref="DA143:DB143"/>
    <mergeCell ref="AZ144:BA144"/>
    <mergeCell ref="DA144:DB144"/>
    <mergeCell ref="AZ139:BA139"/>
    <mergeCell ref="DA139:DB139"/>
    <mergeCell ref="AZ140:BA140"/>
    <mergeCell ref="DA140:DB140"/>
    <mergeCell ref="AZ141:BA141"/>
    <mergeCell ref="DA141:DB141"/>
    <mergeCell ref="C148:D148"/>
    <mergeCell ref="AZ148:BA148"/>
    <mergeCell ref="DA148:DB148"/>
    <mergeCell ref="C149:D149"/>
    <mergeCell ref="AZ149:BA149"/>
    <mergeCell ref="DA149:DB149"/>
    <mergeCell ref="AZ145:BA145"/>
    <mergeCell ref="DA145:DB145"/>
    <mergeCell ref="C146:D146"/>
    <mergeCell ref="AZ146:BA146"/>
    <mergeCell ref="DA146:DB146"/>
    <mergeCell ref="C147:D147"/>
    <mergeCell ref="AZ147:BA147"/>
    <mergeCell ref="DA147:DB147"/>
    <mergeCell ref="C152:D152"/>
    <mergeCell ref="AZ152:BA152"/>
    <mergeCell ref="DA152:DB152"/>
    <mergeCell ref="C153:D153"/>
    <mergeCell ref="AZ153:BA153"/>
    <mergeCell ref="DA153:DB153"/>
    <mergeCell ref="C150:D150"/>
    <mergeCell ref="AZ150:BA150"/>
    <mergeCell ref="DA150:DB150"/>
    <mergeCell ref="C151:D151"/>
    <mergeCell ref="AZ151:BA151"/>
    <mergeCell ref="DA151:DB151"/>
    <mergeCell ref="C156:D156"/>
    <mergeCell ref="AZ156:BA156"/>
    <mergeCell ref="DA156:DB156"/>
    <mergeCell ref="C157:D157"/>
    <mergeCell ref="AZ157:BA157"/>
    <mergeCell ref="DA157:DB157"/>
    <mergeCell ref="C154:D154"/>
    <mergeCell ref="AZ154:BA154"/>
    <mergeCell ref="DA154:DB154"/>
    <mergeCell ref="C155:D155"/>
    <mergeCell ref="AZ155:BA155"/>
    <mergeCell ref="DA155:DB155"/>
    <mergeCell ref="C165:D165"/>
    <mergeCell ref="E165:CZ165"/>
    <mergeCell ref="C166:D166"/>
    <mergeCell ref="E166:AD166"/>
    <mergeCell ref="AE166:BB166"/>
    <mergeCell ref="BC166:CZ166"/>
    <mergeCell ref="C158:D158"/>
    <mergeCell ref="AZ158:BA158"/>
    <mergeCell ref="DA158:DB158"/>
    <mergeCell ref="CZ159:DC159"/>
    <mergeCell ref="CZ160:DC160"/>
    <mergeCell ref="C164:D164"/>
    <mergeCell ref="DA166:DC167"/>
    <mergeCell ref="C167:D167"/>
    <mergeCell ref="E167:W167"/>
    <mergeCell ref="X167:AB167"/>
    <mergeCell ref="AC167:AD167"/>
    <mergeCell ref="AE167:AV167"/>
    <mergeCell ref="AW167:AZ167"/>
    <mergeCell ref="BA167:BB167"/>
    <mergeCell ref="BC167:CQ167"/>
    <mergeCell ref="CR167:CX167"/>
    <mergeCell ref="CY167:CZ167"/>
    <mergeCell ref="A168:A171"/>
    <mergeCell ref="B168:B171"/>
    <mergeCell ref="C168:C171"/>
    <mergeCell ref="D168:D169"/>
    <mergeCell ref="E168:M168"/>
    <mergeCell ref="N168:Q168"/>
    <mergeCell ref="S168:Y168"/>
    <mergeCell ref="Z168:AC168"/>
    <mergeCell ref="AE168:AM168"/>
    <mergeCell ref="BV168:BY168"/>
    <mergeCell ref="BZ168:CA168"/>
    <mergeCell ref="CC168:CF168"/>
    <mergeCell ref="CG168:CH168"/>
    <mergeCell ref="AN168:AO168"/>
    <mergeCell ref="AQ168:AV168"/>
    <mergeCell ref="AW168:AX168"/>
    <mergeCell ref="AZ168:BA169"/>
    <mergeCell ref="BC168:BF168"/>
    <mergeCell ref="BG168:BH168"/>
    <mergeCell ref="AY169:AY171"/>
    <mergeCell ref="BB169:BB171"/>
    <mergeCell ref="BH169:BH170"/>
    <mergeCell ref="AZ170:BA170"/>
    <mergeCell ref="CA169:CA170"/>
    <mergeCell ref="CB169:CB171"/>
    <mergeCell ref="CH169:CH170"/>
    <mergeCell ref="DO168:DO171"/>
    <mergeCell ref="DP168:DP171"/>
    <mergeCell ref="DQ168:DQ171"/>
    <mergeCell ref="Q169:Q170"/>
    <mergeCell ref="R169:R171"/>
    <mergeCell ref="AC169:AC170"/>
    <mergeCell ref="AD169:AD171"/>
    <mergeCell ref="AO169:AO170"/>
    <mergeCell ref="AP169:AP171"/>
    <mergeCell ref="AX169:AX170"/>
    <mergeCell ref="DI168:DI170"/>
    <mergeCell ref="DJ168:DJ170"/>
    <mergeCell ref="DK168:DK170"/>
    <mergeCell ref="DL168:DL171"/>
    <mergeCell ref="DM168:DM171"/>
    <mergeCell ref="DN168:DN171"/>
    <mergeCell ref="CJ168:CM168"/>
    <mergeCell ref="CN168:CO168"/>
    <mergeCell ref="CQ168:CW168"/>
    <mergeCell ref="CX168:CY168"/>
    <mergeCell ref="DA168:DB168"/>
    <mergeCell ref="DH168:DH171"/>
    <mergeCell ref="BJ168:BR168"/>
    <mergeCell ref="BS168:BT168"/>
    <mergeCell ref="AZ173:BA173"/>
    <mergeCell ref="DA173:DB173"/>
    <mergeCell ref="DR173:DU173"/>
    <mergeCell ref="DV173:DW173"/>
    <mergeCell ref="AZ174:BA174"/>
    <mergeCell ref="DA174:DB174"/>
    <mergeCell ref="DR174:DU174"/>
    <mergeCell ref="DV174:DW174"/>
    <mergeCell ref="AZ171:BA171"/>
    <mergeCell ref="DR171:DW171"/>
    <mergeCell ref="AZ172:BA172"/>
    <mergeCell ref="DA172:DB172"/>
    <mergeCell ref="DR172:DU172"/>
    <mergeCell ref="DV172:DW172"/>
    <mergeCell ref="CI169:CI171"/>
    <mergeCell ref="CO169:CO170"/>
    <mergeCell ref="CP169:CP171"/>
    <mergeCell ref="CY169:CY170"/>
    <mergeCell ref="CZ169:CZ171"/>
    <mergeCell ref="DC169:DC171"/>
    <mergeCell ref="DA170:DB171"/>
    <mergeCell ref="BI169:BI171"/>
    <mergeCell ref="BT169:BT170"/>
    <mergeCell ref="BU169:BU171"/>
    <mergeCell ref="DV177:DW177"/>
    <mergeCell ref="AZ178:BA178"/>
    <mergeCell ref="DA178:DB178"/>
    <mergeCell ref="DR178:DU178"/>
    <mergeCell ref="DV178:DW178"/>
    <mergeCell ref="AZ175:BA175"/>
    <mergeCell ref="DA175:DB175"/>
    <mergeCell ref="DR175:DU175"/>
    <mergeCell ref="DV175:DW175"/>
    <mergeCell ref="AZ176:BA176"/>
    <mergeCell ref="DA176:DB176"/>
    <mergeCell ref="DR176:DU176"/>
    <mergeCell ref="DV176:DW176"/>
    <mergeCell ref="AZ179:BA179"/>
    <mergeCell ref="DA179:DB179"/>
    <mergeCell ref="AZ180:BA180"/>
    <mergeCell ref="DA180:DB180"/>
    <mergeCell ref="AZ181:BA181"/>
    <mergeCell ref="DA181:DB181"/>
    <mergeCell ref="AZ177:BA177"/>
    <mergeCell ref="DA177:DB177"/>
    <mergeCell ref="DR177:DU177"/>
    <mergeCell ref="AZ185:BA185"/>
    <mergeCell ref="DA185:DB185"/>
    <mergeCell ref="AZ186:BA186"/>
    <mergeCell ref="DA186:DB186"/>
    <mergeCell ref="AZ187:BA187"/>
    <mergeCell ref="DA187:DB187"/>
    <mergeCell ref="AZ182:BA182"/>
    <mergeCell ref="DA182:DB182"/>
    <mergeCell ref="AZ183:BA183"/>
    <mergeCell ref="DA183:DB183"/>
    <mergeCell ref="AZ184:BA184"/>
    <mergeCell ref="DA184:DB184"/>
    <mergeCell ref="AZ191:BA191"/>
    <mergeCell ref="DA191:DB191"/>
    <mergeCell ref="AZ192:BA192"/>
    <mergeCell ref="DA192:DB192"/>
    <mergeCell ref="AZ193:BA193"/>
    <mergeCell ref="DA193:DB193"/>
    <mergeCell ref="AZ188:BA188"/>
    <mergeCell ref="DA188:DB188"/>
    <mergeCell ref="AZ189:BA189"/>
    <mergeCell ref="DA189:DB189"/>
    <mergeCell ref="AZ190:BA190"/>
    <mergeCell ref="DA190:DB190"/>
    <mergeCell ref="AZ197:BA197"/>
    <mergeCell ref="DA197:DB197"/>
    <mergeCell ref="AZ198:BA198"/>
    <mergeCell ref="DA198:DB198"/>
    <mergeCell ref="C199:D199"/>
    <mergeCell ref="AZ199:BA199"/>
    <mergeCell ref="DA199:DB199"/>
    <mergeCell ref="AZ194:BA194"/>
    <mergeCell ref="DA194:DB194"/>
    <mergeCell ref="AZ195:BA195"/>
    <mergeCell ref="DA195:DB195"/>
    <mergeCell ref="AZ196:BA196"/>
    <mergeCell ref="DA196:DB196"/>
    <mergeCell ref="C202:D202"/>
    <mergeCell ref="AZ202:BA202"/>
    <mergeCell ref="DA202:DB202"/>
    <mergeCell ref="C203:D203"/>
    <mergeCell ref="AZ203:BA203"/>
    <mergeCell ref="DA203:DB203"/>
    <mergeCell ref="C200:D200"/>
    <mergeCell ref="AZ200:BA200"/>
    <mergeCell ref="DA200:DB200"/>
    <mergeCell ref="C201:D201"/>
    <mergeCell ref="AZ201:BA201"/>
    <mergeCell ref="DA201:DB201"/>
    <mergeCell ref="C206:D206"/>
    <mergeCell ref="AZ206:BA206"/>
    <mergeCell ref="DA206:DB206"/>
    <mergeCell ref="C207:D207"/>
    <mergeCell ref="AZ207:BA207"/>
    <mergeCell ref="DA207:DB207"/>
    <mergeCell ref="C204:D204"/>
    <mergeCell ref="AZ204:BA204"/>
    <mergeCell ref="DA204:DB204"/>
    <mergeCell ref="C205:D205"/>
    <mergeCell ref="AZ205:BA205"/>
    <mergeCell ref="DA205:DB205"/>
    <mergeCell ref="CZ212:DC212"/>
    <mergeCell ref="CZ213:DC213"/>
    <mergeCell ref="C210:D210"/>
    <mergeCell ref="AZ210:BA210"/>
    <mergeCell ref="DA210:DB210"/>
    <mergeCell ref="C211:D211"/>
    <mergeCell ref="AZ211:BA211"/>
    <mergeCell ref="DA211:DB211"/>
    <mergeCell ref="C208:D208"/>
    <mergeCell ref="AZ208:BA208"/>
    <mergeCell ref="DA208:DB208"/>
    <mergeCell ref="C209:D209"/>
    <mergeCell ref="AZ209:BA209"/>
    <mergeCell ref="DA209:DB209"/>
  </mergeCells>
  <conditionalFormatting sqref="DL13:DL52 DL66:DL105 DL119:DL158 DL172:DL211 DQ172:DQ211">
    <cfRule type="cellIs" dxfId="46" priority="11" operator="lessThan">
      <formula>75</formula>
    </cfRule>
  </conditionalFormatting>
  <conditionalFormatting sqref="E6:CZ7 E59:CZ60 E112:CZ113 E165:CZ166">
    <cfRule type="containsText" dxfId="45" priority="10" operator="containsText" text="Total">
      <formula>NOT(ISERROR(SEARCH("Total",E6)))</formula>
    </cfRule>
  </conditionalFormatting>
  <conditionalFormatting sqref="DM66:DM105 DM119:DM158 DM172:DM211">
    <cfRule type="cellIs" dxfId="44" priority="2" operator="between">
      <formula>-9</formula>
      <formula>-20</formula>
    </cfRule>
    <cfRule type="cellIs" dxfId="43" priority="3" operator="between">
      <formula>-6</formula>
      <formula>-9</formula>
    </cfRule>
    <cfRule type="cellIs" dxfId="42" priority="4" operator="between">
      <formula>-3</formula>
      <formula>-6</formula>
    </cfRule>
    <cfRule type="cellIs" dxfId="41" priority="5" operator="between">
      <formula>-1</formula>
      <formula>-3</formula>
    </cfRule>
    <cfRule type="cellIs" dxfId="40" priority="6" operator="between">
      <formula>9</formula>
      <formula>20</formula>
    </cfRule>
    <cfRule type="cellIs" dxfId="39" priority="7" operator="between">
      <formula>6</formula>
      <formula>9</formula>
    </cfRule>
    <cfRule type="cellIs" dxfId="38" priority="8" operator="between">
      <formula>3</formula>
      <formula>6</formula>
    </cfRule>
    <cfRule type="cellIs" dxfId="37" priority="9" operator="between">
      <formula>1</formula>
      <formula>3</formula>
    </cfRule>
  </conditionalFormatting>
  <conditionalFormatting sqref="DM66:DM105 DM119:DM158 DM172:DM211">
    <cfRule type="cellIs" dxfId="36" priority="1" operator="equal">
      <formula>0</formula>
    </cfRule>
  </conditionalFormatting>
  <dataValidations count="104">
    <dataValidation type="custom" allowBlank="1" showInputMessage="1" showErrorMessage="1" errorTitle="Error Message" error="Score is greater than the number of items. You should enter a score less than or equal to the number of items" sqref="AZ172:BA200">
      <formula1>AZ172&lt;=AZ$171</formula1>
    </dataValidation>
    <dataValidation type="custom" allowBlank="1" showInputMessage="1" showErrorMessage="1" errorTitle="Error Message" error="Score is greater than the number of items. You should enter a score less than or equal to the number of items" sqref="AE66:AN105 AQ66:AW105 AZ66:BA105 BC66:BG105 BJ66:BS105 BV66:BZ105 CC66:CG105 CJ66:CN105 CQ66:CX105 DA66:DB105">
      <formula1>AE66&lt;=AE$65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E119:P158 S119:AB158 AE119:AN158 AQ119:AW158 AZ119:BA158 BC119:BG158 BJ119:BS158 BV119:BZ158 CC119:CG158 CJ119:CN158 CQ119:CX158 DA119:DB158 E172:P211 S172:AB211 AE172:AN211 AQ172:AW211 DB199:DB211 BC172:BG211 BJ172:BS211 BV172:BZ211 CC172:CG211 CJ172:CN211 CQ172:CX211 DA172:DA211 AZ201:BA211">
      <formula1>E119&lt;=E$118</formula1>
    </dataValidation>
    <dataValidation type="custom" allowBlank="1" showInputMessage="1" showErrorMessage="1" errorTitle="Error Message" error="Score is greater than the number of items. You should enter a score less than or equal to the number of items" sqref="E13:E52">
      <formula1>E13&lt;=$E$12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F13:F52">
      <formula1>F13&lt;=$F$12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P13:P52">
      <formula1>P13&lt;=$P$12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O13:O52">
      <formula1>O13&lt;=$O$12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N13:N52">
      <formula1>N13&lt;=$N$12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M13:M52">
      <formula1>M13&lt;=$M$12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L13:L52">
      <formula1>L13&lt;=$L$12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K13:K52">
      <formula1>K13&lt;=$K$12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J13:J52">
      <formula1>J13&lt;=$J$12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I13:I52">
      <formula1>I13&lt;=$I$12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H13:H52">
      <formula1>H13&lt;=$H$12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G13:G52">
      <formula1>G13&lt;=$G$12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S13:S52">
      <formula1>S13&lt;=$S$12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T13:T52">
      <formula1>T13&lt;=$T$12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U13:U52">
      <formula1>U13&lt;=$U$12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B13:AB52">
      <formula1>AB13&lt;=$AB$12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A13:AA52">
      <formula1>AA13&lt;=$AA$12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Z13:Z52 AL52">
      <formula1>Z13&lt;=$Z$12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Y13:Y52">
      <formula1>Y13&lt;=$Y$12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X13:X52">
      <formula1>X13&lt;=$X$12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W13:W52">
      <formula1>W13&lt;=$W$12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V13:V52">
      <formula1>V13&lt;=$V$12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E13:AE52">
      <formula1>AE13&lt;=$AE$12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F13:AF52">
      <formula1>AF13&lt;=$AF$12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G13:AG52">
      <formula1>AG13&lt;=$AG$12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H13:AH52">
      <formula1>AH13&lt;=$AH$12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I13:AI52">
      <formula1>AI13&lt;=$AI$12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J13:AJ52">
      <formula1>AJ13&lt;=$AJ$12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K13:AK52">
      <formula1>AK13&lt;=$AK$12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L13:AL51">
      <formula1>AL13&lt;=$AL$12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M13:AM52">
      <formula1>AM13&lt;=$AM$12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N13:AN52">
      <formula1>AN13&lt;=$AN$12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Q13:AQ52">
      <formula1>AQ13&lt;=$AQ$12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R13:AR52">
      <formula1>AR13&lt;=$AR$12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S13:AS52">
      <formula1>AS13&lt;=$AS$12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T13:AT52">
      <formula1>AT13&lt;=$AT$12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U13:AU52">
      <formula1>AU13&lt;=$AU$12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V13:AV52">
      <formula1>AV13&lt;=$AV$12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W13:AW52">
      <formula1>AW13&lt;=$AW$12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Z13:BA52">
      <formula1>AZ13&lt;=$AZ$12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C13:BC52">
      <formula1>BC13&lt;=$BC$12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D13:BD52">
      <formula1>BD13&lt;=$BD$12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E13:BE52">
      <formula1>BE13&lt;=$BE$12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F13:BF52">
      <formula1>BF13&lt;=$BF$12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G13:BG52">
      <formula1>BG13&lt;=$BG$12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J13:BJ52">
      <formula1>BJ13&lt;=$BJ$12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K13:BK52">
      <formula1>BK13&lt;=$BK$12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L13:BL52">
      <formula1>BL13&lt;=$BL$12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M13:BM52">
      <formula1>BM13&lt;=$BM$12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N13:BN52">
      <formula1>BN13&lt;=$BN$12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O13:BO52">
      <formula1>BO13&lt;=$BO$12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P13:BP52">
      <formula1>BP13&lt;=$BP$12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S13:BS52">
      <formula1>BS13&lt;=$BS$12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R13:BR52">
      <formula1>BR13&lt;=$BR$12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Q13:BQ52">
      <formula1>BQ13&lt;=$BQ$12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V13:BV52">
      <formula1>BV13&lt;=$BV$12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W13:BW52">
      <formula1>BW13&lt;=$BW$12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X13:BX52">
      <formula1>BX13&lt;=$BX$12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Y13:BY52">
      <formula1>BY13&lt;=$BY$12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Z13:BZ52">
      <formula1>BZ13&lt;=$BZ$12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C13:CC52">
      <formula1>CC13&lt;=$CC$12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D13:CD52">
      <formula1>CD13&lt;=$CD$12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E13:CE52">
      <formula1>CE13&lt;=$CE$12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F13:CF52">
      <formula1>CF13&lt;=$CF$12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G13:CG52">
      <formula1>CG13&lt;=$CG$12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J13:CJ52">
      <formula1>CJ13&lt;=$CJ$12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K13:CK52">
      <formula1>CK13&lt;=$CK$12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L13:CL52">
      <formula1>CL13&lt;=$CL$12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M13:CM52">
      <formula1>CM13&lt;=$CM$12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N13:CN52">
      <formula1>CN13&lt;=$CN$12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Q13:CQ52">
      <formula1>CQ13&lt;=$CQ$12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R13:CR52">
      <formula1>CR13&lt;=$CR$12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S13:CS52">
      <formula1>CS13&lt;=$CS$12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T13:CT52">
      <formula1>CT13&lt;=$CT$12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U13:CU52">
      <formula1>CU13&lt;=$CU$12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V13:CV52">
      <formula1>CV13&lt;=$CV$12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W13:CW52">
      <formula1>CW13&lt;=$CW$12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X13:CX52">
      <formula1>CX13&lt;=$CX$12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DA13:DB52">
      <formula1>DA13&lt;=$DA$12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E66:E105">
      <formula1>E66&lt;=$E$65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F66:F105">
      <formula1>F66&lt;=$F$65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G66:G105">
      <formula1>G66&lt;=$G$65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H66:H105">
      <formula1>H66&lt;=$H$65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I66:I105">
      <formula1>I66&lt;=$I$65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J66:J105">
      <formula1>J66&lt;=$J$65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K66:K105">
      <formula1>K66&lt;=$K$65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L66:L105">
      <formula1>L66&lt;=$L$65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M66:M105">
      <formula1>M66&lt;=$M$65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N66:N105">
      <formula1>N66&lt;=$N$65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O66:O105">
      <formula1>O66&lt;=$O$65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P66:P105">
      <formula1>P66&lt;=$P$65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S66:S105">
      <formula1>S66&lt;=$S$65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T66:T105">
      <formula1>T66&lt;=$T$65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U66:U105">
      <formula1>U66&lt;=$U$65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V66:V105">
      <formula1>V66&lt;=$V$65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W66:W105">
      <formula1>W66&lt;=$W$65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X66:X105">
      <formula1>X66&lt;=$X$65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Y66:Y105">
      <formula1>Y66&lt;=$Y$65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Z66:Z105">
      <formula1>Z66&lt;=$Z$65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AA66:AA105">
      <formula1>AA66&lt;=$AA$65</formula1>
    </dataValidation>
    <dataValidation type="custom" allowBlank="1" showInputMessage="1" showErrorMessage="1" errorTitle="Error Message" error="Score is greater than the number of items. You should enter a score less than or equal to the number of items" sqref="AB66:AB105">
      <formula1>AB66&lt;=$AB$65</formula1>
    </dataValidation>
  </dataValidations>
  <pageMargins left="0.25" right="0.25" top="0.75" bottom="0.75" header="0.3" footer="0.3"/>
  <pageSetup paperSize="256" scale="75" orientation="landscape" horizontalDpi="4294967293" verticalDpi="0" r:id="rId1"/>
  <headerFooter>
    <oddFooter>&amp;L*Homework/Experiments/Portfolio/Other Outputs</oddFooter>
  </headerFooter>
  <colBreaks count="1" manualBreakCount="1">
    <brk id="66" max="206" man="1"/>
  </colBreaks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5:DW246"/>
  <sheetViews>
    <sheetView topLeftCell="A46" zoomScale="110" zoomScaleNormal="110" workbookViewId="0">
      <pane xSplit="4" topLeftCell="CR1" activePane="topRight" state="frozen"/>
      <selection activeCell="DO81" sqref="DO81:DO125"/>
      <selection pane="topRight" activeCell="DO95" sqref="DO95"/>
    </sheetView>
  </sheetViews>
  <sheetFormatPr defaultColWidth="9.140625" defaultRowHeight="12.75"/>
  <cols>
    <col min="1" max="1" width="5.42578125" style="1" hidden="1" customWidth="1"/>
    <col min="2" max="2" width="19" style="143" customWidth="1"/>
    <col min="3" max="3" width="27.85546875" style="1" customWidth="1"/>
    <col min="4" max="4" width="16.5703125" style="1" customWidth="1"/>
    <col min="5" max="12" width="4.28515625" style="1" customWidth="1"/>
    <col min="13" max="16" width="4.28515625" style="1" hidden="1" customWidth="1"/>
    <col min="17" max="18" width="5.5703125" style="1" customWidth="1"/>
    <col min="19" max="23" width="4.28515625" style="1" customWidth="1"/>
    <col min="24" max="28" width="4.28515625" style="1" hidden="1" customWidth="1"/>
    <col min="29" max="30" width="5.5703125" style="1" customWidth="1"/>
    <col min="31" max="37" width="4.28515625" style="1" customWidth="1"/>
    <col min="38" max="40" width="4.28515625" style="1" hidden="1" customWidth="1"/>
    <col min="41" max="42" width="5.5703125" style="1" customWidth="1"/>
    <col min="43" max="46" width="4.28515625" style="1" customWidth="1"/>
    <col min="47" max="49" width="4.28515625" style="1" hidden="1" customWidth="1"/>
    <col min="50" max="51" width="5.5703125" style="1" customWidth="1"/>
    <col min="52" max="52" width="5.42578125" style="1" customWidth="1"/>
    <col min="53" max="54" width="5.5703125" style="1" customWidth="1"/>
    <col min="55" max="59" width="4.28515625" style="1" customWidth="1"/>
    <col min="60" max="61" width="5.5703125" style="1" customWidth="1"/>
    <col min="62" max="71" width="4.28515625" style="1" customWidth="1"/>
    <col min="72" max="73" width="5.5703125" style="1" customWidth="1"/>
    <col min="74" max="76" width="4.28515625" style="1" customWidth="1"/>
    <col min="77" max="78" width="4.28515625" style="1" hidden="1" customWidth="1"/>
    <col min="79" max="80" width="5.42578125" style="1" customWidth="1"/>
    <col min="81" max="82" width="4.28515625" style="1" customWidth="1"/>
    <col min="83" max="85" width="4.28515625" style="1" hidden="1" customWidth="1"/>
    <col min="86" max="86" width="5.5703125" style="1" customWidth="1"/>
    <col min="87" max="87" width="5.42578125" style="1" customWidth="1"/>
    <col min="88" max="89" width="4.28515625" style="1" customWidth="1"/>
    <col min="90" max="92" width="4.28515625" style="1" hidden="1" customWidth="1"/>
    <col min="93" max="94" width="5.5703125" style="1" customWidth="1"/>
    <col min="95" max="98" width="4.28515625" style="1" customWidth="1"/>
    <col min="99" max="102" width="4.28515625" style="1" hidden="1" customWidth="1"/>
    <col min="103" max="107" width="5.5703125" style="1" customWidth="1"/>
    <col min="108" max="108" width="5.5703125" style="2" hidden="1" customWidth="1"/>
    <col min="109" max="109" width="8.42578125" style="2" hidden="1" customWidth="1"/>
    <col min="110" max="111" width="5.5703125" style="2" hidden="1" customWidth="1"/>
    <col min="112" max="112" width="9.7109375" style="3" customWidth="1"/>
    <col min="113" max="115" width="13.7109375" style="1" customWidth="1"/>
    <col min="116" max="116" width="12.85546875" style="4" customWidth="1"/>
    <col min="117" max="117" width="11.5703125" style="11" customWidth="1"/>
    <col min="118" max="118" width="13.42578125" style="4" customWidth="1"/>
    <col min="119" max="119" width="12.85546875" style="1" customWidth="1"/>
    <col min="120" max="122" width="10.140625" style="1" customWidth="1"/>
    <col min="123" max="126" width="3.140625" style="1" customWidth="1"/>
    <col min="127" max="16384" width="9.140625" style="1"/>
  </cols>
  <sheetData>
    <row r="5" spans="1:127" ht="24" thickBot="1">
      <c r="B5" s="1"/>
      <c r="C5" s="363" t="s">
        <v>217</v>
      </c>
      <c r="D5" s="363"/>
      <c r="DM5" s="1"/>
      <c r="DN5" s="1"/>
    </row>
    <row r="6" spans="1:127" ht="21" thickBot="1">
      <c r="B6" s="1"/>
      <c r="C6" s="364" t="s">
        <v>1</v>
      </c>
      <c r="D6" s="364"/>
      <c r="E6" s="365" t="str">
        <f>IF($AC$8+$BA$8+$CY$8+$DC$9=100,"","Total weight should be equal to 100")</f>
        <v/>
      </c>
      <c r="F6" s="366"/>
      <c r="G6" s="366"/>
      <c r="H6" s="366"/>
      <c r="I6" s="366"/>
      <c r="J6" s="366"/>
      <c r="K6" s="366"/>
      <c r="L6" s="366"/>
      <c r="M6" s="366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366"/>
      <c r="AA6" s="366"/>
      <c r="AB6" s="366"/>
      <c r="AC6" s="366"/>
      <c r="AD6" s="366"/>
      <c r="AE6" s="366"/>
      <c r="AF6" s="366"/>
      <c r="AG6" s="366"/>
      <c r="AH6" s="366"/>
      <c r="AI6" s="366"/>
      <c r="AJ6" s="366"/>
      <c r="AK6" s="366"/>
      <c r="AL6" s="366"/>
      <c r="AM6" s="366"/>
      <c r="AN6" s="366"/>
      <c r="AO6" s="366"/>
      <c r="AP6" s="366"/>
      <c r="AQ6" s="366"/>
      <c r="AR6" s="366"/>
      <c r="AS6" s="366"/>
      <c r="AT6" s="366"/>
      <c r="AU6" s="366"/>
      <c r="AV6" s="366"/>
      <c r="AW6" s="366"/>
      <c r="AX6" s="366"/>
      <c r="AY6" s="366"/>
      <c r="AZ6" s="366"/>
      <c r="BA6" s="366"/>
      <c r="BB6" s="366"/>
      <c r="BC6" s="366"/>
      <c r="BD6" s="366"/>
      <c r="BE6" s="366"/>
      <c r="BF6" s="366"/>
      <c r="BG6" s="366"/>
      <c r="BH6" s="366"/>
      <c r="BI6" s="366"/>
      <c r="BJ6" s="366"/>
      <c r="BK6" s="366"/>
      <c r="BL6" s="366"/>
      <c r="BM6" s="366"/>
      <c r="BN6" s="366"/>
      <c r="BO6" s="366"/>
      <c r="BP6" s="366"/>
      <c r="BQ6" s="366"/>
      <c r="BR6" s="366"/>
      <c r="BS6" s="366"/>
      <c r="BT6" s="366"/>
      <c r="BU6" s="366"/>
      <c r="BV6" s="366"/>
      <c r="BW6" s="366"/>
      <c r="BX6" s="366"/>
      <c r="BY6" s="366"/>
      <c r="BZ6" s="366"/>
      <c r="CA6" s="366"/>
      <c r="CB6" s="366"/>
      <c r="CC6" s="366"/>
      <c r="CD6" s="366"/>
      <c r="CE6" s="366"/>
      <c r="CF6" s="366"/>
      <c r="CG6" s="366"/>
      <c r="CH6" s="366"/>
      <c r="CI6" s="366"/>
      <c r="CJ6" s="366"/>
      <c r="CK6" s="366"/>
      <c r="CL6" s="366"/>
      <c r="CM6" s="366"/>
      <c r="CN6" s="366"/>
      <c r="CO6" s="366"/>
      <c r="CP6" s="366"/>
      <c r="CQ6" s="366"/>
      <c r="CR6" s="366"/>
      <c r="CS6" s="366"/>
      <c r="CT6" s="366"/>
      <c r="CU6" s="366"/>
      <c r="CV6" s="366"/>
      <c r="CW6" s="366"/>
      <c r="CX6" s="366"/>
      <c r="CY6" s="366"/>
      <c r="CZ6" s="367"/>
      <c r="DA6" s="5"/>
      <c r="DB6" s="5"/>
      <c r="DC6" s="5"/>
      <c r="DD6" s="6"/>
      <c r="DE6" s="6"/>
      <c r="DF6" s="6"/>
      <c r="DG6" s="6"/>
      <c r="DH6" s="7"/>
      <c r="DI6" s="5"/>
      <c r="DJ6" s="5"/>
      <c r="DK6" s="5"/>
      <c r="DL6" s="8"/>
      <c r="DM6" s="1"/>
      <c r="DN6" s="1"/>
    </row>
    <row r="7" spans="1:127" ht="17.25" thickBot="1">
      <c r="B7" s="1"/>
      <c r="C7" s="426" t="s">
        <v>262</v>
      </c>
      <c r="D7" s="427"/>
      <c r="E7" s="370" t="str">
        <f>IF(R9+AD9=100,"","Total formative assessment weight should be 100")</f>
        <v/>
      </c>
      <c r="F7" s="371"/>
      <c r="G7" s="371"/>
      <c r="H7" s="371"/>
      <c r="I7" s="371"/>
      <c r="J7" s="371"/>
      <c r="K7" s="371"/>
      <c r="L7" s="371"/>
      <c r="M7" s="371"/>
      <c r="N7" s="371"/>
      <c r="O7" s="371"/>
      <c r="P7" s="371"/>
      <c r="Q7" s="371"/>
      <c r="R7" s="371"/>
      <c r="S7" s="371"/>
      <c r="T7" s="371"/>
      <c r="U7" s="371"/>
      <c r="V7" s="371"/>
      <c r="W7" s="371"/>
      <c r="X7" s="371"/>
      <c r="Y7" s="371"/>
      <c r="Z7" s="371"/>
      <c r="AA7" s="371"/>
      <c r="AB7" s="371"/>
      <c r="AC7" s="371"/>
      <c r="AD7" s="371"/>
      <c r="AE7" s="371" t="str">
        <f>IF(AP9+AY9+BB9=100,"","Total written work weight should be 100")</f>
        <v/>
      </c>
      <c r="AF7" s="371"/>
      <c r="AG7" s="371"/>
      <c r="AH7" s="371"/>
      <c r="AI7" s="371"/>
      <c r="AJ7" s="371"/>
      <c r="AK7" s="371"/>
      <c r="AL7" s="371"/>
      <c r="AM7" s="371"/>
      <c r="AN7" s="371"/>
      <c r="AO7" s="371"/>
      <c r="AP7" s="371"/>
      <c r="AQ7" s="371"/>
      <c r="AR7" s="371"/>
      <c r="AS7" s="371"/>
      <c r="AT7" s="371"/>
      <c r="AU7" s="371"/>
      <c r="AV7" s="371"/>
      <c r="AW7" s="371"/>
      <c r="AX7" s="371"/>
      <c r="AY7" s="371"/>
      <c r="AZ7" s="371"/>
      <c r="BA7" s="371"/>
      <c r="BB7" s="371"/>
      <c r="BC7" s="371" t="str">
        <f>IF(BI9+BU9+CB9+CI9+CP9+CZ9=100,"","Total written work weight should be 100")</f>
        <v/>
      </c>
      <c r="BD7" s="371"/>
      <c r="BE7" s="371"/>
      <c r="BF7" s="371"/>
      <c r="BG7" s="371"/>
      <c r="BH7" s="371"/>
      <c r="BI7" s="371"/>
      <c r="BJ7" s="371"/>
      <c r="BK7" s="371"/>
      <c r="BL7" s="371"/>
      <c r="BM7" s="371"/>
      <c r="BN7" s="371"/>
      <c r="BO7" s="371"/>
      <c r="BP7" s="371"/>
      <c r="BQ7" s="371"/>
      <c r="BR7" s="371"/>
      <c r="BS7" s="371"/>
      <c r="BT7" s="371"/>
      <c r="BU7" s="371"/>
      <c r="BV7" s="371"/>
      <c r="BW7" s="371"/>
      <c r="BX7" s="371"/>
      <c r="BY7" s="371"/>
      <c r="BZ7" s="371"/>
      <c r="CA7" s="371"/>
      <c r="CB7" s="371"/>
      <c r="CC7" s="371"/>
      <c r="CD7" s="371"/>
      <c r="CE7" s="371"/>
      <c r="CF7" s="371"/>
      <c r="CG7" s="371"/>
      <c r="CH7" s="371"/>
      <c r="CI7" s="371"/>
      <c r="CJ7" s="371"/>
      <c r="CK7" s="371"/>
      <c r="CL7" s="371"/>
      <c r="CM7" s="371"/>
      <c r="CN7" s="371"/>
      <c r="CO7" s="371"/>
      <c r="CP7" s="371"/>
      <c r="CQ7" s="371"/>
      <c r="CR7" s="371"/>
      <c r="CS7" s="371"/>
      <c r="CT7" s="371"/>
      <c r="CU7" s="371"/>
      <c r="CV7" s="371"/>
      <c r="CW7" s="371"/>
      <c r="CX7" s="371"/>
      <c r="CY7" s="371"/>
      <c r="CZ7" s="372"/>
      <c r="DA7" s="373" t="s">
        <v>218</v>
      </c>
      <c r="DB7" s="374"/>
      <c r="DC7" s="375"/>
      <c r="DD7" s="9"/>
      <c r="DE7" s="9"/>
      <c r="DF7" s="9"/>
      <c r="DG7" s="9"/>
      <c r="DH7" s="7"/>
      <c r="DI7" s="5"/>
      <c r="DJ7" s="5"/>
      <c r="DK7" s="5"/>
      <c r="DL7" s="10"/>
      <c r="DN7" s="1"/>
    </row>
    <row r="8" spans="1:127" ht="18.75" thickBot="1">
      <c r="B8" s="1"/>
      <c r="C8" s="359"/>
      <c r="D8" s="359"/>
      <c r="E8" s="431" t="s">
        <v>4</v>
      </c>
      <c r="F8" s="432"/>
      <c r="G8" s="432"/>
      <c r="H8" s="432"/>
      <c r="I8" s="432"/>
      <c r="J8" s="432"/>
      <c r="K8" s="432"/>
      <c r="L8" s="432"/>
      <c r="M8" s="432"/>
      <c r="N8" s="361"/>
      <c r="O8" s="361"/>
      <c r="P8" s="432"/>
      <c r="Q8" s="432"/>
      <c r="R8" s="361"/>
      <c r="S8" s="361"/>
      <c r="T8" s="361"/>
      <c r="U8" s="361"/>
      <c r="V8" s="361"/>
      <c r="W8" s="361"/>
      <c r="X8" s="361" t="s">
        <v>5</v>
      </c>
      <c r="Y8" s="361"/>
      <c r="Z8" s="361"/>
      <c r="AA8" s="361"/>
      <c r="AB8" s="361"/>
      <c r="AC8" s="361">
        <v>0</v>
      </c>
      <c r="AD8" s="381"/>
      <c r="AE8" s="382" t="s">
        <v>6</v>
      </c>
      <c r="AF8" s="383"/>
      <c r="AG8" s="383"/>
      <c r="AH8" s="383"/>
      <c r="AI8" s="383"/>
      <c r="AJ8" s="383"/>
      <c r="AK8" s="383"/>
      <c r="AL8" s="383"/>
      <c r="AM8" s="383"/>
      <c r="AN8" s="383"/>
      <c r="AO8" s="383"/>
      <c r="AP8" s="383"/>
      <c r="AQ8" s="383"/>
      <c r="AR8" s="383"/>
      <c r="AS8" s="383"/>
      <c r="AT8" s="383"/>
      <c r="AU8" s="383"/>
      <c r="AV8" s="458"/>
      <c r="AW8" s="459" t="s">
        <v>5</v>
      </c>
      <c r="AX8" s="460"/>
      <c r="AY8" s="460"/>
      <c r="AZ8" s="461"/>
      <c r="BA8" s="329">
        <v>25</v>
      </c>
      <c r="BB8" s="330"/>
      <c r="BC8" s="480" t="s">
        <v>7</v>
      </c>
      <c r="BD8" s="481"/>
      <c r="BE8" s="481"/>
      <c r="BF8" s="481"/>
      <c r="BG8" s="481"/>
      <c r="BH8" s="481"/>
      <c r="BI8" s="481"/>
      <c r="BJ8" s="481"/>
      <c r="BK8" s="481"/>
      <c r="BL8" s="481"/>
      <c r="BM8" s="481"/>
      <c r="BN8" s="481"/>
      <c r="BO8" s="481"/>
      <c r="BP8" s="481"/>
      <c r="BQ8" s="481"/>
      <c r="BR8" s="481"/>
      <c r="BS8" s="481"/>
      <c r="BT8" s="481"/>
      <c r="BU8" s="481"/>
      <c r="BV8" s="481"/>
      <c r="BW8" s="481"/>
      <c r="BX8" s="481"/>
      <c r="BY8" s="481"/>
      <c r="BZ8" s="481"/>
      <c r="CA8" s="481"/>
      <c r="CB8" s="481"/>
      <c r="CC8" s="481"/>
      <c r="CD8" s="481"/>
      <c r="CE8" s="481"/>
      <c r="CF8" s="481"/>
      <c r="CG8" s="481"/>
      <c r="CH8" s="481"/>
      <c r="CI8" s="481"/>
      <c r="CJ8" s="481"/>
      <c r="CK8" s="481"/>
      <c r="CL8" s="481"/>
      <c r="CM8" s="481"/>
      <c r="CN8" s="481"/>
      <c r="CO8" s="481"/>
      <c r="CP8" s="481"/>
      <c r="CQ8" s="481"/>
      <c r="CR8" s="481"/>
      <c r="CS8" s="481"/>
      <c r="CT8" s="482" t="s">
        <v>5</v>
      </c>
      <c r="CU8" s="483"/>
      <c r="CV8" s="483"/>
      <c r="CW8" s="483"/>
      <c r="CX8" s="484"/>
      <c r="CY8" s="481">
        <v>50</v>
      </c>
      <c r="CZ8" s="485"/>
      <c r="DA8" s="376"/>
      <c r="DB8" s="377"/>
      <c r="DC8" s="378"/>
      <c r="DD8" s="12"/>
      <c r="DE8" s="12"/>
      <c r="DF8" s="12"/>
      <c r="DG8" s="12"/>
      <c r="DH8" s="13"/>
      <c r="DI8" s="14"/>
      <c r="DJ8" s="14"/>
      <c r="DK8" s="14"/>
      <c r="DL8" s="15"/>
      <c r="DN8" s="1"/>
    </row>
    <row r="9" spans="1:127" ht="24.75" customHeight="1" thickBot="1">
      <c r="A9" s="350"/>
      <c r="B9" s="350" t="s">
        <v>8</v>
      </c>
      <c r="C9" s="353" t="s">
        <v>9</v>
      </c>
      <c r="D9" s="356" t="s">
        <v>10</v>
      </c>
      <c r="E9" s="451" t="s">
        <v>11</v>
      </c>
      <c r="F9" s="452"/>
      <c r="G9" s="452"/>
      <c r="H9" s="452"/>
      <c r="I9" s="452"/>
      <c r="J9" s="452"/>
      <c r="K9" s="452"/>
      <c r="L9" s="452"/>
      <c r="M9" s="453"/>
      <c r="N9" s="454" t="s">
        <v>5</v>
      </c>
      <c r="O9" s="455"/>
      <c r="P9" s="456" t="s">
        <v>5</v>
      </c>
      <c r="Q9" s="457"/>
      <c r="R9" s="256">
        <v>0</v>
      </c>
      <c r="S9" s="278" t="s">
        <v>12</v>
      </c>
      <c r="T9" s="278"/>
      <c r="U9" s="278"/>
      <c r="V9" s="278"/>
      <c r="W9" s="278"/>
      <c r="X9" s="278"/>
      <c r="Y9" s="278"/>
      <c r="Z9" s="301" t="s">
        <v>5</v>
      </c>
      <c r="AA9" s="362"/>
      <c r="AB9" s="362"/>
      <c r="AC9" s="302"/>
      <c r="AD9" s="247">
        <v>100</v>
      </c>
      <c r="AE9" s="324" t="s">
        <v>13</v>
      </c>
      <c r="AF9" s="325"/>
      <c r="AG9" s="325"/>
      <c r="AH9" s="325"/>
      <c r="AI9" s="325"/>
      <c r="AJ9" s="325"/>
      <c r="AK9" s="325"/>
      <c r="AL9" s="325"/>
      <c r="AM9" s="326"/>
      <c r="AN9" s="327" t="s">
        <v>5</v>
      </c>
      <c r="AO9" s="328"/>
      <c r="AP9" s="241">
        <v>50</v>
      </c>
      <c r="AQ9" s="278" t="s">
        <v>14</v>
      </c>
      <c r="AR9" s="278"/>
      <c r="AS9" s="278"/>
      <c r="AT9" s="278"/>
      <c r="AU9" s="278"/>
      <c r="AV9" s="278"/>
      <c r="AW9" s="405" t="s">
        <v>5</v>
      </c>
      <c r="AX9" s="406"/>
      <c r="AY9" s="210">
        <v>50</v>
      </c>
      <c r="AZ9" s="297" t="s">
        <v>15</v>
      </c>
      <c r="BA9" s="296"/>
      <c r="BB9" s="23">
        <v>0</v>
      </c>
      <c r="BC9" s="299" t="s">
        <v>16</v>
      </c>
      <c r="BD9" s="300"/>
      <c r="BE9" s="300"/>
      <c r="BF9" s="300"/>
      <c r="BG9" s="450" t="s">
        <v>5</v>
      </c>
      <c r="BH9" s="450"/>
      <c r="BI9" s="241">
        <v>20</v>
      </c>
      <c r="BJ9" s="278" t="s">
        <v>17</v>
      </c>
      <c r="BK9" s="278"/>
      <c r="BL9" s="278"/>
      <c r="BM9" s="278"/>
      <c r="BN9" s="278"/>
      <c r="BO9" s="278"/>
      <c r="BP9" s="278"/>
      <c r="BQ9" s="278"/>
      <c r="BR9" s="278"/>
      <c r="BS9" s="301" t="s">
        <v>5</v>
      </c>
      <c r="BT9" s="302"/>
      <c r="BU9" s="242">
        <v>30</v>
      </c>
      <c r="BV9" s="277" t="s">
        <v>18</v>
      </c>
      <c r="BW9" s="277"/>
      <c r="BX9" s="277"/>
      <c r="BY9" s="277"/>
      <c r="BZ9" s="339" t="s">
        <v>5</v>
      </c>
      <c r="CA9" s="339"/>
      <c r="CB9" s="184">
        <v>15</v>
      </c>
      <c r="CC9" s="340" t="s">
        <v>19</v>
      </c>
      <c r="CD9" s="340"/>
      <c r="CE9" s="340"/>
      <c r="CF9" s="340"/>
      <c r="CG9" s="341" t="s">
        <v>5</v>
      </c>
      <c r="CH9" s="341"/>
      <c r="CI9" s="185">
        <v>15</v>
      </c>
      <c r="CJ9" s="343" t="s">
        <v>20</v>
      </c>
      <c r="CK9" s="343"/>
      <c r="CL9" s="343"/>
      <c r="CM9" s="343"/>
      <c r="CN9" s="343" t="s">
        <v>5</v>
      </c>
      <c r="CO9" s="343"/>
      <c r="CP9" s="249">
        <v>0</v>
      </c>
      <c r="CQ9" s="284" t="s">
        <v>21</v>
      </c>
      <c r="CR9" s="284"/>
      <c r="CS9" s="284"/>
      <c r="CT9" s="284"/>
      <c r="CU9" s="284"/>
      <c r="CV9" s="284"/>
      <c r="CW9" s="284"/>
      <c r="CX9" s="303" t="s">
        <v>5</v>
      </c>
      <c r="CY9" s="303"/>
      <c r="CZ9" s="186">
        <v>20</v>
      </c>
      <c r="DA9" s="304" t="s">
        <v>5</v>
      </c>
      <c r="DB9" s="305"/>
      <c r="DC9" s="23">
        <v>25</v>
      </c>
      <c r="DD9" s="24"/>
      <c r="DE9" s="24"/>
      <c r="DF9" s="24"/>
      <c r="DG9" s="24"/>
      <c r="DH9" s="306" t="s">
        <v>22</v>
      </c>
      <c r="DI9" s="309" t="s">
        <v>23</v>
      </c>
      <c r="DJ9" s="312" t="s">
        <v>23</v>
      </c>
      <c r="DK9" s="315" t="s">
        <v>23</v>
      </c>
      <c r="DL9" s="282" t="s">
        <v>24</v>
      </c>
      <c r="DM9" s="25"/>
      <c r="DN9" s="1"/>
    </row>
    <row r="10" spans="1:127" ht="15" customHeight="1">
      <c r="A10" s="351"/>
      <c r="B10" s="351"/>
      <c r="C10" s="354"/>
      <c r="D10" s="357"/>
      <c r="E10" s="26">
        <v>1</v>
      </c>
      <c r="F10" s="27">
        <v>2</v>
      </c>
      <c r="G10" s="27">
        <v>3</v>
      </c>
      <c r="H10" s="27">
        <v>4</v>
      </c>
      <c r="I10" s="27">
        <v>5</v>
      </c>
      <c r="J10" s="27">
        <v>6</v>
      </c>
      <c r="K10" s="27">
        <v>7</v>
      </c>
      <c r="L10" s="27">
        <v>8</v>
      </c>
      <c r="M10" s="27">
        <v>9</v>
      </c>
      <c r="N10" s="241">
        <v>10</v>
      </c>
      <c r="O10" s="241">
        <v>11</v>
      </c>
      <c r="P10" s="27">
        <v>12</v>
      </c>
      <c r="Q10" s="444" t="s">
        <v>25</v>
      </c>
      <c r="R10" s="289" t="s">
        <v>26</v>
      </c>
      <c r="S10" s="29">
        <v>1</v>
      </c>
      <c r="T10" s="29">
        <v>2</v>
      </c>
      <c r="U10" s="29">
        <v>3</v>
      </c>
      <c r="V10" s="29">
        <v>4</v>
      </c>
      <c r="W10" s="29">
        <v>5</v>
      </c>
      <c r="X10" s="29">
        <v>6</v>
      </c>
      <c r="Y10" s="29">
        <v>7</v>
      </c>
      <c r="Z10" s="29">
        <v>8</v>
      </c>
      <c r="AA10" s="29">
        <v>9</v>
      </c>
      <c r="AB10" s="29">
        <v>10</v>
      </c>
      <c r="AC10" s="285" t="s">
        <v>25</v>
      </c>
      <c r="AD10" s="445" t="s">
        <v>26</v>
      </c>
      <c r="AE10" s="30">
        <v>1</v>
      </c>
      <c r="AF10" s="241">
        <v>2</v>
      </c>
      <c r="AG10" s="241">
        <v>3</v>
      </c>
      <c r="AH10" s="241">
        <v>4</v>
      </c>
      <c r="AI10" s="241">
        <v>5</v>
      </c>
      <c r="AJ10" s="241">
        <v>6</v>
      </c>
      <c r="AK10" s="241">
        <v>7</v>
      </c>
      <c r="AL10" s="241">
        <v>8</v>
      </c>
      <c r="AM10" s="241">
        <v>9</v>
      </c>
      <c r="AN10" s="241">
        <v>10</v>
      </c>
      <c r="AO10" s="336" t="s">
        <v>25</v>
      </c>
      <c r="AP10" s="289" t="s">
        <v>26</v>
      </c>
      <c r="AQ10" s="29">
        <v>1</v>
      </c>
      <c r="AR10" s="29">
        <v>2</v>
      </c>
      <c r="AS10" s="29">
        <v>3</v>
      </c>
      <c r="AT10" s="29">
        <v>4</v>
      </c>
      <c r="AU10" s="29">
        <v>5</v>
      </c>
      <c r="AV10" s="29">
        <v>6</v>
      </c>
      <c r="AW10" s="29">
        <v>7</v>
      </c>
      <c r="AX10" s="285" t="s">
        <v>25</v>
      </c>
      <c r="AY10" s="445" t="s">
        <v>26</v>
      </c>
      <c r="AZ10" s="297"/>
      <c r="BA10" s="298"/>
      <c r="BB10" s="287" t="s">
        <v>26</v>
      </c>
      <c r="BC10" s="30">
        <v>1</v>
      </c>
      <c r="BD10" s="241">
        <v>2</v>
      </c>
      <c r="BE10" s="241">
        <v>3</v>
      </c>
      <c r="BF10" s="241">
        <v>4</v>
      </c>
      <c r="BG10" s="241">
        <v>5</v>
      </c>
      <c r="BH10" s="288" t="s">
        <v>25</v>
      </c>
      <c r="BI10" s="289" t="s">
        <v>26</v>
      </c>
      <c r="BJ10" s="29">
        <v>1</v>
      </c>
      <c r="BK10" s="29">
        <v>2</v>
      </c>
      <c r="BL10" s="29">
        <v>3</v>
      </c>
      <c r="BM10" s="29">
        <v>4</v>
      </c>
      <c r="BN10" s="29">
        <v>5</v>
      </c>
      <c r="BO10" s="29">
        <v>6</v>
      </c>
      <c r="BP10" s="29">
        <v>7</v>
      </c>
      <c r="BQ10" s="29">
        <v>8</v>
      </c>
      <c r="BR10" s="29">
        <v>9</v>
      </c>
      <c r="BS10" s="29">
        <v>10</v>
      </c>
      <c r="BT10" s="290" t="s">
        <v>25</v>
      </c>
      <c r="BU10" s="445" t="s">
        <v>26</v>
      </c>
      <c r="BV10" s="31">
        <v>1</v>
      </c>
      <c r="BW10" s="31">
        <v>2</v>
      </c>
      <c r="BX10" s="31">
        <v>3</v>
      </c>
      <c r="BY10" s="31">
        <v>4</v>
      </c>
      <c r="BZ10" s="32">
        <v>5</v>
      </c>
      <c r="CA10" s="344" t="s">
        <v>25</v>
      </c>
      <c r="CB10" s="287" t="s">
        <v>26</v>
      </c>
      <c r="CC10" s="243">
        <v>1</v>
      </c>
      <c r="CD10" s="243">
        <v>2</v>
      </c>
      <c r="CE10" s="243">
        <v>3</v>
      </c>
      <c r="CF10" s="243">
        <v>4</v>
      </c>
      <c r="CG10" s="243">
        <v>5</v>
      </c>
      <c r="CH10" s="346" t="s">
        <v>25</v>
      </c>
      <c r="CI10" s="347" t="s">
        <v>26</v>
      </c>
      <c r="CJ10" s="34">
        <v>1</v>
      </c>
      <c r="CK10" s="34">
        <v>2</v>
      </c>
      <c r="CL10" s="34">
        <v>3</v>
      </c>
      <c r="CM10" s="34">
        <v>4</v>
      </c>
      <c r="CN10" s="34">
        <v>5</v>
      </c>
      <c r="CO10" s="348" t="s">
        <v>25</v>
      </c>
      <c r="CP10" s="349" t="s">
        <v>26</v>
      </c>
      <c r="CQ10" s="35">
        <v>1</v>
      </c>
      <c r="CR10" s="35">
        <v>2</v>
      </c>
      <c r="CS10" s="35">
        <v>3</v>
      </c>
      <c r="CT10" s="36">
        <v>4</v>
      </c>
      <c r="CU10" s="35">
        <v>5</v>
      </c>
      <c r="CV10" s="35">
        <v>6</v>
      </c>
      <c r="CW10" s="35">
        <v>7</v>
      </c>
      <c r="CX10" s="35">
        <v>8</v>
      </c>
      <c r="CY10" s="288" t="s">
        <v>25</v>
      </c>
      <c r="CZ10" s="318" t="s">
        <v>26</v>
      </c>
      <c r="DA10" s="37"/>
      <c r="DB10" s="38"/>
      <c r="DC10" s="287" t="s">
        <v>27</v>
      </c>
      <c r="DD10" s="39"/>
      <c r="DE10" s="39"/>
      <c r="DF10" s="39"/>
      <c r="DG10" s="39"/>
      <c r="DH10" s="307"/>
      <c r="DI10" s="310"/>
      <c r="DJ10" s="313"/>
      <c r="DK10" s="316"/>
      <c r="DL10" s="283"/>
      <c r="DM10" s="25"/>
      <c r="DN10" s="1"/>
    </row>
    <row r="11" spans="1:127" ht="17.25" customHeight="1">
      <c r="A11" s="351"/>
      <c r="B11" s="351"/>
      <c r="C11" s="354"/>
      <c r="D11" s="40" t="s">
        <v>28</v>
      </c>
      <c r="E11" s="180"/>
      <c r="F11" s="43"/>
      <c r="G11" s="43"/>
      <c r="H11" s="43"/>
      <c r="I11" s="43"/>
      <c r="J11" s="43"/>
      <c r="K11" s="43"/>
      <c r="L11" s="43"/>
      <c r="M11" s="43"/>
      <c r="N11" s="44"/>
      <c r="O11" s="44"/>
      <c r="P11" s="44"/>
      <c r="Q11" s="337"/>
      <c r="R11" s="289"/>
      <c r="S11" s="46"/>
      <c r="T11" s="46"/>
      <c r="U11" s="46"/>
      <c r="V11" s="46"/>
      <c r="W11" s="46"/>
      <c r="X11" s="46"/>
      <c r="Y11" s="46"/>
      <c r="Z11" s="46"/>
      <c r="AA11" s="47"/>
      <c r="AB11" s="47"/>
      <c r="AC11" s="286"/>
      <c r="AD11" s="446"/>
      <c r="AE11" s="180">
        <v>43802</v>
      </c>
      <c r="AF11" s="43">
        <v>43813</v>
      </c>
      <c r="AG11" s="43"/>
      <c r="AH11" s="43"/>
      <c r="AI11" s="43"/>
      <c r="AJ11" s="43"/>
      <c r="AK11" s="43"/>
      <c r="AL11" s="43"/>
      <c r="AM11" s="43"/>
      <c r="AN11" s="43"/>
      <c r="AO11" s="337"/>
      <c r="AP11" s="289"/>
      <c r="AQ11" s="46">
        <v>43784</v>
      </c>
      <c r="AR11" s="46">
        <v>43816</v>
      </c>
      <c r="AS11" s="46"/>
      <c r="AT11" s="46"/>
      <c r="AU11" s="46"/>
      <c r="AV11" s="46"/>
      <c r="AW11" s="46"/>
      <c r="AX11" s="286"/>
      <c r="AY11" s="446"/>
      <c r="AZ11" s="417"/>
      <c r="BA11" s="418"/>
      <c r="BB11" s="287"/>
      <c r="BC11" s="180">
        <v>43811</v>
      </c>
      <c r="BD11" s="43">
        <v>43784</v>
      </c>
      <c r="BE11" s="43"/>
      <c r="BF11" s="43"/>
      <c r="BG11" s="43"/>
      <c r="BH11" s="288"/>
      <c r="BI11" s="289"/>
      <c r="BJ11" s="46">
        <v>43785</v>
      </c>
      <c r="BK11" s="46">
        <v>43797</v>
      </c>
      <c r="BL11" s="46">
        <v>43811</v>
      </c>
      <c r="BM11" s="46">
        <v>43484</v>
      </c>
      <c r="BN11" s="46"/>
      <c r="BO11" s="46"/>
      <c r="BP11" s="46"/>
      <c r="BQ11" s="46"/>
      <c r="BR11" s="46"/>
      <c r="BS11" s="46"/>
      <c r="BT11" s="290"/>
      <c r="BU11" s="446"/>
      <c r="BV11" s="49">
        <v>43784</v>
      </c>
      <c r="BW11" s="49">
        <v>43814</v>
      </c>
      <c r="BX11" s="49"/>
      <c r="BY11" s="49"/>
      <c r="BZ11" s="50"/>
      <c r="CA11" s="344"/>
      <c r="CB11" s="287"/>
      <c r="CC11" s="52">
        <v>43482</v>
      </c>
      <c r="CD11" s="52">
        <v>43495</v>
      </c>
      <c r="CE11" s="52"/>
      <c r="CF11" s="52"/>
      <c r="CG11" s="52"/>
      <c r="CH11" s="346"/>
      <c r="CI11" s="347"/>
      <c r="CJ11" s="54"/>
      <c r="CK11" s="54"/>
      <c r="CL11" s="54"/>
      <c r="CM11" s="54"/>
      <c r="CN11" s="54"/>
      <c r="CO11" s="348"/>
      <c r="CP11" s="349"/>
      <c r="CQ11" s="57">
        <v>43486</v>
      </c>
      <c r="CR11" s="57"/>
      <c r="CS11" s="57"/>
      <c r="CT11" s="181"/>
      <c r="CU11" s="57"/>
      <c r="CV11" s="57"/>
      <c r="CW11" s="57"/>
      <c r="CX11" s="57"/>
      <c r="CY11" s="288"/>
      <c r="CZ11" s="318"/>
      <c r="DA11" s="394">
        <v>60</v>
      </c>
      <c r="DB11" s="395"/>
      <c r="DC11" s="287"/>
      <c r="DD11" s="39" t="s">
        <v>29</v>
      </c>
      <c r="DE11" s="39" t="s">
        <v>30</v>
      </c>
      <c r="DF11" s="39" t="s">
        <v>31</v>
      </c>
      <c r="DG11" s="39" t="s">
        <v>32</v>
      </c>
      <c r="DH11" s="307"/>
      <c r="DI11" s="311"/>
      <c r="DJ11" s="314"/>
      <c r="DK11" s="317"/>
      <c r="DL11" s="283"/>
      <c r="DM11" s="25"/>
      <c r="DN11" s="1"/>
    </row>
    <row r="12" spans="1:127" ht="15" customHeight="1" thickBot="1">
      <c r="A12" s="352"/>
      <c r="B12" s="352"/>
      <c r="C12" s="355"/>
      <c r="D12" s="40" t="s">
        <v>33</v>
      </c>
      <c r="E12" s="30"/>
      <c r="F12" s="241"/>
      <c r="G12" s="241"/>
      <c r="H12" s="241"/>
      <c r="I12" s="241"/>
      <c r="J12" s="241"/>
      <c r="K12" s="241"/>
      <c r="L12" s="241"/>
      <c r="M12" s="241"/>
      <c r="N12" s="241"/>
      <c r="O12" s="241"/>
      <c r="P12" s="241"/>
      <c r="Q12" s="241">
        <f>SUM(E12:P12)</f>
        <v>0</v>
      </c>
      <c r="R12" s="28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>
        <f>SUM(S12:AB12)</f>
        <v>0</v>
      </c>
      <c r="AD12" s="447"/>
      <c r="AE12" s="30">
        <v>10</v>
      </c>
      <c r="AF12" s="241">
        <v>10</v>
      </c>
      <c r="AG12" s="241"/>
      <c r="AH12" s="241"/>
      <c r="AI12" s="241"/>
      <c r="AJ12" s="241"/>
      <c r="AK12" s="241"/>
      <c r="AL12" s="241"/>
      <c r="AM12" s="241"/>
      <c r="AN12" s="241"/>
      <c r="AO12" s="241">
        <f>SUM(AE12:AN12)</f>
        <v>20</v>
      </c>
      <c r="AP12" s="289"/>
      <c r="AQ12" s="29">
        <v>30</v>
      </c>
      <c r="AR12" s="29">
        <v>20</v>
      </c>
      <c r="AS12" s="29"/>
      <c r="AT12" s="29"/>
      <c r="AU12" s="29"/>
      <c r="AV12" s="29"/>
      <c r="AW12" s="29"/>
      <c r="AX12" s="29">
        <f>SUM(AQ12:AW12)</f>
        <v>50</v>
      </c>
      <c r="AY12" s="447"/>
      <c r="AZ12" s="390"/>
      <c r="BA12" s="391"/>
      <c r="BB12" s="287"/>
      <c r="BC12" s="30">
        <v>100</v>
      </c>
      <c r="BD12" s="241">
        <v>100</v>
      </c>
      <c r="BE12" s="241"/>
      <c r="BF12" s="241"/>
      <c r="BG12" s="241"/>
      <c r="BH12" s="241">
        <f>SUM(BC12:BG12)</f>
        <v>200</v>
      </c>
      <c r="BI12" s="289"/>
      <c r="BJ12" s="29">
        <v>15</v>
      </c>
      <c r="BK12" s="29">
        <v>20</v>
      </c>
      <c r="BL12" s="29">
        <v>25</v>
      </c>
      <c r="BM12" s="29">
        <v>25</v>
      </c>
      <c r="BN12" s="29"/>
      <c r="BO12" s="29"/>
      <c r="BP12" s="29"/>
      <c r="BQ12" s="29"/>
      <c r="BR12" s="29"/>
      <c r="BS12" s="29"/>
      <c r="BT12" s="29">
        <f>SUM(BJ12:BS12)</f>
        <v>85</v>
      </c>
      <c r="BU12" s="447"/>
      <c r="BV12" s="31">
        <v>100</v>
      </c>
      <c r="BW12" s="31">
        <v>100</v>
      </c>
      <c r="BX12" s="31"/>
      <c r="BY12" s="31"/>
      <c r="BZ12" s="31"/>
      <c r="CA12" s="32">
        <f>SUM(BV12:BZ12)</f>
        <v>200</v>
      </c>
      <c r="CB12" s="287"/>
      <c r="CC12" s="243">
        <v>100</v>
      </c>
      <c r="CD12" s="243">
        <v>100</v>
      </c>
      <c r="CE12" s="243"/>
      <c r="CF12" s="243"/>
      <c r="CG12" s="243"/>
      <c r="CH12" s="243">
        <f>SUM(CC12:CG12)</f>
        <v>200</v>
      </c>
      <c r="CI12" s="347"/>
      <c r="CJ12" s="34"/>
      <c r="CK12" s="34"/>
      <c r="CL12" s="34"/>
      <c r="CM12" s="34"/>
      <c r="CN12" s="34"/>
      <c r="CO12" s="63">
        <f>SUM(CJ12:CN12)</f>
        <v>0</v>
      </c>
      <c r="CP12" s="349"/>
      <c r="CQ12" s="35">
        <v>100</v>
      </c>
      <c r="CR12" s="35"/>
      <c r="CS12" s="35"/>
      <c r="CT12" s="36"/>
      <c r="CU12" s="35"/>
      <c r="CV12" s="35"/>
      <c r="CW12" s="35"/>
      <c r="CX12" s="35"/>
      <c r="CY12" s="66">
        <f>SUM(CQ12:CX12)</f>
        <v>100</v>
      </c>
      <c r="CZ12" s="318"/>
      <c r="DA12" s="396"/>
      <c r="DB12" s="397"/>
      <c r="DC12" s="319"/>
      <c r="DD12" s="39"/>
      <c r="DE12" s="39"/>
      <c r="DF12" s="39"/>
      <c r="DG12" s="39"/>
      <c r="DH12" s="308"/>
      <c r="DI12" s="67" t="s">
        <v>34</v>
      </c>
      <c r="DJ12" s="68" t="s">
        <v>35</v>
      </c>
      <c r="DK12" s="69" t="s">
        <v>36</v>
      </c>
      <c r="DL12" s="283"/>
      <c r="DM12" s="25"/>
      <c r="DN12" s="1"/>
      <c r="DR12" s="279" t="s">
        <v>37</v>
      </c>
      <c r="DS12" s="279"/>
      <c r="DT12" s="279"/>
      <c r="DU12" s="279"/>
      <c r="DV12" s="279"/>
      <c r="DW12" s="279"/>
    </row>
    <row r="13" spans="1:127" ht="18" customHeight="1" thickBot="1">
      <c r="A13" s="70"/>
      <c r="B13" s="71">
        <v>136705070042</v>
      </c>
      <c r="C13" s="252" t="s">
        <v>264</v>
      </c>
      <c r="D13" s="253"/>
      <c r="E13" s="182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 t="str">
        <f>IF(SUMIFS(E13:P13,E13:P13,"&gt;=0")=0,"",SUMIFS(E13:P13,E13:P13,"&gt;=0"))</f>
        <v/>
      </c>
      <c r="R13" s="76">
        <f>IFERROR(IF($R$9=0,0,((Q13/SUMIFS($E$12:$P$12,E13:P13,"&gt;=0")*100))),"")</f>
        <v>0</v>
      </c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 t="str">
        <f>IF(SUMIFS(S13:AB13,S13:AB13,"&gt;=0")=0,"",SUMIFS(S13:AB13,S13:AB13,"&gt;=0"))</f>
        <v/>
      </c>
      <c r="AD13" s="79" t="str">
        <f>IFERROR(IF($AD$9=0,0,((AC13/SUMIFS($S$12:$AB$12,S13:AB13,"&gt;=0")*100))),"")</f>
        <v/>
      </c>
      <c r="AE13" s="182">
        <v>5</v>
      </c>
      <c r="AF13" s="76">
        <v>5</v>
      </c>
      <c r="AG13" s="76"/>
      <c r="AH13" s="76"/>
      <c r="AI13" s="76"/>
      <c r="AJ13" s="76"/>
      <c r="AK13" s="76"/>
      <c r="AL13" s="76"/>
      <c r="AM13" s="76"/>
      <c r="AN13" s="76"/>
      <c r="AO13" s="76">
        <f>IF(SUMIFS(AE13:AN13,AE13:AN13,"&gt;=0")=0,"",SUMIFS(AE13:AN13,AE13:AN13,"&gt;=0"))</f>
        <v>10</v>
      </c>
      <c r="AP13" s="76">
        <f>IFERROR(IF($AP$9=0,0,((AO13/SUMIFS($AE$12:$AN$12,AE13:AN13,"&gt;=0"))*100)),"")</f>
        <v>50</v>
      </c>
      <c r="AQ13" s="78">
        <v>27</v>
      </c>
      <c r="AR13" s="78">
        <v>15</v>
      </c>
      <c r="AS13" s="78"/>
      <c r="AT13" s="78"/>
      <c r="AU13" s="78"/>
      <c r="AV13" s="78"/>
      <c r="AW13" s="78"/>
      <c r="AX13" s="78">
        <f>IF(SUMIFS(AQ13:AW13,AQ13:AW13,"&gt;=0")=0,"",SUMIFS(AQ13:AW13,AQ13:AW13,"&gt;=0"))</f>
        <v>42</v>
      </c>
      <c r="AY13" s="78">
        <f t="shared" ref="AY13:AY67" si="0">IFERROR(IF($AY$9=0,0,((AX13/SUMIFS($AQ$12:$AW$12,AQ13:AW13,"&gt;=0"))*100)),"")</f>
        <v>84</v>
      </c>
      <c r="AZ13" s="384"/>
      <c r="BA13" s="385"/>
      <c r="BB13" s="80">
        <f>IFERROR(IF(OR($BB$9="",$BB$9=0),0,IF(AZ13/$AZ$12*100=0,"",AZ13/$AZ$12*100)),"")</f>
        <v>0</v>
      </c>
      <c r="BC13" s="182">
        <v>87</v>
      </c>
      <c r="BD13" s="76">
        <v>85</v>
      </c>
      <c r="BE13" s="76"/>
      <c r="BF13" s="76"/>
      <c r="BG13" s="76"/>
      <c r="BH13" s="76">
        <f>IF(SUMIFS(BC13:BG13,BC13:BG13,"&gt;=0")=0,"",SUMIFS(BC13:BG13,BC13:BG13,"&gt;=0"))</f>
        <v>172</v>
      </c>
      <c r="BI13" s="76">
        <f t="shared" ref="BI13:BI67" si="1">IFERROR(IF($BI$9=0,0,((BH13/SUMIFS($BC$12:$BG$12,BC13:BG13,"&gt;=0"))*100)),"")</f>
        <v>86</v>
      </c>
      <c r="BJ13" s="78">
        <v>9</v>
      </c>
      <c r="BK13" s="78">
        <v>16</v>
      </c>
      <c r="BL13" s="78">
        <v>21</v>
      </c>
      <c r="BM13" s="78">
        <v>1</v>
      </c>
      <c r="BN13" s="78"/>
      <c r="BO13" s="78"/>
      <c r="BP13" s="78"/>
      <c r="BQ13" s="78"/>
      <c r="BR13" s="78"/>
      <c r="BS13" s="78"/>
      <c r="BT13" s="78">
        <f>IF(SUMIFS(BJ13:BS13,BJ13:BS13,"&gt;=0")=0,"",SUMIFS(BJ13:BS13,BJ13:BS13,"&gt;=0"))</f>
        <v>47</v>
      </c>
      <c r="BU13" s="78">
        <f>IFERROR(IF($BU$9=0,0,((BT13/SUMIFS($BJ$12:$BS$12,BJ13:BS13,"&gt;=0"))*100)),"")</f>
        <v>55.294117647058826</v>
      </c>
      <c r="BV13" s="82">
        <v>89</v>
      </c>
      <c r="BW13" s="82">
        <v>98</v>
      </c>
      <c r="BX13" s="82"/>
      <c r="BY13" s="82"/>
      <c r="BZ13" s="82"/>
      <c r="CA13" s="82">
        <f>IF(SUMIFS(BV13:BZ13,BV13:BZ13,"&gt;=0")=0,"",SUMIFS(BV13:BZ13,BV13:BZ13,"&gt;=0"))</f>
        <v>187</v>
      </c>
      <c r="CB13" s="82">
        <f>IFERROR(IF($CB$9=0,0,((CA13/SUMIFS($BV$12:$BZ$12,BV13:BZ13,"&gt;=0"))*100)),"")</f>
        <v>93.5</v>
      </c>
      <c r="CC13" s="84">
        <v>85</v>
      </c>
      <c r="CD13" s="84">
        <v>86</v>
      </c>
      <c r="CE13" s="84"/>
      <c r="CF13" s="84"/>
      <c r="CG13" s="84"/>
      <c r="CH13" s="84">
        <f>IF(SUMIFS(CC13:CG13,CC13:CG13,"&gt;=0")=0,"",SUMIFS(CC13:CG13,CC13:CG13,"&gt;=0"))</f>
        <v>171</v>
      </c>
      <c r="CI13" s="84">
        <f>IFERROR(IF($CI$9=0,0,((CH13/SUMIFS($CC$12:$CG$12,CC13:CG13,"&gt;=0"))*100)),"")</f>
        <v>85.5</v>
      </c>
      <c r="CJ13" s="86"/>
      <c r="CK13" s="86"/>
      <c r="CL13" s="86"/>
      <c r="CM13" s="86"/>
      <c r="CN13" s="86"/>
      <c r="CO13" s="86" t="str">
        <f>IF(SUMIFS(CJ13:CN13,CJ13:CN13,"&gt;=0")=0,"",SUMIFS(CJ13:CN13,CJ13:CN13,"&gt;=0"))</f>
        <v/>
      </c>
      <c r="CP13" s="86">
        <f>IFERROR(IF($CP$9=0,0,((CO13/SUMIFS($CJ$12:$CN$12,CJ13:CN13,"&gt;=0"))*100)),"")</f>
        <v>0</v>
      </c>
      <c r="CQ13" s="182">
        <v>83</v>
      </c>
      <c r="CR13" s="76"/>
      <c r="CS13" s="76"/>
      <c r="CT13" s="88"/>
      <c r="CU13" s="88"/>
      <c r="CV13" s="88"/>
      <c r="CW13" s="88"/>
      <c r="CX13" s="88"/>
      <c r="CY13" s="88">
        <f>IF(SUMIFS(CQ13:CX13,CQ13:CX13,"&gt;=0")=0,"",SUMIFS(CQ13:CX13,CQ13:CX13,"&gt;=0"))</f>
        <v>83</v>
      </c>
      <c r="CZ13" s="89">
        <f t="shared" ref="CZ13:CZ67" si="2">IFERROR(IF($CZ$9=0,0,((CY13/SUMIFS($CQ$12:$CX$12,CQ13:CX13,"&gt;=0"))*100)),"")</f>
        <v>83</v>
      </c>
      <c r="DA13" s="494">
        <v>38</v>
      </c>
      <c r="DB13" s="495"/>
      <c r="DC13" s="80">
        <f>IFERROR(IF(OR($DC$9="",$DC$9=0),0,IF((DA13/$DA$11*100)*$DC$9/100=0,"",(DA13/$DA$11*100)*$DC$9/100)),"")</f>
        <v>15.833333333333332</v>
      </c>
      <c r="DD13" s="90" t="str">
        <f>IFERROR((R13*$R$9+AD13*$AD$9)/100*$AC$8/100,"")</f>
        <v/>
      </c>
      <c r="DE13" s="91">
        <f>IFERROR(((AP13*$AP$9+AY13*$AY$9+BB13*$BB$9)/100)*$BA$8/100,"")</f>
        <v>16.75</v>
      </c>
      <c r="DF13" s="91">
        <f>IFERROR(((BI13*$BI$9+BU13*$BU$9+CB13*$CB$9+CI13*$CI$9+CP13*$CP$9+CZ13*$CZ$9)/100)*$CY$8/100,"")</f>
        <v>38.619117647058822</v>
      </c>
      <c r="DG13" s="92">
        <f>IFERROR(DC13,"")</f>
        <v>15.833333333333332</v>
      </c>
      <c r="DH13" s="93">
        <f>IFERROR(IF(AND($C$8="",$E$7="",$AE$7="",$BC$7="",$E$6=""),IF(SUM(DD13:DG13)=0,"",SUM(DD13:DG13)),""),"")</f>
        <v>71.202450980392157</v>
      </c>
      <c r="DI13" s="94">
        <f>IFERROR(75+(100-75)/(100-60)*(DH13-60),"")</f>
        <v>82.001531862745097</v>
      </c>
      <c r="DJ13" s="95">
        <f>IFERROR(75+(100-75)/(100-55)*(DH13-55),"")</f>
        <v>84.001361655773422</v>
      </c>
      <c r="DK13" s="96">
        <f>IFERROR(75+(100-75)/(100-50)*(DH13-50),"")</f>
        <v>85.601225490196072</v>
      </c>
      <c r="DL13" s="97">
        <f>IFERROR(IF(ROUND(IF($C$7="Green",DI13,IF($C$7="Orange",DJ13,IF($C$7="Yellow",DK13,"Error!"))),0)&lt;70,70,ROUND(IF($C$7="Green",DI13,IF($C$7="Orange",DJ13,IF($C$7="Yellow",DK13,"Error!"))),0)),"")</f>
        <v>84</v>
      </c>
      <c r="DM13" s="98"/>
      <c r="DN13" s="1"/>
      <c r="DR13" s="275" t="s">
        <v>40</v>
      </c>
      <c r="DS13" s="275"/>
      <c r="DT13" s="275"/>
      <c r="DU13" s="275"/>
      <c r="DV13" s="276">
        <f>COUNTIFS($DL$13:$DL$67,"&gt;=95",$DL$13:$DL$67,"&lt;=100")</f>
        <v>0</v>
      </c>
      <c r="DW13" s="276"/>
    </row>
    <row r="14" spans="1:127" ht="18" customHeight="1" thickBot="1">
      <c r="A14" s="70"/>
      <c r="B14" s="71">
        <v>136681070143</v>
      </c>
      <c r="C14" s="252" t="s">
        <v>265</v>
      </c>
      <c r="D14" s="253"/>
      <c r="E14" s="182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 t="str">
        <f t="shared" ref="Q14:Q67" si="3">IF(SUMIFS(E14:P14,E14:P14,"&gt;=0")=0,"",SUMIFS(E14:P14,E14:P14,"&gt;=0"))</f>
        <v/>
      </c>
      <c r="R14" s="76">
        <f t="shared" ref="R14:R67" si="4">IFERROR(IF($R$9=0,0,((Q14/SUMIFS($E$12:$P$12,E14:P14,"&gt;=0")*100))),"")</f>
        <v>0</v>
      </c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 t="str">
        <f t="shared" ref="AC14:AC67" si="5">IF(SUMIFS(S14:AB14,S14:AB14,"&gt;=0")=0,"",SUMIFS(S14:AB14,S14:AB14,"&gt;=0"))</f>
        <v/>
      </c>
      <c r="AD14" s="79" t="str">
        <f t="shared" ref="AD14:AD67" si="6">IFERROR(IF($AD$9=0,0,((AC14/SUMIFS($S$12:$AB$12,S14:AB14,"&gt;=0")*100))),"")</f>
        <v/>
      </c>
      <c r="AE14" s="182">
        <v>1</v>
      </c>
      <c r="AF14" s="76">
        <v>3</v>
      </c>
      <c r="AG14" s="76"/>
      <c r="AH14" s="76"/>
      <c r="AI14" s="76"/>
      <c r="AJ14" s="76"/>
      <c r="AK14" s="76"/>
      <c r="AL14" s="76"/>
      <c r="AM14" s="76"/>
      <c r="AN14" s="76"/>
      <c r="AO14" s="76">
        <f t="shared" ref="AO14:AO67" si="7">IF(SUMIFS(AE14:AN14,AE14:AN14,"&gt;=0")=0,"",SUMIFS(AE14:AN14,AE14:AN14,"&gt;=0"))</f>
        <v>4</v>
      </c>
      <c r="AP14" s="76">
        <f t="shared" ref="AP14:AP67" si="8">IFERROR(IF($AP$9=0,0,((AO14/SUMIFS($AE$12:$AN$12,AE14:AN14,"&gt;=0"))*100)),"")</f>
        <v>20</v>
      </c>
      <c r="AQ14" s="78">
        <v>18</v>
      </c>
      <c r="AR14" s="78">
        <v>14</v>
      </c>
      <c r="AS14" s="78"/>
      <c r="AT14" s="78"/>
      <c r="AU14" s="78"/>
      <c r="AV14" s="78"/>
      <c r="AW14" s="78"/>
      <c r="AX14" s="78">
        <f t="shared" ref="AX14:AX67" si="9">IF(SUMIFS(AQ14:AW14,AQ14:AW14,"&gt;=0")=0,"",SUMIFS(AQ14:AW14,AQ14:AW14,"&gt;=0"))</f>
        <v>32</v>
      </c>
      <c r="AY14" s="78">
        <f t="shared" si="0"/>
        <v>64</v>
      </c>
      <c r="AZ14" s="384"/>
      <c r="BA14" s="385"/>
      <c r="BB14" s="80">
        <f t="shared" ref="BB14:BB67" si="10">IFERROR(IF(OR($BB$9="",$BB$9=0),0,IF(AZ14/$AZ$12*100=0,"",AZ14/$AZ$12*100)),"")</f>
        <v>0</v>
      </c>
      <c r="BC14" s="182">
        <v>84</v>
      </c>
      <c r="BD14" s="76">
        <v>83</v>
      </c>
      <c r="BE14" s="76"/>
      <c r="BF14" s="76"/>
      <c r="BG14" s="76"/>
      <c r="BH14" s="76">
        <f t="shared" ref="BH14:BH67" si="11">IF(SUMIFS(BC14:BG14,BC14:BG14,"&gt;=0")=0,"",SUMIFS(BC14:BG14,BC14:BG14,"&gt;=0"))</f>
        <v>167</v>
      </c>
      <c r="BI14" s="76">
        <f t="shared" si="1"/>
        <v>83.5</v>
      </c>
      <c r="BJ14" s="78">
        <v>1</v>
      </c>
      <c r="BK14" s="78">
        <v>15</v>
      </c>
      <c r="BL14" s="78">
        <v>15</v>
      </c>
      <c r="BM14" s="78">
        <v>13</v>
      </c>
      <c r="BN14" s="78"/>
      <c r="BO14" s="78"/>
      <c r="BP14" s="78"/>
      <c r="BQ14" s="78"/>
      <c r="BR14" s="78"/>
      <c r="BS14" s="78"/>
      <c r="BT14" s="78">
        <f t="shared" ref="BT14:BT67" si="12">IF(SUMIFS(BJ14:BS14,BJ14:BS14,"&gt;=0")=0,"",SUMIFS(BJ14:BS14,BJ14:BS14,"&gt;=0"))</f>
        <v>44</v>
      </c>
      <c r="BU14" s="78">
        <f t="shared" ref="BU14:BU67" si="13">IFERROR(IF($BU$9=0,0,((BT14/SUMIFS($BJ$12:$BS$12,BJ14:BS14,"&gt;=0"))*100)),"")</f>
        <v>51.764705882352949</v>
      </c>
      <c r="BV14" s="82">
        <v>89</v>
      </c>
      <c r="BW14" s="82">
        <v>70</v>
      </c>
      <c r="BX14" s="82"/>
      <c r="BY14" s="82"/>
      <c r="BZ14" s="82"/>
      <c r="CA14" s="82">
        <f t="shared" ref="CA14:CA67" si="14">IF(SUMIFS(BV14:BZ14,BV14:BZ14,"&gt;=0")=0,"",SUMIFS(BV14:BZ14,BV14:BZ14,"&gt;=0"))</f>
        <v>159</v>
      </c>
      <c r="CB14" s="82">
        <f t="shared" ref="CB14:CB67" si="15">IFERROR(IF($CB$9=0,0,((CA14/SUMIFS($BV$12:$BZ$12,BV14:BZ14,"&gt;=0"))*100)),"")</f>
        <v>79.5</v>
      </c>
      <c r="CC14" s="84">
        <v>70</v>
      </c>
      <c r="CD14" s="84">
        <v>70</v>
      </c>
      <c r="CE14" s="84"/>
      <c r="CF14" s="84"/>
      <c r="CG14" s="84"/>
      <c r="CH14" s="84">
        <f t="shared" ref="CH14:CH67" si="16">IF(SUMIFS(CC14:CG14,CC14:CG14,"&gt;=0")=0,"",SUMIFS(CC14:CG14,CC14:CG14,"&gt;=0"))</f>
        <v>140</v>
      </c>
      <c r="CI14" s="84">
        <f t="shared" ref="CI14:CI67" si="17">IFERROR(IF($CI$9=0,0,((CH14/SUMIFS($CC$12:$CG$12,CC14:CG14,"&gt;=0"))*100)),"")</f>
        <v>70</v>
      </c>
      <c r="CJ14" s="86"/>
      <c r="CK14" s="86"/>
      <c r="CL14" s="86"/>
      <c r="CM14" s="86"/>
      <c r="CN14" s="86"/>
      <c r="CO14" s="86" t="str">
        <f t="shared" ref="CO14:CO67" si="18">IF(SUMIFS(CJ14:CN14,CJ14:CN14,"&gt;=0")=0,"",SUMIFS(CJ14:CN14,CJ14:CN14,"&gt;=0"))</f>
        <v/>
      </c>
      <c r="CP14" s="86">
        <f t="shared" ref="CP14:CP67" si="19">IFERROR(IF($CP$9=0,0,((CO14/SUMIFS($CJ$12:$CN$12,CJ14:CN14,"&gt;=0"))*100)),"")</f>
        <v>0</v>
      </c>
      <c r="CQ14" s="182">
        <v>80</v>
      </c>
      <c r="CR14" s="76"/>
      <c r="CS14" s="76"/>
      <c r="CT14" s="88"/>
      <c r="CU14" s="88"/>
      <c r="CV14" s="88"/>
      <c r="CW14" s="88"/>
      <c r="CX14" s="88"/>
      <c r="CY14" s="88">
        <f t="shared" ref="CY14:CY67" si="20">IF(SUMIFS(CQ14:CX14,CQ14:CX14,"&gt;=0")=0,"",SUMIFS(CQ14:CX14,CQ14:CX14,"&gt;=0"))</f>
        <v>80</v>
      </c>
      <c r="CZ14" s="89">
        <f t="shared" si="2"/>
        <v>80</v>
      </c>
      <c r="DA14" s="492">
        <v>35</v>
      </c>
      <c r="DB14" s="493"/>
      <c r="DC14" s="80">
        <f t="shared" ref="DC14:DC67" si="21">IFERROR(IF(OR($DC$9="",$DC$9=0),0,IF((DA14/$DA$11*100)*$DC$9/100=0,"",(DA14/$DA$11*100)*$DC$9/100)),"")</f>
        <v>14.583333333333336</v>
      </c>
      <c r="DD14" s="90" t="str">
        <f>IFERROR((R14*$R$9+AD14*$AD$9)/100*$AC$8/100,"")</f>
        <v/>
      </c>
      <c r="DE14" s="91">
        <f>IFERROR(((AP14*$AP$9+AY14*$AY$9+BB14*$BB$9)/100)*$BA$8/100,"")</f>
        <v>10.5</v>
      </c>
      <c r="DF14" s="91">
        <f t="shared" ref="DF14:DF67" si="22">IFERROR(((BI14*$BI$9+BU14*$BU$9+CB14*$CB$9+CI14*$CI$9+CP14*$CP$9+CZ14*$CZ$9)/100)*$CY$8/100,"")</f>
        <v>35.327205882352942</v>
      </c>
      <c r="DG14" s="92">
        <f t="shared" ref="DG14:DG67" si="23">IFERROR(DC14,"")</f>
        <v>14.583333333333336</v>
      </c>
      <c r="DH14" s="93">
        <f t="shared" ref="DH14:DH67" si="24">IFERROR(IF(AND($C$8="",$E$7="",$AE$7="",$BC$7="",$E$6=""),IF(SUM(DD14:DG14)=0,"",SUM(DD14:DG14)),""),"")</f>
        <v>60.410539215686278</v>
      </c>
      <c r="DI14" s="94">
        <f t="shared" ref="DI14:DI67" si="25">IFERROR(75+(100-75)/(100-60)*(DH14-60),"")</f>
        <v>75.256587009803923</v>
      </c>
      <c r="DJ14" s="95">
        <f t="shared" ref="DJ14:DJ67" si="26">IFERROR(75+(100-75)/(100-55)*(DH14-55),"")</f>
        <v>78.005855119825711</v>
      </c>
      <c r="DK14" s="96">
        <f t="shared" ref="DK14:DK67" si="27">IFERROR(75+(100-75)/(100-50)*(DH14-50),"")</f>
        <v>80.205269607843135</v>
      </c>
      <c r="DL14" s="97">
        <f t="shared" ref="DL14:DL67" si="28">IFERROR(IF(ROUND(IF($C$7="Green",DI14,IF($C$7="Orange",DJ14,IF($C$7="Yellow",DK14,"Error!"))),0)&lt;70,70,ROUND(IF($C$7="Green",DI14,IF($C$7="Orange",DJ14,IF($C$7="Yellow",DK14,"Error!"))),0)),"")</f>
        <v>78</v>
      </c>
      <c r="DM14" s="98"/>
      <c r="DN14" s="1"/>
      <c r="DR14" s="275" t="s">
        <v>43</v>
      </c>
      <c r="DS14" s="275"/>
      <c r="DT14" s="275"/>
      <c r="DU14" s="275"/>
      <c r="DV14" s="276">
        <f>COUNTIFS($DL$13:$DL$67,"&gt;=90",$DL$13:$DL$67,"&lt;95")</f>
        <v>0</v>
      </c>
      <c r="DW14" s="276"/>
    </row>
    <row r="15" spans="1:127" ht="18" customHeight="1" thickBot="1">
      <c r="A15" s="70"/>
      <c r="B15" s="99">
        <v>136679070134</v>
      </c>
      <c r="C15" s="250" t="s">
        <v>266</v>
      </c>
      <c r="D15" s="251"/>
      <c r="E15" s="182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 t="str">
        <f t="shared" si="3"/>
        <v/>
      </c>
      <c r="R15" s="76">
        <f t="shared" si="4"/>
        <v>0</v>
      </c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 t="str">
        <f t="shared" si="5"/>
        <v/>
      </c>
      <c r="AD15" s="79" t="str">
        <f t="shared" si="6"/>
        <v/>
      </c>
      <c r="AE15" s="182">
        <v>5</v>
      </c>
      <c r="AF15" s="76">
        <v>6</v>
      </c>
      <c r="AG15" s="76"/>
      <c r="AH15" s="76"/>
      <c r="AI15" s="76"/>
      <c r="AJ15" s="76"/>
      <c r="AK15" s="76"/>
      <c r="AL15" s="76"/>
      <c r="AM15" s="76"/>
      <c r="AN15" s="76"/>
      <c r="AO15" s="76">
        <f t="shared" si="7"/>
        <v>11</v>
      </c>
      <c r="AP15" s="76">
        <f t="shared" si="8"/>
        <v>55.000000000000007</v>
      </c>
      <c r="AQ15" s="78">
        <v>15</v>
      </c>
      <c r="AR15" s="78">
        <v>18</v>
      </c>
      <c r="AS15" s="78"/>
      <c r="AT15" s="78"/>
      <c r="AU15" s="78"/>
      <c r="AV15" s="78"/>
      <c r="AW15" s="78"/>
      <c r="AX15" s="78">
        <f t="shared" si="9"/>
        <v>33</v>
      </c>
      <c r="AY15" s="78">
        <f t="shared" si="0"/>
        <v>66</v>
      </c>
      <c r="AZ15" s="384"/>
      <c r="BA15" s="385"/>
      <c r="BB15" s="80">
        <f t="shared" si="10"/>
        <v>0</v>
      </c>
      <c r="BC15" s="182">
        <v>89</v>
      </c>
      <c r="BD15" s="76">
        <v>93</v>
      </c>
      <c r="BE15" s="76"/>
      <c r="BF15" s="76"/>
      <c r="BG15" s="76"/>
      <c r="BH15" s="76">
        <f t="shared" si="11"/>
        <v>182</v>
      </c>
      <c r="BI15" s="76">
        <f t="shared" si="1"/>
        <v>91</v>
      </c>
      <c r="BJ15" s="78">
        <v>9</v>
      </c>
      <c r="BK15" s="78">
        <v>18</v>
      </c>
      <c r="BL15" s="78">
        <v>22</v>
      </c>
      <c r="BM15" s="78">
        <v>1</v>
      </c>
      <c r="BN15" s="78"/>
      <c r="BO15" s="78"/>
      <c r="BP15" s="78"/>
      <c r="BQ15" s="78"/>
      <c r="BR15" s="78"/>
      <c r="BS15" s="78"/>
      <c r="BT15" s="78">
        <f t="shared" si="12"/>
        <v>50</v>
      </c>
      <c r="BU15" s="78">
        <f t="shared" si="13"/>
        <v>58.82352941176471</v>
      </c>
      <c r="BV15" s="82">
        <v>88</v>
      </c>
      <c r="BW15" s="82">
        <v>92</v>
      </c>
      <c r="BX15" s="82"/>
      <c r="BY15" s="82"/>
      <c r="BZ15" s="82"/>
      <c r="CA15" s="82">
        <f t="shared" si="14"/>
        <v>180</v>
      </c>
      <c r="CB15" s="82">
        <f t="shared" si="15"/>
        <v>90</v>
      </c>
      <c r="CC15" s="84">
        <v>70</v>
      </c>
      <c r="CD15" s="84">
        <v>88</v>
      </c>
      <c r="CE15" s="84"/>
      <c r="CF15" s="84"/>
      <c r="CG15" s="84"/>
      <c r="CH15" s="84">
        <f t="shared" si="16"/>
        <v>158</v>
      </c>
      <c r="CI15" s="84">
        <f t="shared" si="17"/>
        <v>79</v>
      </c>
      <c r="CJ15" s="86"/>
      <c r="CK15" s="86"/>
      <c r="CL15" s="86"/>
      <c r="CM15" s="86"/>
      <c r="CN15" s="86"/>
      <c r="CO15" s="86" t="str">
        <f t="shared" si="18"/>
        <v/>
      </c>
      <c r="CP15" s="86">
        <f t="shared" si="19"/>
        <v>0</v>
      </c>
      <c r="CQ15" s="182">
        <v>92</v>
      </c>
      <c r="CR15" s="76"/>
      <c r="CS15" s="76"/>
      <c r="CT15" s="88"/>
      <c r="CU15" s="88"/>
      <c r="CV15" s="88"/>
      <c r="CW15" s="88"/>
      <c r="CX15" s="88"/>
      <c r="CY15" s="88">
        <f t="shared" si="20"/>
        <v>92</v>
      </c>
      <c r="CZ15" s="89">
        <f t="shared" si="2"/>
        <v>92</v>
      </c>
      <c r="DA15" s="492">
        <v>51</v>
      </c>
      <c r="DB15" s="493"/>
      <c r="DC15" s="80">
        <f t="shared" si="21"/>
        <v>21.25</v>
      </c>
      <c r="DD15" s="90" t="str">
        <f t="shared" ref="DD15:DD67" si="29">IFERROR((R15*$R$9+AD15*$AD$9)/100*$AC$8/100,"")</f>
        <v/>
      </c>
      <c r="DE15" s="91">
        <f t="shared" ref="DE15:DE67" si="30">IFERROR(((AP15*$AP$9+AY15*$AY$9+BB15*$BB$9)/100)*$BA$8/100,"")</f>
        <v>15.125</v>
      </c>
      <c r="DF15" s="91">
        <f>IFERROR(((BI15*$BI$9+BU15*$BU$9+CB15*$CB$9+CI15*$CI$9+CP15*$CP$9+CZ15*$CZ$9)/100)*$CY$8/100,"")</f>
        <v>39.798529411764704</v>
      </c>
      <c r="DG15" s="92">
        <f>IFERROR(DC15,"")</f>
        <v>21.25</v>
      </c>
      <c r="DH15" s="93">
        <f t="shared" si="24"/>
        <v>76.173529411764704</v>
      </c>
      <c r="DI15" s="94">
        <f t="shared" si="25"/>
        <v>85.108455882352942</v>
      </c>
      <c r="DJ15" s="95">
        <f t="shared" si="26"/>
        <v>86.763071895424844</v>
      </c>
      <c r="DK15" s="96">
        <f t="shared" si="27"/>
        <v>88.086764705882359</v>
      </c>
      <c r="DL15" s="97">
        <f t="shared" si="28"/>
        <v>87</v>
      </c>
      <c r="DM15" s="98"/>
      <c r="DN15" s="1"/>
      <c r="DR15" s="275" t="s">
        <v>46</v>
      </c>
      <c r="DS15" s="275"/>
      <c r="DT15" s="275"/>
      <c r="DU15" s="275"/>
      <c r="DV15" s="276">
        <f>COUNTIFS($DL$13:$DL$67,"&gt;=85",$DL$13:$DL$67,"&lt;90")</f>
        <v>7</v>
      </c>
      <c r="DW15" s="276"/>
    </row>
    <row r="16" spans="1:127" ht="18" customHeight="1" thickBot="1">
      <c r="A16" s="70"/>
      <c r="B16" s="71">
        <v>136677060174</v>
      </c>
      <c r="C16" s="252" t="s">
        <v>267</v>
      </c>
      <c r="D16" s="253"/>
      <c r="E16" s="182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 t="str">
        <f t="shared" si="3"/>
        <v/>
      </c>
      <c r="R16" s="76">
        <f t="shared" si="4"/>
        <v>0</v>
      </c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 t="str">
        <f t="shared" si="5"/>
        <v/>
      </c>
      <c r="AD16" s="79" t="str">
        <f t="shared" si="6"/>
        <v/>
      </c>
      <c r="AE16" s="182">
        <v>1</v>
      </c>
      <c r="AF16" s="76">
        <v>1</v>
      </c>
      <c r="AG16" s="76"/>
      <c r="AH16" s="76"/>
      <c r="AI16" s="76"/>
      <c r="AJ16" s="76"/>
      <c r="AK16" s="76"/>
      <c r="AL16" s="76"/>
      <c r="AM16" s="76"/>
      <c r="AN16" s="76"/>
      <c r="AO16" s="76">
        <f t="shared" si="7"/>
        <v>2</v>
      </c>
      <c r="AP16" s="76">
        <f t="shared" si="8"/>
        <v>10</v>
      </c>
      <c r="AQ16" s="78">
        <v>1</v>
      </c>
      <c r="AR16" s="78">
        <v>1</v>
      </c>
      <c r="AS16" s="78"/>
      <c r="AT16" s="78"/>
      <c r="AU16" s="78"/>
      <c r="AV16" s="78"/>
      <c r="AW16" s="78"/>
      <c r="AX16" s="78">
        <f t="shared" si="9"/>
        <v>2</v>
      </c>
      <c r="AY16" s="78">
        <f t="shared" si="0"/>
        <v>4</v>
      </c>
      <c r="AZ16" s="384"/>
      <c r="BA16" s="385"/>
      <c r="BB16" s="80">
        <f t="shared" si="10"/>
        <v>0</v>
      </c>
      <c r="BC16" s="182">
        <v>70</v>
      </c>
      <c r="BD16" s="76">
        <v>75</v>
      </c>
      <c r="BE16" s="76"/>
      <c r="BF16" s="76"/>
      <c r="BG16" s="76"/>
      <c r="BH16" s="76">
        <f t="shared" si="11"/>
        <v>145</v>
      </c>
      <c r="BI16" s="76">
        <f t="shared" si="1"/>
        <v>72.5</v>
      </c>
      <c r="BJ16" s="78">
        <v>1</v>
      </c>
      <c r="BK16" s="78">
        <v>13</v>
      </c>
      <c r="BL16" s="78">
        <v>1</v>
      </c>
      <c r="BM16" s="78">
        <v>1</v>
      </c>
      <c r="BN16" s="78"/>
      <c r="BO16" s="78"/>
      <c r="BP16" s="78"/>
      <c r="BQ16" s="78"/>
      <c r="BR16" s="78"/>
      <c r="BS16" s="78"/>
      <c r="BT16" s="78">
        <f t="shared" si="12"/>
        <v>16</v>
      </c>
      <c r="BU16" s="78">
        <f t="shared" si="13"/>
        <v>18.823529411764707</v>
      </c>
      <c r="BV16" s="82">
        <v>70</v>
      </c>
      <c r="BW16" s="82">
        <v>70</v>
      </c>
      <c r="BX16" s="82"/>
      <c r="BY16" s="82"/>
      <c r="BZ16" s="82"/>
      <c r="CA16" s="82">
        <f t="shared" si="14"/>
        <v>140</v>
      </c>
      <c r="CB16" s="82">
        <f t="shared" si="15"/>
        <v>70</v>
      </c>
      <c r="CC16" s="84">
        <v>70</v>
      </c>
      <c r="CD16" s="84">
        <v>70</v>
      </c>
      <c r="CE16" s="84"/>
      <c r="CF16" s="84"/>
      <c r="CG16" s="84"/>
      <c r="CH16" s="84">
        <f t="shared" si="16"/>
        <v>140</v>
      </c>
      <c r="CI16" s="84">
        <f t="shared" si="17"/>
        <v>70</v>
      </c>
      <c r="CJ16" s="86"/>
      <c r="CK16" s="86"/>
      <c r="CL16" s="86"/>
      <c r="CM16" s="86"/>
      <c r="CN16" s="86"/>
      <c r="CO16" s="86" t="str">
        <f t="shared" si="18"/>
        <v/>
      </c>
      <c r="CP16" s="86">
        <f t="shared" si="19"/>
        <v>0</v>
      </c>
      <c r="CQ16" s="182">
        <v>70</v>
      </c>
      <c r="CR16" s="76"/>
      <c r="CS16" s="76"/>
      <c r="CT16" s="88"/>
      <c r="CU16" s="88"/>
      <c r="CV16" s="88"/>
      <c r="CW16" s="88"/>
      <c r="CX16" s="88"/>
      <c r="CY16" s="88">
        <f t="shared" si="20"/>
        <v>70</v>
      </c>
      <c r="CZ16" s="89">
        <f t="shared" si="2"/>
        <v>70</v>
      </c>
      <c r="DA16" s="492">
        <v>30</v>
      </c>
      <c r="DB16" s="493"/>
      <c r="DC16" s="80">
        <f t="shared" si="21"/>
        <v>12.5</v>
      </c>
      <c r="DD16" s="90" t="str">
        <f t="shared" si="29"/>
        <v/>
      </c>
      <c r="DE16" s="91">
        <f t="shared" si="30"/>
        <v>1.75</v>
      </c>
      <c r="DF16" s="91">
        <f t="shared" si="22"/>
        <v>27.573529411764707</v>
      </c>
      <c r="DG16" s="92">
        <f t="shared" si="23"/>
        <v>12.5</v>
      </c>
      <c r="DH16" s="93">
        <f t="shared" si="24"/>
        <v>41.82352941176471</v>
      </c>
      <c r="DI16" s="94">
        <f t="shared" si="25"/>
        <v>63.639705882352942</v>
      </c>
      <c r="DJ16" s="95">
        <f t="shared" si="26"/>
        <v>67.679738562091501</v>
      </c>
      <c r="DK16" s="96">
        <f t="shared" si="27"/>
        <v>70.911764705882348</v>
      </c>
      <c r="DL16" s="97">
        <f t="shared" si="28"/>
        <v>70</v>
      </c>
      <c r="DM16" s="98"/>
      <c r="DN16" s="1"/>
      <c r="DR16" s="275" t="s">
        <v>49</v>
      </c>
      <c r="DS16" s="275"/>
      <c r="DT16" s="275"/>
      <c r="DU16" s="275"/>
      <c r="DV16" s="276">
        <f>COUNTIFS($DL$13:$DL$67,"&gt;=80",$DL$13:$DL$67,"&lt;85")</f>
        <v>10</v>
      </c>
      <c r="DW16" s="276"/>
    </row>
    <row r="17" spans="1:127" ht="18" customHeight="1" thickBot="1">
      <c r="A17" s="174"/>
      <c r="B17" s="103">
        <v>136730050078</v>
      </c>
      <c r="C17" s="252" t="s">
        <v>268</v>
      </c>
      <c r="D17" s="253"/>
      <c r="E17" s="182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 t="str">
        <f t="shared" si="3"/>
        <v/>
      </c>
      <c r="R17" s="76">
        <f t="shared" si="4"/>
        <v>0</v>
      </c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 t="str">
        <f t="shared" si="5"/>
        <v/>
      </c>
      <c r="AD17" s="79" t="str">
        <f t="shared" si="6"/>
        <v/>
      </c>
      <c r="AE17" s="182">
        <v>1</v>
      </c>
      <c r="AF17" s="76">
        <v>1</v>
      </c>
      <c r="AG17" s="76"/>
      <c r="AH17" s="76"/>
      <c r="AI17" s="76"/>
      <c r="AJ17" s="76"/>
      <c r="AK17" s="76"/>
      <c r="AL17" s="76"/>
      <c r="AM17" s="76"/>
      <c r="AN17" s="76"/>
      <c r="AO17" s="76">
        <f t="shared" si="7"/>
        <v>2</v>
      </c>
      <c r="AP17" s="76">
        <f t="shared" si="8"/>
        <v>10</v>
      </c>
      <c r="AQ17" s="78">
        <v>19</v>
      </c>
      <c r="AR17" s="78">
        <v>1</v>
      </c>
      <c r="AS17" s="78"/>
      <c r="AT17" s="78"/>
      <c r="AU17" s="78"/>
      <c r="AV17" s="78"/>
      <c r="AW17" s="78"/>
      <c r="AX17" s="78">
        <f t="shared" si="9"/>
        <v>20</v>
      </c>
      <c r="AY17" s="78">
        <f t="shared" si="0"/>
        <v>40</v>
      </c>
      <c r="AZ17" s="384"/>
      <c r="BA17" s="385"/>
      <c r="BB17" s="80">
        <f t="shared" si="10"/>
        <v>0</v>
      </c>
      <c r="BC17" s="182">
        <v>85</v>
      </c>
      <c r="BD17" s="76">
        <v>80</v>
      </c>
      <c r="BE17" s="76"/>
      <c r="BF17" s="76"/>
      <c r="BG17" s="76"/>
      <c r="BH17" s="76">
        <f t="shared" si="11"/>
        <v>165</v>
      </c>
      <c r="BI17" s="76">
        <f t="shared" si="1"/>
        <v>82.5</v>
      </c>
      <c r="BJ17" s="78">
        <v>1</v>
      </c>
      <c r="BK17" s="78">
        <v>16</v>
      </c>
      <c r="BL17" s="78">
        <v>18</v>
      </c>
      <c r="BM17" s="78">
        <v>1</v>
      </c>
      <c r="BN17" s="78"/>
      <c r="BO17" s="78"/>
      <c r="BP17" s="78"/>
      <c r="BQ17" s="78"/>
      <c r="BR17" s="78"/>
      <c r="BS17" s="78"/>
      <c r="BT17" s="78">
        <f t="shared" si="12"/>
        <v>36</v>
      </c>
      <c r="BU17" s="78">
        <f t="shared" si="13"/>
        <v>42.352941176470587</v>
      </c>
      <c r="BV17" s="82">
        <v>70</v>
      </c>
      <c r="BW17" s="82">
        <v>70</v>
      </c>
      <c r="BX17" s="82"/>
      <c r="BY17" s="82"/>
      <c r="BZ17" s="82"/>
      <c r="CA17" s="82">
        <f t="shared" si="14"/>
        <v>140</v>
      </c>
      <c r="CB17" s="82">
        <f t="shared" si="15"/>
        <v>70</v>
      </c>
      <c r="CC17" s="84">
        <v>70</v>
      </c>
      <c r="CD17" s="84">
        <v>80</v>
      </c>
      <c r="CE17" s="84"/>
      <c r="CF17" s="84"/>
      <c r="CG17" s="84"/>
      <c r="CH17" s="84">
        <f t="shared" si="16"/>
        <v>150</v>
      </c>
      <c r="CI17" s="84">
        <f t="shared" si="17"/>
        <v>75</v>
      </c>
      <c r="CJ17" s="86"/>
      <c r="CK17" s="86"/>
      <c r="CL17" s="86"/>
      <c r="CM17" s="86"/>
      <c r="CN17" s="86"/>
      <c r="CO17" s="86" t="str">
        <f t="shared" si="18"/>
        <v/>
      </c>
      <c r="CP17" s="86">
        <f t="shared" si="19"/>
        <v>0</v>
      </c>
      <c r="CQ17" s="182">
        <v>70</v>
      </c>
      <c r="CR17" s="76"/>
      <c r="CS17" s="76"/>
      <c r="CT17" s="88"/>
      <c r="CU17" s="88"/>
      <c r="CV17" s="88"/>
      <c r="CW17" s="88"/>
      <c r="CX17" s="88"/>
      <c r="CY17" s="88">
        <f t="shared" si="20"/>
        <v>70</v>
      </c>
      <c r="CZ17" s="89">
        <f t="shared" si="2"/>
        <v>70</v>
      </c>
      <c r="DA17" s="492">
        <v>34</v>
      </c>
      <c r="DB17" s="493"/>
      <c r="DC17" s="80">
        <f t="shared" si="21"/>
        <v>14.166666666666664</v>
      </c>
      <c r="DD17" s="90" t="str">
        <f t="shared" si="29"/>
        <v/>
      </c>
      <c r="DE17" s="91">
        <f t="shared" si="30"/>
        <v>6.25</v>
      </c>
      <c r="DF17" s="91">
        <f t="shared" si="22"/>
        <v>32.477941176470587</v>
      </c>
      <c r="DG17" s="92">
        <f t="shared" si="23"/>
        <v>14.166666666666664</v>
      </c>
      <c r="DH17" s="93">
        <f t="shared" si="24"/>
        <v>52.894607843137251</v>
      </c>
      <c r="DI17" s="94">
        <f t="shared" si="25"/>
        <v>70.559129901960787</v>
      </c>
      <c r="DJ17" s="95">
        <f t="shared" si="26"/>
        <v>73.830337690631808</v>
      </c>
      <c r="DK17" s="96">
        <f t="shared" si="27"/>
        <v>76.447303921568619</v>
      </c>
      <c r="DL17" s="97">
        <f t="shared" si="28"/>
        <v>74</v>
      </c>
      <c r="DM17" s="98"/>
      <c r="DN17" s="1"/>
      <c r="DR17" s="275" t="s">
        <v>52</v>
      </c>
      <c r="DS17" s="275"/>
      <c r="DT17" s="275"/>
      <c r="DU17" s="275"/>
      <c r="DV17" s="276">
        <f>COUNTIFS($DL$13:$DL$67,"&gt;=75",$DL$13:$DL$67,"&lt;80")</f>
        <v>8</v>
      </c>
      <c r="DW17" s="276"/>
    </row>
    <row r="18" spans="1:127" ht="18" customHeight="1" thickBot="1">
      <c r="A18" s="70"/>
      <c r="B18" s="103">
        <v>136679070335</v>
      </c>
      <c r="C18" s="250" t="s">
        <v>269</v>
      </c>
      <c r="D18" s="253"/>
      <c r="E18" s="182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 t="str">
        <f t="shared" si="3"/>
        <v/>
      </c>
      <c r="R18" s="76">
        <f t="shared" si="4"/>
        <v>0</v>
      </c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 t="str">
        <f t="shared" si="5"/>
        <v/>
      </c>
      <c r="AD18" s="79" t="str">
        <f t="shared" si="6"/>
        <v/>
      </c>
      <c r="AE18" s="182">
        <v>5</v>
      </c>
      <c r="AF18" s="76">
        <v>8</v>
      </c>
      <c r="AG18" s="76"/>
      <c r="AH18" s="76"/>
      <c r="AI18" s="76"/>
      <c r="AJ18" s="76"/>
      <c r="AK18" s="76"/>
      <c r="AL18" s="76"/>
      <c r="AM18" s="76"/>
      <c r="AN18" s="76"/>
      <c r="AO18" s="76">
        <f t="shared" si="7"/>
        <v>13</v>
      </c>
      <c r="AP18" s="76">
        <f t="shared" si="8"/>
        <v>65</v>
      </c>
      <c r="AQ18" s="78">
        <v>22</v>
      </c>
      <c r="AR18" s="78">
        <v>1</v>
      </c>
      <c r="AS18" s="78"/>
      <c r="AT18" s="78"/>
      <c r="AU18" s="78"/>
      <c r="AV18" s="78"/>
      <c r="AW18" s="78"/>
      <c r="AX18" s="78">
        <f t="shared" si="9"/>
        <v>23</v>
      </c>
      <c r="AY18" s="78">
        <f t="shared" si="0"/>
        <v>46</v>
      </c>
      <c r="AZ18" s="384"/>
      <c r="BA18" s="385"/>
      <c r="BB18" s="80">
        <f t="shared" si="10"/>
        <v>0</v>
      </c>
      <c r="BC18" s="182">
        <v>91</v>
      </c>
      <c r="BD18" s="76">
        <v>86</v>
      </c>
      <c r="BE18" s="76"/>
      <c r="BF18" s="76"/>
      <c r="BG18" s="76"/>
      <c r="BH18" s="76">
        <f t="shared" si="11"/>
        <v>177</v>
      </c>
      <c r="BI18" s="76">
        <f t="shared" si="1"/>
        <v>88.5</v>
      </c>
      <c r="BJ18" s="78">
        <v>11</v>
      </c>
      <c r="BK18" s="78">
        <v>20</v>
      </c>
      <c r="BL18" s="78">
        <v>25</v>
      </c>
      <c r="BM18" s="78">
        <v>22</v>
      </c>
      <c r="BN18" s="78"/>
      <c r="BO18" s="78"/>
      <c r="BP18" s="78"/>
      <c r="BQ18" s="78"/>
      <c r="BR18" s="78"/>
      <c r="BS18" s="78"/>
      <c r="BT18" s="78">
        <f t="shared" si="12"/>
        <v>78</v>
      </c>
      <c r="BU18" s="78">
        <f t="shared" si="13"/>
        <v>91.764705882352942</v>
      </c>
      <c r="BV18" s="82">
        <v>89</v>
      </c>
      <c r="BW18" s="82">
        <v>92</v>
      </c>
      <c r="BX18" s="82"/>
      <c r="BY18" s="82"/>
      <c r="BZ18" s="82"/>
      <c r="CA18" s="82">
        <f t="shared" si="14"/>
        <v>181</v>
      </c>
      <c r="CB18" s="82">
        <f t="shared" si="15"/>
        <v>90.5</v>
      </c>
      <c r="CC18" s="84">
        <v>85</v>
      </c>
      <c r="CD18" s="84">
        <v>87</v>
      </c>
      <c r="CE18" s="84"/>
      <c r="CF18" s="84"/>
      <c r="CG18" s="84"/>
      <c r="CH18" s="84">
        <f t="shared" si="16"/>
        <v>172</v>
      </c>
      <c r="CI18" s="84">
        <f t="shared" si="17"/>
        <v>86</v>
      </c>
      <c r="CJ18" s="86"/>
      <c r="CK18" s="86"/>
      <c r="CL18" s="86"/>
      <c r="CM18" s="86"/>
      <c r="CN18" s="86"/>
      <c r="CO18" s="86" t="str">
        <f t="shared" si="18"/>
        <v/>
      </c>
      <c r="CP18" s="86">
        <f t="shared" si="19"/>
        <v>0</v>
      </c>
      <c r="CQ18" s="182">
        <v>88</v>
      </c>
      <c r="CR18" s="76"/>
      <c r="CS18" s="76"/>
      <c r="CT18" s="88"/>
      <c r="CU18" s="88"/>
      <c r="CV18" s="88"/>
      <c r="CW18" s="88"/>
      <c r="CX18" s="88"/>
      <c r="CY18" s="88">
        <f t="shared" si="20"/>
        <v>88</v>
      </c>
      <c r="CZ18" s="89">
        <f t="shared" si="2"/>
        <v>88</v>
      </c>
      <c r="DA18" s="492">
        <v>49</v>
      </c>
      <c r="DB18" s="493"/>
      <c r="DC18" s="80">
        <f t="shared" si="21"/>
        <v>20.416666666666668</v>
      </c>
      <c r="DD18" s="90" t="str">
        <f t="shared" si="29"/>
        <v/>
      </c>
      <c r="DE18" s="91">
        <f t="shared" si="30"/>
        <v>13.875</v>
      </c>
      <c r="DF18" s="91">
        <f t="shared" si="22"/>
        <v>44.652205882352938</v>
      </c>
      <c r="DG18" s="92">
        <f t="shared" si="23"/>
        <v>20.416666666666668</v>
      </c>
      <c r="DH18" s="93">
        <f t="shared" si="24"/>
        <v>78.943872549019602</v>
      </c>
      <c r="DI18" s="94">
        <f t="shared" si="25"/>
        <v>86.839920343137251</v>
      </c>
      <c r="DJ18" s="95">
        <f t="shared" si="26"/>
        <v>88.302151416122001</v>
      </c>
      <c r="DK18" s="96">
        <f t="shared" si="27"/>
        <v>89.471936274509801</v>
      </c>
      <c r="DL18" s="97">
        <f t="shared" si="28"/>
        <v>88</v>
      </c>
      <c r="DM18" s="98"/>
      <c r="DN18" s="1"/>
      <c r="DR18" s="275" t="s">
        <v>55</v>
      </c>
      <c r="DS18" s="275"/>
      <c r="DT18" s="275"/>
      <c r="DU18" s="275"/>
      <c r="DV18" s="276">
        <f>COUNTIFS($DL$13:$DL$67,"&lt;75")</f>
        <v>8</v>
      </c>
      <c r="DW18" s="276"/>
    </row>
    <row r="19" spans="1:127" ht="18" customHeight="1" thickBot="1">
      <c r="A19" s="70"/>
      <c r="B19" s="103">
        <v>109337070459</v>
      </c>
      <c r="C19" s="250" t="s">
        <v>270</v>
      </c>
      <c r="D19" s="251"/>
      <c r="E19" s="182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 t="str">
        <f t="shared" si="3"/>
        <v/>
      </c>
      <c r="R19" s="76">
        <f t="shared" si="4"/>
        <v>0</v>
      </c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 t="str">
        <f t="shared" si="5"/>
        <v/>
      </c>
      <c r="AD19" s="79" t="str">
        <f t="shared" si="6"/>
        <v/>
      </c>
      <c r="AE19" s="182">
        <v>5</v>
      </c>
      <c r="AF19" s="76">
        <v>7</v>
      </c>
      <c r="AG19" s="76"/>
      <c r="AH19" s="76"/>
      <c r="AI19" s="76"/>
      <c r="AJ19" s="76"/>
      <c r="AK19" s="76"/>
      <c r="AL19" s="76"/>
      <c r="AM19" s="76"/>
      <c r="AN19" s="76"/>
      <c r="AO19" s="76">
        <f t="shared" si="7"/>
        <v>12</v>
      </c>
      <c r="AP19" s="76">
        <f t="shared" si="8"/>
        <v>60</v>
      </c>
      <c r="AQ19" s="78">
        <v>24</v>
      </c>
      <c r="AR19" s="78">
        <v>20</v>
      </c>
      <c r="AS19" s="78"/>
      <c r="AT19" s="78"/>
      <c r="AU19" s="78"/>
      <c r="AV19" s="78"/>
      <c r="AW19" s="78"/>
      <c r="AX19" s="78">
        <f t="shared" si="9"/>
        <v>44</v>
      </c>
      <c r="AY19" s="78">
        <f t="shared" si="0"/>
        <v>88</v>
      </c>
      <c r="AZ19" s="384"/>
      <c r="BA19" s="385"/>
      <c r="BB19" s="80">
        <f t="shared" si="10"/>
        <v>0</v>
      </c>
      <c r="BC19" s="182">
        <v>90</v>
      </c>
      <c r="BD19" s="76">
        <v>90</v>
      </c>
      <c r="BE19" s="76"/>
      <c r="BF19" s="76"/>
      <c r="BG19" s="76"/>
      <c r="BH19" s="76">
        <f t="shared" si="11"/>
        <v>180</v>
      </c>
      <c r="BI19" s="76">
        <f t="shared" si="1"/>
        <v>90</v>
      </c>
      <c r="BJ19" s="78">
        <v>1</v>
      </c>
      <c r="BK19" s="78">
        <v>14</v>
      </c>
      <c r="BL19" s="78">
        <v>25</v>
      </c>
      <c r="BM19" s="78">
        <v>22</v>
      </c>
      <c r="BN19" s="78"/>
      <c r="BO19" s="78"/>
      <c r="BP19" s="78"/>
      <c r="BQ19" s="78"/>
      <c r="BR19" s="78"/>
      <c r="BS19" s="78"/>
      <c r="BT19" s="78">
        <f t="shared" si="12"/>
        <v>62</v>
      </c>
      <c r="BU19" s="78">
        <f t="shared" si="13"/>
        <v>72.941176470588232</v>
      </c>
      <c r="BV19" s="82">
        <v>70</v>
      </c>
      <c r="BW19" s="82">
        <v>98</v>
      </c>
      <c r="BX19" s="82"/>
      <c r="BY19" s="82"/>
      <c r="BZ19" s="82"/>
      <c r="CA19" s="82">
        <f t="shared" si="14"/>
        <v>168</v>
      </c>
      <c r="CB19" s="82">
        <f t="shared" si="15"/>
        <v>84</v>
      </c>
      <c r="CC19" s="84">
        <v>70</v>
      </c>
      <c r="CD19" s="84">
        <v>86</v>
      </c>
      <c r="CE19" s="84"/>
      <c r="CF19" s="84"/>
      <c r="CG19" s="84"/>
      <c r="CH19" s="84">
        <f t="shared" si="16"/>
        <v>156</v>
      </c>
      <c r="CI19" s="84">
        <f t="shared" si="17"/>
        <v>78</v>
      </c>
      <c r="CJ19" s="86"/>
      <c r="CK19" s="86"/>
      <c r="CL19" s="86"/>
      <c r="CM19" s="86"/>
      <c r="CN19" s="86"/>
      <c r="CO19" s="86" t="str">
        <f t="shared" si="18"/>
        <v/>
      </c>
      <c r="CP19" s="86">
        <f t="shared" si="19"/>
        <v>0</v>
      </c>
      <c r="CQ19" s="182">
        <v>94</v>
      </c>
      <c r="CR19" s="76"/>
      <c r="CS19" s="76"/>
      <c r="CT19" s="88"/>
      <c r="CU19" s="88"/>
      <c r="CV19" s="88"/>
      <c r="CW19" s="88"/>
      <c r="CX19" s="88"/>
      <c r="CY19" s="88">
        <f t="shared" si="20"/>
        <v>94</v>
      </c>
      <c r="CZ19" s="89">
        <f t="shared" si="2"/>
        <v>94</v>
      </c>
      <c r="DA19" s="492">
        <v>45</v>
      </c>
      <c r="DB19" s="493"/>
      <c r="DC19" s="80">
        <f t="shared" si="21"/>
        <v>18.75</v>
      </c>
      <c r="DD19" s="90" t="str">
        <f t="shared" si="29"/>
        <v/>
      </c>
      <c r="DE19" s="91">
        <f t="shared" si="30"/>
        <v>18.5</v>
      </c>
      <c r="DF19" s="91">
        <f t="shared" si="22"/>
        <v>41.491176470588236</v>
      </c>
      <c r="DG19" s="92">
        <f t="shared" si="23"/>
        <v>18.75</v>
      </c>
      <c r="DH19" s="93">
        <f t="shared" si="24"/>
        <v>78.741176470588243</v>
      </c>
      <c r="DI19" s="94">
        <f t="shared" si="25"/>
        <v>86.713235294117652</v>
      </c>
      <c r="DJ19" s="95">
        <f t="shared" si="26"/>
        <v>88.189542483660134</v>
      </c>
      <c r="DK19" s="96">
        <f t="shared" si="27"/>
        <v>89.370588235294122</v>
      </c>
      <c r="DL19" s="97">
        <f t="shared" si="28"/>
        <v>88</v>
      </c>
      <c r="DM19" s="98"/>
      <c r="DN19" s="1"/>
      <c r="DR19" s="272" t="s">
        <v>25</v>
      </c>
      <c r="DS19" s="272"/>
      <c r="DT19" s="272"/>
      <c r="DU19" s="272"/>
      <c r="DV19" s="273">
        <f>SUM(DV13:DW18)</f>
        <v>33</v>
      </c>
      <c r="DW19" s="273"/>
    </row>
    <row r="20" spans="1:127" ht="18" customHeight="1" thickBot="1">
      <c r="A20" s="70"/>
      <c r="B20" s="103">
        <v>136738070284</v>
      </c>
      <c r="C20" s="250" t="s">
        <v>271</v>
      </c>
      <c r="D20" s="251"/>
      <c r="E20" s="182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 t="str">
        <f t="shared" si="3"/>
        <v/>
      </c>
      <c r="R20" s="76">
        <f t="shared" si="4"/>
        <v>0</v>
      </c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 t="str">
        <f t="shared" si="5"/>
        <v/>
      </c>
      <c r="AD20" s="79" t="str">
        <f t="shared" si="6"/>
        <v/>
      </c>
      <c r="AE20" s="182">
        <v>1</v>
      </c>
      <c r="AF20" s="76">
        <v>1</v>
      </c>
      <c r="AG20" s="76"/>
      <c r="AH20" s="76"/>
      <c r="AI20" s="76"/>
      <c r="AJ20" s="76"/>
      <c r="AK20" s="76"/>
      <c r="AL20" s="76"/>
      <c r="AM20" s="76"/>
      <c r="AN20" s="76"/>
      <c r="AO20" s="76">
        <f t="shared" si="7"/>
        <v>2</v>
      </c>
      <c r="AP20" s="76">
        <f t="shared" si="8"/>
        <v>10</v>
      </c>
      <c r="AQ20" s="78">
        <v>12</v>
      </c>
      <c r="AR20" s="78">
        <v>1</v>
      </c>
      <c r="AS20" s="78"/>
      <c r="AT20" s="78"/>
      <c r="AU20" s="78"/>
      <c r="AV20" s="78"/>
      <c r="AW20" s="78"/>
      <c r="AX20" s="78">
        <f t="shared" si="9"/>
        <v>13</v>
      </c>
      <c r="AY20" s="78">
        <f t="shared" si="0"/>
        <v>26</v>
      </c>
      <c r="AZ20" s="384"/>
      <c r="BA20" s="385"/>
      <c r="BB20" s="80">
        <f t="shared" si="10"/>
        <v>0</v>
      </c>
      <c r="BC20" s="182">
        <v>70</v>
      </c>
      <c r="BD20" s="76">
        <v>75</v>
      </c>
      <c r="BE20" s="76"/>
      <c r="BF20" s="76"/>
      <c r="BG20" s="76"/>
      <c r="BH20" s="76">
        <f t="shared" si="11"/>
        <v>145</v>
      </c>
      <c r="BI20" s="76">
        <f t="shared" si="1"/>
        <v>72.5</v>
      </c>
      <c r="BJ20" s="78">
        <v>1</v>
      </c>
      <c r="BK20" s="78">
        <v>1</v>
      </c>
      <c r="BL20" s="78">
        <v>1</v>
      </c>
      <c r="BM20" s="78">
        <v>22</v>
      </c>
      <c r="BN20" s="78"/>
      <c r="BO20" s="78"/>
      <c r="BP20" s="78"/>
      <c r="BQ20" s="78"/>
      <c r="BR20" s="78"/>
      <c r="BS20" s="78"/>
      <c r="BT20" s="78">
        <f t="shared" si="12"/>
        <v>25</v>
      </c>
      <c r="BU20" s="78">
        <f t="shared" si="13"/>
        <v>29.411764705882355</v>
      </c>
      <c r="BV20" s="82">
        <v>70</v>
      </c>
      <c r="BW20" s="82">
        <v>70</v>
      </c>
      <c r="BX20" s="82"/>
      <c r="BY20" s="82"/>
      <c r="BZ20" s="82"/>
      <c r="CA20" s="82">
        <f t="shared" si="14"/>
        <v>140</v>
      </c>
      <c r="CB20" s="82">
        <f t="shared" si="15"/>
        <v>70</v>
      </c>
      <c r="CC20" s="84">
        <v>70</v>
      </c>
      <c r="CD20" s="84">
        <v>70</v>
      </c>
      <c r="CE20" s="84"/>
      <c r="CF20" s="84"/>
      <c r="CG20" s="84"/>
      <c r="CH20" s="84">
        <f t="shared" si="16"/>
        <v>140</v>
      </c>
      <c r="CI20" s="84">
        <f t="shared" si="17"/>
        <v>70</v>
      </c>
      <c r="CJ20" s="86"/>
      <c r="CK20" s="86"/>
      <c r="CL20" s="86"/>
      <c r="CM20" s="86"/>
      <c r="CN20" s="86"/>
      <c r="CO20" s="86" t="str">
        <f t="shared" si="18"/>
        <v/>
      </c>
      <c r="CP20" s="86">
        <f t="shared" si="19"/>
        <v>0</v>
      </c>
      <c r="CQ20" s="182">
        <v>70</v>
      </c>
      <c r="CR20" s="76"/>
      <c r="CS20" s="76"/>
      <c r="CT20" s="88"/>
      <c r="CU20" s="88"/>
      <c r="CV20" s="88"/>
      <c r="CW20" s="88"/>
      <c r="CX20" s="88"/>
      <c r="CY20" s="88">
        <f t="shared" si="20"/>
        <v>70</v>
      </c>
      <c r="CZ20" s="89">
        <f t="shared" si="2"/>
        <v>70</v>
      </c>
      <c r="DA20" s="492">
        <v>28</v>
      </c>
      <c r="DB20" s="493"/>
      <c r="DC20" s="80">
        <f>IFERROR(IF(OR($DC$9="",$DC$9=0),0,IF((DA20/$DA$11*100)*$DC$9/100=0,"",(DA20/$DA$11*100)*$DC$9/100)),"")</f>
        <v>11.666666666666664</v>
      </c>
      <c r="DD20" s="90" t="str">
        <f t="shared" si="29"/>
        <v/>
      </c>
      <c r="DE20" s="91">
        <f t="shared" si="30"/>
        <v>4.5</v>
      </c>
      <c r="DF20" s="91">
        <f t="shared" si="22"/>
        <v>29.161764705882351</v>
      </c>
      <c r="DG20" s="92">
        <f t="shared" si="23"/>
        <v>11.666666666666664</v>
      </c>
      <c r="DH20" s="93">
        <f t="shared" si="24"/>
        <v>45.328431372549012</v>
      </c>
      <c r="DI20" s="94">
        <f t="shared" si="25"/>
        <v>65.830269607843135</v>
      </c>
      <c r="DJ20" s="95">
        <f t="shared" si="26"/>
        <v>69.626906318082789</v>
      </c>
      <c r="DK20" s="96">
        <f t="shared" si="27"/>
        <v>72.664215686274503</v>
      </c>
      <c r="DL20" s="97">
        <f t="shared" si="28"/>
        <v>70</v>
      </c>
      <c r="DM20" s="98"/>
      <c r="DN20" s="1"/>
    </row>
    <row r="21" spans="1:127" ht="18" customHeight="1" thickBot="1">
      <c r="A21" s="70"/>
      <c r="B21" s="103">
        <v>136739070531</v>
      </c>
      <c r="C21" s="250" t="s">
        <v>272</v>
      </c>
      <c r="D21" s="251"/>
      <c r="E21" s="182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 t="str">
        <f t="shared" si="3"/>
        <v/>
      </c>
      <c r="R21" s="76">
        <f t="shared" si="4"/>
        <v>0</v>
      </c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 t="str">
        <f t="shared" si="5"/>
        <v/>
      </c>
      <c r="AD21" s="79" t="str">
        <f t="shared" si="6"/>
        <v/>
      </c>
      <c r="AE21" s="182">
        <v>3</v>
      </c>
      <c r="AF21" s="76">
        <v>6</v>
      </c>
      <c r="AG21" s="76"/>
      <c r="AH21" s="76"/>
      <c r="AI21" s="76"/>
      <c r="AJ21" s="76"/>
      <c r="AK21" s="76"/>
      <c r="AL21" s="76"/>
      <c r="AM21" s="76"/>
      <c r="AN21" s="76"/>
      <c r="AO21" s="76">
        <f t="shared" si="7"/>
        <v>9</v>
      </c>
      <c r="AP21" s="76">
        <f t="shared" si="8"/>
        <v>45</v>
      </c>
      <c r="AQ21" s="78">
        <v>20</v>
      </c>
      <c r="AR21" s="78">
        <v>20</v>
      </c>
      <c r="AS21" s="78"/>
      <c r="AT21" s="78"/>
      <c r="AU21" s="78"/>
      <c r="AV21" s="78"/>
      <c r="AW21" s="78"/>
      <c r="AX21" s="78">
        <f t="shared" si="9"/>
        <v>40</v>
      </c>
      <c r="AY21" s="78">
        <f t="shared" si="0"/>
        <v>80</v>
      </c>
      <c r="AZ21" s="384"/>
      <c r="BA21" s="385"/>
      <c r="BB21" s="80">
        <f t="shared" si="10"/>
        <v>0</v>
      </c>
      <c r="BC21" s="182">
        <v>85</v>
      </c>
      <c r="BD21" s="76">
        <v>89</v>
      </c>
      <c r="BE21" s="76"/>
      <c r="BF21" s="76"/>
      <c r="BG21" s="76"/>
      <c r="BH21" s="76">
        <f t="shared" si="11"/>
        <v>174</v>
      </c>
      <c r="BI21" s="76">
        <f t="shared" si="1"/>
        <v>87</v>
      </c>
      <c r="BJ21" s="78">
        <v>1</v>
      </c>
      <c r="BK21" s="78">
        <v>19</v>
      </c>
      <c r="BL21" s="78">
        <v>18</v>
      </c>
      <c r="BM21" s="78">
        <v>22</v>
      </c>
      <c r="BN21" s="78"/>
      <c r="BO21" s="78"/>
      <c r="BP21" s="78"/>
      <c r="BQ21" s="78"/>
      <c r="BR21" s="78"/>
      <c r="BS21" s="78"/>
      <c r="BT21" s="78">
        <f t="shared" si="12"/>
        <v>60</v>
      </c>
      <c r="BU21" s="78">
        <f t="shared" si="13"/>
        <v>70.588235294117652</v>
      </c>
      <c r="BV21" s="82">
        <v>86</v>
      </c>
      <c r="BW21" s="82">
        <v>98</v>
      </c>
      <c r="BX21" s="82"/>
      <c r="BY21" s="82"/>
      <c r="BZ21" s="82"/>
      <c r="CA21" s="82">
        <f t="shared" si="14"/>
        <v>184</v>
      </c>
      <c r="CB21" s="82">
        <f t="shared" si="15"/>
        <v>92</v>
      </c>
      <c r="CC21" s="84">
        <v>70</v>
      </c>
      <c r="CD21" s="84">
        <v>70</v>
      </c>
      <c r="CE21" s="84"/>
      <c r="CF21" s="84"/>
      <c r="CG21" s="84"/>
      <c r="CH21" s="84">
        <f t="shared" si="16"/>
        <v>140</v>
      </c>
      <c r="CI21" s="84">
        <f t="shared" si="17"/>
        <v>70</v>
      </c>
      <c r="CJ21" s="86"/>
      <c r="CK21" s="86"/>
      <c r="CL21" s="86"/>
      <c r="CM21" s="86"/>
      <c r="CN21" s="86"/>
      <c r="CO21" s="86" t="str">
        <f t="shared" si="18"/>
        <v/>
      </c>
      <c r="CP21" s="86">
        <f t="shared" si="19"/>
        <v>0</v>
      </c>
      <c r="CQ21" s="182">
        <v>87</v>
      </c>
      <c r="CR21" s="76"/>
      <c r="CS21" s="76"/>
      <c r="CT21" s="88"/>
      <c r="CU21" s="88"/>
      <c r="CV21" s="88"/>
      <c r="CW21" s="88"/>
      <c r="CX21" s="88"/>
      <c r="CY21" s="88">
        <f t="shared" si="20"/>
        <v>87</v>
      </c>
      <c r="CZ21" s="89">
        <f t="shared" si="2"/>
        <v>87</v>
      </c>
      <c r="DA21" s="492">
        <v>51</v>
      </c>
      <c r="DB21" s="493"/>
      <c r="DC21" s="80">
        <f t="shared" si="21"/>
        <v>21.25</v>
      </c>
      <c r="DD21" s="90" t="str">
        <f t="shared" si="29"/>
        <v/>
      </c>
      <c r="DE21" s="91">
        <f t="shared" si="30"/>
        <v>15.625</v>
      </c>
      <c r="DF21" s="91">
        <f t="shared" si="22"/>
        <v>40.138235294117649</v>
      </c>
      <c r="DG21" s="92">
        <f t="shared" si="23"/>
        <v>21.25</v>
      </c>
      <c r="DH21" s="93">
        <f t="shared" si="24"/>
        <v>77.013235294117649</v>
      </c>
      <c r="DI21" s="94">
        <f t="shared" si="25"/>
        <v>85.633272058823536</v>
      </c>
      <c r="DJ21" s="95">
        <f t="shared" si="26"/>
        <v>87.229575163398692</v>
      </c>
      <c r="DK21" s="96">
        <f t="shared" si="27"/>
        <v>88.506617647058818</v>
      </c>
      <c r="DL21" s="97">
        <f t="shared" si="28"/>
        <v>87</v>
      </c>
      <c r="DM21" s="98"/>
      <c r="DN21" s="1"/>
    </row>
    <row r="22" spans="1:127" ht="18" customHeight="1" thickBot="1">
      <c r="A22" s="70"/>
      <c r="B22" s="71">
        <v>136739070587</v>
      </c>
      <c r="C22" s="252" t="s">
        <v>273</v>
      </c>
      <c r="D22" s="251"/>
      <c r="E22" s="182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 t="str">
        <f t="shared" si="3"/>
        <v/>
      </c>
      <c r="R22" s="76">
        <f t="shared" si="4"/>
        <v>0</v>
      </c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 t="str">
        <f t="shared" si="5"/>
        <v/>
      </c>
      <c r="AD22" s="79" t="str">
        <f t="shared" si="6"/>
        <v/>
      </c>
      <c r="AE22" s="182">
        <v>1</v>
      </c>
      <c r="AF22" s="76">
        <v>3</v>
      </c>
      <c r="AG22" s="76"/>
      <c r="AH22" s="76"/>
      <c r="AI22" s="76"/>
      <c r="AJ22" s="76"/>
      <c r="AK22" s="76"/>
      <c r="AL22" s="76"/>
      <c r="AM22" s="76"/>
      <c r="AN22" s="76"/>
      <c r="AO22" s="76">
        <f t="shared" si="7"/>
        <v>4</v>
      </c>
      <c r="AP22" s="76">
        <f t="shared" si="8"/>
        <v>20</v>
      </c>
      <c r="AQ22" s="78">
        <v>13</v>
      </c>
      <c r="AR22" s="78">
        <v>10</v>
      </c>
      <c r="AS22" s="78"/>
      <c r="AT22" s="78"/>
      <c r="AU22" s="78"/>
      <c r="AV22" s="78"/>
      <c r="AW22" s="78"/>
      <c r="AX22" s="78">
        <f t="shared" si="9"/>
        <v>23</v>
      </c>
      <c r="AY22" s="78">
        <f t="shared" si="0"/>
        <v>46</v>
      </c>
      <c r="AZ22" s="384"/>
      <c r="BA22" s="385"/>
      <c r="BB22" s="80">
        <f t="shared" si="10"/>
        <v>0</v>
      </c>
      <c r="BC22" s="182">
        <v>84</v>
      </c>
      <c r="BD22" s="76">
        <v>82</v>
      </c>
      <c r="BE22" s="76"/>
      <c r="BF22" s="76"/>
      <c r="BG22" s="76"/>
      <c r="BH22" s="76">
        <f t="shared" si="11"/>
        <v>166</v>
      </c>
      <c r="BI22" s="76">
        <f t="shared" si="1"/>
        <v>83</v>
      </c>
      <c r="BJ22" s="78">
        <v>9</v>
      </c>
      <c r="BK22" s="78">
        <v>15</v>
      </c>
      <c r="BL22" s="78">
        <v>18</v>
      </c>
      <c r="BM22" s="78">
        <v>22</v>
      </c>
      <c r="BN22" s="78"/>
      <c r="BO22" s="78"/>
      <c r="BP22" s="78"/>
      <c r="BQ22" s="78"/>
      <c r="BR22" s="78"/>
      <c r="BS22" s="78"/>
      <c r="BT22" s="78">
        <f t="shared" si="12"/>
        <v>64</v>
      </c>
      <c r="BU22" s="78">
        <f t="shared" si="13"/>
        <v>75.294117647058826</v>
      </c>
      <c r="BV22" s="82">
        <v>70</v>
      </c>
      <c r="BW22" s="82">
        <v>70</v>
      </c>
      <c r="BX22" s="82"/>
      <c r="BY22" s="82"/>
      <c r="BZ22" s="82"/>
      <c r="CA22" s="82">
        <f t="shared" si="14"/>
        <v>140</v>
      </c>
      <c r="CB22" s="82">
        <f t="shared" si="15"/>
        <v>70</v>
      </c>
      <c r="CC22" s="84">
        <v>70</v>
      </c>
      <c r="CD22" s="84">
        <v>86</v>
      </c>
      <c r="CE22" s="84"/>
      <c r="CF22" s="84"/>
      <c r="CG22" s="84"/>
      <c r="CH22" s="84">
        <f t="shared" si="16"/>
        <v>156</v>
      </c>
      <c r="CI22" s="84">
        <f t="shared" si="17"/>
        <v>78</v>
      </c>
      <c r="CJ22" s="86"/>
      <c r="CK22" s="86"/>
      <c r="CL22" s="86"/>
      <c r="CM22" s="86"/>
      <c r="CN22" s="86"/>
      <c r="CO22" s="86" t="str">
        <f t="shared" si="18"/>
        <v/>
      </c>
      <c r="CP22" s="86">
        <f t="shared" si="19"/>
        <v>0</v>
      </c>
      <c r="CQ22" s="182">
        <v>80</v>
      </c>
      <c r="CR22" s="76"/>
      <c r="CS22" s="76"/>
      <c r="CT22" s="88"/>
      <c r="CU22" s="88"/>
      <c r="CV22" s="88"/>
      <c r="CW22" s="88"/>
      <c r="CX22" s="88"/>
      <c r="CY22" s="88">
        <f t="shared" si="20"/>
        <v>80</v>
      </c>
      <c r="CZ22" s="89">
        <f t="shared" si="2"/>
        <v>80</v>
      </c>
      <c r="DA22" s="492">
        <v>32</v>
      </c>
      <c r="DB22" s="493"/>
      <c r="DC22" s="80">
        <f t="shared" si="21"/>
        <v>13.333333333333336</v>
      </c>
      <c r="DD22" s="90" t="str">
        <f t="shared" si="29"/>
        <v/>
      </c>
      <c r="DE22" s="91">
        <f t="shared" si="30"/>
        <v>8.25</v>
      </c>
      <c r="DF22" s="91">
        <f t="shared" si="22"/>
        <v>38.694117647058825</v>
      </c>
      <c r="DG22" s="92">
        <f t="shared" si="23"/>
        <v>13.333333333333336</v>
      </c>
      <c r="DH22" s="93">
        <f t="shared" si="24"/>
        <v>60.27745098039216</v>
      </c>
      <c r="DI22" s="94">
        <f t="shared" si="25"/>
        <v>75.173406862745097</v>
      </c>
      <c r="DJ22" s="95">
        <f t="shared" si="26"/>
        <v>77.93191721132898</v>
      </c>
      <c r="DK22" s="96">
        <f t="shared" si="27"/>
        <v>80.13872549019608</v>
      </c>
      <c r="DL22" s="97">
        <f t="shared" si="28"/>
        <v>78</v>
      </c>
      <c r="DM22" s="98"/>
      <c r="DN22" s="1"/>
    </row>
    <row r="23" spans="1:127" ht="18" customHeight="1" thickBot="1">
      <c r="A23" s="70"/>
      <c r="B23" s="71">
        <v>136739070592</v>
      </c>
      <c r="C23" s="252" t="s">
        <v>274</v>
      </c>
      <c r="D23" s="253"/>
      <c r="E23" s="182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 t="str">
        <f t="shared" si="3"/>
        <v/>
      </c>
      <c r="R23" s="76">
        <f t="shared" si="4"/>
        <v>0</v>
      </c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 t="str">
        <f t="shared" si="5"/>
        <v/>
      </c>
      <c r="AD23" s="79" t="str">
        <f t="shared" si="6"/>
        <v/>
      </c>
      <c r="AE23" s="182">
        <v>1</v>
      </c>
      <c r="AF23" s="76">
        <v>1</v>
      </c>
      <c r="AG23" s="76"/>
      <c r="AH23" s="76"/>
      <c r="AI23" s="76"/>
      <c r="AJ23" s="76"/>
      <c r="AK23" s="76"/>
      <c r="AL23" s="76"/>
      <c r="AM23" s="76"/>
      <c r="AN23" s="76"/>
      <c r="AO23" s="76">
        <f t="shared" si="7"/>
        <v>2</v>
      </c>
      <c r="AP23" s="76">
        <f t="shared" si="8"/>
        <v>10</v>
      </c>
      <c r="AQ23" s="78">
        <v>17</v>
      </c>
      <c r="AR23" s="78">
        <v>1</v>
      </c>
      <c r="AS23" s="78"/>
      <c r="AT23" s="78"/>
      <c r="AU23" s="78"/>
      <c r="AV23" s="78"/>
      <c r="AW23" s="78"/>
      <c r="AX23" s="78">
        <f t="shared" si="9"/>
        <v>18</v>
      </c>
      <c r="AY23" s="78">
        <f t="shared" si="0"/>
        <v>36</v>
      </c>
      <c r="AZ23" s="384"/>
      <c r="BA23" s="385"/>
      <c r="BB23" s="80">
        <f t="shared" si="10"/>
        <v>0</v>
      </c>
      <c r="BC23" s="182">
        <v>70</v>
      </c>
      <c r="BD23" s="76">
        <v>70</v>
      </c>
      <c r="BE23" s="76"/>
      <c r="BF23" s="76"/>
      <c r="BG23" s="76"/>
      <c r="BH23" s="76">
        <f t="shared" si="11"/>
        <v>140</v>
      </c>
      <c r="BI23" s="76">
        <f t="shared" si="1"/>
        <v>70</v>
      </c>
      <c r="BJ23" s="78">
        <v>1</v>
      </c>
      <c r="BK23" s="78">
        <v>1</v>
      </c>
      <c r="BL23" s="78">
        <v>1</v>
      </c>
      <c r="BM23" s="78">
        <v>1</v>
      </c>
      <c r="BN23" s="78"/>
      <c r="BO23" s="78"/>
      <c r="BP23" s="78"/>
      <c r="BQ23" s="78"/>
      <c r="BR23" s="78"/>
      <c r="BS23" s="78"/>
      <c r="BT23" s="78">
        <f t="shared" si="12"/>
        <v>4</v>
      </c>
      <c r="BU23" s="78">
        <f t="shared" si="13"/>
        <v>4.7058823529411766</v>
      </c>
      <c r="BV23" s="82">
        <v>70</v>
      </c>
      <c r="BW23" s="82">
        <v>70</v>
      </c>
      <c r="BX23" s="82"/>
      <c r="BY23" s="82"/>
      <c r="BZ23" s="82"/>
      <c r="CA23" s="82">
        <f t="shared" si="14"/>
        <v>140</v>
      </c>
      <c r="CB23" s="82">
        <f t="shared" si="15"/>
        <v>70</v>
      </c>
      <c r="CC23" s="84">
        <v>70</v>
      </c>
      <c r="CD23" s="84">
        <v>70</v>
      </c>
      <c r="CE23" s="84"/>
      <c r="CF23" s="84"/>
      <c r="CG23" s="84"/>
      <c r="CH23" s="84">
        <f t="shared" si="16"/>
        <v>140</v>
      </c>
      <c r="CI23" s="84">
        <f t="shared" si="17"/>
        <v>70</v>
      </c>
      <c r="CJ23" s="86"/>
      <c r="CK23" s="86"/>
      <c r="CL23" s="86"/>
      <c r="CM23" s="86"/>
      <c r="CN23" s="86"/>
      <c r="CO23" s="86" t="str">
        <f t="shared" si="18"/>
        <v/>
      </c>
      <c r="CP23" s="86">
        <f t="shared" si="19"/>
        <v>0</v>
      </c>
      <c r="CQ23" s="182">
        <v>70</v>
      </c>
      <c r="CR23" s="76"/>
      <c r="CS23" s="76"/>
      <c r="CT23" s="88"/>
      <c r="CU23" s="88"/>
      <c r="CV23" s="88"/>
      <c r="CW23" s="88"/>
      <c r="CX23" s="88"/>
      <c r="CY23" s="88">
        <f t="shared" si="20"/>
        <v>70</v>
      </c>
      <c r="CZ23" s="89">
        <f t="shared" si="2"/>
        <v>70</v>
      </c>
      <c r="DA23" s="492">
        <v>32</v>
      </c>
      <c r="DB23" s="493"/>
      <c r="DC23" s="80">
        <f t="shared" si="21"/>
        <v>13.333333333333336</v>
      </c>
      <c r="DD23" s="90" t="str">
        <f t="shared" si="29"/>
        <v/>
      </c>
      <c r="DE23" s="91">
        <f t="shared" si="30"/>
        <v>5.75</v>
      </c>
      <c r="DF23" s="91">
        <f t="shared" si="22"/>
        <v>25.205882352941174</v>
      </c>
      <c r="DG23" s="92">
        <f t="shared" si="23"/>
        <v>13.333333333333336</v>
      </c>
      <c r="DH23" s="93">
        <f t="shared" si="24"/>
        <v>44.28921568627451</v>
      </c>
      <c r="DI23" s="94">
        <f t="shared" si="25"/>
        <v>65.180759803921575</v>
      </c>
      <c r="DJ23" s="95">
        <f t="shared" si="26"/>
        <v>69.049564270152501</v>
      </c>
      <c r="DK23" s="96">
        <f t="shared" si="27"/>
        <v>72.144607843137251</v>
      </c>
      <c r="DL23" s="97">
        <f t="shared" si="28"/>
        <v>70</v>
      </c>
      <c r="DM23" s="98"/>
      <c r="DN23" s="1"/>
    </row>
    <row r="24" spans="1:127" ht="18" customHeight="1" thickBot="1">
      <c r="A24" s="70"/>
      <c r="B24" s="103">
        <v>136739070641</v>
      </c>
      <c r="C24" s="250" t="s">
        <v>275</v>
      </c>
      <c r="D24" s="253"/>
      <c r="E24" s="182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 t="str">
        <f t="shared" si="3"/>
        <v/>
      </c>
      <c r="R24" s="76">
        <f t="shared" si="4"/>
        <v>0</v>
      </c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 t="str">
        <f t="shared" si="5"/>
        <v/>
      </c>
      <c r="AD24" s="79" t="str">
        <f t="shared" si="6"/>
        <v/>
      </c>
      <c r="AE24" s="182">
        <v>4</v>
      </c>
      <c r="AF24" s="76">
        <v>4</v>
      </c>
      <c r="AG24" s="76"/>
      <c r="AH24" s="76"/>
      <c r="AI24" s="76"/>
      <c r="AJ24" s="76"/>
      <c r="AK24" s="76"/>
      <c r="AL24" s="76"/>
      <c r="AM24" s="76"/>
      <c r="AN24" s="76"/>
      <c r="AO24" s="76">
        <f t="shared" si="7"/>
        <v>8</v>
      </c>
      <c r="AP24" s="76">
        <f t="shared" si="8"/>
        <v>40</v>
      </c>
      <c r="AQ24" s="78">
        <v>16</v>
      </c>
      <c r="AR24" s="78">
        <v>14</v>
      </c>
      <c r="AS24" s="78"/>
      <c r="AT24" s="78"/>
      <c r="AU24" s="78"/>
      <c r="AV24" s="78"/>
      <c r="AW24" s="78"/>
      <c r="AX24" s="78">
        <f t="shared" si="9"/>
        <v>30</v>
      </c>
      <c r="AY24" s="78">
        <f t="shared" si="0"/>
        <v>60</v>
      </c>
      <c r="AZ24" s="384"/>
      <c r="BA24" s="385"/>
      <c r="BB24" s="80">
        <f t="shared" si="10"/>
        <v>0</v>
      </c>
      <c r="BC24" s="182">
        <v>87</v>
      </c>
      <c r="BD24" s="76">
        <v>82</v>
      </c>
      <c r="BE24" s="76"/>
      <c r="BF24" s="76"/>
      <c r="BG24" s="76"/>
      <c r="BH24" s="76">
        <f t="shared" si="11"/>
        <v>169</v>
      </c>
      <c r="BI24" s="76">
        <f t="shared" si="1"/>
        <v>84.5</v>
      </c>
      <c r="BJ24" s="78">
        <v>10</v>
      </c>
      <c r="BK24" s="78">
        <v>14</v>
      </c>
      <c r="BL24" s="78">
        <v>18</v>
      </c>
      <c r="BM24" s="78">
        <v>1</v>
      </c>
      <c r="BN24" s="78"/>
      <c r="BO24" s="78"/>
      <c r="BP24" s="78"/>
      <c r="BQ24" s="78"/>
      <c r="BR24" s="78"/>
      <c r="BS24" s="78"/>
      <c r="BT24" s="78">
        <f t="shared" si="12"/>
        <v>43</v>
      </c>
      <c r="BU24" s="78">
        <f t="shared" si="13"/>
        <v>50.588235294117645</v>
      </c>
      <c r="BV24" s="82">
        <v>89</v>
      </c>
      <c r="BW24" s="82">
        <v>84</v>
      </c>
      <c r="BX24" s="82"/>
      <c r="BY24" s="82"/>
      <c r="BZ24" s="82"/>
      <c r="CA24" s="82">
        <f t="shared" si="14"/>
        <v>173</v>
      </c>
      <c r="CB24" s="82">
        <f t="shared" si="15"/>
        <v>86.5</v>
      </c>
      <c r="CC24" s="84">
        <v>84</v>
      </c>
      <c r="CD24" s="84">
        <v>80</v>
      </c>
      <c r="CE24" s="84"/>
      <c r="CF24" s="84"/>
      <c r="CG24" s="84"/>
      <c r="CH24" s="84">
        <f t="shared" si="16"/>
        <v>164</v>
      </c>
      <c r="CI24" s="84">
        <f t="shared" si="17"/>
        <v>82</v>
      </c>
      <c r="CJ24" s="86"/>
      <c r="CK24" s="86"/>
      <c r="CL24" s="86"/>
      <c r="CM24" s="86"/>
      <c r="CN24" s="86"/>
      <c r="CO24" s="86" t="str">
        <f t="shared" si="18"/>
        <v/>
      </c>
      <c r="CP24" s="86">
        <f t="shared" si="19"/>
        <v>0</v>
      </c>
      <c r="CQ24" s="182">
        <v>79</v>
      </c>
      <c r="CR24" s="76"/>
      <c r="CS24" s="76"/>
      <c r="CT24" s="88"/>
      <c r="CU24" s="88"/>
      <c r="CV24" s="88"/>
      <c r="CW24" s="88"/>
      <c r="CX24" s="88"/>
      <c r="CY24" s="88">
        <f t="shared" si="20"/>
        <v>79</v>
      </c>
      <c r="CZ24" s="89">
        <f t="shared" si="2"/>
        <v>79</v>
      </c>
      <c r="DA24" s="492">
        <v>43</v>
      </c>
      <c r="DB24" s="493"/>
      <c r="DC24" s="80">
        <f t="shared" si="21"/>
        <v>17.916666666666668</v>
      </c>
      <c r="DD24" s="90" t="str">
        <f t="shared" si="29"/>
        <v/>
      </c>
      <c r="DE24" s="91">
        <f t="shared" si="30"/>
        <v>12.5</v>
      </c>
      <c r="DF24" s="91">
        <f t="shared" si="22"/>
        <v>36.575735294117649</v>
      </c>
      <c r="DG24" s="92">
        <f t="shared" si="23"/>
        <v>17.916666666666668</v>
      </c>
      <c r="DH24" s="93">
        <f t="shared" si="24"/>
        <v>66.992401960784321</v>
      </c>
      <c r="DI24" s="94">
        <f t="shared" si="25"/>
        <v>79.370251225490193</v>
      </c>
      <c r="DJ24" s="95">
        <f t="shared" si="26"/>
        <v>81.662445533769073</v>
      </c>
      <c r="DK24" s="96">
        <f t="shared" si="27"/>
        <v>83.49620098039216</v>
      </c>
      <c r="DL24" s="97">
        <f t="shared" si="28"/>
        <v>82</v>
      </c>
      <c r="DM24" s="98"/>
      <c r="DN24" s="1"/>
    </row>
    <row r="25" spans="1:127" ht="18" customHeight="1" thickBot="1">
      <c r="A25" s="70"/>
      <c r="B25" s="71"/>
      <c r="C25" s="252"/>
      <c r="D25" s="253"/>
      <c r="E25" s="182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 t="str">
        <f t="shared" si="3"/>
        <v/>
      </c>
      <c r="R25" s="76">
        <f t="shared" si="4"/>
        <v>0</v>
      </c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 t="str">
        <f t="shared" si="5"/>
        <v/>
      </c>
      <c r="AD25" s="79" t="str">
        <f t="shared" si="6"/>
        <v/>
      </c>
      <c r="AE25" s="182"/>
      <c r="AF25" s="76"/>
      <c r="AG25" s="76"/>
      <c r="AH25" s="76"/>
      <c r="AI25" s="76"/>
      <c r="AJ25" s="76"/>
      <c r="AK25" s="76"/>
      <c r="AL25" s="76"/>
      <c r="AM25" s="76"/>
      <c r="AN25" s="76"/>
      <c r="AO25" s="76" t="str">
        <f t="shared" si="7"/>
        <v/>
      </c>
      <c r="AP25" s="76" t="str">
        <f t="shared" si="8"/>
        <v/>
      </c>
      <c r="AQ25" s="78"/>
      <c r="AR25" s="78"/>
      <c r="AS25" s="78"/>
      <c r="AT25" s="78"/>
      <c r="AU25" s="78"/>
      <c r="AV25" s="78"/>
      <c r="AW25" s="78"/>
      <c r="AX25" s="78" t="str">
        <f t="shared" si="9"/>
        <v/>
      </c>
      <c r="AY25" s="78" t="str">
        <f t="shared" si="0"/>
        <v/>
      </c>
      <c r="AZ25" s="384"/>
      <c r="BA25" s="385"/>
      <c r="BB25" s="80">
        <f t="shared" si="10"/>
        <v>0</v>
      </c>
      <c r="BC25" s="182"/>
      <c r="BD25" s="76"/>
      <c r="BE25" s="76"/>
      <c r="BF25" s="76"/>
      <c r="BG25" s="76"/>
      <c r="BH25" s="76" t="str">
        <f t="shared" si="11"/>
        <v/>
      </c>
      <c r="BI25" s="76" t="str">
        <f t="shared" si="1"/>
        <v/>
      </c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 t="str">
        <f t="shared" si="12"/>
        <v/>
      </c>
      <c r="BU25" s="78" t="str">
        <f t="shared" si="13"/>
        <v/>
      </c>
      <c r="BV25" s="82"/>
      <c r="BW25" s="82"/>
      <c r="BX25" s="82"/>
      <c r="BY25" s="82"/>
      <c r="BZ25" s="82"/>
      <c r="CA25" s="82" t="str">
        <f t="shared" si="14"/>
        <v/>
      </c>
      <c r="CB25" s="82" t="str">
        <f t="shared" si="15"/>
        <v/>
      </c>
      <c r="CC25" s="84"/>
      <c r="CD25" s="84"/>
      <c r="CE25" s="84"/>
      <c r="CF25" s="84"/>
      <c r="CG25" s="84"/>
      <c r="CH25" s="84" t="str">
        <f t="shared" si="16"/>
        <v/>
      </c>
      <c r="CI25" s="84" t="str">
        <f t="shared" si="17"/>
        <v/>
      </c>
      <c r="CJ25" s="86"/>
      <c r="CK25" s="86"/>
      <c r="CL25" s="86"/>
      <c r="CM25" s="86"/>
      <c r="CN25" s="86"/>
      <c r="CO25" s="86" t="str">
        <f t="shared" si="18"/>
        <v/>
      </c>
      <c r="CP25" s="86">
        <f t="shared" si="19"/>
        <v>0</v>
      </c>
      <c r="CQ25" s="182"/>
      <c r="CR25" s="76"/>
      <c r="CS25" s="76"/>
      <c r="CT25" s="88"/>
      <c r="CU25" s="88"/>
      <c r="CV25" s="88"/>
      <c r="CW25" s="88"/>
      <c r="CX25" s="88"/>
      <c r="CY25" s="88" t="str">
        <f t="shared" si="20"/>
        <v/>
      </c>
      <c r="CZ25" s="89" t="str">
        <f t="shared" si="2"/>
        <v/>
      </c>
      <c r="DA25" s="492"/>
      <c r="DB25" s="493"/>
      <c r="DC25" s="80" t="str">
        <f t="shared" si="21"/>
        <v/>
      </c>
      <c r="DD25" s="90" t="str">
        <f t="shared" si="29"/>
        <v/>
      </c>
      <c r="DE25" s="91" t="str">
        <f t="shared" si="30"/>
        <v/>
      </c>
      <c r="DF25" s="91" t="str">
        <f t="shared" si="22"/>
        <v/>
      </c>
      <c r="DG25" s="92" t="str">
        <f t="shared" si="23"/>
        <v/>
      </c>
      <c r="DH25" s="93" t="str">
        <f t="shared" si="24"/>
        <v/>
      </c>
      <c r="DI25" s="94" t="str">
        <f t="shared" si="25"/>
        <v/>
      </c>
      <c r="DJ25" s="95" t="str">
        <f t="shared" si="26"/>
        <v/>
      </c>
      <c r="DK25" s="96" t="str">
        <f t="shared" si="27"/>
        <v/>
      </c>
      <c r="DL25" s="97" t="str">
        <f t="shared" si="28"/>
        <v/>
      </c>
      <c r="DM25" s="98"/>
      <c r="DN25" s="1"/>
    </row>
    <row r="26" spans="1:127" ht="18" customHeight="1" thickBot="1">
      <c r="A26" s="70"/>
      <c r="B26" s="99">
        <v>105882070002</v>
      </c>
      <c r="C26" s="250" t="s">
        <v>276</v>
      </c>
      <c r="D26" s="253"/>
      <c r="E26" s="182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 t="str">
        <f t="shared" si="3"/>
        <v/>
      </c>
      <c r="R26" s="76">
        <f t="shared" si="4"/>
        <v>0</v>
      </c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 t="str">
        <f t="shared" si="5"/>
        <v/>
      </c>
      <c r="AD26" s="79" t="str">
        <f t="shared" si="6"/>
        <v/>
      </c>
      <c r="AE26" s="182">
        <v>1</v>
      </c>
      <c r="AF26" s="76">
        <v>1</v>
      </c>
      <c r="AG26" s="76"/>
      <c r="AH26" s="76"/>
      <c r="AI26" s="76"/>
      <c r="AJ26" s="76"/>
      <c r="AK26" s="76"/>
      <c r="AL26" s="76"/>
      <c r="AM26" s="76"/>
      <c r="AN26" s="76"/>
      <c r="AO26" s="76">
        <f t="shared" si="7"/>
        <v>2</v>
      </c>
      <c r="AP26" s="76">
        <f t="shared" si="8"/>
        <v>10</v>
      </c>
      <c r="AQ26" s="78">
        <v>27</v>
      </c>
      <c r="AR26" s="78">
        <v>1</v>
      </c>
      <c r="AS26" s="78"/>
      <c r="AT26" s="78"/>
      <c r="AU26" s="78"/>
      <c r="AV26" s="78"/>
      <c r="AW26" s="78"/>
      <c r="AX26" s="78">
        <f t="shared" si="9"/>
        <v>28</v>
      </c>
      <c r="AY26" s="78">
        <f t="shared" si="0"/>
        <v>56.000000000000007</v>
      </c>
      <c r="AZ26" s="384"/>
      <c r="BA26" s="385"/>
      <c r="BB26" s="80">
        <f t="shared" si="10"/>
        <v>0</v>
      </c>
      <c r="BC26" s="182">
        <v>70</v>
      </c>
      <c r="BD26" s="76">
        <v>79</v>
      </c>
      <c r="BE26" s="76"/>
      <c r="BF26" s="76"/>
      <c r="BG26" s="76"/>
      <c r="BH26" s="76">
        <f t="shared" si="11"/>
        <v>149</v>
      </c>
      <c r="BI26" s="76">
        <f t="shared" si="1"/>
        <v>74.5</v>
      </c>
      <c r="BJ26" s="78">
        <v>1</v>
      </c>
      <c r="BK26" s="78">
        <v>12</v>
      </c>
      <c r="BL26" s="78">
        <v>1</v>
      </c>
      <c r="BM26" s="78">
        <v>22</v>
      </c>
      <c r="BN26" s="78"/>
      <c r="BO26" s="78"/>
      <c r="BP26" s="78"/>
      <c r="BQ26" s="78"/>
      <c r="BR26" s="78"/>
      <c r="BS26" s="78"/>
      <c r="BT26" s="78">
        <f t="shared" si="12"/>
        <v>36</v>
      </c>
      <c r="BU26" s="78">
        <f t="shared" si="13"/>
        <v>42.352941176470587</v>
      </c>
      <c r="BV26" s="82">
        <v>70</v>
      </c>
      <c r="BW26" s="82">
        <v>70</v>
      </c>
      <c r="BX26" s="82"/>
      <c r="BY26" s="82"/>
      <c r="BZ26" s="82"/>
      <c r="CA26" s="82">
        <f t="shared" si="14"/>
        <v>140</v>
      </c>
      <c r="CB26" s="82">
        <f t="shared" si="15"/>
        <v>70</v>
      </c>
      <c r="CC26" s="84">
        <v>84</v>
      </c>
      <c r="CD26" s="84">
        <v>86</v>
      </c>
      <c r="CE26" s="84"/>
      <c r="CF26" s="84"/>
      <c r="CG26" s="84"/>
      <c r="CH26" s="84">
        <f t="shared" si="16"/>
        <v>170</v>
      </c>
      <c r="CI26" s="84">
        <f t="shared" si="17"/>
        <v>85</v>
      </c>
      <c r="CJ26" s="86"/>
      <c r="CK26" s="86"/>
      <c r="CL26" s="86"/>
      <c r="CM26" s="86"/>
      <c r="CN26" s="86"/>
      <c r="CO26" s="86" t="str">
        <f t="shared" si="18"/>
        <v/>
      </c>
      <c r="CP26" s="86">
        <f t="shared" si="19"/>
        <v>0</v>
      </c>
      <c r="CQ26" s="182">
        <v>70</v>
      </c>
      <c r="CR26" s="76"/>
      <c r="CS26" s="76"/>
      <c r="CT26" s="88"/>
      <c r="CU26" s="88"/>
      <c r="CV26" s="88"/>
      <c r="CW26" s="88"/>
      <c r="CX26" s="88"/>
      <c r="CY26" s="88">
        <f t="shared" si="20"/>
        <v>70</v>
      </c>
      <c r="CZ26" s="89">
        <f t="shared" si="2"/>
        <v>70</v>
      </c>
      <c r="DA26" s="492">
        <v>31</v>
      </c>
      <c r="DB26" s="493"/>
      <c r="DC26" s="80">
        <f t="shared" si="21"/>
        <v>12.916666666666668</v>
      </c>
      <c r="DD26" s="90" t="str">
        <f t="shared" si="29"/>
        <v/>
      </c>
      <c r="DE26" s="91">
        <f t="shared" si="30"/>
        <v>8.2500000000000018</v>
      </c>
      <c r="DF26" s="91">
        <f t="shared" si="22"/>
        <v>32.427941176470583</v>
      </c>
      <c r="DG26" s="92">
        <f t="shared" si="23"/>
        <v>12.916666666666668</v>
      </c>
      <c r="DH26" s="93">
        <f t="shared" si="24"/>
        <v>53.594607843137254</v>
      </c>
      <c r="DI26" s="94">
        <f t="shared" si="25"/>
        <v>70.996629901960787</v>
      </c>
      <c r="DJ26" s="95">
        <f t="shared" si="26"/>
        <v>74.219226579520694</v>
      </c>
      <c r="DK26" s="96">
        <f t="shared" si="27"/>
        <v>76.797303921568627</v>
      </c>
      <c r="DL26" s="97">
        <f t="shared" si="28"/>
        <v>74</v>
      </c>
      <c r="DM26" s="98"/>
      <c r="DN26" s="1"/>
    </row>
    <row r="27" spans="1:127" ht="18" customHeight="1" thickBot="1">
      <c r="A27" s="70"/>
      <c r="B27" s="71">
        <v>117730060001</v>
      </c>
      <c r="C27" s="252" t="s">
        <v>277</v>
      </c>
      <c r="D27" s="251"/>
      <c r="E27" s="182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 t="str">
        <f t="shared" si="3"/>
        <v/>
      </c>
      <c r="R27" s="76">
        <f t="shared" si="4"/>
        <v>0</v>
      </c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 t="str">
        <f t="shared" si="5"/>
        <v/>
      </c>
      <c r="AD27" s="79" t="str">
        <f t="shared" si="6"/>
        <v/>
      </c>
      <c r="AE27" s="182">
        <v>1</v>
      </c>
      <c r="AF27" s="76">
        <v>1</v>
      </c>
      <c r="AG27" s="76"/>
      <c r="AH27" s="76"/>
      <c r="AI27" s="76"/>
      <c r="AJ27" s="76"/>
      <c r="AK27" s="76"/>
      <c r="AL27" s="76"/>
      <c r="AM27" s="76"/>
      <c r="AN27" s="76"/>
      <c r="AO27" s="76">
        <f t="shared" si="7"/>
        <v>2</v>
      </c>
      <c r="AP27" s="76">
        <f t="shared" si="8"/>
        <v>10</v>
      </c>
      <c r="AQ27" s="78">
        <v>1</v>
      </c>
      <c r="AR27" s="78">
        <v>16</v>
      </c>
      <c r="AS27" s="78"/>
      <c r="AT27" s="78"/>
      <c r="AU27" s="78"/>
      <c r="AV27" s="78"/>
      <c r="AW27" s="78"/>
      <c r="AX27" s="78">
        <f t="shared" si="9"/>
        <v>17</v>
      </c>
      <c r="AY27" s="78">
        <f t="shared" si="0"/>
        <v>34</v>
      </c>
      <c r="AZ27" s="384"/>
      <c r="BA27" s="385"/>
      <c r="BB27" s="80">
        <f t="shared" si="10"/>
        <v>0</v>
      </c>
      <c r="BC27" s="182">
        <v>85</v>
      </c>
      <c r="BD27" s="76">
        <v>78</v>
      </c>
      <c r="BE27" s="76"/>
      <c r="BF27" s="76"/>
      <c r="BG27" s="76"/>
      <c r="BH27" s="76">
        <f t="shared" si="11"/>
        <v>163</v>
      </c>
      <c r="BI27" s="76">
        <f t="shared" si="1"/>
        <v>81.5</v>
      </c>
      <c r="BJ27" s="78">
        <v>13</v>
      </c>
      <c r="BK27" s="78">
        <v>13</v>
      </c>
      <c r="BL27" s="78">
        <v>1</v>
      </c>
      <c r="BM27" s="78">
        <v>1</v>
      </c>
      <c r="BN27" s="78"/>
      <c r="BO27" s="78"/>
      <c r="BP27" s="78"/>
      <c r="BQ27" s="78"/>
      <c r="BR27" s="78"/>
      <c r="BS27" s="78"/>
      <c r="BT27" s="78">
        <f t="shared" si="12"/>
        <v>28</v>
      </c>
      <c r="BU27" s="78">
        <f t="shared" si="13"/>
        <v>32.941176470588232</v>
      </c>
      <c r="BV27" s="82">
        <v>88</v>
      </c>
      <c r="BW27" s="82">
        <v>70</v>
      </c>
      <c r="BX27" s="82"/>
      <c r="BY27" s="82"/>
      <c r="BZ27" s="82"/>
      <c r="CA27" s="82">
        <f t="shared" si="14"/>
        <v>158</v>
      </c>
      <c r="CB27" s="82">
        <f t="shared" si="15"/>
        <v>79</v>
      </c>
      <c r="CC27" s="84">
        <v>70</v>
      </c>
      <c r="CD27" s="84">
        <v>80</v>
      </c>
      <c r="CE27" s="84"/>
      <c r="CF27" s="84"/>
      <c r="CG27" s="84"/>
      <c r="CH27" s="84">
        <f t="shared" si="16"/>
        <v>150</v>
      </c>
      <c r="CI27" s="84">
        <f t="shared" si="17"/>
        <v>75</v>
      </c>
      <c r="CJ27" s="86"/>
      <c r="CK27" s="86"/>
      <c r="CL27" s="86"/>
      <c r="CM27" s="86"/>
      <c r="CN27" s="86"/>
      <c r="CO27" s="86" t="str">
        <f t="shared" si="18"/>
        <v/>
      </c>
      <c r="CP27" s="86">
        <f t="shared" si="19"/>
        <v>0</v>
      </c>
      <c r="CQ27" s="182">
        <v>70</v>
      </c>
      <c r="CR27" s="76"/>
      <c r="CS27" s="76"/>
      <c r="CT27" s="88"/>
      <c r="CU27" s="88"/>
      <c r="CV27" s="88"/>
      <c r="CW27" s="88"/>
      <c r="CX27" s="88"/>
      <c r="CY27" s="88">
        <f t="shared" si="20"/>
        <v>70</v>
      </c>
      <c r="CZ27" s="89">
        <f t="shared" si="2"/>
        <v>70</v>
      </c>
      <c r="DA27" s="492">
        <v>31</v>
      </c>
      <c r="DB27" s="493"/>
      <c r="DC27" s="80">
        <f t="shared" si="21"/>
        <v>12.916666666666668</v>
      </c>
      <c r="DD27" s="90" t="str">
        <f t="shared" si="29"/>
        <v/>
      </c>
      <c r="DE27" s="91">
        <f t="shared" si="30"/>
        <v>5.5</v>
      </c>
      <c r="DF27" s="91">
        <f t="shared" si="22"/>
        <v>31.641176470588235</v>
      </c>
      <c r="DG27" s="92">
        <f t="shared" si="23"/>
        <v>12.916666666666668</v>
      </c>
      <c r="DH27" s="93">
        <f t="shared" si="24"/>
        <v>50.057843137254906</v>
      </c>
      <c r="DI27" s="94">
        <f t="shared" si="25"/>
        <v>68.786151960784309</v>
      </c>
      <c r="DJ27" s="95">
        <f t="shared" si="26"/>
        <v>72.254357298474943</v>
      </c>
      <c r="DK27" s="96">
        <f t="shared" si="27"/>
        <v>75.028921568627453</v>
      </c>
      <c r="DL27" s="97">
        <f t="shared" si="28"/>
        <v>72</v>
      </c>
      <c r="DM27" s="98"/>
      <c r="DN27" s="1"/>
    </row>
    <row r="28" spans="1:127" ht="18" customHeight="1" thickBot="1">
      <c r="A28" s="70"/>
      <c r="B28" s="103">
        <v>305403140142</v>
      </c>
      <c r="C28" s="250" t="s">
        <v>278</v>
      </c>
      <c r="D28" s="253"/>
      <c r="E28" s="182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 t="str">
        <f t="shared" si="3"/>
        <v/>
      </c>
      <c r="R28" s="76">
        <f t="shared" si="4"/>
        <v>0</v>
      </c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 t="str">
        <f t="shared" si="5"/>
        <v/>
      </c>
      <c r="AD28" s="79" t="str">
        <f t="shared" si="6"/>
        <v/>
      </c>
      <c r="AE28" s="182">
        <v>2</v>
      </c>
      <c r="AF28" s="76">
        <v>7</v>
      </c>
      <c r="AG28" s="76"/>
      <c r="AH28" s="76"/>
      <c r="AI28" s="76"/>
      <c r="AJ28" s="76"/>
      <c r="AK28" s="76"/>
      <c r="AL28" s="76"/>
      <c r="AM28" s="76"/>
      <c r="AN28" s="76"/>
      <c r="AO28" s="76">
        <f t="shared" si="7"/>
        <v>9</v>
      </c>
      <c r="AP28" s="76">
        <f t="shared" si="8"/>
        <v>45</v>
      </c>
      <c r="AQ28" s="78">
        <v>19</v>
      </c>
      <c r="AR28" s="78">
        <v>16</v>
      </c>
      <c r="AS28" s="78"/>
      <c r="AT28" s="78"/>
      <c r="AU28" s="78"/>
      <c r="AV28" s="78"/>
      <c r="AW28" s="78"/>
      <c r="AX28" s="78">
        <f t="shared" si="9"/>
        <v>35</v>
      </c>
      <c r="AY28" s="78">
        <f t="shared" si="0"/>
        <v>70</v>
      </c>
      <c r="AZ28" s="384"/>
      <c r="BA28" s="385"/>
      <c r="BB28" s="80">
        <f t="shared" si="10"/>
        <v>0</v>
      </c>
      <c r="BC28" s="182">
        <v>87</v>
      </c>
      <c r="BD28" s="76">
        <v>85</v>
      </c>
      <c r="BE28" s="76"/>
      <c r="BF28" s="76"/>
      <c r="BG28" s="76"/>
      <c r="BH28" s="76">
        <f t="shared" si="11"/>
        <v>172</v>
      </c>
      <c r="BI28" s="76">
        <f t="shared" si="1"/>
        <v>86</v>
      </c>
      <c r="BJ28" s="78">
        <v>14</v>
      </c>
      <c r="BK28" s="78">
        <v>16</v>
      </c>
      <c r="BL28" s="78">
        <v>17</v>
      </c>
      <c r="BM28" s="78">
        <v>1</v>
      </c>
      <c r="BN28" s="78"/>
      <c r="BO28" s="78"/>
      <c r="BP28" s="78"/>
      <c r="BQ28" s="78"/>
      <c r="BR28" s="78"/>
      <c r="BS28" s="78"/>
      <c r="BT28" s="78">
        <f t="shared" si="12"/>
        <v>48</v>
      </c>
      <c r="BU28" s="78">
        <f t="shared" si="13"/>
        <v>56.470588235294116</v>
      </c>
      <c r="BV28" s="82">
        <v>89</v>
      </c>
      <c r="BW28" s="82">
        <v>88</v>
      </c>
      <c r="BX28" s="82"/>
      <c r="BY28" s="82"/>
      <c r="BZ28" s="82"/>
      <c r="CA28" s="82">
        <f t="shared" si="14"/>
        <v>177</v>
      </c>
      <c r="CB28" s="82">
        <f t="shared" si="15"/>
        <v>88.5</v>
      </c>
      <c r="CC28" s="84">
        <v>70</v>
      </c>
      <c r="CD28" s="84">
        <v>80</v>
      </c>
      <c r="CE28" s="84"/>
      <c r="CF28" s="84"/>
      <c r="CG28" s="84"/>
      <c r="CH28" s="84">
        <f t="shared" si="16"/>
        <v>150</v>
      </c>
      <c r="CI28" s="84">
        <f t="shared" si="17"/>
        <v>75</v>
      </c>
      <c r="CJ28" s="86"/>
      <c r="CK28" s="86"/>
      <c r="CL28" s="86"/>
      <c r="CM28" s="86"/>
      <c r="CN28" s="86"/>
      <c r="CO28" s="86" t="str">
        <f t="shared" si="18"/>
        <v/>
      </c>
      <c r="CP28" s="86">
        <f t="shared" si="19"/>
        <v>0</v>
      </c>
      <c r="CQ28" s="182">
        <v>88</v>
      </c>
      <c r="CR28" s="76"/>
      <c r="CS28" s="76"/>
      <c r="CT28" s="88"/>
      <c r="CU28" s="88"/>
      <c r="CV28" s="88"/>
      <c r="CW28" s="88"/>
      <c r="CX28" s="88"/>
      <c r="CY28" s="88">
        <f t="shared" si="20"/>
        <v>88</v>
      </c>
      <c r="CZ28" s="89">
        <f t="shared" si="2"/>
        <v>88</v>
      </c>
      <c r="DA28" s="492">
        <v>46</v>
      </c>
      <c r="DB28" s="493"/>
      <c r="DC28" s="80">
        <f t="shared" si="21"/>
        <v>19.166666666666668</v>
      </c>
      <c r="DD28" s="90" t="str">
        <f t="shared" si="29"/>
        <v/>
      </c>
      <c r="DE28" s="91">
        <f t="shared" si="30"/>
        <v>14.375</v>
      </c>
      <c r="DF28" s="91">
        <f t="shared" si="22"/>
        <v>38.133088235294117</v>
      </c>
      <c r="DG28" s="92">
        <f t="shared" si="23"/>
        <v>19.166666666666668</v>
      </c>
      <c r="DH28" s="93">
        <f t="shared" si="24"/>
        <v>71.674754901960782</v>
      </c>
      <c r="DI28" s="94">
        <f t="shared" si="25"/>
        <v>82.296721813725483</v>
      </c>
      <c r="DJ28" s="95">
        <f t="shared" si="26"/>
        <v>84.263752723311541</v>
      </c>
      <c r="DK28" s="96">
        <f t="shared" si="27"/>
        <v>85.837377450980398</v>
      </c>
      <c r="DL28" s="97">
        <f t="shared" si="28"/>
        <v>84</v>
      </c>
      <c r="DM28" s="98"/>
      <c r="DN28" s="1"/>
    </row>
    <row r="29" spans="1:127" ht="18" customHeight="1" thickBot="1">
      <c r="A29" s="70"/>
      <c r="B29" s="71">
        <v>136687070041</v>
      </c>
      <c r="C29" s="252" t="s">
        <v>279</v>
      </c>
      <c r="D29" s="255"/>
      <c r="E29" s="182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 t="str">
        <f t="shared" si="3"/>
        <v/>
      </c>
      <c r="R29" s="76">
        <f t="shared" si="4"/>
        <v>0</v>
      </c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 t="str">
        <f t="shared" si="5"/>
        <v/>
      </c>
      <c r="AD29" s="79" t="str">
        <f t="shared" si="6"/>
        <v/>
      </c>
      <c r="AE29" s="182">
        <v>5</v>
      </c>
      <c r="AF29" s="76">
        <v>1</v>
      </c>
      <c r="AG29" s="76"/>
      <c r="AH29" s="76"/>
      <c r="AI29" s="76"/>
      <c r="AJ29" s="76"/>
      <c r="AK29" s="76"/>
      <c r="AL29" s="76"/>
      <c r="AM29" s="76"/>
      <c r="AN29" s="76"/>
      <c r="AO29" s="76">
        <f t="shared" si="7"/>
        <v>6</v>
      </c>
      <c r="AP29" s="76">
        <f t="shared" si="8"/>
        <v>30</v>
      </c>
      <c r="AQ29" s="78">
        <v>14</v>
      </c>
      <c r="AR29" s="78">
        <v>1</v>
      </c>
      <c r="AS29" s="78"/>
      <c r="AT29" s="78"/>
      <c r="AU29" s="78"/>
      <c r="AV29" s="78"/>
      <c r="AW29" s="78"/>
      <c r="AX29" s="78">
        <f t="shared" si="9"/>
        <v>15</v>
      </c>
      <c r="AY29" s="78">
        <f t="shared" si="0"/>
        <v>30</v>
      </c>
      <c r="AZ29" s="384"/>
      <c r="BA29" s="385"/>
      <c r="BB29" s="80">
        <f t="shared" si="10"/>
        <v>0</v>
      </c>
      <c r="BC29" s="182">
        <v>86</v>
      </c>
      <c r="BD29" s="76">
        <v>87</v>
      </c>
      <c r="BE29" s="76"/>
      <c r="BF29" s="76"/>
      <c r="BG29" s="76"/>
      <c r="BH29" s="76">
        <f t="shared" si="11"/>
        <v>173</v>
      </c>
      <c r="BI29" s="76">
        <f t="shared" si="1"/>
        <v>86.5</v>
      </c>
      <c r="BJ29" s="78">
        <v>1</v>
      </c>
      <c r="BK29" s="78">
        <v>12</v>
      </c>
      <c r="BL29" s="78">
        <v>16</v>
      </c>
      <c r="BM29" s="78">
        <v>21</v>
      </c>
      <c r="BN29" s="78"/>
      <c r="BO29" s="78"/>
      <c r="BP29" s="78"/>
      <c r="BQ29" s="78"/>
      <c r="BR29" s="78"/>
      <c r="BS29" s="78"/>
      <c r="BT29" s="78">
        <f t="shared" si="12"/>
        <v>50</v>
      </c>
      <c r="BU29" s="78">
        <f t="shared" si="13"/>
        <v>58.82352941176471</v>
      </c>
      <c r="BV29" s="82">
        <v>70</v>
      </c>
      <c r="BW29" s="82">
        <v>88</v>
      </c>
      <c r="BX29" s="82"/>
      <c r="BY29" s="82"/>
      <c r="BZ29" s="82"/>
      <c r="CA29" s="82">
        <f t="shared" si="14"/>
        <v>158</v>
      </c>
      <c r="CB29" s="82">
        <f t="shared" si="15"/>
        <v>79</v>
      </c>
      <c r="CC29" s="84">
        <v>70</v>
      </c>
      <c r="CD29" s="84">
        <v>87</v>
      </c>
      <c r="CE29" s="84"/>
      <c r="CF29" s="84"/>
      <c r="CG29" s="84"/>
      <c r="CH29" s="84">
        <f t="shared" si="16"/>
        <v>157</v>
      </c>
      <c r="CI29" s="84">
        <f t="shared" si="17"/>
        <v>78.5</v>
      </c>
      <c r="CJ29" s="86"/>
      <c r="CK29" s="86"/>
      <c r="CL29" s="86"/>
      <c r="CM29" s="86"/>
      <c r="CN29" s="86"/>
      <c r="CO29" s="86" t="str">
        <f t="shared" si="18"/>
        <v/>
      </c>
      <c r="CP29" s="86">
        <f t="shared" si="19"/>
        <v>0</v>
      </c>
      <c r="CQ29" s="182">
        <v>80</v>
      </c>
      <c r="CR29" s="76"/>
      <c r="CS29" s="76"/>
      <c r="CT29" s="88"/>
      <c r="CU29" s="88"/>
      <c r="CV29" s="88"/>
      <c r="CW29" s="88"/>
      <c r="CX29" s="88"/>
      <c r="CY29" s="88">
        <f t="shared" si="20"/>
        <v>80</v>
      </c>
      <c r="CZ29" s="89">
        <f t="shared" si="2"/>
        <v>80</v>
      </c>
      <c r="DA29" s="492">
        <v>45</v>
      </c>
      <c r="DB29" s="493"/>
      <c r="DC29" s="80">
        <f t="shared" si="21"/>
        <v>18.75</v>
      </c>
      <c r="DD29" s="90" t="str">
        <f t="shared" si="29"/>
        <v/>
      </c>
      <c r="DE29" s="91">
        <f t="shared" si="30"/>
        <v>7.5</v>
      </c>
      <c r="DF29" s="91">
        <f t="shared" si="22"/>
        <v>37.286029411764709</v>
      </c>
      <c r="DG29" s="92">
        <f t="shared" si="23"/>
        <v>18.75</v>
      </c>
      <c r="DH29" s="93">
        <f t="shared" si="24"/>
        <v>63.536029411764709</v>
      </c>
      <c r="DI29" s="94">
        <f t="shared" si="25"/>
        <v>77.210018382352942</v>
      </c>
      <c r="DJ29" s="95">
        <f t="shared" si="26"/>
        <v>79.742238562091501</v>
      </c>
      <c r="DK29" s="96">
        <f t="shared" si="27"/>
        <v>81.768014705882351</v>
      </c>
      <c r="DL29" s="97">
        <f t="shared" si="28"/>
        <v>80</v>
      </c>
      <c r="DM29" s="98"/>
      <c r="DN29" s="1"/>
    </row>
    <row r="30" spans="1:127" ht="18" customHeight="1" thickBot="1">
      <c r="A30" s="70"/>
      <c r="B30" s="71">
        <v>113797070018</v>
      </c>
      <c r="C30" s="252" t="s">
        <v>280</v>
      </c>
      <c r="D30" s="251"/>
      <c r="E30" s="182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 t="str">
        <f t="shared" si="3"/>
        <v/>
      </c>
      <c r="R30" s="76">
        <f t="shared" si="4"/>
        <v>0</v>
      </c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 t="str">
        <f t="shared" si="5"/>
        <v/>
      </c>
      <c r="AD30" s="79" t="str">
        <f t="shared" si="6"/>
        <v/>
      </c>
      <c r="AE30" s="182">
        <v>2</v>
      </c>
      <c r="AF30" s="76">
        <v>4</v>
      </c>
      <c r="AG30" s="76"/>
      <c r="AH30" s="76"/>
      <c r="AI30" s="76"/>
      <c r="AJ30" s="76"/>
      <c r="AK30" s="76"/>
      <c r="AL30" s="76"/>
      <c r="AM30" s="76"/>
      <c r="AN30" s="76"/>
      <c r="AO30" s="76">
        <f t="shared" si="7"/>
        <v>6</v>
      </c>
      <c r="AP30" s="76">
        <f t="shared" si="8"/>
        <v>30</v>
      </c>
      <c r="AQ30" s="78">
        <v>24</v>
      </c>
      <c r="AR30" s="78">
        <v>15</v>
      </c>
      <c r="AS30" s="78"/>
      <c r="AT30" s="78"/>
      <c r="AU30" s="78"/>
      <c r="AV30" s="78"/>
      <c r="AW30" s="78"/>
      <c r="AX30" s="78">
        <f t="shared" si="9"/>
        <v>39</v>
      </c>
      <c r="AY30" s="78">
        <f t="shared" si="0"/>
        <v>78</v>
      </c>
      <c r="AZ30" s="384"/>
      <c r="BA30" s="385"/>
      <c r="BB30" s="80">
        <f t="shared" si="10"/>
        <v>0</v>
      </c>
      <c r="BC30" s="182">
        <v>84</v>
      </c>
      <c r="BD30" s="76">
        <v>84</v>
      </c>
      <c r="BE30" s="76"/>
      <c r="BF30" s="76"/>
      <c r="BG30" s="76"/>
      <c r="BH30" s="76">
        <f t="shared" si="11"/>
        <v>168</v>
      </c>
      <c r="BI30" s="76">
        <f t="shared" si="1"/>
        <v>84</v>
      </c>
      <c r="BJ30" s="78">
        <v>13</v>
      </c>
      <c r="BK30" s="78">
        <v>10</v>
      </c>
      <c r="BL30" s="78">
        <v>17</v>
      </c>
      <c r="BM30" s="78">
        <v>1</v>
      </c>
      <c r="BN30" s="78"/>
      <c r="BO30" s="78"/>
      <c r="BP30" s="78"/>
      <c r="BQ30" s="78"/>
      <c r="BR30" s="78"/>
      <c r="BS30" s="78"/>
      <c r="BT30" s="78">
        <f t="shared" si="12"/>
        <v>41</v>
      </c>
      <c r="BU30" s="78">
        <f t="shared" si="13"/>
        <v>48.235294117647058</v>
      </c>
      <c r="BV30" s="82">
        <v>86</v>
      </c>
      <c r="BW30" s="82">
        <v>84</v>
      </c>
      <c r="BX30" s="82"/>
      <c r="BY30" s="82"/>
      <c r="BZ30" s="82"/>
      <c r="CA30" s="82">
        <f t="shared" si="14"/>
        <v>170</v>
      </c>
      <c r="CB30" s="82">
        <f t="shared" si="15"/>
        <v>85</v>
      </c>
      <c r="CC30" s="84">
        <v>85</v>
      </c>
      <c r="CD30" s="84">
        <v>80</v>
      </c>
      <c r="CE30" s="84"/>
      <c r="CF30" s="84"/>
      <c r="CG30" s="84"/>
      <c r="CH30" s="84">
        <f t="shared" si="16"/>
        <v>165</v>
      </c>
      <c r="CI30" s="84">
        <f t="shared" si="17"/>
        <v>82.5</v>
      </c>
      <c r="CJ30" s="86"/>
      <c r="CK30" s="86"/>
      <c r="CL30" s="86"/>
      <c r="CM30" s="86"/>
      <c r="CN30" s="86"/>
      <c r="CO30" s="86" t="str">
        <f t="shared" si="18"/>
        <v/>
      </c>
      <c r="CP30" s="86">
        <f t="shared" si="19"/>
        <v>0</v>
      </c>
      <c r="CQ30" s="182">
        <v>80</v>
      </c>
      <c r="CR30" s="76"/>
      <c r="CS30" s="76"/>
      <c r="CT30" s="88"/>
      <c r="CU30" s="88"/>
      <c r="CV30" s="88"/>
      <c r="CW30" s="88"/>
      <c r="CX30" s="88"/>
      <c r="CY30" s="88">
        <f t="shared" si="20"/>
        <v>80</v>
      </c>
      <c r="CZ30" s="89">
        <f t="shared" si="2"/>
        <v>80</v>
      </c>
      <c r="DA30" s="492">
        <v>43</v>
      </c>
      <c r="DB30" s="493"/>
      <c r="DC30" s="80">
        <f t="shared" si="21"/>
        <v>17.916666666666668</v>
      </c>
      <c r="DD30" s="90" t="str">
        <f t="shared" si="29"/>
        <v/>
      </c>
      <c r="DE30" s="91">
        <f t="shared" si="30"/>
        <v>13.5</v>
      </c>
      <c r="DF30" s="91">
        <f t="shared" si="22"/>
        <v>36.197794117647057</v>
      </c>
      <c r="DG30" s="92">
        <f t="shared" si="23"/>
        <v>17.916666666666668</v>
      </c>
      <c r="DH30" s="93">
        <f t="shared" si="24"/>
        <v>67.614460784313721</v>
      </c>
      <c r="DI30" s="94">
        <f t="shared" si="25"/>
        <v>79.759037990196077</v>
      </c>
      <c r="DJ30" s="95">
        <f t="shared" si="26"/>
        <v>82.008033769063175</v>
      </c>
      <c r="DK30" s="96">
        <f t="shared" si="27"/>
        <v>83.807230392156868</v>
      </c>
      <c r="DL30" s="97">
        <f t="shared" si="28"/>
        <v>82</v>
      </c>
      <c r="DM30" s="98"/>
      <c r="DN30" s="1"/>
    </row>
    <row r="31" spans="1:127" ht="18" customHeight="1" thickBot="1">
      <c r="A31" s="70"/>
      <c r="B31" s="71">
        <v>109330070061</v>
      </c>
      <c r="C31" s="252" t="s">
        <v>281</v>
      </c>
      <c r="D31" s="253"/>
      <c r="E31" s="182"/>
      <c r="F31" s="76"/>
      <c r="G31" s="76"/>
      <c r="H31" s="76"/>
      <c r="I31" s="76"/>
      <c r="J31" s="76"/>
      <c r="K31" s="76"/>
      <c r="L31" s="76"/>
      <c r="M31" s="76"/>
      <c r="N31" s="76"/>
      <c r="O31" s="106"/>
      <c r="P31" s="106"/>
      <c r="Q31" s="76" t="str">
        <f t="shared" si="3"/>
        <v/>
      </c>
      <c r="R31" s="76">
        <f t="shared" si="4"/>
        <v>0</v>
      </c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78" t="str">
        <f t="shared" si="5"/>
        <v/>
      </c>
      <c r="AD31" s="79" t="str">
        <f t="shared" si="6"/>
        <v/>
      </c>
      <c r="AE31" s="182">
        <v>3</v>
      </c>
      <c r="AF31" s="76">
        <v>4</v>
      </c>
      <c r="AG31" s="76"/>
      <c r="AH31" s="76"/>
      <c r="AI31" s="76"/>
      <c r="AJ31" s="76"/>
      <c r="AK31" s="76"/>
      <c r="AL31" s="76"/>
      <c r="AM31" s="76"/>
      <c r="AN31" s="76"/>
      <c r="AO31" s="76">
        <f t="shared" si="7"/>
        <v>7</v>
      </c>
      <c r="AP31" s="76">
        <f t="shared" si="8"/>
        <v>35</v>
      </c>
      <c r="AQ31" s="108">
        <v>28</v>
      </c>
      <c r="AR31" s="78">
        <v>20</v>
      </c>
      <c r="AS31" s="108"/>
      <c r="AT31" s="108"/>
      <c r="AU31" s="108"/>
      <c r="AV31" s="108"/>
      <c r="AW31" s="108"/>
      <c r="AX31" s="78">
        <f t="shared" si="9"/>
        <v>48</v>
      </c>
      <c r="AY31" s="78">
        <f t="shared" si="0"/>
        <v>96</v>
      </c>
      <c r="AZ31" s="384"/>
      <c r="BA31" s="385"/>
      <c r="BB31" s="80">
        <f t="shared" si="10"/>
        <v>0</v>
      </c>
      <c r="BC31" s="182">
        <v>86</v>
      </c>
      <c r="BD31" s="76">
        <v>88</v>
      </c>
      <c r="BE31" s="76"/>
      <c r="BF31" s="76"/>
      <c r="BG31" s="76"/>
      <c r="BH31" s="76">
        <f t="shared" si="11"/>
        <v>174</v>
      </c>
      <c r="BI31" s="76">
        <f t="shared" si="1"/>
        <v>87</v>
      </c>
      <c r="BJ31" s="108">
        <v>14</v>
      </c>
      <c r="BK31" s="108">
        <v>15</v>
      </c>
      <c r="BL31" s="78">
        <v>20</v>
      </c>
      <c r="BM31" s="78">
        <v>1</v>
      </c>
      <c r="BN31" s="78"/>
      <c r="BO31" s="78"/>
      <c r="BP31" s="78"/>
      <c r="BQ31" s="78"/>
      <c r="BR31" s="78"/>
      <c r="BS31" s="78"/>
      <c r="BT31" s="78">
        <f t="shared" si="12"/>
        <v>50</v>
      </c>
      <c r="BU31" s="78">
        <f t="shared" si="13"/>
        <v>58.82352941176471</v>
      </c>
      <c r="BV31" s="82">
        <v>86</v>
      </c>
      <c r="BW31" s="82">
        <v>98</v>
      </c>
      <c r="BX31" s="82"/>
      <c r="BY31" s="82"/>
      <c r="BZ31" s="82"/>
      <c r="CA31" s="82">
        <f t="shared" si="14"/>
        <v>184</v>
      </c>
      <c r="CB31" s="82">
        <f t="shared" si="15"/>
        <v>92</v>
      </c>
      <c r="CC31" s="84">
        <v>83</v>
      </c>
      <c r="CD31" s="84">
        <v>80</v>
      </c>
      <c r="CE31" s="84"/>
      <c r="CF31" s="84"/>
      <c r="CG31" s="84"/>
      <c r="CH31" s="84">
        <f t="shared" si="16"/>
        <v>163</v>
      </c>
      <c r="CI31" s="84">
        <f t="shared" si="17"/>
        <v>81.5</v>
      </c>
      <c r="CJ31" s="86"/>
      <c r="CK31" s="86"/>
      <c r="CL31" s="86"/>
      <c r="CM31" s="86"/>
      <c r="CN31" s="86"/>
      <c r="CO31" s="86" t="str">
        <f t="shared" si="18"/>
        <v/>
      </c>
      <c r="CP31" s="86">
        <f t="shared" si="19"/>
        <v>0</v>
      </c>
      <c r="CQ31" s="182">
        <v>84</v>
      </c>
      <c r="CR31" s="76"/>
      <c r="CS31" s="76"/>
      <c r="CT31" s="88"/>
      <c r="CU31" s="88"/>
      <c r="CV31" s="88"/>
      <c r="CW31" s="88"/>
      <c r="CX31" s="88"/>
      <c r="CY31" s="88">
        <f t="shared" si="20"/>
        <v>84</v>
      </c>
      <c r="CZ31" s="89">
        <f t="shared" si="2"/>
        <v>84</v>
      </c>
      <c r="DA31" s="492">
        <v>51</v>
      </c>
      <c r="DB31" s="493"/>
      <c r="DC31" s="80">
        <f t="shared" si="21"/>
        <v>21.25</v>
      </c>
      <c r="DD31" s="90" t="str">
        <f t="shared" si="29"/>
        <v/>
      </c>
      <c r="DE31" s="91">
        <f t="shared" si="30"/>
        <v>16.375</v>
      </c>
      <c r="DF31" s="91">
        <f t="shared" si="22"/>
        <v>38.936029411764707</v>
      </c>
      <c r="DG31" s="92">
        <f t="shared" si="23"/>
        <v>21.25</v>
      </c>
      <c r="DH31" s="93">
        <f t="shared" si="24"/>
        <v>76.561029411764707</v>
      </c>
      <c r="DI31" s="94">
        <f t="shared" si="25"/>
        <v>85.350643382352942</v>
      </c>
      <c r="DJ31" s="95">
        <f t="shared" si="26"/>
        <v>86.978349673202615</v>
      </c>
      <c r="DK31" s="96">
        <f t="shared" si="27"/>
        <v>88.280514705882354</v>
      </c>
      <c r="DL31" s="97">
        <f t="shared" si="28"/>
        <v>87</v>
      </c>
      <c r="DM31" s="98"/>
      <c r="DN31" s="1"/>
    </row>
    <row r="32" spans="1:127" ht="18" customHeight="1" thickBot="1">
      <c r="A32" s="70"/>
      <c r="B32" s="71">
        <v>136739070127</v>
      </c>
      <c r="C32" s="252" t="s">
        <v>282</v>
      </c>
      <c r="D32" s="251"/>
      <c r="E32" s="182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 t="str">
        <f t="shared" si="3"/>
        <v/>
      </c>
      <c r="R32" s="76">
        <f t="shared" si="4"/>
        <v>0</v>
      </c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 t="str">
        <f t="shared" si="5"/>
        <v/>
      </c>
      <c r="AD32" s="79" t="str">
        <f t="shared" si="6"/>
        <v/>
      </c>
      <c r="AE32" s="182">
        <v>1</v>
      </c>
      <c r="AF32" s="76">
        <v>1</v>
      </c>
      <c r="AG32" s="76"/>
      <c r="AH32" s="76"/>
      <c r="AI32" s="76"/>
      <c r="AJ32" s="76"/>
      <c r="AK32" s="76"/>
      <c r="AL32" s="76"/>
      <c r="AM32" s="76"/>
      <c r="AN32" s="76"/>
      <c r="AO32" s="76">
        <f t="shared" si="7"/>
        <v>2</v>
      </c>
      <c r="AP32" s="76">
        <f t="shared" si="8"/>
        <v>10</v>
      </c>
      <c r="AQ32" s="108">
        <v>17</v>
      </c>
      <c r="AR32" s="78">
        <v>1</v>
      </c>
      <c r="AS32" s="78"/>
      <c r="AT32" s="78"/>
      <c r="AU32" s="78"/>
      <c r="AV32" s="78"/>
      <c r="AW32" s="78"/>
      <c r="AX32" s="78">
        <f t="shared" si="9"/>
        <v>18</v>
      </c>
      <c r="AY32" s="78">
        <f t="shared" si="0"/>
        <v>36</v>
      </c>
      <c r="AZ32" s="384"/>
      <c r="BA32" s="385"/>
      <c r="BB32" s="80">
        <f t="shared" si="10"/>
        <v>0</v>
      </c>
      <c r="BC32" s="182">
        <v>86</v>
      </c>
      <c r="BD32" s="76">
        <v>80</v>
      </c>
      <c r="BE32" s="76"/>
      <c r="BF32" s="76"/>
      <c r="BG32" s="76"/>
      <c r="BH32" s="76">
        <f t="shared" si="11"/>
        <v>166</v>
      </c>
      <c r="BI32" s="76">
        <f t="shared" si="1"/>
        <v>83</v>
      </c>
      <c r="BJ32" s="78">
        <v>9</v>
      </c>
      <c r="BK32" s="78">
        <v>1</v>
      </c>
      <c r="BL32" s="78">
        <v>20</v>
      </c>
      <c r="BM32" s="78">
        <v>22</v>
      </c>
      <c r="BN32" s="78"/>
      <c r="BO32" s="78"/>
      <c r="BP32" s="78"/>
      <c r="BQ32" s="78"/>
      <c r="BR32" s="78"/>
      <c r="BS32" s="78"/>
      <c r="BT32" s="78">
        <f t="shared" si="12"/>
        <v>52</v>
      </c>
      <c r="BU32" s="78">
        <f t="shared" si="13"/>
        <v>61.176470588235297</v>
      </c>
      <c r="BV32" s="82">
        <v>70</v>
      </c>
      <c r="BW32" s="82">
        <v>70</v>
      </c>
      <c r="BX32" s="82"/>
      <c r="BY32" s="82"/>
      <c r="BZ32" s="82"/>
      <c r="CA32" s="82">
        <f t="shared" si="14"/>
        <v>140</v>
      </c>
      <c r="CB32" s="82">
        <f t="shared" si="15"/>
        <v>70</v>
      </c>
      <c r="CC32" s="84">
        <v>70</v>
      </c>
      <c r="CD32" s="84">
        <v>86</v>
      </c>
      <c r="CE32" s="84"/>
      <c r="CF32" s="84"/>
      <c r="CG32" s="84"/>
      <c r="CH32" s="84">
        <f t="shared" si="16"/>
        <v>156</v>
      </c>
      <c r="CI32" s="84">
        <f t="shared" si="17"/>
        <v>78</v>
      </c>
      <c r="CJ32" s="86"/>
      <c r="CK32" s="86"/>
      <c r="CL32" s="86"/>
      <c r="CM32" s="86"/>
      <c r="CN32" s="86"/>
      <c r="CO32" s="86" t="str">
        <f t="shared" si="18"/>
        <v/>
      </c>
      <c r="CP32" s="86">
        <f t="shared" si="19"/>
        <v>0</v>
      </c>
      <c r="CQ32" s="182">
        <v>70</v>
      </c>
      <c r="CR32" s="76"/>
      <c r="CS32" s="76"/>
      <c r="CT32" s="88"/>
      <c r="CU32" s="88"/>
      <c r="CV32" s="88"/>
      <c r="CW32" s="88"/>
      <c r="CX32" s="88"/>
      <c r="CY32" s="88">
        <f t="shared" si="20"/>
        <v>70</v>
      </c>
      <c r="CZ32" s="89">
        <f t="shared" si="2"/>
        <v>70</v>
      </c>
      <c r="DA32" s="492">
        <v>42</v>
      </c>
      <c r="DB32" s="493"/>
      <c r="DC32" s="80">
        <f t="shared" si="21"/>
        <v>17.5</v>
      </c>
      <c r="DD32" s="90" t="str">
        <f t="shared" si="29"/>
        <v/>
      </c>
      <c r="DE32" s="91">
        <f t="shared" si="30"/>
        <v>5.75</v>
      </c>
      <c r="DF32" s="91">
        <f t="shared" si="22"/>
        <v>35.576470588235296</v>
      </c>
      <c r="DG32" s="92">
        <f t="shared" si="23"/>
        <v>17.5</v>
      </c>
      <c r="DH32" s="93">
        <f t="shared" si="24"/>
        <v>58.826470588235296</v>
      </c>
      <c r="DI32" s="94">
        <f t="shared" si="25"/>
        <v>74.266544117647058</v>
      </c>
      <c r="DJ32" s="95">
        <f t="shared" si="26"/>
        <v>77.125816993464056</v>
      </c>
      <c r="DK32" s="96">
        <f t="shared" si="27"/>
        <v>79.413235294117641</v>
      </c>
      <c r="DL32" s="97">
        <f t="shared" si="28"/>
        <v>77</v>
      </c>
      <c r="DM32" s="98"/>
      <c r="DN32" s="1"/>
    </row>
    <row r="33" spans="1:118" ht="18" customHeight="1" thickBot="1">
      <c r="A33" s="70"/>
      <c r="B33" s="71">
        <v>136679070129</v>
      </c>
      <c r="C33" s="252" t="s">
        <v>283</v>
      </c>
      <c r="D33" s="253"/>
      <c r="E33" s="182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 t="str">
        <f t="shared" si="3"/>
        <v/>
      </c>
      <c r="R33" s="76">
        <f t="shared" si="4"/>
        <v>0</v>
      </c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 t="str">
        <f t="shared" si="5"/>
        <v/>
      </c>
      <c r="AD33" s="79" t="str">
        <f t="shared" si="6"/>
        <v/>
      </c>
      <c r="AE33" s="182">
        <v>1</v>
      </c>
      <c r="AF33" s="76">
        <v>4</v>
      </c>
      <c r="AG33" s="76"/>
      <c r="AH33" s="76"/>
      <c r="AI33" s="76"/>
      <c r="AJ33" s="76"/>
      <c r="AK33" s="76"/>
      <c r="AL33" s="76"/>
      <c r="AM33" s="76"/>
      <c r="AN33" s="76"/>
      <c r="AO33" s="76">
        <f t="shared" si="7"/>
        <v>5</v>
      </c>
      <c r="AP33" s="76">
        <f t="shared" si="8"/>
        <v>25</v>
      </c>
      <c r="AQ33" s="108">
        <v>20</v>
      </c>
      <c r="AR33" s="78">
        <v>20</v>
      </c>
      <c r="AS33" s="78"/>
      <c r="AT33" s="78"/>
      <c r="AU33" s="78"/>
      <c r="AV33" s="78"/>
      <c r="AW33" s="78"/>
      <c r="AX33" s="78">
        <f t="shared" si="9"/>
        <v>40</v>
      </c>
      <c r="AY33" s="78">
        <f t="shared" si="0"/>
        <v>80</v>
      </c>
      <c r="AZ33" s="384"/>
      <c r="BA33" s="385"/>
      <c r="BB33" s="80">
        <f t="shared" si="10"/>
        <v>0</v>
      </c>
      <c r="BC33" s="182">
        <v>89</v>
      </c>
      <c r="BD33" s="76">
        <v>94</v>
      </c>
      <c r="BE33" s="76"/>
      <c r="BF33" s="76"/>
      <c r="BG33" s="76"/>
      <c r="BH33" s="76">
        <f t="shared" si="11"/>
        <v>183</v>
      </c>
      <c r="BI33" s="76">
        <f t="shared" si="1"/>
        <v>91.5</v>
      </c>
      <c r="BJ33" s="78">
        <v>12</v>
      </c>
      <c r="BK33" s="78">
        <v>19</v>
      </c>
      <c r="BL33" s="78">
        <v>25</v>
      </c>
      <c r="BM33" s="78">
        <v>11</v>
      </c>
      <c r="BN33" s="78"/>
      <c r="BO33" s="78"/>
      <c r="BP33" s="78"/>
      <c r="BQ33" s="78"/>
      <c r="BR33" s="78"/>
      <c r="BS33" s="78"/>
      <c r="BT33" s="78">
        <f t="shared" si="12"/>
        <v>67</v>
      </c>
      <c r="BU33" s="78">
        <f t="shared" si="13"/>
        <v>78.82352941176471</v>
      </c>
      <c r="BV33" s="82">
        <v>86</v>
      </c>
      <c r="BW33" s="82">
        <v>84</v>
      </c>
      <c r="BX33" s="82"/>
      <c r="BY33" s="82"/>
      <c r="BZ33" s="82"/>
      <c r="CA33" s="82">
        <f t="shared" si="14"/>
        <v>170</v>
      </c>
      <c r="CB33" s="82">
        <f t="shared" si="15"/>
        <v>85</v>
      </c>
      <c r="CC33" s="84">
        <v>84</v>
      </c>
      <c r="CD33" s="84">
        <v>87</v>
      </c>
      <c r="CE33" s="84"/>
      <c r="CF33" s="84"/>
      <c r="CG33" s="84"/>
      <c r="CH33" s="84">
        <f t="shared" si="16"/>
        <v>171</v>
      </c>
      <c r="CI33" s="84">
        <f t="shared" si="17"/>
        <v>85.5</v>
      </c>
      <c r="CJ33" s="86"/>
      <c r="CK33" s="86"/>
      <c r="CL33" s="86"/>
      <c r="CM33" s="86"/>
      <c r="CN33" s="86"/>
      <c r="CO33" s="86" t="str">
        <f t="shared" si="18"/>
        <v/>
      </c>
      <c r="CP33" s="86">
        <f t="shared" si="19"/>
        <v>0</v>
      </c>
      <c r="CQ33" s="182">
        <v>89</v>
      </c>
      <c r="CR33" s="76"/>
      <c r="CS33" s="76"/>
      <c r="CT33" s="88"/>
      <c r="CU33" s="88"/>
      <c r="CV33" s="88"/>
      <c r="CW33" s="88"/>
      <c r="CX33" s="88"/>
      <c r="CY33" s="88">
        <f t="shared" si="20"/>
        <v>89</v>
      </c>
      <c r="CZ33" s="89">
        <f t="shared" si="2"/>
        <v>89</v>
      </c>
      <c r="DA33" s="492">
        <v>53</v>
      </c>
      <c r="DB33" s="493"/>
      <c r="DC33" s="80">
        <f t="shared" si="21"/>
        <v>22.083333333333329</v>
      </c>
      <c r="DD33" s="90" t="str">
        <f t="shared" si="29"/>
        <v/>
      </c>
      <c r="DE33" s="91">
        <f t="shared" si="30"/>
        <v>13.125</v>
      </c>
      <c r="DF33" s="91">
        <f t="shared" si="22"/>
        <v>42.661029411764702</v>
      </c>
      <c r="DG33" s="92">
        <f t="shared" si="23"/>
        <v>22.083333333333329</v>
      </c>
      <c r="DH33" s="93">
        <f t="shared" si="24"/>
        <v>77.86936274509803</v>
      </c>
      <c r="DI33" s="94">
        <f t="shared" si="25"/>
        <v>86.168351715686271</v>
      </c>
      <c r="DJ33" s="95">
        <f t="shared" si="26"/>
        <v>87.705201525054463</v>
      </c>
      <c r="DK33" s="96">
        <f t="shared" si="27"/>
        <v>88.934681372549022</v>
      </c>
      <c r="DL33" s="97">
        <f t="shared" si="28"/>
        <v>88</v>
      </c>
      <c r="DM33" s="98"/>
      <c r="DN33" s="1"/>
    </row>
    <row r="34" spans="1:118" ht="18" customHeight="1" thickBot="1">
      <c r="A34" s="70"/>
      <c r="B34" s="71">
        <v>136673070049</v>
      </c>
      <c r="C34" s="252" t="s">
        <v>284</v>
      </c>
      <c r="D34" s="253"/>
      <c r="E34" s="182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 t="str">
        <f t="shared" si="3"/>
        <v/>
      </c>
      <c r="R34" s="76">
        <f t="shared" si="4"/>
        <v>0</v>
      </c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 t="str">
        <f t="shared" si="5"/>
        <v/>
      </c>
      <c r="AD34" s="79" t="str">
        <f t="shared" si="6"/>
        <v/>
      </c>
      <c r="AE34" s="182">
        <v>1</v>
      </c>
      <c r="AF34" s="76">
        <v>1</v>
      </c>
      <c r="AG34" s="76"/>
      <c r="AH34" s="76"/>
      <c r="AI34" s="76"/>
      <c r="AJ34" s="76"/>
      <c r="AK34" s="76"/>
      <c r="AL34" s="76"/>
      <c r="AM34" s="76"/>
      <c r="AN34" s="76"/>
      <c r="AO34" s="76">
        <f t="shared" si="7"/>
        <v>2</v>
      </c>
      <c r="AP34" s="76">
        <f t="shared" si="8"/>
        <v>10</v>
      </c>
      <c r="AQ34" s="108"/>
      <c r="AR34" s="78"/>
      <c r="AS34" s="78"/>
      <c r="AT34" s="78"/>
      <c r="AU34" s="78"/>
      <c r="AV34" s="78"/>
      <c r="AW34" s="78"/>
      <c r="AX34" s="78" t="str">
        <f t="shared" si="9"/>
        <v/>
      </c>
      <c r="AY34" s="78" t="str">
        <f t="shared" si="0"/>
        <v/>
      </c>
      <c r="AZ34" s="384"/>
      <c r="BA34" s="385"/>
      <c r="BB34" s="80">
        <f t="shared" si="10"/>
        <v>0</v>
      </c>
      <c r="BC34" s="182">
        <v>70</v>
      </c>
      <c r="BD34" s="76">
        <v>75</v>
      </c>
      <c r="BE34" s="76"/>
      <c r="BF34" s="76"/>
      <c r="BG34" s="76"/>
      <c r="BH34" s="76">
        <f t="shared" si="11"/>
        <v>145</v>
      </c>
      <c r="BI34" s="76">
        <f t="shared" si="1"/>
        <v>72.5</v>
      </c>
      <c r="BJ34" s="78"/>
      <c r="BK34" s="78"/>
      <c r="BL34" s="78"/>
      <c r="BM34" s="78">
        <v>1</v>
      </c>
      <c r="BN34" s="78"/>
      <c r="BO34" s="78"/>
      <c r="BP34" s="78"/>
      <c r="BQ34" s="78"/>
      <c r="BR34" s="78"/>
      <c r="BS34" s="78"/>
      <c r="BT34" s="78">
        <f t="shared" si="12"/>
        <v>1</v>
      </c>
      <c r="BU34" s="78">
        <f t="shared" si="13"/>
        <v>4</v>
      </c>
      <c r="BV34" s="82">
        <v>70</v>
      </c>
      <c r="BW34" s="82">
        <v>70</v>
      </c>
      <c r="BX34" s="82"/>
      <c r="BY34" s="82"/>
      <c r="BZ34" s="82"/>
      <c r="CA34" s="82">
        <f t="shared" si="14"/>
        <v>140</v>
      </c>
      <c r="CB34" s="82">
        <f t="shared" si="15"/>
        <v>70</v>
      </c>
      <c r="CC34" s="84">
        <v>70</v>
      </c>
      <c r="CD34" s="84">
        <v>70</v>
      </c>
      <c r="CE34" s="84"/>
      <c r="CF34" s="84"/>
      <c r="CG34" s="84"/>
      <c r="CH34" s="84">
        <f t="shared" si="16"/>
        <v>140</v>
      </c>
      <c r="CI34" s="84">
        <f t="shared" si="17"/>
        <v>70</v>
      </c>
      <c r="CJ34" s="86"/>
      <c r="CK34" s="86"/>
      <c r="CL34" s="86"/>
      <c r="CM34" s="86"/>
      <c r="CN34" s="86"/>
      <c r="CO34" s="86" t="str">
        <f t="shared" si="18"/>
        <v/>
      </c>
      <c r="CP34" s="86">
        <f t="shared" si="19"/>
        <v>0</v>
      </c>
      <c r="CQ34" s="182">
        <v>70</v>
      </c>
      <c r="CR34" s="76"/>
      <c r="CS34" s="76"/>
      <c r="CT34" s="88"/>
      <c r="CU34" s="88"/>
      <c r="CV34" s="88"/>
      <c r="CW34" s="88"/>
      <c r="CX34" s="88"/>
      <c r="CY34" s="88">
        <f t="shared" si="20"/>
        <v>70</v>
      </c>
      <c r="CZ34" s="89">
        <f t="shared" si="2"/>
        <v>70</v>
      </c>
      <c r="DA34" s="492">
        <v>34</v>
      </c>
      <c r="DB34" s="493"/>
      <c r="DC34" s="80">
        <f t="shared" si="21"/>
        <v>14.166666666666664</v>
      </c>
      <c r="DD34" s="90" t="str">
        <f t="shared" si="29"/>
        <v/>
      </c>
      <c r="DE34" s="91" t="str">
        <f t="shared" si="30"/>
        <v/>
      </c>
      <c r="DF34" s="91">
        <f t="shared" si="22"/>
        <v>25.35</v>
      </c>
      <c r="DG34" s="92">
        <f t="shared" si="23"/>
        <v>14.166666666666664</v>
      </c>
      <c r="DH34" s="93">
        <f t="shared" si="24"/>
        <v>39.516666666666666</v>
      </c>
      <c r="DI34" s="94">
        <f t="shared" si="25"/>
        <v>62.197916666666664</v>
      </c>
      <c r="DJ34" s="95">
        <f t="shared" si="26"/>
        <v>66.398148148148152</v>
      </c>
      <c r="DK34" s="96">
        <f t="shared" si="27"/>
        <v>69.758333333333326</v>
      </c>
      <c r="DL34" s="97">
        <f t="shared" si="28"/>
        <v>70</v>
      </c>
      <c r="DM34" s="98"/>
      <c r="DN34" s="1"/>
    </row>
    <row r="35" spans="1:118" ht="18" customHeight="1" thickBot="1">
      <c r="A35" s="70"/>
      <c r="B35" s="71">
        <v>109319070600</v>
      </c>
      <c r="C35" s="252" t="s">
        <v>285</v>
      </c>
      <c r="D35" s="251"/>
      <c r="E35" s="182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 t="str">
        <f t="shared" si="3"/>
        <v/>
      </c>
      <c r="R35" s="76">
        <f t="shared" si="4"/>
        <v>0</v>
      </c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 t="str">
        <f t="shared" si="5"/>
        <v/>
      </c>
      <c r="AD35" s="79" t="str">
        <f t="shared" si="6"/>
        <v/>
      </c>
      <c r="AE35" s="182">
        <v>5</v>
      </c>
      <c r="AF35" s="76">
        <v>1</v>
      </c>
      <c r="AG35" s="76"/>
      <c r="AH35" s="76"/>
      <c r="AI35" s="76"/>
      <c r="AJ35" s="76"/>
      <c r="AK35" s="76"/>
      <c r="AL35" s="76"/>
      <c r="AM35" s="76"/>
      <c r="AN35" s="76"/>
      <c r="AO35" s="76">
        <f t="shared" si="7"/>
        <v>6</v>
      </c>
      <c r="AP35" s="76">
        <f t="shared" si="8"/>
        <v>30</v>
      </c>
      <c r="AQ35" s="108">
        <v>17</v>
      </c>
      <c r="AR35" s="78">
        <v>18</v>
      </c>
      <c r="AS35" s="78"/>
      <c r="AT35" s="78"/>
      <c r="AU35" s="78"/>
      <c r="AV35" s="78"/>
      <c r="AW35" s="78"/>
      <c r="AX35" s="78">
        <f t="shared" si="9"/>
        <v>35</v>
      </c>
      <c r="AY35" s="78">
        <f t="shared" si="0"/>
        <v>70</v>
      </c>
      <c r="AZ35" s="384"/>
      <c r="BA35" s="385"/>
      <c r="BB35" s="80">
        <f t="shared" si="10"/>
        <v>0</v>
      </c>
      <c r="BC35" s="182">
        <v>70</v>
      </c>
      <c r="BD35" s="76">
        <v>81</v>
      </c>
      <c r="BE35" s="76"/>
      <c r="BF35" s="76"/>
      <c r="BG35" s="76"/>
      <c r="BH35" s="76">
        <f t="shared" si="11"/>
        <v>151</v>
      </c>
      <c r="BI35" s="76">
        <f t="shared" si="1"/>
        <v>75.5</v>
      </c>
      <c r="BJ35" s="78">
        <v>11</v>
      </c>
      <c r="BK35" s="78">
        <v>17</v>
      </c>
      <c r="BL35" s="78">
        <v>1</v>
      </c>
      <c r="BM35" s="78">
        <v>1</v>
      </c>
      <c r="BN35" s="78"/>
      <c r="BO35" s="78"/>
      <c r="BP35" s="78"/>
      <c r="BQ35" s="78"/>
      <c r="BR35" s="78"/>
      <c r="BS35" s="78"/>
      <c r="BT35" s="78">
        <f t="shared" si="12"/>
        <v>30</v>
      </c>
      <c r="BU35" s="78">
        <f t="shared" si="13"/>
        <v>35.294117647058826</v>
      </c>
      <c r="BV35" s="82">
        <v>70</v>
      </c>
      <c r="BW35" s="82">
        <v>70</v>
      </c>
      <c r="BX35" s="82"/>
      <c r="BY35" s="82"/>
      <c r="BZ35" s="82"/>
      <c r="CA35" s="82">
        <f t="shared" si="14"/>
        <v>140</v>
      </c>
      <c r="CB35" s="82">
        <f t="shared" si="15"/>
        <v>70</v>
      </c>
      <c r="CC35" s="84">
        <v>84</v>
      </c>
      <c r="CD35" s="84">
        <v>70</v>
      </c>
      <c r="CE35" s="84"/>
      <c r="CF35" s="84"/>
      <c r="CG35" s="84"/>
      <c r="CH35" s="84">
        <f t="shared" si="16"/>
        <v>154</v>
      </c>
      <c r="CI35" s="84">
        <f t="shared" si="17"/>
        <v>77</v>
      </c>
      <c r="CJ35" s="86"/>
      <c r="CK35" s="86"/>
      <c r="CL35" s="86"/>
      <c r="CM35" s="86"/>
      <c r="CN35" s="86"/>
      <c r="CO35" s="86" t="str">
        <f t="shared" si="18"/>
        <v/>
      </c>
      <c r="CP35" s="86">
        <f t="shared" si="19"/>
        <v>0</v>
      </c>
      <c r="CQ35" s="182">
        <v>70</v>
      </c>
      <c r="CR35" s="76"/>
      <c r="CS35" s="76"/>
      <c r="CT35" s="88"/>
      <c r="CU35" s="88"/>
      <c r="CV35" s="88"/>
      <c r="CW35" s="88"/>
      <c r="CX35" s="88"/>
      <c r="CY35" s="88">
        <f t="shared" si="20"/>
        <v>70</v>
      </c>
      <c r="CZ35" s="89">
        <f t="shared" si="2"/>
        <v>70</v>
      </c>
      <c r="DA35" s="492">
        <v>40</v>
      </c>
      <c r="DB35" s="493"/>
      <c r="DC35" s="80">
        <f t="shared" si="21"/>
        <v>16.666666666666664</v>
      </c>
      <c r="DD35" s="90" t="str">
        <f t="shared" si="29"/>
        <v/>
      </c>
      <c r="DE35" s="91">
        <f t="shared" si="30"/>
        <v>12.5</v>
      </c>
      <c r="DF35" s="91">
        <f t="shared" si="22"/>
        <v>30.869117647058825</v>
      </c>
      <c r="DG35" s="92">
        <f t="shared" si="23"/>
        <v>16.666666666666664</v>
      </c>
      <c r="DH35" s="93">
        <f t="shared" si="24"/>
        <v>60.035784313725493</v>
      </c>
      <c r="DI35" s="94">
        <f t="shared" si="25"/>
        <v>75.022365196078439</v>
      </c>
      <c r="DJ35" s="95">
        <f t="shared" si="26"/>
        <v>77.797657952069713</v>
      </c>
      <c r="DK35" s="96">
        <f t="shared" si="27"/>
        <v>80.017892156862743</v>
      </c>
      <c r="DL35" s="97">
        <f t="shared" si="28"/>
        <v>78</v>
      </c>
      <c r="DM35" s="98"/>
      <c r="DN35" s="1"/>
    </row>
    <row r="36" spans="1:118" ht="18" customHeight="1" thickBot="1">
      <c r="A36" s="70"/>
      <c r="B36" s="71">
        <v>136673070093</v>
      </c>
      <c r="C36" s="252" t="s">
        <v>286</v>
      </c>
      <c r="D36" s="253"/>
      <c r="E36" s="182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 t="str">
        <f t="shared" si="3"/>
        <v/>
      </c>
      <c r="R36" s="76">
        <f t="shared" si="4"/>
        <v>0</v>
      </c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 t="str">
        <f t="shared" si="5"/>
        <v/>
      </c>
      <c r="AD36" s="79" t="str">
        <f t="shared" si="6"/>
        <v/>
      </c>
      <c r="AE36" s="182">
        <v>3</v>
      </c>
      <c r="AF36" s="76">
        <v>1</v>
      </c>
      <c r="AG36" s="76"/>
      <c r="AH36" s="76"/>
      <c r="AI36" s="76"/>
      <c r="AJ36" s="76"/>
      <c r="AK36" s="76"/>
      <c r="AL36" s="76"/>
      <c r="AM36" s="76"/>
      <c r="AN36" s="76"/>
      <c r="AO36" s="76">
        <f t="shared" si="7"/>
        <v>4</v>
      </c>
      <c r="AP36" s="76">
        <f t="shared" si="8"/>
        <v>20</v>
      </c>
      <c r="AQ36" s="108">
        <v>28</v>
      </c>
      <c r="AR36" s="78">
        <v>1</v>
      </c>
      <c r="AS36" s="78"/>
      <c r="AT36" s="78"/>
      <c r="AU36" s="78"/>
      <c r="AV36" s="78"/>
      <c r="AW36" s="78"/>
      <c r="AX36" s="78">
        <f t="shared" si="9"/>
        <v>29</v>
      </c>
      <c r="AY36" s="78">
        <f t="shared" si="0"/>
        <v>57.999999999999993</v>
      </c>
      <c r="AZ36" s="384"/>
      <c r="BA36" s="385"/>
      <c r="BB36" s="80">
        <f t="shared" si="10"/>
        <v>0</v>
      </c>
      <c r="BC36" s="182">
        <v>83</v>
      </c>
      <c r="BD36" s="76">
        <v>82</v>
      </c>
      <c r="BE36" s="76"/>
      <c r="BF36" s="76"/>
      <c r="BG36" s="76"/>
      <c r="BH36" s="76">
        <f t="shared" si="11"/>
        <v>165</v>
      </c>
      <c r="BI36" s="76">
        <f t="shared" si="1"/>
        <v>82.5</v>
      </c>
      <c r="BJ36" s="78">
        <v>9</v>
      </c>
      <c r="BK36" s="78">
        <v>18</v>
      </c>
      <c r="BL36" s="78">
        <v>20</v>
      </c>
      <c r="BM36" s="78">
        <v>1</v>
      </c>
      <c r="BN36" s="78"/>
      <c r="BO36" s="78"/>
      <c r="BP36" s="78"/>
      <c r="BQ36" s="78"/>
      <c r="BR36" s="78"/>
      <c r="BS36" s="78"/>
      <c r="BT36" s="78">
        <f t="shared" si="12"/>
        <v>48</v>
      </c>
      <c r="BU36" s="78">
        <f t="shared" si="13"/>
        <v>56.470588235294116</v>
      </c>
      <c r="BV36" s="82">
        <v>70</v>
      </c>
      <c r="BW36" s="82">
        <v>70</v>
      </c>
      <c r="BX36" s="82"/>
      <c r="BY36" s="82"/>
      <c r="BZ36" s="82"/>
      <c r="CA36" s="82">
        <f t="shared" si="14"/>
        <v>140</v>
      </c>
      <c r="CB36" s="82">
        <f t="shared" si="15"/>
        <v>70</v>
      </c>
      <c r="CC36" s="84">
        <v>85</v>
      </c>
      <c r="CD36" s="84">
        <v>88</v>
      </c>
      <c r="CE36" s="84"/>
      <c r="CF36" s="84"/>
      <c r="CG36" s="84"/>
      <c r="CH36" s="84">
        <f t="shared" si="16"/>
        <v>173</v>
      </c>
      <c r="CI36" s="84">
        <f t="shared" si="17"/>
        <v>86.5</v>
      </c>
      <c r="CJ36" s="86"/>
      <c r="CK36" s="86"/>
      <c r="CL36" s="86"/>
      <c r="CM36" s="86"/>
      <c r="CN36" s="86"/>
      <c r="CO36" s="86" t="str">
        <f t="shared" si="18"/>
        <v/>
      </c>
      <c r="CP36" s="86">
        <f t="shared" si="19"/>
        <v>0</v>
      </c>
      <c r="CQ36" s="182">
        <v>82</v>
      </c>
      <c r="CR36" s="76"/>
      <c r="CS36" s="76"/>
      <c r="CT36" s="88"/>
      <c r="CU36" s="88"/>
      <c r="CV36" s="88"/>
      <c r="CW36" s="88"/>
      <c r="CX36" s="88"/>
      <c r="CY36" s="88">
        <f t="shared" si="20"/>
        <v>82</v>
      </c>
      <c r="CZ36" s="89">
        <f t="shared" si="2"/>
        <v>82</v>
      </c>
      <c r="DA36" s="492">
        <v>37</v>
      </c>
      <c r="DB36" s="493"/>
      <c r="DC36" s="80">
        <f t="shared" si="21"/>
        <v>15.416666666666668</v>
      </c>
      <c r="DD36" s="90" t="str">
        <f t="shared" si="29"/>
        <v/>
      </c>
      <c r="DE36" s="91">
        <f t="shared" si="30"/>
        <v>9.7499999999999982</v>
      </c>
      <c r="DF36" s="91">
        <f t="shared" si="22"/>
        <v>36.658088235294116</v>
      </c>
      <c r="DG36" s="92">
        <f t="shared" si="23"/>
        <v>15.416666666666668</v>
      </c>
      <c r="DH36" s="93">
        <f t="shared" si="24"/>
        <v>61.824754901960787</v>
      </c>
      <c r="DI36" s="94">
        <f t="shared" si="25"/>
        <v>76.140471813725497</v>
      </c>
      <c r="DJ36" s="95">
        <f t="shared" si="26"/>
        <v>78.791530501089326</v>
      </c>
      <c r="DK36" s="96">
        <f t="shared" si="27"/>
        <v>80.912377450980387</v>
      </c>
      <c r="DL36" s="97">
        <f t="shared" si="28"/>
        <v>79</v>
      </c>
      <c r="DM36" s="98"/>
      <c r="DN36" s="1"/>
    </row>
    <row r="37" spans="1:118" ht="18" customHeight="1" thickBot="1">
      <c r="A37" s="70"/>
      <c r="B37" s="71">
        <v>136492070167</v>
      </c>
      <c r="C37" s="252" t="s">
        <v>287</v>
      </c>
      <c r="D37" s="253"/>
      <c r="E37" s="182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 t="str">
        <f t="shared" si="3"/>
        <v/>
      </c>
      <c r="R37" s="76">
        <f t="shared" si="4"/>
        <v>0</v>
      </c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 t="str">
        <f t="shared" si="5"/>
        <v/>
      </c>
      <c r="AD37" s="79" t="str">
        <f t="shared" si="6"/>
        <v/>
      </c>
      <c r="AE37" s="182">
        <v>5</v>
      </c>
      <c r="AF37" s="76">
        <v>2</v>
      </c>
      <c r="AG37" s="76"/>
      <c r="AH37" s="76"/>
      <c r="AI37" s="76"/>
      <c r="AJ37" s="76"/>
      <c r="AK37" s="76"/>
      <c r="AL37" s="76"/>
      <c r="AM37" s="76"/>
      <c r="AN37" s="76"/>
      <c r="AO37" s="76">
        <f t="shared" si="7"/>
        <v>7</v>
      </c>
      <c r="AP37" s="76">
        <f t="shared" si="8"/>
        <v>35</v>
      </c>
      <c r="AQ37" s="108">
        <v>29</v>
      </c>
      <c r="AR37" s="78">
        <v>20</v>
      </c>
      <c r="AS37" s="78"/>
      <c r="AT37" s="78"/>
      <c r="AU37" s="78"/>
      <c r="AV37" s="78"/>
      <c r="AW37" s="78"/>
      <c r="AX37" s="78">
        <f t="shared" si="9"/>
        <v>49</v>
      </c>
      <c r="AY37" s="78">
        <f t="shared" si="0"/>
        <v>98</v>
      </c>
      <c r="AZ37" s="384"/>
      <c r="BA37" s="385"/>
      <c r="BB37" s="80">
        <f t="shared" si="10"/>
        <v>0</v>
      </c>
      <c r="BC37" s="182">
        <v>95</v>
      </c>
      <c r="BD37" s="76">
        <v>89</v>
      </c>
      <c r="BE37" s="76"/>
      <c r="BF37" s="76"/>
      <c r="BG37" s="76"/>
      <c r="BH37" s="76">
        <f t="shared" si="11"/>
        <v>184</v>
      </c>
      <c r="BI37" s="76">
        <f t="shared" si="1"/>
        <v>92</v>
      </c>
      <c r="BJ37" s="78">
        <v>12</v>
      </c>
      <c r="BK37" s="78">
        <v>15</v>
      </c>
      <c r="BL37" s="78">
        <v>21</v>
      </c>
      <c r="BM37" s="78">
        <v>1</v>
      </c>
      <c r="BN37" s="78"/>
      <c r="BO37" s="78"/>
      <c r="BP37" s="78"/>
      <c r="BQ37" s="78"/>
      <c r="BR37" s="78"/>
      <c r="BS37" s="78"/>
      <c r="BT37" s="78">
        <f t="shared" si="12"/>
        <v>49</v>
      </c>
      <c r="BU37" s="78">
        <f t="shared" si="13"/>
        <v>57.647058823529406</v>
      </c>
      <c r="BV37" s="82">
        <v>86</v>
      </c>
      <c r="BW37" s="82">
        <v>98</v>
      </c>
      <c r="BX37" s="82"/>
      <c r="BY37" s="82"/>
      <c r="BZ37" s="82"/>
      <c r="CA37" s="82">
        <f t="shared" si="14"/>
        <v>184</v>
      </c>
      <c r="CB37" s="82">
        <f t="shared" si="15"/>
        <v>92</v>
      </c>
      <c r="CC37" s="84">
        <v>84</v>
      </c>
      <c r="CD37" s="84">
        <v>87</v>
      </c>
      <c r="CE37" s="84"/>
      <c r="CF37" s="84"/>
      <c r="CG37" s="84"/>
      <c r="CH37" s="84">
        <f t="shared" si="16"/>
        <v>171</v>
      </c>
      <c r="CI37" s="84">
        <f t="shared" si="17"/>
        <v>85.5</v>
      </c>
      <c r="CJ37" s="86"/>
      <c r="CK37" s="86"/>
      <c r="CL37" s="86"/>
      <c r="CM37" s="86"/>
      <c r="CN37" s="86"/>
      <c r="CO37" s="86" t="str">
        <f t="shared" si="18"/>
        <v/>
      </c>
      <c r="CP37" s="86">
        <f t="shared" si="19"/>
        <v>0</v>
      </c>
      <c r="CQ37" s="182">
        <v>70</v>
      </c>
      <c r="CR37" s="76"/>
      <c r="CS37" s="76"/>
      <c r="CT37" s="88"/>
      <c r="CU37" s="88"/>
      <c r="CV37" s="88"/>
      <c r="CW37" s="88"/>
      <c r="CX37" s="88"/>
      <c r="CY37" s="88">
        <f t="shared" si="20"/>
        <v>70</v>
      </c>
      <c r="CZ37" s="89">
        <f t="shared" si="2"/>
        <v>70</v>
      </c>
      <c r="DA37" s="492">
        <v>39</v>
      </c>
      <c r="DB37" s="493"/>
      <c r="DC37" s="80">
        <f t="shared" si="21"/>
        <v>16.25</v>
      </c>
      <c r="DD37" s="90" t="str">
        <f t="shared" si="29"/>
        <v/>
      </c>
      <c r="DE37" s="91">
        <f t="shared" si="30"/>
        <v>16.625</v>
      </c>
      <c r="DF37" s="91">
        <f t="shared" si="22"/>
        <v>38.159558823529409</v>
      </c>
      <c r="DG37" s="92">
        <f t="shared" si="23"/>
        <v>16.25</v>
      </c>
      <c r="DH37" s="93">
        <f t="shared" si="24"/>
        <v>71.034558823529409</v>
      </c>
      <c r="DI37" s="94">
        <f t="shared" si="25"/>
        <v>81.896599264705884</v>
      </c>
      <c r="DJ37" s="95">
        <f t="shared" si="26"/>
        <v>83.908088235294116</v>
      </c>
      <c r="DK37" s="96">
        <f t="shared" si="27"/>
        <v>85.517279411764704</v>
      </c>
      <c r="DL37" s="97">
        <f t="shared" si="28"/>
        <v>84</v>
      </c>
      <c r="DM37" s="98"/>
      <c r="DN37" s="1"/>
    </row>
    <row r="38" spans="1:118" ht="18" customHeight="1" thickBot="1">
      <c r="A38" s="70"/>
      <c r="B38" s="71">
        <v>109330060469</v>
      </c>
      <c r="C38" s="252" t="s">
        <v>288</v>
      </c>
      <c r="D38" s="253"/>
      <c r="E38" s="182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 t="str">
        <f t="shared" si="3"/>
        <v/>
      </c>
      <c r="R38" s="76">
        <f t="shared" si="4"/>
        <v>0</v>
      </c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 t="str">
        <f t="shared" si="5"/>
        <v/>
      </c>
      <c r="AD38" s="79" t="str">
        <f t="shared" si="6"/>
        <v/>
      </c>
      <c r="AE38" s="182">
        <v>1</v>
      </c>
      <c r="AF38" s="76">
        <v>1</v>
      </c>
      <c r="AG38" s="76"/>
      <c r="AH38" s="76"/>
      <c r="AI38" s="76"/>
      <c r="AJ38" s="76"/>
      <c r="AK38" s="76"/>
      <c r="AL38" s="76"/>
      <c r="AM38" s="76"/>
      <c r="AN38" s="76"/>
      <c r="AO38" s="76">
        <f t="shared" si="7"/>
        <v>2</v>
      </c>
      <c r="AP38" s="76">
        <f t="shared" si="8"/>
        <v>10</v>
      </c>
      <c r="AQ38" s="108">
        <v>25</v>
      </c>
      <c r="AR38" s="78">
        <v>14</v>
      </c>
      <c r="AS38" s="78"/>
      <c r="AT38" s="78"/>
      <c r="AU38" s="78"/>
      <c r="AV38" s="78"/>
      <c r="AW38" s="78"/>
      <c r="AX38" s="78">
        <f t="shared" si="9"/>
        <v>39</v>
      </c>
      <c r="AY38" s="78">
        <f t="shared" si="0"/>
        <v>78</v>
      </c>
      <c r="AZ38" s="384"/>
      <c r="BA38" s="385"/>
      <c r="BB38" s="80">
        <f t="shared" si="10"/>
        <v>0</v>
      </c>
      <c r="BC38" s="182">
        <v>70</v>
      </c>
      <c r="BD38" s="76">
        <v>84</v>
      </c>
      <c r="BE38" s="76"/>
      <c r="BF38" s="76"/>
      <c r="BG38" s="76"/>
      <c r="BH38" s="76">
        <f t="shared" si="11"/>
        <v>154</v>
      </c>
      <c r="BI38" s="76">
        <f t="shared" si="1"/>
        <v>77</v>
      </c>
      <c r="BJ38" s="78">
        <v>1</v>
      </c>
      <c r="BK38" s="78">
        <v>17</v>
      </c>
      <c r="BL38" s="78">
        <v>1</v>
      </c>
      <c r="BM38" s="78">
        <v>1</v>
      </c>
      <c r="BN38" s="78"/>
      <c r="BO38" s="78"/>
      <c r="BP38" s="78"/>
      <c r="BQ38" s="78"/>
      <c r="BR38" s="78"/>
      <c r="BS38" s="78"/>
      <c r="BT38" s="78">
        <f t="shared" si="12"/>
        <v>20</v>
      </c>
      <c r="BU38" s="78">
        <f t="shared" si="13"/>
        <v>23.52941176470588</v>
      </c>
      <c r="BV38" s="82">
        <v>70</v>
      </c>
      <c r="BW38" s="82">
        <v>70</v>
      </c>
      <c r="BX38" s="82"/>
      <c r="BY38" s="82"/>
      <c r="BZ38" s="82"/>
      <c r="CA38" s="82">
        <f t="shared" si="14"/>
        <v>140</v>
      </c>
      <c r="CB38" s="82">
        <f t="shared" si="15"/>
        <v>70</v>
      </c>
      <c r="CC38" s="84">
        <v>82</v>
      </c>
      <c r="CD38" s="84">
        <v>88</v>
      </c>
      <c r="CE38" s="84"/>
      <c r="CF38" s="84"/>
      <c r="CG38" s="84"/>
      <c r="CH38" s="84">
        <f t="shared" si="16"/>
        <v>170</v>
      </c>
      <c r="CI38" s="84">
        <f t="shared" si="17"/>
        <v>85</v>
      </c>
      <c r="CJ38" s="86"/>
      <c r="CK38" s="86"/>
      <c r="CL38" s="86"/>
      <c r="CM38" s="86"/>
      <c r="CN38" s="86"/>
      <c r="CO38" s="86" t="str">
        <f t="shared" si="18"/>
        <v/>
      </c>
      <c r="CP38" s="86">
        <f t="shared" si="19"/>
        <v>0</v>
      </c>
      <c r="CQ38" s="182">
        <v>70</v>
      </c>
      <c r="CR38" s="76"/>
      <c r="CS38" s="76"/>
      <c r="CT38" s="88"/>
      <c r="CU38" s="88"/>
      <c r="CV38" s="88"/>
      <c r="CW38" s="88"/>
      <c r="CX38" s="88"/>
      <c r="CY38" s="88">
        <f t="shared" si="20"/>
        <v>70</v>
      </c>
      <c r="CZ38" s="89">
        <f t="shared" si="2"/>
        <v>70</v>
      </c>
      <c r="DA38" s="386">
        <v>31</v>
      </c>
      <c r="DB38" s="385"/>
      <c r="DC38" s="80">
        <f t="shared" si="21"/>
        <v>12.916666666666668</v>
      </c>
      <c r="DD38" s="90" t="str">
        <f t="shared" si="29"/>
        <v/>
      </c>
      <c r="DE38" s="91">
        <f t="shared" si="30"/>
        <v>11</v>
      </c>
      <c r="DF38" s="91">
        <f t="shared" si="22"/>
        <v>29.854411764705883</v>
      </c>
      <c r="DG38" s="92">
        <f t="shared" si="23"/>
        <v>12.916666666666668</v>
      </c>
      <c r="DH38" s="93">
        <f t="shared" si="24"/>
        <v>53.771078431372558</v>
      </c>
      <c r="DI38" s="94">
        <f t="shared" si="25"/>
        <v>71.106924019607845</v>
      </c>
      <c r="DJ38" s="95">
        <f t="shared" si="26"/>
        <v>74.317265795206978</v>
      </c>
      <c r="DK38" s="96">
        <f t="shared" si="27"/>
        <v>76.885539215686279</v>
      </c>
      <c r="DL38" s="97">
        <f t="shared" si="28"/>
        <v>74</v>
      </c>
      <c r="DM38" s="98"/>
      <c r="DN38" s="1"/>
    </row>
    <row r="39" spans="1:118" ht="18" customHeight="1" thickBot="1">
      <c r="A39" s="70"/>
      <c r="B39" s="71">
        <v>109330070508</v>
      </c>
      <c r="C39" s="252" t="s">
        <v>289</v>
      </c>
      <c r="D39" s="253"/>
      <c r="E39" s="182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 t="str">
        <f t="shared" si="3"/>
        <v/>
      </c>
      <c r="R39" s="76">
        <f t="shared" si="4"/>
        <v>0</v>
      </c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 t="str">
        <f t="shared" si="5"/>
        <v/>
      </c>
      <c r="AD39" s="79" t="str">
        <f t="shared" si="6"/>
        <v/>
      </c>
      <c r="AE39" s="182">
        <v>5</v>
      </c>
      <c r="AF39" s="76">
        <v>4</v>
      </c>
      <c r="AG39" s="76"/>
      <c r="AH39" s="76"/>
      <c r="AI39" s="76"/>
      <c r="AJ39" s="76"/>
      <c r="AK39" s="76"/>
      <c r="AL39" s="76"/>
      <c r="AM39" s="76"/>
      <c r="AN39" s="76"/>
      <c r="AO39" s="76">
        <f t="shared" si="7"/>
        <v>9</v>
      </c>
      <c r="AP39" s="76">
        <f t="shared" si="8"/>
        <v>45</v>
      </c>
      <c r="AQ39" s="108">
        <v>1</v>
      </c>
      <c r="AR39" s="78">
        <v>19</v>
      </c>
      <c r="AS39" s="78"/>
      <c r="AT39" s="78"/>
      <c r="AU39" s="78"/>
      <c r="AV39" s="78"/>
      <c r="AW39" s="78"/>
      <c r="AX39" s="78">
        <f t="shared" si="9"/>
        <v>20</v>
      </c>
      <c r="AY39" s="78">
        <f t="shared" si="0"/>
        <v>40</v>
      </c>
      <c r="AZ39" s="384"/>
      <c r="BA39" s="385"/>
      <c r="BB39" s="80">
        <f t="shared" si="10"/>
        <v>0</v>
      </c>
      <c r="BC39" s="182">
        <v>88</v>
      </c>
      <c r="BD39" s="76">
        <v>85</v>
      </c>
      <c r="BE39" s="76"/>
      <c r="BF39" s="76"/>
      <c r="BG39" s="76"/>
      <c r="BH39" s="76">
        <f t="shared" si="11"/>
        <v>173</v>
      </c>
      <c r="BI39" s="76">
        <f t="shared" si="1"/>
        <v>86.5</v>
      </c>
      <c r="BJ39" s="78">
        <v>11</v>
      </c>
      <c r="BK39" s="78">
        <v>17</v>
      </c>
      <c r="BL39" s="78">
        <v>18</v>
      </c>
      <c r="BM39" s="78">
        <v>1</v>
      </c>
      <c r="BN39" s="78"/>
      <c r="BO39" s="78"/>
      <c r="BP39" s="78"/>
      <c r="BQ39" s="78"/>
      <c r="BR39" s="78"/>
      <c r="BS39" s="78"/>
      <c r="BT39" s="78">
        <f t="shared" si="12"/>
        <v>47</v>
      </c>
      <c r="BU39" s="78">
        <f t="shared" si="13"/>
        <v>55.294117647058826</v>
      </c>
      <c r="BV39" s="82">
        <v>89</v>
      </c>
      <c r="BW39" s="82">
        <v>84</v>
      </c>
      <c r="BX39" s="82"/>
      <c r="BY39" s="82"/>
      <c r="BZ39" s="82"/>
      <c r="CA39" s="82">
        <f t="shared" si="14"/>
        <v>173</v>
      </c>
      <c r="CB39" s="82">
        <f t="shared" si="15"/>
        <v>86.5</v>
      </c>
      <c r="CC39" s="84">
        <v>70</v>
      </c>
      <c r="CD39" s="84">
        <v>80</v>
      </c>
      <c r="CE39" s="84"/>
      <c r="CF39" s="84"/>
      <c r="CG39" s="84"/>
      <c r="CH39" s="84">
        <f t="shared" si="16"/>
        <v>150</v>
      </c>
      <c r="CI39" s="84">
        <f t="shared" si="17"/>
        <v>75</v>
      </c>
      <c r="CJ39" s="86"/>
      <c r="CK39" s="86"/>
      <c r="CL39" s="86"/>
      <c r="CM39" s="86"/>
      <c r="CN39" s="86"/>
      <c r="CO39" s="86" t="str">
        <f t="shared" si="18"/>
        <v/>
      </c>
      <c r="CP39" s="86">
        <f t="shared" si="19"/>
        <v>0</v>
      </c>
      <c r="CQ39" s="182">
        <v>82</v>
      </c>
      <c r="CR39" s="76"/>
      <c r="CS39" s="76"/>
      <c r="CT39" s="88"/>
      <c r="CU39" s="88"/>
      <c r="CV39" s="88"/>
      <c r="CW39" s="88"/>
      <c r="CX39" s="88"/>
      <c r="CY39" s="88">
        <f t="shared" si="20"/>
        <v>82</v>
      </c>
      <c r="CZ39" s="89">
        <f t="shared" si="2"/>
        <v>82</v>
      </c>
      <c r="DA39" s="386">
        <v>41</v>
      </c>
      <c r="DB39" s="385"/>
      <c r="DC39" s="80">
        <f t="shared" si="21"/>
        <v>17.083333333333332</v>
      </c>
      <c r="DD39" s="90" t="str">
        <f t="shared" si="29"/>
        <v/>
      </c>
      <c r="DE39" s="91">
        <f t="shared" si="30"/>
        <v>10.625</v>
      </c>
      <c r="DF39" s="91">
        <f t="shared" si="22"/>
        <v>37.256617647058825</v>
      </c>
      <c r="DG39" s="92">
        <f t="shared" si="23"/>
        <v>17.083333333333332</v>
      </c>
      <c r="DH39" s="93">
        <f t="shared" si="24"/>
        <v>64.96495098039216</v>
      </c>
      <c r="DI39" s="94">
        <f t="shared" si="25"/>
        <v>78.103094362745097</v>
      </c>
      <c r="DJ39" s="95">
        <f t="shared" si="26"/>
        <v>80.536083877995651</v>
      </c>
      <c r="DK39" s="96">
        <f t="shared" si="27"/>
        <v>82.48247549019608</v>
      </c>
      <c r="DL39" s="97">
        <f t="shared" si="28"/>
        <v>81</v>
      </c>
      <c r="DM39" s="98"/>
      <c r="DN39" s="1"/>
    </row>
    <row r="40" spans="1:118" ht="18" customHeight="1" thickBot="1">
      <c r="A40" s="70"/>
      <c r="B40" s="71">
        <v>109337070581</v>
      </c>
      <c r="C40" s="252" t="s">
        <v>290</v>
      </c>
      <c r="D40" s="253"/>
      <c r="E40" s="182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 t="str">
        <f t="shared" si="3"/>
        <v/>
      </c>
      <c r="R40" s="76">
        <f t="shared" si="4"/>
        <v>0</v>
      </c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 t="str">
        <f t="shared" si="5"/>
        <v/>
      </c>
      <c r="AD40" s="79" t="str">
        <f t="shared" si="6"/>
        <v/>
      </c>
      <c r="AE40" s="182">
        <v>4</v>
      </c>
      <c r="AF40" s="76">
        <v>4</v>
      </c>
      <c r="AG40" s="76"/>
      <c r="AH40" s="76"/>
      <c r="AI40" s="76"/>
      <c r="AJ40" s="76"/>
      <c r="AK40" s="76"/>
      <c r="AL40" s="76"/>
      <c r="AM40" s="76"/>
      <c r="AN40" s="76"/>
      <c r="AO40" s="76">
        <f t="shared" si="7"/>
        <v>8</v>
      </c>
      <c r="AP40" s="76">
        <f t="shared" si="8"/>
        <v>40</v>
      </c>
      <c r="AQ40" s="108">
        <v>20</v>
      </c>
      <c r="AR40" s="78">
        <v>14</v>
      </c>
      <c r="AS40" s="78"/>
      <c r="AT40" s="78"/>
      <c r="AU40" s="78"/>
      <c r="AV40" s="78"/>
      <c r="AW40" s="78"/>
      <c r="AX40" s="78">
        <f t="shared" si="9"/>
        <v>34</v>
      </c>
      <c r="AY40" s="78">
        <f t="shared" si="0"/>
        <v>68</v>
      </c>
      <c r="AZ40" s="384"/>
      <c r="BA40" s="385"/>
      <c r="BB40" s="80">
        <f t="shared" si="10"/>
        <v>0</v>
      </c>
      <c r="BC40" s="182">
        <v>88</v>
      </c>
      <c r="BD40" s="76">
        <v>88</v>
      </c>
      <c r="BE40" s="76"/>
      <c r="BF40" s="76"/>
      <c r="BG40" s="76"/>
      <c r="BH40" s="76">
        <f t="shared" si="11"/>
        <v>176</v>
      </c>
      <c r="BI40" s="76">
        <f t="shared" si="1"/>
        <v>88</v>
      </c>
      <c r="BJ40" s="78">
        <v>11</v>
      </c>
      <c r="BK40" s="78">
        <v>16</v>
      </c>
      <c r="BL40" s="78">
        <v>19</v>
      </c>
      <c r="BM40" s="78">
        <v>22</v>
      </c>
      <c r="BN40" s="78"/>
      <c r="BO40" s="78"/>
      <c r="BP40" s="78"/>
      <c r="BQ40" s="78"/>
      <c r="BR40" s="78"/>
      <c r="BS40" s="78"/>
      <c r="BT40" s="78">
        <f t="shared" si="12"/>
        <v>68</v>
      </c>
      <c r="BU40" s="78">
        <f t="shared" si="13"/>
        <v>80</v>
      </c>
      <c r="BV40" s="82">
        <v>88</v>
      </c>
      <c r="BW40" s="82">
        <v>84</v>
      </c>
      <c r="BX40" s="82"/>
      <c r="BY40" s="82"/>
      <c r="BZ40" s="82"/>
      <c r="CA40" s="82">
        <f t="shared" si="14"/>
        <v>172</v>
      </c>
      <c r="CB40" s="82">
        <f t="shared" si="15"/>
        <v>86</v>
      </c>
      <c r="CC40" s="84">
        <v>86</v>
      </c>
      <c r="CD40" s="84">
        <v>86</v>
      </c>
      <c r="CE40" s="84"/>
      <c r="CF40" s="84"/>
      <c r="CG40" s="84"/>
      <c r="CH40" s="84">
        <f t="shared" si="16"/>
        <v>172</v>
      </c>
      <c r="CI40" s="84">
        <f t="shared" si="17"/>
        <v>86</v>
      </c>
      <c r="CJ40" s="86"/>
      <c r="CK40" s="86"/>
      <c r="CL40" s="86"/>
      <c r="CM40" s="86"/>
      <c r="CN40" s="86"/>
      <c r="CO40" s="86" t="str">
        <f t="shared" si="18"/>
        <v/>
      </c>
      <c r="CP40" s="86">
        <f t="shared" si="19"/>
        <v>0</v>
      </c>
      <c r="CQ40" s="182">
        <v>83</v>
      </c>
      <c r="CR40" s="76"/>
      <c r="CS40" s="76"/>
      <c r="CT40" s="88"/>
      <c r="CU40" s="88"/>
      <c r="CV40" s="88"/>
      <c r="CW40" s="88"/>
      <c r="CX40" s="88"/>
      <c r="CY40" s="88">
        <f t="shared" si="20"/>
        <v>83</v>
      </c>
      <c r="CZ40" s="89">
        <f t="shared" si="2"/>
        <v>83</v>
      </c>
      <c r="DA40" s="386">
        <v>39</v>
      </c>
      <c r="DB40" s="385"/>
      <c r="DC40" s="80">
        <f t="shared" si="21"/>
        <v>16.25</v>
      </c>
      <c r="DD40" s="90" t="str">
        <f t="shared" si="29"/>
        <v/>
      </c>
      <c r="DE40" s="91">
        <f t="shared" si="30"/>
        <v>13.5</v>
      </c>
      <c r="DF40" s="91">
        <f t="shared" si="22"/>
        <v>42</v>
      </c>
      <c r="DG40" s="92">
        <f t="shared" si="23"/>
        <v>16.25</v>
      </c>
      <c r="DH40" s="93">
        <f t="shared" si="24"/>
        <v>71.75</v>
      </c>
      <c r="DI40" s="94">
        <f t="shared" si="25"/>
        <v>82.34375</v>
      </c>
      <c r="DJ40" s="95">
        <f t="shared" si="26"/>
        <v>84.305555555555557</v>
      </c>
      <c r="DK40" s="96">
        <f t="shared" si="27"/>
        <v>85.875</v>
      </c>
      <c r="DL40" s="97">
        <f t="shared" si="28"/>
        <v>84</v>
      </c>
      <c r="DM40" s="98"/>
      <c r="DN40" s="1"/>
    </row>
    <row r="41" spans="1:118" ht="18" customHeight="1" thickBot="1">
      <c r="A41" s="70"/>
      <c r="B41" s="71">
        <v>136739070513</v>
      </c>
      <c r="C41" s="252" t="s">
        <v>291</v>
      </c>
      <c r="D41" s="253"/>
      <c r="E41" s="182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 t="str">
        <f t="shared" si="3"/>
        <v/>
      </c>
      <c r="R41" s="76">
        <f t="shared" si="4"/>
        <v>0</v>
      </c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 t="str">
        <f t="shared" si="5"/>
        <v/>
      </c>
      <c r="AD41" s="79" t="str">
        <f t="shared" si="6"/>
        <v/>
      </c>
      <c r="AE41" s="182">
        <v>4</v>
      </c>
      <c r="AF41" s="76">
        <v>4</v>
      </c>
      <c r="AG41" s="76"/>
      <c r="AH41" s="76"/>
      <c r="AI41" s="76"/>
      <c r="AJ41" s="76"/>
      <c r="AK41" s="76"/>
      <c r="AL41" s="76"/>
      <c r="AM41" s="76"/>
      <c r="AN41" s="76"/>
      <c r="AO41" s="76">
        <f t="shared" si="7"/>
        <v>8</v>
      </c>
      <c r="AP41" s="76">
        <f t="shared" si="8"/>
        <v>40</v>
      </c>
      <c r="AQ41" s="108">
        <v>30</v>
      </c>
      <c r="AR41" s="78">
        <v>17</v>
      </c>
      <c r="AS41" s="78"/>
      <c r="AT41" s="78"/>
      <c r="AU41" s="78"/>
      <c r="AV41" s="78"/>
      <c r="AW41" s="78"/>
      <c r="AX41" s="78">
        <f t="shared" si="9"/>
        <v>47</v>
      </c>
      <c r="AY41" s="78">
        <f t="shared" si="0"/>
        <v>94</v>
      </c>
      <c r="AZ41" s="384"/>
      <c r="BA41" s="385"/>
      <c r="BB41" s="80">
        <f t="shared" si="10"/>
        <v>0</v>
      </c>
      <c r="BC41" s="182">
        <v>83</v>
      </c>
      <c r="BD41" s="76">
        <v>85</v>
      </c>
      <c r="BE41" s="76"/>
      <c r="BF41" s="76"/>
      <c r="BG41" s="76"/>
      <c r="BH41" s="76">
        <f t="shared" si="11"/>
        <v>168</v>
      </c>
      <c r="BI41" s="76">
        <f t="shared" si="1"/>
        <v>84</v>
      </c>
      <c r="BJ41" s="78">
        <v>1</v>
      </c>
      <c r="BK41" s="78">
        <v>10</v>
      </c>
      <c r="BL41" s="78">
        <v>20</v>
      </c>
      <c r="BM41" s="78">
        <v>1</v>
      </c>
      <c r="BN41" s="78"/>
      <c r="BO41" s="78"/>
      <c r="BP41" s="78"/>
      <c r="BQ41" s="78"/>
      <c r="BR41" s="78"/>
      <c r="BS41" s="78"/>
      <c r="BT41" s="78">
        <f t="shared" si="12"/>
        <v>32</v>
      </c>
      <c r="BU41" s="78">
        <f t="shared" si="13"/>
        <v>37.647058823529413</v>
      </c>
      <c r="BV41" s="82">
        <v>89</v>
      </c>
      <c r="BW41" s="82">
        <v>92</v>
      </c>
      <c r="BX41" s="82"/>
      <c r="BY41" s="82"/>
      <c r="BZ41" s="82"/>
      <c r="CA41" s="82">
        <f t="shared" si="14"/>
        <v>181</v>
      </c>
      <c r="CB41" s="82">
        <f t="shared" si="15"/>
        <v>90.5</v>
      </c>
      <c r="CC41" s="84">
        <v>85</v>
      </c>
      <c r="CD41" s="84">
        <v>88</v>
      </c>
      <c r="CE41" s="84"/>
      <c r="CF41" s="84"/>
      <c r="CG41" s="84"/>
      <c r="CH41" s="84">
        <f t="shared" si="16"/>
        <v>173</v>
      </c>
      <c r="CI41" s="84">
        <f t="shared" si="17"/>
        <v>86.5</v>
      </c>
      <c r="CJ41" s="86"/>
      <c r="CK41" s="86"/>
      <c r="CL41" s="86"/>
      <c r="CM41" s="86"/>
      <c r="CN41" s="86"/>
      <c r="CO41" s="86" t="str">
        <f t="shared" si="18"/>
        <v/>
      </c>
      <c r="CP41" s="86">
        <f t="shared" si="19"/>
        <v>0</v>
      </c>
      <c r="CQ41" s="182">
        <v>82</v>
      </c>
      <c r="CR41" s="76"/>
      <c r="CS41" s="76"/>
      <c r="CT41" s="88"/>
      <c r="CU41" s="88"/>
      <c r="CV41" s="88"/>
      <c r="CW41" s="88"/>
      <c r="CX41" s="88"/>
      <c r="CY41" s="88">
        <f t="shared" si="20"/>
        <v>82</v>
      </c>
      <c r="CZ41" s="89">
        <f t="shared" si="2"/>
        <v>82</v>
      </c>
      <c r="DA41" s="386">
        <v>46</v>
      </c>
      <c r="DB41" s="385"/>
      <c r="DC41" s="80">
        <f t="shared" si="21"/>
        <v>19.166666666666668</v>
      </c>
      <c r="DD41" s="90" t="str">
        <f t="shared" si="29"/>
        <v/>
      </c>
      <c r="DE41" s="91">
        <f t="shared" si="30"/>
        <v>16.75</v>
      </c>
      <c r="DF41" s="91">
        <f t="shared" si="22"/>
        <v>35.522058823529413</v>
      </c>
      <c r="DG41" s="92">
        <f t="shared" si="23"/>
        <v>19.166666666666668</v>
      </c>
      <c r="DH41" s="93">
        <f t="shared" si="24"/>
        <v>71.438725490196077</v>
      </c>
      <c r="DI41" s="94">
        <f t="shared" si="25"/>
        <v>82.149203431372541</v>
      </c>
      <c r="DJ41" s="95">
        <f t="shared" si="26"/>
        <v>84.132625272331154</v>
      </c>
      <c r="DK41" s="96">
        <f t="shared" si="27"/>
        <v>85.719362745098039</v>
      </c>
      <c r="DL41" s="97">
        <f t="shared" si="28"/>
        <v>84</v>
      </c>
      <c r="DM41" s="98"/>
      <c r="DN41" s="1"/>
    </row>
    <row r="42" spans="1:118" ht="18" customHeight="1" thickBot="1">
      <c r="A42" s="70"/>
      <c r="B42" s="71">
        <v>136739070554</v>
      </c>
      <c r="C42" s="252" t="s">
        <v>292</v>
      </c>
      <c r="D42" s="253"/>
      <c r="E42" s="182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 t="str">
        <f t="shared" si="3"/>
        <v/>
      </c>
      <c r="R42" s="76">
        <f t="shared" si="4"/>
        <v>0</v>
      </c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 t="str">
        <f t="shared" si="5"/>
        <v/>
      </c>
      <c r="AD42" s="79" t="str">
        <f t="shared" si="6"/>
        <v/>
      </c>
      <c r="AE42" s="182">
        <v>1</v>
      </c>
      <c r="AF42" s="76">
        <v>4</v>
      </c>
      <c r="AG42" s="76"/>
      <c r="AH42" s="76"/>
      <c r="AI42" s="76"/>
      <c r="AJ42" s="76"/>
      <c r="AK42" s="76"/>
      <c r="AL42" s="76"/>
      <c r="AM42" s="76"/>
      <c r="AN42" s="76"/>
      <c r="AO42" s="76">
        <f t="shared" si="7"/>
        <v>5</v>
      </c>
      <c r="AP42" s="76">
        <f t="shared" si="8"/>
        <v>25</v>
      </c>
      <c r="AQ42" s="108">
        <v>17</v>
      </c>
      <c r="AR42" s="78">
        <v>13</v>
      </c>
      <c r="AS42" s="78"/>
      <c r="AT42" s="78"/>
      <c r="AU42" s="78"/>
      <c r="AV42" s="78"/>
      <c r="AW42" s="78"/>
      <c r="AX42" s="78">
        <f t="shared" si="9"/>
        <v>30</v>
      </c>
      <c r="AY42" s="78">
        <f t="shared" si="0"/>
        <v>60</v>
      </c>
      <c r="AZ42" s="384"/>
      <c r="BA42" s="385"/>
      <c r="BB42" s="80">
        <f t="shared" si="10"/>
        <v>0</v>
      </c>
      <c r="BC42" s="182">
        <v>84</v>
      </c>
      <c r="BD42" s="76">
        <v>88</v>
      </c>
      <c r="BE42" s="76"/>
      <c r="BF42" s="76"/>
      <c r="BG42" s="76"/>
      <c r="BH42" s="76">
        <f t="shared" si="11"/>
        <v>172</v>
      </c>
      <c r="BI42" s="76">
        <f t="shared" si="1"/>
        <v>86</v>
      </c>
      <c r="BJ42" s="78">
        <v>9</v>
      </c>
      <c r="BK42" s="78">
        <v>10</v>
      </c>
      <c r="BL42" s="78">
        <v>16</v>
      </c>
      <c r="BM42" s="78">
        <v>1</v>
      </c>
      <c r="BN42" s="78"/>
      <c r="BO42" s="78"/>
      <c r="BP42" s="78"/>
      <c r="BQ42" s="78"/>
      <c r="BR42" s="78"/>
      <c r="BS42" s="78"/>
      <c r="BT42" s="78">
        <f t="shared" si="12"/>
        <v>36</v>
      </c>
      <c r="BU42" s="78">
        <f t="shared" si="13"/>
        <v>42.352941176470587</v>
      </c>
      <c r="BV42" s="82">
        <v>86</v>
      </c>
      <c r="BW42" s="82">
        <v>88</v>
      </c>
      <c r="BX42" s="82"/>
      <c r="BY42" s="82"/>
      <c r="BZ42" s="82"/>
      <c r="CA42" s="82">
        <f t="shared" si="14"/>
        <v>174</v>
      </c>
      <c r="CB42" s="82">
        <f t="shared" si="15"/>
        <v>87</v>
      </c>
      <c r="CC42" s="84">
        <v>85</v>
      </c>
      <c r="CD42" s="84">
        <v>80</v>
      </c>
      <c r="CE42" s="84"/>
      <c r="CF42" s="84"/>
      <c r="CG42" s="84"/>
      <c r="CH42" s="84">
        <f t="shared" si="16"/>
        <v>165</v>
      </c>
      <c r="CI42" s="84">
        <f t="shared" si="17"/>
        <v>82.5</v>
      </c>
      <c r="CJ42" s="86"/>
      <c r="CK42" s="86"/>
      <c r="CL42" s="86"/>
      <c r="CM42" s="86"/>
      <c r="CN42" s="86"/>
      <c r="CO42" s="86" t="str">
        <f t="shared" si="18"/>
        <v/>
      </c>
      <c r="CP42" s="86">
        <f t="shared" si="19"/>
        <v>0</v>
      </c>
      <c r="CQ42" s="182">
        <v>70</v>
      </c>
      <c r="CR42" s="76"/>
      <c r="CS42" s="76"/>
      <c r="CT42" s="88"/>
      <c r="CU42" s="88"/>
      <c r="CV42" s="88"/>
      <c r="CW42" s="88"/>
      <c r="CX42" s="88"/>
      <c r="CY42" s="88">
        <f t="shared" si="20"/>
        <v>70</v>
      </c>
      <c r="CZ42" s="89">
        <f t="shared" si="2"/>
        <v>70</v>
      </c>
      <c r="DA42" s="386">
        <v>37</v>
      </c>
      <c r="DB42" s="385"/>
      <c r="DC42" s="80">
        <f t="shared" si="21"/>
        <v>15.416666666666668</v>
      </c>
      <c r="DD42" s="90" t="str">
        <f t="shared" si="29"/>
        <v/>
      </c>
      <c r="DE42" s="91">
        <f t="shared" si="30"/>
        <v>10.625</v>
      </c>
      <c r="DF42" s="91">
        <f t="shared" si="22"/>
        <v>34.665441176470587</v>
      </c>
      <c r="DG42" s="92">
        <f t="shared" si="23"/>
        <v>15.416666666666668</v>
      </c>
      <c r="DH42" s="93">
        <f t="shared" si="24"/>
        <v>60.707107843137251</v>
      </c>
      <c r="DI42" s="94">
        <f t="shared" si="25"/>
        <v>75.441942401960787</v>
      </c>
      <c r="DJ42" s="95">
        <f t="shared" si="26"/>
        <v>78.170615468409579</v>
      </c>
      <c r="DK42" s="96">
        <f t="shared" si="27"/>
        <v>80.353553921568619</v>
      </c>
      <c r="DL42" s="97">
        <f t="shared" si="28"/>
        <v>78</v>
      </c>
      <c r="DM42" s="98"/>
      <c r="DN42" s="1"/>
    </row>
    <row r="43" spans="1:118" ht="18" customHeight="1" thickBot="1">
      <c r="A43" s="70"/>
      <c r="B43" s="71">
        <v>136733070143</v>
      </c>
      <c r="C43" s="252" t="s">
        <v>293</v>
      </c>
      <c r="D43" s="253"/>
      <c r="E43" s="182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 t="str">
        <f t="shared" si="3"/>
        <v/>
      </c>
      <c r="R43" s="76">
        <f t="shared" si="4"/>
        <v>0</v>
      </c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 t="str">
        <f t="shared" si="5"/>
        <v/>
      </c>
      <c r="AD43" s="79" t="str">
        <f t="shared" si="6"/>
        <v/>
      </c>
      <c r="AE43" s="182">
        <v>5</v>
      </c>
      <c r="AF43" s="76">
        <v>2</v>
      </c>
      <c r="AG43" s="76"/>
      <c r="AH43" s="76"/>
      <c r="AI43" s="76"/>
      <c r="AJ43" s="76"/>
      <c r="AK43" s="76"/>
      <c r="AL43" s="76"/>
      <c r="AM43" s="76"/>
      <c r="AN43" s="76"/>
      <c r="AO43" s="76">
        <f t="shared" si="7"/>
        <v>7</v>
      </c>
      <c r="AP43" s="76">
        <f t="shared" si="8"/>
        <v>35</v>
      </c>
      <c r="AQ43" s="108">
        <v>18</v>
      </c>
      <c r="AR43" s="78">
        <v>15</v>
      </c>
      <c r="AS43" s="78"/>
      <c r="AT43" s="78"/>
      <c r="AU43" s="78"/>
      <c r="AV43" s="78"/>
      <c r="AW43" s="78"/>
      <c r="AX43" s="78">
        <f t="shared" si="9"/>
        <v>33</v>
      </c>
      <c r="AY43" s="78">
        <f t="shared" si="0"/>
        <v>66</v>
      </c>
      <c r="AZ43" s="384"/>
      <c r="BA43" s="385"/>
      <c r="BB43" s="80">
        <f t="shared" si="10"/>
        <v>0</v>
      </c>
      <c r="BC43" s="182">
        <v>80</v>
      </c>
      <c r="BD43" s="76">
        <v>82</v>
      </c>
      <c r="BE43" s="76"/>
      <c r="BF43" s="76"/>
      <c r="BG43" s="76"/>
      <c r="BH43" s="76">
        <f t="shared" si="11"/>
        <v>162</v>
      </c>
      <c r="BI43" s="76">
        <f t="shared" si="1"/>
        <v>81</v>
      </c>
      <c r="BJ43" s="78">
        <v>12</v>
      </c>
      <c r="BK43" s="78">
        <v>15</v>
      </c>
      <c r="BL43" s="78">
        <v>20</v>
      </c>
      <c r="BM43" s="78">
        <v>1</v>
      </c>
      <c r="BN43" s="78"/>
      <c r="BO43" s="78"/>
      <c r="BP43" s="78"/>
      <c r="BQ43" s="78"/>
      <c r="BR43" s="78"/>
      <c r="BS43" s="78"/>
      <c r="BT43" s="78">
        <f t="shared" si="12"/>
        <v>48</v>
      </c>
      <c r="BU43" s="78">
        <f t="shared" si="13"/>
        <v>56.470588235294116</v>
      </c>
      <c r="BV43" s="82">
        <v>88</v>
      </c>
      <c r="BW43" s="82">
        <v>92</v>
      </c>
      <c r="BX43" s="82"/>
      <c r="BY43" s="82"/>
      <c r="BZ43" s="82"/>
      <c r="CA43" s="82">
        <f t="shared" si="14"/>
        <v>180</v>
      </c>
      <c r="CB43" s="82">
        <f t="shared" si="15"/>
        <v>90</v>
      </c>
      <c r="CC43" s="84">
        <v>83</v>
      </c>
      <c r="CD43" s="84">
        <v>86</v>
      </c>
      <c r="CE43" s="84"/>
      <c r="CF43" s="84"/>
      <c r="CG43" s="84"/>
      <c r="CH43" s="84">
        <f t="shared" si="16"/>
        <v>169</v>
      </c>
      <c r="CI43" s="84">
        <f t="shared" si="17"/>
        <v>84.5</v>
      </c>
      <c r="CJ43" s="86"/>
      <c r="CK43" s="86"/>
      <c r="CL43" s="86"/>
      <c r="CM43" s="86"/>
      <c r="CN43" s="86"/>
      <c r="CO43" s="86" t="str">
        <f t="shared" si="18"/>
        <v/>
      </c>
      <c r="CP43" s="86">
        <f t="shared" si="19"/>
        <v>0</v>
      </c>
      <c r="CQ43" s="182">
        <v>81</v>
      </c>
      <c r="CR43" s="76"/>
      <c r="CS43" s="76"/>
      <c r="CT43" s="88"/>
      <c r="CU43" s="88"/>
      <c r="CV43" s="88"/>
      <c r="CW43" s="88"/>
      <c r="CX43" s="88"/>
      <c r="CY43" s="88">
        <f t="shared" si="20"/>
        <v>81</v>
      </c>
      <c r="CZ43" s="89">
        <f t="shared" si="2"/>
        <v>81</v>
      </c>
      <c r="DA43" s="386">
        <v>44</v>
      </c>
      <c r="DB43" s="385"/>
      <c r="DC43" s="80">
        <f t="shared" si="21"/>
        <v>18.333333333333332</v>
      </c>
      <c r="DD43" s="90" t="str">
        <f t="shared" si="29"/>
        <v/>
      </c>
      <c r="DE43" s="91">
        <f t="shared" si="30"/>
        <v>12.625</v>
      </c>
      <c r="DF43" s="91">
        <f t="shared" si="22"/>
        <v>37.758088235294117</v>
      </c>
      <c r="DG43" s="92">
        <f t="shared" si="23"/>
        <v>18.333333333333332</v>
      </c>
      <c r="DH43" s="93">
        <f t="shared" si="24"/>
        <v>68.716421568627453</v>
      </c>
      <c r="DI43" s="94">
        <f t="shared" si="25"/>
        <v>80.447763480392155</v>
      </c>
      <c r="DJ43" s="95">
        <f t="shared" si="26"/>
        <v>82.620234204793036</v>
      </c>
      <c r="DK43" s="96">
        <f t="shared" si="27"/>
        <v>84.358210784313727</v>
      </c>
      <c r="DL43" s="97">
        <f t="shared" si="28"/>
        <v>83</v>
      </c>
      <c r="DM43" s="98"/>
      <c r="DN43" s="1"/>
    </row>
    <row r="44" spans="1:118" ht="18" customHeight="1" thickBot="1">
      <c r="A44" s="70"/>
      <c r="B44" s="71">
        <v>109337131124</v>
      </c>
      <c r="C44" s="252" t="s">
        <v>294</v>
      </c>
      <c r="D44" s="253"/>
      <c r="E44" s="182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 t="str">
        <f t="shared" si="3"/>
        <v/>
      </c>
      <c r="R44" s="76">
        <f t="shared" si="4"/>
        <v>0</v>
      </c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 t="str">
        <f t="shared" si="5"/>
        <v/>
      </c>
      <c r="AD44" s="79" t="str">
        <f t="shared" si="6"/>
        <v/>
      </c>
      <c r="AE44" s="182">
        <v>1</v>
      </c>
      <c r="AF44" s="76">
        <v>2</v>
      </c>
      <c r="AG44" s="76"/>
      <c r="AH44" s="76"/>
      <c r="AI44" s="76"/>
      <c r="AJ44" s="76"/>
      <c r="AK44" s="76"/>
      <c r="AL44" s="76"/>
      <c r="AM44" s="76"/>
      <c r="AN44" s="76"/>
      <c r="AO44" s="76">
        <f t="shared" si="7"/>
        <v>3</v>
      </c>
      <c r="AP44" s="76">
        <f t="shared" si="8"/>
        <v>15</v>
      </c>
      <c r="AQ44" s="108">
        <v>1</v>
      </c>
      <c r="AR44" s="78">
        <v>18</v>
      </c>
      <c r="AS44" s="78"/>
      <c r="AT44" s="78"/>
      <c r="AU44" s="78"/>
      <c r="AV44" s="78"/>
      <c r="AW44" s="78"/>
      <c r="AX44" s="78">
        <f t="shared" si="9"/>
        <v>19</v>
      </c>
      <c r="AY44" s="78">
        <f t="shared" si="0"/>
        <v>38</v>
      </c>
      <c r="AZ44" s="384"/>
      <c r="BA44" s="385"/>
      <c r="BB44" s="80">
        <f t="shared" si="10"/>
        <v>0</v>
      </c>
      <c r="BC44" s="182">
        <v>86</v>
      </c>
      <c r="BD44" s="76">
        <v>81</v>
      </c>
      <c r="BE44" s="76"/>
      <c r="BF44" s="76"/>
      <c r="BG44" s="76"/>
      <c r="BH44" s="76">
        <f t="shared" si="11"/>
        <v>167</v>
      </c>
      <c r="BI44" s="76">
        <f t="shared" si="1"/>
        <v>83.5</v>
      </c>
      <c r="BJ44" s="78">
        <v>10</v>
      </c>
      <c r="BK44" s="78">
        <v>20</v>
      </c>
      <c r="BL44" s="78">
        <v>23</v>
      </c>
      <c r="BM44" s="78">
        <v>1</v>
      </c>
      <c r="BN44" s="78"/>
      <c r="BO44" s="78"/>
      <c r="BP44" s="78"/>
      <c r="BQ44" s="78"/>
      <c r="BR44" s="78"/>
      <c r="BS44" s="78"/>
      <c r="BT44" s="78">
        <f t="shared" si="12"/>
        <v>54</v>
      </c>
      <c r="BU44" s="78">
        <f t="shared" si="13"/>
        <v>63.529411764705877</v>
      </c>
      <c r="BV44" s="82">
        <v>70</v>
      </c>
      <c r="BW44" s="82">
        <v>88</v>
      </c>
      <c r="BX44" s="82"/>
      <c r="BY44" s="82"/>
      <c r="BZ44" s="82"/>
      <c r="CA44" s="82">
        <f t="shared" si="14"/>
        <v>158</v>
      </c>
      <c r="CB44" s="82">
        <f t="shared" si="15"/>
        <v>79</v>
      </c>
      <c r="CC44" s="84">
        <v>70</v>
      </c>
      <c r="CD44" s="84">
        <v>88</v>
      </c>
      <c r="CE44" s="84"/>
      <c r="CF44" s="84"/>
      <c r="CG44" s="84"/>
      <c r="CH44" s="84">
        <f t="shared" si="16"/>
        <v>158</v>
      </c>
      <c r="CI44" s="84">
        <f t="shared" si="17"/>
        <v>79</v>
      </c>
      <c r="CJ44" s="86"/>
      <c r="CK44" s="86"/>
      <c r="CL44" s="86"/>
      <c r="CM44" s="86"/>
      <c r="CN44" s="86"/>
      <c r="CO44" s="86" t="str">
        <f t="shared" si="18"/>
        <v/>
      </c>
      <c r="CP44" s="86">
        <f t="shared" si="19"/>
        <v>0</v>
      </c>
      <c r="CQ44" s="182">
        <v>70</v>
      </c>
      <c r="CR44" s="76"/>
      <c r="CS44" s="76"/>
      <c r="CT44" s="88"/>
      <c r="CU44" s="88"/>
      <c r="CV44" s="88"/>
      <c r="CW44" s="88"/>
      <c r="CX44" s="88"/>
      <c r="CY44" s="88">
        <f t="shared" si="20"/>
        <v>70</v>
      </c>
      <c r="CZ44" s="89">
        <f t="shared" si="2"/>
        <v>70</v>
      </c>
      <c r="DA44" s="386">
        <v>41</v>
      </c>
      <c r="DB44" s="385"/>
      <c r="DC44" s="80">
        <f t="shared" si="21"/>
        <v>17.083333333333332</v>
      </c>
      <c r="DD44" s="90" t="str">
        <f t="shared" si="29"/>
        <v/>
      </c>
      <c r="DE44" s="91">
        <f t="shared" si="30"/>
        <v>6.625</v>
      </c>
      <c r="DF44" s="91">
        <f t="shared" si="22"/>
        <v>36.72941176470588</v>
      </c>
      <c r="DG44" s="92">
        <f t="shared" si="23"/>
        <v>17.083333333333332</v>
      </c>
      <c r="DH44" s="93">
        <f t="shared" si="24"/>
        <v>60.437745098039215</v>
      </c>
      <c r="DI44" s="94">
        <f t="shared" si="25"/>
        <v>75.273590686274503</v>
      </c>
      <c r="DJ44" s="95">
        <f t="shared" si="26"/>
        <v>78.020969498910674</v>
      </c>
      <c r="DK44" s="96">
        <f t="shared" si="27"/>
        <v>80.218872549019608</v>
      </c>
      <c r="DL44" s="97">
        <f t="shared" si="28"/>
        <v>78</v>
      </c>
      <c r="DM44" s="98"/>
      <c r="DN44" s="1"/>
    </row>
    <row r="45" spans="1:118" ht="18" customHeight="1" thickBot="1">
      <c r="A45" s="70"/>
      <c r="B45" s="71">
        <v>305405140304</v>
      </c>
      <c r="C45" s="252" t="s">
        <v>295</v>
      </c>
      <c r="D45" s="253"/>
      <c r="E45" s="182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 t="str">
        <f t="shared" si="3"/>
        <v/>
      </c>
      <c r="R45" s="76">
        <f t="shared" si="4"/>
        <v>0</v>
      </c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 t="str">
        <f t="shared" si="5"/>
        <v/>
      </c>
      <c r="AD45" s="79" t="str">
        <f t="shared" si="6"/>
        <v/>
      </c>
      <c r="AE45" s="182">
        <v>4</v>
      </c>
      <c r="AF45" s="76">
        <v>1</v>
      </c>
      <c r="AG45" s="76"/>
      <c r="AH45" s="76"/>
      <c r="AI45" s="76"/>
      <c r="AJ45" s="76"/>
      <c r="AK45" s="76"/>
      <c r="AL45" s="76"/>
      <c r="AM45" s="76"/>
      <c r="AN45" s="76"/>
      <c r="AO45" s="76">
        <f t="shared" si="7"/>
        <v>5</v>
      </c>
      <c r="AP45" s="76">
        <f t="shared" si="8"/>
        <v>25</v>
      </c>
      <c r="AQ45" s="108">
        <v>18</v>
      </c>
      <c r="AR45" s="78">
        <v>15</v>
      </c>
      <c r="AS45" s="78"/>
      <c r="AT45" s="78"/>
      <c r="AU45" s="78"/>
      <c r="AV45" s="78"/>
      <c r="AW45" s="78"/>
      <c r="AX45" s="78">
        <f t="shared" si="9"/>
        <v>33</v>
      </c>
      <c r="AY45" s="78">
        <f t="shared" si="0"/>
        <v>66</v>
      </c>
      <c r="AZ45" s="384"/>
      <c r="BA45" s="385"/>
      <c r="BB45" s="80">
        <f t="shared" si="10"/>
        <v>0</v>
      </c>
      <c r="BC45" s="182">
        <v>86</v>
      </c>
      <c r="BD45" s="76">
        <v>81</v>
      </c>
      <c r="BE45" s="76"/>
      <c r="BF45" s="76"/>
      <c r="BG45" s="76"/>
      <c r="BH45" s="76">
        <f t="shared" si="11"/>
        <v>167</v>
      </c>
      <c r="BI45" s="76">
        <f t="shared" si="1"/>
        <v>83.5</v>
      </c>
      <c r="BJ45" s="78">
        <v>1</v>
      </c>
      <c r="BK45" s="78">
        <v>1</v>
      </c>
      <c r="BL45" s="78">
        <v>17</v>
      </c>
      <c r="BM45" s="78">
        <v>22</v>
      </c>
      <c r="BN45" s="78"/>
      <c r="BO45" s="78"/>
      <c r="BP45" s="78"/>
      <c r="BQ45" s="78"/>
      <c r="BR45" s="78"/>
      <c r="BS45" s="78"/>
      <c r="BT45" s="78">
        <f t="shared" si="12"/>
        <v>41</v>
      </c>
      <c r="BU45" s="78">
        <f t="shared" si="13"/>
        <v>48.235294117647058</v>
      </c>
      <c r="BV45" s="82">
        <v>70</v>
      </c>
      <c r="BW45" s="82">
        <v>70</v>
      </c>
      <c r="BX45" s="82"/>
      <c r="BY45" s="82"/>
      <c r="BZ45" s="82"/>
      <c r="CA45" s="82">
        <f t="shared" si="14"/>
        <v>140</v>
      </c>
      <c r="CB45" s="82">
        <f t="shared" si="15"/>
        <v>70</v>
      </c>
      <c r="CC45" s="84">
        <v>83</v>
      </c>
      <c r="CD45" s="84">
        <v>86</v>
      </c>
      <c r="CE45" s="84"/>
      <c r="CF45" s="84"/>
      <c r="CG45" s="84"/>
      <c r="CH45" s="84">
        <f t="shared" si="16"/>
        <v>169</v>
      </c>
      <c r="CI45" s="84">
        <f t="shared" si="17"/>
        <v>84.5</v>
      </c>
      <c r="CJ45" s="86"/>
      <c r="CK45" s="86"/>
      <c r="CL45" s="86"/>
      <c r="CM45" s="86"/>
      <c r="CN45" s="86"/>
      <c r="CO45" s="86" t="str">
        <f t="shared" si="18"/>
        <v/>
      </c>
      <c r="CP45" s="86">
        <f t="shared" si="19"/>
        <v>0</v>
      </c>
      <c r="CQ45" s="182">
        <v>70</v>
      </c>
      <c r="CR45" s="76"/>
      <c r="CS45" s="76"/>
      <c r="CT45" s="88"/>
      <c r="CU45" s="88"/>
      <c r="CV45" s="88"/>
      <c r="CW45" s="88"/>
      <c r="CX45" s="88"/>
      <c r="CY45" s="88">
        <f t="shared" si="20"/>
        <v>70</v>
      </c>
      <c r="CZ45" s="89">
        <f t="shared" si="2"/>
        <v>70</v>
      </c>
      <c r="DA45" s="386">
        <v>42</v>
      </c>
      <c r="DB45" s="385"/>
      <c r="DC45" s="80">
        <f t="shared" si="21"/>
        <v>17.5</v>
      </c>
      <c r="DD45" s="90" t="str">
        <f t="shared" si="29"/>
        <v/>
      </c>
      <c r="DE45" s="91">
        <f t="shared" si="30"/>
        <v>11.375</v>
      </c>
      <c r="DF45" s="91">
        <f t="shared" si="22"/>
        <v>34.172794117647058</v>
      </c>
      <c r="DG45" s="92">
        <f t="shared" si="23"/>
        <v>17.5</v>
      </c>
      <c r="DH45" s="93">
        <f t="shared" si="24"/>
        <v>63.047794117647058</v>
      </c>
      <c r="DI45" s="94">
        <f t="shared" si="25"/>
        <v>76.904871323529406</v>
      </c>
      <c r="DJ45" s="95">
        <f t="shared" si="26"/>
        <v>79.470996732026137</v>
      </c>
      <c r="DK45" s="96">
        <f t="shared" si="27"/>
        <v>81.523897058823536</v>
      </c>
      <c r="DL45" s="97">
        <f t="shared" si="28"/>
        <v>79</v>
      </c>
      <c r="DM45" s="98"/>
      <c r="DN45" s="1"/>
    </row>
    <row r="46" spans="1:118" ht="18" customHeight="1">
      <c r="A46" s="70"/>
      <c r="B46" s="71">
        <v>109330070635</v>
      </c>
      <c r="C46" s="252" t="s">
        <v>296</v>
      </c>
      <c r="D46" s="253"/>
      <c r="E46" s="182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 t="str">
        <f t="shared" si="3"/>
        <v/>
      </c>
      <c r="R46" s="76">
        <f t="shared" si="4"/>
        <v>0</v>
      </c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 t="str">
        <f t="shared" si="5"/>
        <v/>
      </c>
      <c r="AD46" s="79" t="str">
        <f t="shared" si="6"/>
        <v/>
      </c>
      <c r="AE46" s="182">
        <v>1</v>
      </c>
      <c r="AF46" s="76">
        <v>7</v>
      </c>
      <c r="AG46" s="76"/>
      <c r="AH46" s="76"/>
      <c r="AI46" s="76"/>
      <c r="AJ46" s="76"/>
      <c r="AK46" s="76"/>
      <c r="AL46" s="76"/>
      <c r="AM46" s="76"/>
      <c r="AN46" s="76"/>
      <c r="AO46" s="76">
        <f t="shared" si="7"/>
        <v>8</v>
      </c>
      <c r="AP46" s="76">
        <f t="shared" si="8"/>
        <v>40</v>
      </c>
      <c r="AQ46" s="108">
        <v>19</v>
      </c>
      <c r="AR46" s="78">
        <v>14</v>
      </c>
      <c r="AS46" s="78"/>
      <c r="AT46" s="78"/>
      <c r="AU46" s="78"/>
      <c r="AV46" s="78"/>
      <c r="AW46" s="78"/>
      <c r="AX46" s="78">
        <f t="shared" si="9"/>
        <v>33</v>
      </c>
      <c r="AY46" s="78">
        <f t="shared" si="0"/>
        <v>66</v>
      </c>
      <c r="AZ46" s="384"/>
      <c r="BA46" s="385"/>
      <c r="BB46" s="80">
        <f t="shared" si="10"/>
        <v>0</v>
      </c>
      <c r="BC46" s="182">
        <v>85</v>
      </c>
      <c r="BD46" s="76">
        <v>83</v>
      </c>
      <c r="BE46" s="76"/>
      <c r="BF46" s="76"/>
      <c r="BG46" s="76"/>
      <c r="BH46" s="76">
        <f t="shared" si="11"/>
        <v>168</v>
      </c>
      <c r="BI46" s="76">
        <f t="shared" si="1"/>
        <v>84</v>
      </c>
      <c r="BJ46" s="78">
        <v>11</v>
      </c>
      <c r="BK46" s="78">
        <v>13</v>
      </c>
      <c r="BL46" s="78">
        <v>17</v>
      </c>
      <c r="BM46" s="78">
        <v>22</v>
      </c>
      <c r="BN46" s="78"/>
      <c r="BO46" s="78"/>
      <c r="BP46" s="78"/>
      <c r="BQ46" s="78"/>
      <c r="BR46" s="78"/>
      <c r="BS46" s="78"/>
      <c r="BT46" s="78">
        <f t="shared" si="12"/>
        <v>63</v>
      </c>
      <c r="BU46" s="78">
        <f t="shared" si="13"/>
        <v>74.117647058823536</v>
      </c>
      <c r="BV46" s="82">
        <v>88</v>
      </c>
      <c r="BW46" s="82">
        <v>84</v>
      </c>
      <c r="BX46" s="82"/>
      <c r="BY46" s="82"/>
      <c r="BZ46" s="82"/>
      <c r="CA46" s="82">
        <f t="shared" si="14"/>
        <v>172</v>
      </c>
      <c r="CB46" s="82">
        <f t="shared" si="15"/>
        <v>86</v>
      </c>
      <c r="CC46" s="84">
        <v>84</v>
      </c>
      <c r="CD46" s="84">
        <v>87</v>
      </c>
      <c r="CE46" s="84"/>
      <c r="CF46" s="84"/>
      <c r="CG46" s="84"/>
      <c r="CH46" s="84">
        <f t="shared" si="16"/>
        <v>171</v>
      </c>
      <c r="CI46" s="84">
        <f t="shared" si="17"/>
        <v>85.5</v>
      </c>
      <c r="CJ46" s="86"/>
      <c r="CK46" s="86"/>
      <c r="CL46" s="86"/>
      <c r="CM46" s="86"/>
      <c r="CN46" s="86"/>
      <c r="CO46" s="86" t="str">
        <f t="shared" si="18"/>
        <v/>
      </c>
      <c r="CP46" s="86">
        <f t="shared" si="19"/>
        <v>0</v>
      </c>
      <c r="CQ46" s="182">
        <v>85</v>
      </c>
      <c r="CR46" s="76"/>
      <c r="CS46" s="76"/>
      <c r="CT46" s="88"/>
      <c r="CU46" s="88"/>
      <c r="CV46" s="88"/>
      <c r="CW46" s="88"/>
      <c r="CX46" s="88"/>
      <c r="CY46" s="88">
        <f t="shared" si="20"/>
        <v>85</v>
      </c>
      <c r="CZ46" s="89">
        <f t="shared" si="2"/>
        <v>85</v>
      </c>
      <c r="DA46" s="386">
        <v>44</v>
      </c>
      <c r="DB46" s="385"/>
      <c r="DC46" s="80">
        <f t="shared" si="21"/>
        <v>18.333333333333332</v>
      </c>
      <c r="DD46" s="90" t="str">
        <f t="shared" si="29"/>
        <v/>
      </c>
      <c r="DE46" s="91">
        <f t="shared" si="30"/>
        <v>13.25</v>
      </c>
      <c r="DF46" s="91">
        <f t="shared" si="22"/>
        <v>40.880147058823532</v>
      </c>
      <c r="DG46" s="92">
        <f t="shared" si="23"/>
        <v>18.333333333333332</v>
      </c>
      <c r="DH46" s="93">
        <f t="shared" si="24"/>
        <v>72.463480392156868</v>
      </c>
      <c r="DI46" s="94">
        <f t="shared" si="25"/>
        <v>82.789675245098039</v>
      </c>
      <c r="DJ46" s="95">
        <f t="shared" si="26"/>
        <v>84.701933551198266</v>
      </c>
      <c r="DK46" s="96">
        <f t="shared" si="27"/>
        <v>86.231740196078434</v>
      </c>
      <c r="DL46" s="97">
        <f t="shared" si="28"/>
        <v>85</v>
      </c>
      <c r="DM46" s="98"/>
      <c r="DN46" s="1"/>
    </row>
    <row r="47" spans="1:118" ht="18" hidden="1" customHeight="1" thickBot="1">
      <c r="A47" s="70"/>
      <c r="B47" s="71"/>
      <c r="C47" s="252"/>
      <c r="D47" s="253"/>
      <c r="E47" s="182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 t="str">
        <f t="shared" si="3"/>
        <v/>
      </c>
      <c r="R47" s="76">
        <f t="shared" si="4"/>
        <v>0</v>
      </c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 t="str">
        <f t="shared" si="5"/>
        <v/>
      </c>
      <c r="AD47" s="79" t="str">
        <f t="shared" si="6"/>
        <v/>
      </c>
      <c r="AE47" s="182"/>
      <c r="AF47" s="76"/>
      <c r="AG47" s="76"/>
      <c r="AH47" s="76"/>
      <c r="AI47" s="76"/>
      <c r="AJ47" s="76"/>
      <c r="AK47" s="76"/>
      <c r="AL47" s="76"/>
      <c r="AM47" s="76"/>
      <c r="AN47" s="76"/>
      <c r="AO47" s="76" t="str">
        <f t="shared" si="7"/>
        <v/>
      </c>
      <c r="AP47" s="76" t="str">
        <f t="shared" si="8"/>
        <v/>
      </c>
      <c r="AQ47" s="108"/>
      <c r="AR47" s="78"/>
      <c r="AS47" s="78"/>
      <c r="AT47" s="78"/>
      <c r="AU47" s="78"/>
      <c r="AV47" s="78"/>
      <c r="AW47" s="78"/>
      <c r="AX47" s="78" t="str">
        <f t="shared" si="9"/>
        <v/>
      </c>
      <c r="AY47" s="78" t="str">
        <f t="shared" si="0"/>
        <v/>
      </c>
      <c r="AZ47" s="384"/>
      <c r="BA47" s="385"/>
      <c r="BB47" s="80">
        <f t="shared" si="10"/>
        <v>0</v>
      </c>
      <c r="BC47" s="182"/>
      <c r="BD47" s="76"/>
      <c r="BE47" s="76"/>
      <c r="BF47" s="76"/>
      <c r="BG47" s="76"/>
      <c r="BH47" s="76" t="str">
        <f t="shared" si="11"/>
        <v/>
      </c>
      <c r="BI47" s="76" t="str">
        <f t="shared" si="1"/>
        <v/>
      </c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 t="str">
        <f t="shared" si="12"/>
        <v/>
      </c>
      <c r="BU47" s="78" t="str">
        <f t="shared" si="13"/>
        <v/>
      </c>
      <c r="BV47" s="82"/>
      <c r="BW47" s="82"/>
      <c r="BX47" s="82"/>
      <c r="BY47" s="82"/>
      <c r="BZ47" s="82"/>
      <c r="CA47" s="82" t="str">
        <f t="shared" si="14"/>
        <v/>
      </c>
      <c r="CB47" s="82" t="str">
        <f t="shared" si="15"/>
        <v/>
      </c>
      <c r="CC47" s="84"/>
      <c r="CD47" s="84"/>
      <c r="CE47" s="84"/>
      <c r="CF47" s="84"/>
      <c r="CG47" s="84"/>
      <c r="CH47" s="84" t="str">
        <f t="shared" si="16"/>
        <v/>
      </c>
      <c r="CI47" s="84" t="str">
        <f t="shared" si="17"/>
        <v/>
      </c>
      <c r="CJ47" s="86"/>
      <c r="CK47" s="86"/>
      <c r="CL47" s="86"/>
      <c r="CM47" s="86"/>
      <c r="CN47" s="86"/>
      <c r="CO47" s="86" t="str">
        <f t="shared" si="18"/>
        <v/>
      </c>
      <c r="CP47" s="86">
        <f t="shared" si="19"/>
        <v>0</v>
      </c>
      <c r="CQ47" s="182"/>
      <c r="CR47" s="76"/>
      <c r="CS47" s="76"/>
      <c r="CT47" s="88"/>
      <c r="CU47" s="88"/>
      <c r="CV47" s="88"/>
      <c r="CW47" s="88"/>
      <c r="CX47" s="88"/>
      <c r="CY47" s="88" t="str">
        <f t="shared" si="20"/>
        <v/>
      </c>
      <c r="CZ47" s="89" t="str">
        <f t="shared" si="2"/>
        <v/>
      </c>
      <c r="DA47" s="386"/>
      <c r="DB47" s="385"/>
      <c r="DC47" s="80" t="str">
        <f t="shared" si="21"/>
        <v/>
      </c>
      <c r="DD47" s="90" t="str">
        <f t="shared" si="29"/>
        <v/>
      </c>
      <c r="DE47" s="91" t="str">
        <f t="shared" si="30"/>
        <v/>
      </c>
      <c r="DF47" s="91" t="str">
        <f t="shared" si="22"/>
        <v/>
      </c>
      <c r="DG47" s="92" t="str">
        <f t="shared" si="23"/>
        <v/>
      </c>
      <c r="DH47" s="93" t="str">
        <f t="shared" si="24"/>
        <v/>
      </c>
      <c r="DI47" s="94" t="str">
        <f t="shared" si="25"/>
        <v/>
      </c>
      <c r="DJ47" s="95" t="str">
        <f t="shared" si="26"/>
        <v/>
      </c>
      <c r="DK47" s="96" t="str">
        <f t="shared" si="27"/>
        <v/>
      </c>
      <c r="DL47" s="97" t="str">
        <f t="shared" si="28"/>
        <v/>
      </c>
      <c r="DM47" s="98"/>
      <c r="DN47" s="1"/>
    </row>
    <row r="48" spans="1:118" ht="18" hidden="1" customHeight="1" thickBot="1">
      <c r="A48" s="70"/>
      <c r="B48" s="71"/>
      <c r="C48" s="252"/>
      <c r="D48" s="253"/>
      <c r="E48" s="182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 t="str">
        <f t="shared" si="3"/>
        <v/>
      </c>
      <c r="R48" s="76">
        <f t="shared" si="4"/>
        <v>0</v>
      </c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 t="str">
        <f t="shared" si="5"/>
        <v/>
      </c>
      <c r="AD48" s="79" t="str">
        <f t="shared" si="6"/>
        <v/>
      </c>
      <c r="AE48" s="182"/>
      <c r="AF48" s="76"/>
      <c r="AG48" s="76"/>
      <c r="AH48" s="76"/>
      <c r="AI48" s="76"/>
      <c r="AJ48" s="76"/>
      <c r="AK48" s="76"/>
      <c r="AL48" s="76"/>
      <c r="AM48" s="76"/>
      <c r="AN48" s="76"/>
      <c r="AO48" s="76" t="str">
        <f t="shared" si="7"/>
        <v/>
      </c>
      <c r="AP48" s="76" t="str">
        <f t="shared" si="8"/>
        <v/>
      </c>
      <c r="AQ48" s="108"/>
      <c r="AR48" s="78"/>
      <c r="AS48" s="78"/>
      <c r="AT48" s="78"/>
      <c r="AU48" s="78"/>
      <c r="AV48" s="78"/>
      <c r="AW48" s="78"/>
      <c r="AX48" s="78" t="str">
        <f t="shared" si="9"/>
        <v/>
      </c>
      <c r="AY48" s="78" t="str">
        <f t="shared" si="0"/>
        <v/>
      </c>
      <c r="AZ48" s="384"/>
      <c r="BA48" s="385"/>
      <c r="BB48" s="80">
        <f t="shared" si="10"/>
        <v>0</v>
      </c>
      <c r="BC48" s="182"/>
      <c r="BD48" s="76"/>
      <c r="BE48" s="76"/>
      <c r="BF48" s="76"/>
      <c r="BG48" s="76"/>
      <c r="BH48" s="76" t="str">
        <f t="shared" si="11"/>
        <v/>
      </c>
      <c r="BI48" s="76" t="str">
        <f t="shared" si="1"/>
        <v/>
      </c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 t="str">
        <f t="shared" si="12"/>
        <v/>
      </c>
      <c r="BU48" s="78" t="str">
        <f t="shared" si="13"/>
        <v/>
      </c>
      <c r="BV48" s="82"/>
      <c r="BW48" s="82"/>
      <c r="BX48" s="82"/>
      <c r="BY48" s="82"/>
      <c r="BZ48" s="82"/>
      <c r="CA48" s="82" t="str">
        <f t="shared" si="14"/>
        <v/>
      </c>
      <c r="CB48" s="82" t="str">
        <f t="shared" si="15"/>
        <v/>
      </c>
      <c r="CC48" s="84"/>
      <c r="CD48" s="84"/>
      <c r="CE48" s="84"/>
      <c r="CF48" s="84"/>
      <c r="CG48" s="84"/>
      <c r="CH48" s="84" t="str">
        <f t="shared" si="16"/>
        <v/>
      </c>
      <c r="CI48" s="84" t="str">
        <f t="shared" si="17"/>
        <v/>
      </c>
      <c r="CJ48" s="86"/>
      <c r="CK48" s="86"/>
      <c r="CL48" s="86"/>
      <c r="CM48" s="86"/>
      <c r="CN48" s="86"/>
      <c r="CO48" s="86" t="str">
        <f t="shared" si="18"/>
        <v/>
      </c>
      <c r="CP48" s="86">
        <f t="shared" si="19"/>
        <v>0</v>
      </c>
      <c r="CQ48" s="182"/>
      <c r="CR48" s="76"/>
      <c r="CS48" s="76"/>
      <c r="CT48" s="88"/>
      <c r="CU48" s="88"/>
      <c r="CV48" s="88"/>
      <c r="CW48" s="88"/>
      <c r="CX48" s="88"/>
      <c r="CY48" s="88" t="str">
        <f t="shared" si="20"/>
        <v/>
      </c>
      <c r="CZ48" s="89" t="str">
        <f t="shared" si="2"/>
        <v/>
      </c>
      <c r="DA48" s="386"/>
      <c r="DB48" s="385"/>
      <c r="DC48" s="80" t="str">
        <f t="shared" si="21"/>
        <v/>
      </c>
      <c r="DD48" s="90" t="str">
        <f t="shared" si="29"/>
        <v/>
      </c>
      <c r="DE48" s="91" t="str">
        <f t="shared" si="30"/>
        <v/>
      </c>
      <c r="DF48" s="91" t="str">
        <f t="shared" si="22"/>
        <v/>
      </c>
      <c r="DG48" s="92" t="str">
        <f t="shared" si="23"/>
        <v/>
      </c>
      <c r="DH48" s="93" t="str">
        <f t="shared" si="24"/>
        <v/>
      </c>
      <c r="DI48" s="94" t="str">
        <f t="shared" si="25"/>
        <v/>
      </c>
      <c r="DJ48" s="95" t="str">
        <f t="shared" si="26"/>
        <v/>
      </c>
      <c r="DK48" s="96" t="str">
        <f t="shared" si="27"/>
        <v/>
      </c>
      <c r="DL48" s="97" t="str">
        <f t="shared" si="28"/>
        <v/>
      </c>
      <c r="DM48" s="98"/>
      <c r="DN48" s="1"/>
    </row>
    <row r="49" spans="1:118" ht="18" hidden="1" customHeight="1">
      <c r="A49" s="70"/>
      <c r="B49" s="71"/>
      <c r="C49" s="252"/>
      <c r="D49" s="253"/>
      <c r="E49" s="182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 t="str">
        <f t="shared" si="3"/>
        <v/>
      </c>
      <c r="R49" s="76">
        <f t="shared" si="4"/>
        <v>0</v>
      </c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 t="str">
        <f t="shared" si="5"/>
        <v/>
      </c>
      <c r="AD49" s="79" t="str">
        <f t="shared" si="6"/>
        <v/>
      </c>
      <c r="AE49" s="182"/>
      <c r="AF49" s="76"/>
      <c r="AG49" s="76"/>
      <c r="AH49" s="76"/>
      <c r="AI49" s="76"/>
      <c r="AJ49" s="76"/>
      <c r="AK49" s="76"/>
      <c r="AL49" s="76"/>
      <c r="AM49" s="76"/>
      <c r="AN49" s="76"/>
      <c r="AO49" s="76" t="str">
        <f t="shared" si="7"/>
        <v/>
      </c>
      <c r="AP49" s="76" t="str">
        <f t="shared" si="8"/>
        <v/>
      </c>
      <c r="AQ49" s="108"/>
      <c r="AR49" s="78"/>
      <c r="AS49" s="78"/>
      <c r="AT49" s="78"/>
      <c r="AU49" s="78"/>
      <c r="AV49" s="78"/>
      <c r="AW49" s="78"/>
      <c r="AX49" s="78" t="str">
        <f t="shared" si="9"/>
        <v/>
      </c>
      <c r="AY49" s="78" t="str">
        <f t="shared" si="0"/>
        <v/>
      </c>
      <c r="AZ49" s="384"/>
      <c r="BA49" s="385"/>
      <c r="BB49" s="80">
        <f t="shared" si="10"/>
        <v>0</v>
      </c>
      <c r="BC49" s="182"/>
      <c r="BD49" s="76"/>
      <c r="BE49" s="76"/>
      <c r="BF49" s="76"/>
      <c r="BG49" s="76"/>
      <c r="BH49" s="76" t="str">
        <f t="shared" si="11"/>
        <v/>
      </c>
      <c r="BI49" s="76" t="str">
        <f t="shared" si="1"/>
        <v/>
      </c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 t="str">
        <f t="shared" si="12"/>
        <v/>
      </c>
      <c r="BU49" s="78" t="str">
        <f t="shared" si="13"/>
        <v/>
      </c>
      <c r="BV49" s="82"/>
      <c r="BW49" s="82"/>
      <c r="BX49" s="82"/>
      <c r="BY49" s="82"/>
      <c r="BZ49" s="82"/>
      <c r="CA49" s="82" t="str">
        <f t="shared" si="14"/>
        <v/>
      </c>
      <c r="CB49" s="82" t="str">
        <f t="shared" si="15"/>
        <v/>
      </c>
      <c r="CC49" s="84"/>
      <c r="CD49" s="84"/>
      <c r="CE49" s="84"/>
      <c r="CF49" s="84"/>
      <c r="CG49" s="84"/>
      <c r="CH49" s="84" t="str">
        <f t="shared" si="16"/>
        <v/>
      </c>
      <c r="CI49" s="84" t="str">
        <f t="shared" si="17"/>
        <v/>
      </c>
      <c r="CJ49" s="86"/>
      <c r="CK49" s="86"/>
      <c r="CL49" s="86"/>
      <c r="CM49" s="86"/>
      <c r="CN49" s="86"/>
      <c r="CO49" s="86" t="str">
        <f t="shared" si="18"/>
        <v/>
      </c>
      <c r="CP49" s="86">
        <f t="shared" si="19"/>
        <v>0</v>
      </c>
      <c r="CQ49" s="182"/>
      <c r="CR49" s="76"/>
      <c r="CS49" s="76"/>
      <c r="CT49" s="88"/>
      <c r="CU49" s="88"/>
      <c r="CV49" s="88"/>
      <c r="CW49" s="88"/>
      <c r="CX49" s="88"/>
      <c r="CY49" s="88" t="str">
        <f t="shared" si="20"/>
        <v/>
      </c>
      <c r="CZ49" s="89" t="str">
        <f t="shared" si="2"/>
        <v/>
      </c>
      <c r="DA49" s="386"/>
      <c r="DB49" s="385"/>
      <c r="DC49" s="80" t="str">
        <f t="shared" si="21"/>
        <v/>
      </c>
      <c r="DD49" s="90" t="str">
        <f t="shared" si="29"/>
        <v/>
      </c>
      <c r="DE49" s="91" t="str">
        <f t="shared" si="30"/>
        <v/>
      </c>
      <c r="DF49" s="91" t="str">
        <f t="shared" si="22"/>
        <v/>
      </c>
      <c r="DG49" s="92" t="str">
        <f t="shared" si="23"/>
        <v/>
      </c>
      <c r="DH49" s="93" t="str">
        <f t="shared" si="24"/>
        <v/>
      </c>
      <c r="DI49" s="94" t="str">
        <f t="shared" si="25"/>
        <v/>
      </c>
      <c r="DJ49" s="95" t="str">
        <f t="shared" si="26"/>
        <v/>
      </c>
      <c r="DK49" s="96" t="str">
        <f t="shared" si="27"/>
        <v/>
      </c>
      <c r="DL49" s="97" t="str">
        <f t="shared" si="28"/>
        <v/>
      </c>
      <c r="DM49" s="98"/>
      <c r="DN49" s="1"/>
    </row>
    <row r="50" spans="1:118" ht="18" hidden="1" customHeight="1" thickBot="1">
      <c r="A50" s="70"/>
      <c r="B50" s="71"/>
      <c r="C50" s="252"/>
      <c r="D50" s="253"/>
      <c r="E50" s="182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 t="str">
        <f t="shared" si="3"/>
        <v/>
      </c>
      <c r="R50" s="76">
        <f t="shared" si="4"/>
        <v>0</v>
      </c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 t="str">
        <f t="shared" si="5"/>
        <v/>
      </c>
      <c r="AD50" s="79" t="str">
        <f t="shared" si="6"/>
        <v/>
      </c>
      <c r="AE50" s="182"/>
      <c r="AF50" s="76"/>
      <c r="AG50" s="76"/>
      <c r="AH50" s="76"/>
      <c r="AI50" s="76"/>
      <c r="AJ50" s="76"/>
      <c r="AK50" s="76"/>
      <c r="AL50" s="76"/>
      <c r="AM50" s="76"/>
      <c r="AN50" s="76"/>
      <c r="AO50" s="76" t="str">
        <f t="shared" si="7"/>
        <v/>
      </c>
      <c r="AP50" s="76" t="str">
        <f t="shared" si="8"/>
        <v/>
      </c>
      <c r="AQ50" s="108"/>
      <c r="AR50" s="78"/>
      <c r="AS50" s="78"/>
      <c r="AT50" s="78"/>
      <c r="AU50" s="78"/>
      <c r="AV50" s="78"/>
      <c r="AW50" s="78"/>
      <c r="AX50" s="78" t="str">
        <f t="shared" si="9"/>
        <v/>
      </c>
      <c r="AY50" s="78" t="str">
        <f t="shared" si="0"/>
        <v/>
      </c>
      <c r="AZ50" s="384"/>
      <c r="BA50" s="385"/>
      <c r="BB50" s="80">
        <f t="shared" si="10"/>
        <v>0</v>
      </c>
      <c r="BC50" s="182"/>
      <c r="BD50" s="76"/>
      <c r="BE50" s="76"/>
      <c r="BF50" s="76"/>
      <c r="BG50" s="76"/>
      <c r="BH50" s="76" t="str">
        <f t="shared" si="11"/>
        <v/>
      </c>
      <c r="BI50" s="76" t="str">
        <f t="shared" si="1"/>
        <v/>
      </c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 t="str">
        <f t="shared" si="12"/>
        <v/>
      </c>
      <c r="BU50" s="78" t="str">
        <f t="shared" si="13"/>
        <v/>
      </c>
      <c r="BV50" s="82"/>
      <c r="BW50" s="82"/>
      <c r="BX50" s="82"/>
      <c r="BY50" s="82"/>
      <c r="BZ50" s="82"/>
      <c r="CA50" s="82" t="str">
        <f t="shared" si="14"/>
        <v/>
      </c>
      <c r="CB50" s="82" t="str">
        <f t="shared" si="15"/>
        <v/>
      </c>
      <c r="CC50" s="84"/>
      <c r="CD50" s="84"/>
      <c r="CE50" s="84"/>
      <c r="CF50" s="84"/>
      <c r="CG50" s="84"/>
      <c r="CH50" s="84" t="str">
        <f t="shared" si="16"/>
        <v/>
      </c>
      <c r="CI50" s="84" t="str">
        <f t="shared" si="17"/>
        <v/>
      </c>
      <c r="CJ50" s="86"/>
      <c r="CK50" s="86"/>
      <c r="CL50" s="86"/>
      <c r="CM50" s="86"/>
      <c r="CN50" s="86"/>
      <c r="CO50" s="86" t="str">
        <f t="shared" si="18"/>
        <v/>
      </c>
      <c r="CP50" s="86">
        <f t="shared" si="19"/>
        <v>0</v>
      </c>
      <c r="CQ50" s="182"/>
      <c r="CR50" s="76"/>
      <c r="CS50" s="76"/>
      <c r="CT50" s="88"/>
      <c r="CU50" s="88"/>
      <c r="CV50" s="88"/>
      <c r="CW50" s="88"/>
      <c r="CX50" s="88"/>
      <c r="CY50" s="88" t="str">
        <f t="shared" si="20"/>
        <v/>
      </c>
      <c r="CZ50" s="89" t="str">
        <f t="shared" si="2"/>
        <v/>
      </c>
      <c r="DA50" s="386"/>
      <c r="DB50" s="385"/>
      <c r="DC50" s="80" t="str">
        <f t="shared" si="21"/>
        <v/>
      </c>
      <c r="DD50" s="90" t="str">
        <f t="shared" si="29"/>
        <v/>
      </c>
      <c r="DE50" s="91" t="str">
        <f t="shared" si="30"/>
        <v/>
      </c>
      <c r="DF50" s="91" t="str">
        <f t="shared" si="22"/>
        <v/>
      </c>
      <c r="DG50" s="92" t="str">
        <f t="shared" si="23"/>
        <v/>
      </c>
      <c r="DH50" s="93" t="str">
        <f t="shared" si="24"/>
        <v/>
      </c>
      <c r="DI50" s="94" t="str">
        <f t="shared" si="25"/>
        <v/>
      </c>
      <c r="DJ50" s="95" t="str">
        <f t="shared" si="26"/>
        <v/>
      </c>
      <c r="DK50" s="96" t="str">
        <f t="shared" si="27"/>
        <v/>
      </c>
      <c r="DL50" s="97" t="str">
        <f t="shared" si="28"/>
        <v/>
      </c>
      <c r="DM50" s="98"/>
      <c r="DN50" s="1"/>
    </row>
    <row r="51" spans="1:118" ht="18" hidden="1" customHeight="1" thickBot="1">
      <c r="A51" s="70"/>
      <c r="B51" s="71"/>
      <c r="C51" s="252"/>
      <c r="D51" s="253"/>
      <c r="E51" s="182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 t="str">
        <f t="shared" si="3"/>
        <v/>
      </c>
      <c r="R51" s="76">
        <f t="shared" si="4"/>
        <v>0</v>
      </c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 t="str">
        <f t="shared" si="5"/>
        <v/>
      </c>
      <c r="AD51" s="79" t="str">
        <f t="shared" si="6"/>
        <v/>
      </c>
      <c r="AE51" s="182"/>
      <c r="AF51" s="76"/>
      <c r="AG51" s="76"/>
      <c r="AH51" s="76"/>
      <c r="AI51" s="76"/>
      <c r="AJ51" s="76"/>
      <c r="AK51" s="76"/>
      <c r="AL51" s="76"/>
      <c r="AM51" s="76"/>
      <c r="AN51" s="76"/>
      <c r="AO51" s="76" t="str">
        <f t="shared" si="7"/>
        <v/>
      </c>
      <c r="AP51" s="76" t="str">
        <f t="shared" si="8"/>
        <v/>
      </c>
      <c r="AQ51" s="108"/>
      <c r="AR51" s="78"/>
      <c r="AS51" s="78"/>
      <c r="AT51" s="78"/>
      <c r="AU51" s="78"/>
      <c r="AV51" s="78"/>
      <c r="AW51" s="78"/>
      <c r="AX51" s="78" t="str">
        <f t="shared" si="9"/>
        <v/>
      </c>
      <c r="AY51" s="78" t="str">
        <f t="shared" si="0"/>
        <v/>
      </c>
      <c r="AZ51" s="384"/>
      <c r="BA51" s="385"/>
      <c r="BB51" s="80">
        <f t="shared" si="10"/>
        <v>0</v>
      </c>
      <c r="BC51" s="182"/>
      <c r="BD51" s="76"/>
      <c r="BE51" s="76"/>
      <c r="BF51" s="76"/>
      <c r="BG51" s="76"/>
      <c r="BH51" s="76" t="str">
        <f t="shared" si="11"/>
        <v/>
      </c>
      <c r="BI51" s="76" t="str">
        <f t="shared" si="1"/>
        <v/>
      </c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 t="str">
        <f t="shared" si="12"/>
        <v/>
      </c>
      <c r="BU51" s="78" t="str">
        <f t="shared" si="13"/>
        <v/>
      </c>
      <c r="BV51" s="82"/>
      <c r="BW51" s="82"/>
      <c r="BX51" s="82"/>
      <c r="BY51" s="82"/>
      <c r="BZ51" s="82"/>
      <c r="CA51" s="82" t="str">
        <f t="shared" si="14"/>
        <v/>
      </c>
      <c r="CB51" s="82" t="str">
        <f t="shared" si="15"/>
        <v/>
      </c>
      <c r="CC51" s="84"/>
      <c r="CD51" s="84"/>
      <c r="CE51" s="84"/>
      <c r="CF51" s="84"/>
      <c r="CG51" s="84"/>
      <c r="CH51" s="84" t="str">
        <f t="shared" si="16"/>
        <v/>
      </c>
      <c r="CI51" s="84" t="str">
        <f t="shared" si="17"/>
        <v/>
      </c>
      <c r="CJ51" s="86"/>
      <c r="CK51" s="86"/>
      <c r="CL51" s="86"/>
      <c r="CM51" s="86"/>
      <c r="CN51" s="86"/>
      <c r="CO51" s="86" t="str">
        <f t="shared" si="18"/>
        <v/>
      </c>
      <c r="CP51" s="86">
        <f t="shared" si="19"/>
        <v>0</v>
      </c>
      <c r="CQ51" s="182"/>
      <c r="CR51" s="76"/>
      <c r="CS51" s="76"/>
      <c r="CT51" s="88"/>
      <c r="CU51" s="88"/>
      <c r="CV51" s="88"/>
      <c r="CW51" s="88"/>
      <c r="CX51" s="88"/>
      <c r="CY51" s="88" t="str">
        <f t="shared" si="20"/>
        <v/>
      </c>
      <c r="CZ51" s="89" t="str">
        <f t="shared" si="2"/>
        <v/>
      </c>
      <c r="DA51" s="386"/>
      <c r="DB51" s="385"/>
      <c r="DC51" s="80" t="str">
        <f t="shared" si="21"/>
        <v/>
      </c>
      <c r="DD51" s="90" t="str">
        <f t="shared" si="29"/>
        <v/>
      </c>
      <c r="DE51" s="91" t="str">
        <f t="shared" si="30"/>
        <v/>
      </c>
      <c r="DF51" s="91" t="str">
        <f t="shared" si="22"/>
        <v/>
      </c>
      <c r="DG51" s="92" t="str">
        <f t="shared" si="23"/>
        <v/>
      </c>
      <c r="DH51" s="93" t="str">
        <f t="shared" si="24"/>
        <v/>
      </c>
      <c r="DI51" s="94" t="str">
        <f t="shared" si="25"/>
        <v/>
      </c>
      <c r="DJ51" s="95" t="str">
        <f t="shared" si="26"/>
        <v/>
      </c>
      <c r="DK51" s="96" t="str">
        <f t="shared" si="27"/>
        <v/>
      </c>
      <c r="DL51" s="97" t="str">
        <f t="shared" si="28"/>
        <v/>
      </c>
      <c r="DM51" s="98"/>
      <c r="DN51" s="1"/>
    </row>
    <row r="52" spans="1:118" ht="18" hidden="1" customHeight="1" thickBot="1">
      <c r="A52" s="70"/>
      <c r="B52" s="71"/>
      <c r="C52" s="252"/>
      <c r="D52" s="253"/>
      <c r="E52" s="182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 t="str">
        <f t="shared" si="3"/>
        <v/>
      </c>
      <c r="R52" s="76">
        <f t="shared" si="4"/>
        <v>0</v>
      </c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 t="str">
        <f t="shared" si="5"/>
        <v/>
      </c>
      <c r="AD52" s="79" t="str">
        <f t="shared" si="6"/>
        <v/>
      </c>
      <c r="AE52" s="182"/>
      <c r="AF52" s="76"/>
      <c r="AG52" s="76"/>
      <c r="AH52" s="76"/>
      <c r="AI52" s="76"/>
      <c r="AJ52" s="76"/>
      <c r="AK52" s="76"/>
      <c r="AL52" s="76"/>
      <c r="AM52" s="76"/>
      <c r="AN52" s="76"/>
      <c r="AO52" s="76" t="str">
        <f t="shared" si="7"/>
        <v/>
      </c>
      <c r="AP52" s="76" t="str">
        <f t="shared" si="8"/>
        <v/>
      </c>
      <c r="AQ52" s="108"/>
      <c r="AR52" s="78"/>
      <c r="AS52" s="78"/>
      <c r="AT52" s="78"/>
      <c r="AU52" s="78"/>
      <c r="AV52" s="78"/>
      <c r="AW52" s="78"/>
      <c r="AX52" s="78" t="str">
        <f t="shared" si="9"/>
        <v/>
      </c>
      <c r="AY52" s="78" t="str">
        <f t="shared" si="0"/>
        <v/>
      </c>
      <c r="AZ52" s="384"/>
      <c r="BA52" s="385"/>
      <c r="BB52" s="80">
        <f t="shared" si="10"/>
        <v>0</v>
      </c>
      <c r="BC52" s="182"/>
      <c r="BD52" s="76"/>
      <c r="BE52" s="76"/>
      <c r="BF52" s="76"/>
      <c r="BG52" s="76"/>
      <c r="BH52" s="76" t="str">
        <f t="shared" si="11"/>
        <v/>
      </c>
      <c r="BI52" s="76" t="str">
        <f t="shared" si="1"/>
        <v/>
      </c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 t="str">
        <f t="shared" si="12"/>
        <v/>
      </c>
      <c r="BU52" s="78" t="str">
        <f t="shared" si="13"/>
        <v/>
      </c>
      <c r="BV52" s="82"/>
      <c r="BW52" s="82"/>
      <c r="BX52" s="82"/>
      <c r="BY52" s="82"/>
      <c r="BZ52" s="82"/>
      <c r="CA52" s="82" t="str">
        <f t="shared" si="14"/>
        <v/>
      </c>
      <c r="CB52" s="82" t="str">
        <f t="shared" si="15"/>
        <v/>
      </c>
      <c r="CC52" s="84"/>
      <c r="CD52" s="84"/>
      <c r="CE52" s="84"/>
      <c r="CF52" s="84"/>
      <c r="CG52" s="84"/>
      <c r="CH52" s="84" t="str">
        <f t="shared" si="16"/>
        <v/>
      </c>
      <c r="CI52" s="84" t="str">
        <f t="shared" si="17"/>
        <v/>
      </c>
      <c r="CJ52" s="86"/>
      <c r="CK52" s="86"/>
      <c r="CL52" s="86"/>
      <c r="CM52" s="86"/>
      <c r="CN52" s="86"/>
      <c r="CO52" s="86" t="str">
        <f t="shared" si="18"/>
        <v/>
      </c>
      <c r="CP52" s="86">
        <f t="shared" si="19"/>
        <v>0</v>
      </c>
      <c r="CQ52" s="182"/>
      <c r="CR52" s="76"/>
      <c r="CS52" s="76"/>
      <c r="CT52" s="88"/>
      <c r="CU52" s="88"/>
      <c r="CV52" s="88"/>
      <c r="CW52" s="88"/>
      <c r="CX52" s="88"/>
      <c r="CY52" s="88" t="str">
        <f t="shared" si="20"/>
        <v/>
      </c>
      <c r="CZ52" s="89" t="str">
        <f t="shared" si="2"/>
        <v/>
      </c>
      <c r="DA52" s="386"/>
      <c r="DB52" s="385"/>
      <c r="DC52" s="80" t="str">
        <f t="shared" si="21"/>
        <v/>
      </c>
      <c r="DD52" s="90" t="str">
        <f t="shared" si="29"/>
        <v/>
      </c>
      <c r="DE52" s="91" t="str">
        <f t="shared" si="30"/>
        <v/>
      </c>
      <c r="DF52" s="91" t="str">
        <f t="shared" si="22"/>
        <v/>
      </c>
      <c r="DG52" s="92" t="str">
        <f t="shared" si="23"/>
        <v/>
      </c>
      <c r="DH52" s="93" t="str">
        <f t="shared" si="24"/>
        <v/>
      </c>
      <c r="DI52" s="94" t="str">
        <f t="shared" si="25"/>
        <v/>
      </c>
      <c r="DJ52" s="95" t="str">
        <f t="shared" si="26"/>
        <v/>
      </c>
      <c r="DK52" s="96" t="str">
        <f t="shared" si="27"/>
        <v/>
      </c>
      <c r="DL52" s="97" t="str">
        <f t="shared" si="28"/>
        <v/>
      </c>
      <c r="DM52" s="98"/>
      <c r="DN52" s="1"/>
    </row>
    <row r="53" spans="1:118" ht="18" hidden="1" customHeight="1">
      <c r="A53" s="70"/>
      <c r="B53" s="71"/>
      <c r="C53" s="252"/>
      <c r="D53" s="253"/>
      <c r="E53" s="182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 t="str">
        <f t="shared" si="3"/>
        <v/>
      </c>
      <c r="R53" s="76">
        <f t="shared" si="4"/>
        <v>0</v>
      </c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 t="str">
        <f t="shared" si="5"/>
        <v/>
      </c>
      <c r="AD53" s="79" t="str">
        <f t="shared" si="6"/>
        <v/>
      </c>
      <c r="AE53" s="182"/>
      <c r="AF53" s="76"/>
      <c r="AG53" s="76"/>
      <c r="AH53" s="76"/>
      <c r="AI53" s="76"/>
      <c r="AJ53" s="76"/>
      <c r="AK53" s="76"/>
      <c r="AL53" s="76"/>
      <c r="AM53" s="76"/>
      <c r="AN53" s="76"/>
      <c r="AO53" s="76" t="str">
        <f t="shared" si="7"/>
        <v/>
      </c>
      <c r="AP53" s="76" t="str">
        <f t="shared" si="8"/>
        <v/>
      </c>
      <c r="AQ53" s="108"/>
      <c r="AR53" s="78"/>
      <c r="AS53" s="78"/>
      <c r="AT53" s="78"/>
      <c r="AU53" s="78"/>
      <c r="AV53" s="78"/>
      <c r="AW53" s="78"/>
      <c r="AX53" s="78" t="str">
        <f t="shared" si="9"/>
        <v/>
      </c>
      <c r="AY53" s="78" t="str">
        <f t="shared" si="0"/>
        <v/>
      </c>
      <c r="AZ53" s="384"/>
      <c r="BA53" s="385"/>
      <c r="BB53" s="80">
        <f t="shared" si="10"/>
        <v>0</v>
      </c>
      <c r="BC53" s="182"/>
      <c r="BD53" s="76"/>
      <c r="BE53" s="76"/>
      <c r="BF53" s="76"/>
      <c r="BG53" s="76"/>
      <c r="BH53" s="76" t="str">
        <f t="shared" si="11"/>
        <v/>
      </c>
      <c r="BI53" s="76" t="str">
        <f t="shared" si="1"/>
        <v/>
      </c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 t="str">
        <f t="shared" si="12"/>
        <v/>
      </c>
      <c r="BU53" s="78" t="str">
        <f t="shared" si="13"/>
        <v/>
      </c>
      <c r="BV53" s="82"/>
      <c r="BW53" s="82"/>
      <c r="BX53" s="82"/>
      <c r="BY53" s="82"/>
      <c r="BZ53" s="82"/>
      <c r="CA53" s="82" t="str">
        <f t="shared" si="14"/>
        <v/>
      </c>
      <c r="CB53" s="82" t="str">
        <f t="shared" si="15"/>
        <v/>
      </c>
      <c r="CC53" s="84"/>
      <c r="CD53" s="84"/>
      <c r="CE53" s="84"/>
      <c r="CF53" s="84"/>
      <c r="CG53" s="84"/>
      <c r="CH53" s="84" t="str">
        <f t="shared" si="16"/>
        <v/>
      </c>
      <c r="CI53" s="84" t="str">
        <f t="shared" si="17"/>
        <v/>
      </c>
      <c r="CJ53" s="86"/>
      <c r="CK53" s="86"/>
      <c r="CL53" s="86"/>
      <c r="CM53" s="86"/>
      <c r="CN53" s="86"/>
      <c r="CO53" s="86" t="str">
        <f t="shared" si="18"/>
        <v/>
      </c>
      <c r="CP53" s="86">
        <f t="shared" si="19"/>
        <v>0</v>
      </c>
      <c r="CQ53" s="182"/>
      <c r="CR53" s="76"/>
      <c r="CS53" s="76"/>
      <c r="CT53" s="88"/>
      <c r="CU53" s="88"/>
      <c r="CV53" s="88"/>
      <c r="CW53" s="88"/>
      <c r="CX53" s="88"/>
      <c r="CY53" s="88" t="str">
        <f t="shared" si="20"/>
        <v/>
      </c>
      <c r="CZ53" s="89" t="str">
        <f t="shared" si="2"/>
        <v/>
      </c>
      <c r="DA53" s="492"/>
      <c r="DB53" s="493"/>
      <c r="DC53" s="80" t="str">
        <f t="shared" si="21"/>
        <v/>
      </c>
      <c r="DD53" s="90" t="str">
        <f t="shared" si="29"/>
        <v/>
      </c>
      <c r="DE53" s="91" t="str">
        <f t="shared" si="30"/>
        <v/>
      </c>
      <c r="DF53" s="91" t="str">
        <f t="shared" si="22"/>
        <v/>
      </c>
      <c r="DG53" s="92" t="str">
        <f t="shared" si="23"/>
        <v/>
      </c>
      <c r="DH53" s="93" t="str">
        <f t="shared" si="24"/>
        <v/>
      </c>
      <c r="DI53" s="94" t="str">
        <f t="shared" si="25"/>
        <v/>
      </c>
      <c r="DJ53" s="95" t="str">
        <f t="shared" si="26"/>
        <v/>
      </c>
      <c r="DK53" s="96" t="str">
        <f t="shared" si="27"/>
        <v/>
      </c>
      <c r="DL53" s="97" t="str">
        <f t="shared" si="28"/>
        <v/>
      </c>
      <c r="DM53" s="98"/>
      <c r="DN53" s="1"/>
    </row>
    <row r="54" spans="1:118" ht="18" hidden="1" customHeight="1" thickBot="1">
      <c r="A54" s="70"/>
      <c r="B54" s="71"/>
      <c r="C54" s="252"/>
      <c r="D54" s="253"/>
      <c r="E54" s="182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 t="str">
        <f t="shared" si="3"/>
        <v/>
      </c>
      <c r="R54" s="76">
        <f t="shared" si="4"/>
        <v>0</v>
      </c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 t="str">
        <f t="shared" si="5"/>
        <v/>
      </c>
      <c r="AD54" s="79" t="str">
        <f t="shared" si="6"/>
        <v/>
      </c>
      <c r="AE54" s="182"/>
      <c r="AF54" s="76"/>
      <c r="AG54" s="76"/>
      <c r="AH54" s="76"/>
      <c r="AI54" s="76"/>
      <c r="AJ54" s="76"/>
      <c r="AK54" s="76"/>
      <c r="AL54" s="76"/>
      <c r="AM54" s="76"/>
      <c r="AN54" s="76"/>
      <c r="AO54" s="76" t="str">
        <f t="shared" si="7"/>
        <v/>
      </c>
      <c r="AP54" s="76" t="str">
        <f t="shared" si="8"/>
        <v/>
      </c>
      <c r="AQ54" s="78"/>
      <c r="AR54" s="78"/>
      <c r="AS54" s="78"/>
      <c r="AT54" s="78"/>
      <c r="AU54" s="78"/>
      <c r="AV54" s="78"/>
      <c r="AW54" s="78"/>
      <c r="AX54" s="78" t="str">
        <f t="shared" si="9"/>
        <v/>
      </c>
      <c r="AY54" s="78" t="str">
        <f t="shared" si="0"/>
        <v/>
      </c>
      <c r="AZ54" s="384"/>
      <c r="BA54" s="385"/>
      <c r="BB54" s="80">
        <f t="shared" si="10"/>
        <v>0</v>
      </c>
      <c r="BC54" s="182"/>
      <c r="BD54" s="76"/>
      <c r="BE54" s="76"/>
      <c r="BF54" s="76"/>
      <c r="BG54" s="76"/>
      <c r="BH54" s="76" t="str">
        <f t="shared" si="11"/>
        <v/>
      </c>
      <c r="BI54" s="76" t="str">
        <f t="shared" si="1"/>
        <v/>
      </c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 t="str">
        <f t="shared" si="12"/>
        <v/>
      </c>
      <c r="BU54" s="78" t="str">
        <f t="shared" si="13"/>
        <v/>
      </c>
      <c r="BV54" s="82"/>
      <c r="BW54" s="82"/>
      <c r="BX54" s="82"/>
      <c r="BY54" s="82"/>
      <c r="BZ54" s="82"/>
      <c r="CA54" s="82" t="str">
        <f t="shared" si="14"/>
        <v/>
      </c>
      <c r="CB54" s="82" t="str">
        <f t="shared" si="15"/>
        <v/>
      </c>
      <c r="CC54" s="84"/>
      <c r="CD54" s="84"/>
      <c r="CE54" s="84"/>
      <c r="CF54" s="84"/>
      <c r="CG54" s="84"/>
      <c r="CH54" s="84" t="str">
        <f t="shared" si="16"/>
        <v/>
      </c>
      <c r="CI54" s="84" t="str">
        <f t="shared" si="17"/>
        <v/>
      </c>
      <c r="CJ54" s="86"/>
      <c r="CK54" s="86"/>
      <c r="CL54" s="86"/>
      <c r="CM54" s="86"/>
      <c r="CN54" s="86"/>
      <c r="CO54" s="86" t="str">
        <f t="shared" si="18"/>
        <v/>
      </c>
      <c r="CP54" s="86">
        <f t="shared" si="19"/>
        <v>0</v>
      </c>
      <c r="CQ54" s="182"/>
      <c r="CR54" s="76"/>
      <c r="CS54" s="76"/>
      <c r="CT54" s="88"/>
      <c r="CU54" s="88"/>
      <c r="CV54" s="88"/>
      <c r="CW54" s="88"/>
      <c r="CX54" s="88"/>
      <c r="CY54" s="88" t="str">
        <f t="shared" si="20"/>
        <v/>
      </c>
      <c r="CZ54" s="89" t="str">
        <f t="shared" si="2"/>
        <v/>
      </c>
      <c r="DA54" s="386"/>
      <c r="DB54" s="385"/>
      <c r="DC54" s="80" t="str">
        <f t="shared" si="21"/>
        <v/>
      </c>
      <c r="DD54" s="90" t="str">
        <f t="shared" si="29"/>
        <v/>
      </c>
      <c r="DE54" s="91" t="str">
        <f t="shared" si="30"/>
        <v/>
      </c>
      <c r="DF54" s="91" t="str">
        <f t="shared" si="22"/>
        <v/>
      </c>
      <c r="DG54" s="92" t="str">
        <f t="shared" si="23"/>
        <v/>
      </c>
      <c r="DH54" s="93" t="str">
        <f t="shared" si="24"/>
        <v/>
      </c>
      <c r="DI54" s="94" t="str">
        <f t="shared" si="25"/>
        <v/>
      </c>
      <c r="DJ54" s="95" t="str">
        <f t="shared" si="26"/>
        <v/>
      </c>
      <c r="DK54" s="96" t="str">
        <f t="shared" si="27"/>
        <v/>
      </c>
      <c r="DL54" s="97" t="str">
        <f t="shared" si="28"/>
        <v/>
      </c>
      <c r="DM54" s="98"/>
      <c r="DN54" s="1"/>
    </row>
    <row r="55" spans="1:118" ht="18" hidden="1" customHeight="1" thickBot="1">
      <c r="A55" s="70"/>
      <c r="B55" s="103"/>
      <c r="C55" s="250"/>
      <c r="D55" s="251"/>
      <c r="E55" s="182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 t="str">
        <f t="shared" si="3"/>
        <v/>
      </c>
      <c r="R55" s="76">
        <f t="shared" si="4"/>
        <v>0</v>
      </c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 t="str">
        <f t="shared" si="5"/>
        <v/>
      </c>
      <c r="AD55" s="79" t="str">
        <f t="shared" si="6"/>
        <v/>
      </c>
      <c r="AE55" s="182"/>
      <c r="AF55" s="76"/>
      <c r="AG55" s="76"/>
      <c r="AH55" s="76"/>
      <c r="AI55" s="76"/>
      <c r="AJ55" s="76"/>
      <c r="AK55" s="76"/>
      <c r="AL55" s="76"/>
      <c r="AM55" s="76"/>
      <c r="AN55" s="76"/>
      <c r="AO55" s="76" t="str">
        <f t="shared" si="7"/>
        <v/>
      </c>
      <c r="AP55" s="76" t="str">
        <f t="shared" si="8"/>
        <v/>
      </c>
      <c r="AQ55" s="78"/>
      <c r="AR55" s="78"/>
      <c r="AS55" s="78"/>
      <c r="AT55" s="78"/>
      <c r="AU55" s="78"/>
      <c r="AV55" s="78"/>
      <c r="AW55" s="78"/>
      <c r="AX55" s="78" t="str">
        <f t="shared" si="9"/>
        <v/>
      </c>
      <c r="AY55" s="78" t="str">
        <f t="shared" si="0"/>
        <v/>
      </c>
      <c r="AZ55" s="384"/>
      <c r="BA55" s="385"/>
      <c r="BB55" s="80">
        <f t="shared" si="10"/>
        <v>0</v>
      </c>
      <c r="BC55" s="182"/>
      <c r="BD55" s="76"/>
      <c r="BE55" s="76"/>
      <c r="BF55" s="76"/>
      <c r="BG55" s="76"/>
      <c r="BH55" s="76" t="str">
        <f t="shared" si="11"/>
        <v/>
      </c>
      <c r="BI55" s="76" t="str">
        <f t="shared" si="1"/>
        <v/>
      </c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 t="str">
        <f t="shared" si="12"/>
        <v/>
      </c>
      <c r="BU55" s="78" t="str">
        <f t="shared" si="13"/>
        <v/>
      </c>
      <c r="BV55" s="82"/>
      <c r="BW55" s="82"/>
      <c r="BX55" s="82"/>
      <c r="BY55" s="82"/>
      <c r="BZ55" s="82"/>
      <c r="CA55" s="82" t="str">
        <f t="shared" si="14"/>
        <v/>
      </c>
      <c r="CB55" s="82" t="str">
        <f t="shared" si="15"/>
        <v/>
      </c>
      <c r="CC55" s="84"/>
      <c r="CD55" s="84"/>
      <c r="CE55" s="84"/>
      <c r="CF55" s="84"/>
      <c r="CG55" s="84"/>
      <c r="CH55" s="84" t="str">
        <f t="shared" si="16"/>
        <v/>
      </c>
      <c r="CI55" s="84" t="str">
        <f t="shared" si="17"/>
        <v/>
      </c>
      <c r="CJ55" s="86"/>
      <c r="CK55" s="86"/>
      <c r="CL55" s="86"/>
      <c r="CM55" s="86"/>
      <c r="CN55" s="86"/>
      <c r="CO55" s="86" t="str">
        <f t="shared" si="18"/>
        <v/>
      </c>
      <c r="CP55" s="86">
        <f t="shared" si="19"/>
        <v>0</v>
      </c>
      <c r="CQ55" s="182"/>
      <c r="CR55" s="76"/>
      <c r="CS55" s="76"/>
      <c r="CT55" s="88"/>
      <c r="CU55" s="88"/>
      <c r="CV55" s="88"/>
      <c r="CW55" s="88"/>
      <c r="CX55" s="88"/>
      <c r="CY55" s="88" t="str">
        <f t="shared" si="20"/>
        <v/>
      </c>
      <c r="CZ55" s="89" t="str">
        <f t="shared" si="2"/>
        <v/>
      </c>
      <c r="DA55" s="386"/>
      <c r="DB55" s="385"/>
      <c r="DC55" s="80" t="str">
        <f t="shared" si="21"/>
        <v/>
      </c>
      <c r="DD55" s="90" t="str">
        <f t="shared" si="29"/>
        <v/>
      </c>
      <c r="DE55" s="91" t="str">
        <f t="shared" si="30"/>
        <v/>
      </c>
      <c r="DF55" s="91" t="str">
        <f t="shared" si="22"/>
        <v/>
      </c>
      <c r="DG55" s="92" t="str">
        <f t="shared" si="23"/>
        <v/>
      </c>
      <c r="DH55" s="93" t="str">
        <f t="shared" si="24"/>
        <v/>
      </c>
      <c r="DI55" s="94" t="str">
        <f t="shared" si="25"/>
        <v/>
      </c>
      <c r="DJ55" s="95" t="str">
        <f t="shared" si="26"/>
        <v/>
      </c>
      <c r="DK55" s="96" t="str">
        <f t="shared" si="27"/>
        <v/>
      </c>
      <c r="DL55" s="97" t="str">
        <f t="shared" si="28"/>
        <v/>
      </c>
      <c r="DM55" s="98"/>
      <c r="DN55" s="1"/>
    </row>
    <row r="56" spans="1:118" ht="18" hidden="1" customHeight="1" thickBot="1">
      <c r="A56" s="70"/>
      <c r="B56" s="103"/>
      <c r="C56" s="250"/>
      <c r="D56" s="251"/>
      <c r="E56" s="182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 t="str">
        <f t="shared" si="3"/>
        <v/>
      </c>
      <c r="R56" s="76">
        <f t="shared" si="4"/>
        <v>0</v>
      </c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 t="str">
        <f t="shared" si="5"/>
        <v/>
      </c>
      <c r="AD56" s="79" t="str">
        <f t="shared" si="6"/>
        <v/>
      </c>
      <c r="AE56" s="182"/>
      <c r="AF56" s="76"/>
      <c r="AG56" s="76"/>
      <c r="AH56" s="76"/>
      <c r="AI56" s="76"/>
      <c r="AJ56" s="76"/>
      <c r="AK56" s="76"/>
      <c r="AL56" s="76"/>
      <c r="AM56" s="76"/>
      <c r="AN56" s="76"/>
      <c r="AO56" s="76" t="str">
        <f t="shared" si="7"/>
        <v/>
      </c>
      <c r="AP56" s="76" t="str">
        <f t="shared" si="8"/>
        <v/>
      </c>
      <c r="AQ56" s="78"/>
      <c r="AR56" s="78"/>
      <c r="AS56" s="78"/>
      <c r="AT56" s="78"/>
      <c r="AU56" s="78"/>
      <c r="AV56" s="78"/>
      <c r="AW56" s="78"/>
      <c r="AX56" s="78" t="str">
        <f t="shared" si="9"/>
        <v/>
      </c>
      <c r="AY56" s="78" t="str">
        <f t="shared" si="0"/>
        <v/>
      </c>
      <c r="AZ56" s="384"/>
      <c r="BA56" s="385"/>
      <c r="BB56" s="80">
        <f t="shared" si="10"/>
        <v>0</v>
      </c>
      <c r="BC56" s="182"/>
      <c r="BD56" s="76"/>
      <c r="BE56" s="76"/>
      <c r="BF56" s="76"/>
      <c r="BG56" s="76"/>
      <c r="BH56" s="76" t="str">
        <f t="shared" si="11"/>
        <v/>
      </c>
      <c r="BI56" s="76" t="str">
        <f t="shared" si="1"/>
        <v/>
      </c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 t="str">
        <f t="shared" si="12"/>
        <v/>
      </c>
      <c r="BU56" s="78" t="str">
        <f t="shared" si="13"/>
        <v/>
      </c>
      <c r="BV56" s="82"/>
      <c r="BW56" s="82"/>
      <c r="BX56" s="82"/>
      <c r="BY56" s="82"/>
      <c r="BZ56" s="82"/>
      <c r="CA56" s="82" t="str">
        <f t="shared" si="14"/>
        <v/>
      </c>
      <c r="CB56" s="82" t="str">
        <f t="shared" si="15"/>
        <v/>
      </c>
      <c r="CC56" s="84"/>
      <c r="CD56" s="84"/>
      <c r="CE56" s="84"/>
      <c r="CF56" s="84"/>
      <c r="CG56" s="84"/>
      <c r="CH56" s="84" t="str">
        <f t="shared" si="16"/>
        <v/>
      </c>
      <c r="CI56" s="84" t="str">
        <f t="shared" si="17"/>
        <v/>
      </c>
      <c r="CJ56" s="86"/>
      <c r="CK56" s="86"/>
      <c r="CL56" s="86"/>
      <c r="CM56" s="86"/>
      <c r="CN56" s="86"/>
      <c r="CO56" s="86" t="str">
        <f t="shared" si="18"/>
        <v/>
      </c>
      <c r="CP56" s="86">
        <f t="shared" si="19"/>
        <v>0</v>
      </c>
      <c r="CQ56" s="182"/>
      <c r="CR56" s="76"/>
      <c r="CS56" s="76"/>
      <c r="CT56" s="88"/>
      <c r="CU56" s="88"/>
      <c r="CV56" s="88"/>
      <c r="CW56" s="88"/>
      <c r="CX56" s="88"/>
      <c r="CY56" s="88" t="str">
        <f t="shared" si="20"/>
        <v/>
      </c>
      <c r="CZ56" s="89" t="str">
        <f t="shared" si="2"/>
        <v/>
      </c>
      <c r="DA56" s="386"/>
      <c r="DB56" s="385"/>
      <c r="DC56" s="80" t="str">
        <f t="shared" si="21"/>
        <v/>
      </c>
      <c r="DD56" s="90" t="str">
        <f t="shared" si="29"/>
        <v/>
      </c>
      <c r="DE56" s="91" t="str">
        <f t="shared" si="30"/>
        <v/>
      </c>
      <c r="DF56" s="91" t="str">
        <f t="shared" si="22"/>
        <v/>
      </c>
      <c r="DG56" s="92" t="str">
        <f t="shared" si="23"/>
        <v/>
      </c>
      <c r="DH56" s="93" t="str">
        <f t="shared" si="24"/>
        <v/>
      </c>
      <c r="DI56" s="94" t="str">
        <f t="shared" si="25"/>
        <v/>
      </c>
      <c r="DJ56" s="95" t="str">
        <f t="shared" si="26"/>
        <v/>
      </c>
      <c r="DK56" s="96" t="str">
        <f t="shared" si="27"/>
        <v/>
      </c>
      <c r="DL56" s="97" t="str">
        <f t="shared" si="28"/>
        <v/>
      </c>
      <c r="DM56" s="98"/>
      <c r="DN56" s="1"/>
    </row>
    <row r="57" spans="1:118" ht="18" hidden="1" customHeight="1" thickBot="1">
      <c r="A57" s="70"/>
      <c r="B57" s="103"/>
      <c r="C57" s="250"/>
      <c r="D57" s="251"/>
      <c r="E57" s="182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 t="str">
        <f t="shared" si="3"/>
        <v/>
      </c>
      <c r="R57" s="76">
        <f t="shared" si="4"/>
        <v>0</v>
      </c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 t="str">
        <f t="shared" si="5"/>
        <v/>
      </c>
      <c r="AD57" s="79" t="str">
        <f t="shared" si="6"/>
        <v/>
      </c>
      <c r="AE57" s="182"/>
      <c r="AF57" s="76"/>
      <c r="AG57" s="76"/>
      <c r="AH57" s="76"/>
      <c r="AI57" s="76"/>
      <c r="AJ57" s="76"/>
      <c r="AK57" s="76"/>
      <c r="AL57" s="76"/>
      <c r="AM57" s="76"/>
      <c r="AN57" s="76"/>
      <c r="AO57" s="76" t="str">
        <f t="shared" si="7"/>
        <v/>
      </c>
      <c r="AP57" s="76" t="str">
        <f t="shared" si="8"/>
        <v/>
      </c>
      <c r="AQ57" s="78"/>
      <c r="AR57" s="78"/>
      <c r="AS57" s="78"/>
      <c r="AT57" s="78"/>
      <c r="AU57" s="78"/>
      <c r="AV57" s="78"/>
      <c r="AW57" s="78"/>
      <c r="AX57" s="78" t="str">
        <f t="shared" si="9"/>
        <v/>
      </c>
      <c r="AY57" s="78" t="str">
        <f t="shared" si="0"/>
        <v/>
      </c>
      <c r="AZ57" s="384"/>
      <c r="BA57" s="385"/>
      <c r="BB57" s="80">
        <f t="shared" si="10"/>
        <v>0</v>
      </c>
      <c r="BC57" s="182"/>
      <c r="BD57" s="76"/>
      <c r="BE57" s="76"/>
      <c r="BF57" s="76"/>
      <c r="BG57" s="76"/>
      <c r="BH57" s="76" t="str">
        <f t="shared" si="11"/>
        <v/>
      </c>
      <c r="BI57" s="76" t="str">
        <f t="shared" si="1"/>
        <v/>
      </c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 t="str">
        <f t="shared" si="12"/>
        <v/>
      </c>
      <c r="BU57" s="78" t="str">
        <f t="shared" si="13"/>
        <v/>
      </c>
      <c r="BV57" s="82"/>
      <c r="BW57" s="82"/>
      <c r="BX57" s="82"/>
      <c r="BY57" s="82"/>
      <c r="BZ57" s="82"/>
      <c r="CA57" s="82" t="str">
        <f t="shared" si="14"/>
        <v/>
      </c>
      <c r="CB57" s="82" t="str">
        <f t="shared" si="15"/>
        <v/>
      </c>
      <c r="CC57" s="84"/>
      <c r="CD57" s="84"/>
      <c r="CE57" s="84"/>
      <c r="CF57" s="84"/>
      <c r="CG57" s="84"/>
      <c r="CH57" s="84" t="str">
        <f t="shared" si="16"/>
        <v/>
      </c>
      <c r="CI57" s="84" t="str">
        <f t="shared" si="17"/>
        <v/>
      </c>
      <c r="CJ57" s="86"/>
      <c r="CK57" s="86"/>
      <c r="CL57" s="86"/>
      <c r="CM57" s="86"/>
      <c r="CN57" s="86"/>
      <c r="CO57" s="86" t="str">
        <f t="shared" si="18"/>
        <v/>
      </c>
      <c r="CP57" s="86">
        <f t="shared" si="19"/>
        <v>0</v>
      </c>
      <c r="CQ57" s="88"/>
      <c r="CR57" s="88"/>
      <c r="CS57" s="88"/>
      <c r="CT57" s="88"/>
      <c r="CU57" s="88"/>
      <c r="CV57" s="88"/>
      <c r="CW57" s="88"/>
      <c r="CX57" s="88"/>
      <c r="CY57" s="88" t="str">
        <f t="shared" si="20"/>
        <v/>
      </c>
      <c r="CZ57" s="89" t="str">
        <f t="shared" si="2"/>
        <v/>
      </c>
      <c r="DA57" s="386"/>
      <c r="DB57" s="385"/>
      <c r="DC57" s="80" t="str">
        <f t="shared" si="21"/>
        <v/>
      </c>
      <c r="DD57" s="90" t="str">
        <f t="shared" si="29"/>
        <v/>
      </c>
      <c r="DE57" s="91" t="str">
        <f t="shared" si="30"/>
        <v/>
      </c>
      <c r="DF57" s="91" t="str">
        <f t="shared" si="22"/>
        <v/>
      </c>
      <c r="DG57" s="92" t="str">
        <f t="shared" si="23"/>
        <v/>
      </c>
      <c r="DH57" s="93" t="str">
        <f t="shared" si="24"/>
        <v/>
      </c>
      <c r="DI57" s="94" t="str">
        <f t="shared" si="25"/>
        <v/>
      </c>
      <c r="DJ57" s="95" t="str">
        <f t="shared" si="26"/>
        <v/>
      </c>
      <c r="DK57" s="96" t="str">
        <f t="shared" si="27"/>
        <v/>
      </c>
      <c r="DL57" s="97" t="str">
        <f t="shared" si="28"/>
        <v/>
      </c>
      <c r="DM57" s="98"/>
      <c r="DN57" s="1"/>
    </row>
    <row r="58" spans="1:118" ht="18" hidden="1" customHeight="1" thickBot="1">
      <c r="A58" s="70"/>
      <c r="B58" s="103"/>
      <c r="C58" s="250"/>
      <c r="D58" s="251"/>
      <c r="E58" s="182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 t="str">
        <f t="shared" si="3"/>
        <v/>
      </c>
      <c r="R58" s="76">
        <f t="shared" si="4"/>
        <v>0</v>
      </c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 t="str">
        <f t="shared" si="5"/>
        <v/>
      </c>
      <c r="AD58" s="79" t="str">
        <f t="shared" si="6"/>
        <v/>
      </c>
      <c r="AE58" s="182"/>
      <c r="AF58" s="76"/>
      <c r="AG58" s="76"/>
      <c r="AH58" s="76"/>
      <c r="AI58" s="76"/>
      <c r="AJ58" s="76"/>
      <c r="AK58" s="76"/>
      <c r="AL58" s="76"/>
      <c r="AM58" s="76"/>
      <c r="AN58" s="76"/>
      <c r="AO58" s="76" t="str">
        <f t="shared" si="7"/>
        <v/>
      </c>
      <c r="AP58" s="76" t="str">
        <f t="shared" si="8"/>
        <v/>
      </c>
      <c r="AQ58" s="78"/>
      <c r="AR58" s="78"/>
      <c r="AS58" s="78"/>
      <c r="AT58" s="78"/>
      <c r="AU58" s="78"/>
      <c r="AV58" s="78"/>
      <c r="AW58" s="78"/>
      <c r="AX58" s="78" t="str">
        <f t="shared" si="9"/>
        <v/>
      </c>
      <c r="AY58" s="78" t="str">
        <f t="shared" si="0"/>
        <v/>
      </c>
      <c r="AZ58" s="384"/>
      <c r="BA58" s="385"/>
      <c r="BB58" s="80">
        <f t="shared" si="10"/>
        <v>0</v>
      </c>
      <c r="BC58" s="182"/>
      <c r="BD58" s="76"/>
      <c r="BE58" s="76"/>
      <c r="BF58" s="76"/>
      <c r="BG58" s="76"/>
      <c r="BH58" s="76" t="str">
        <f t="shared" si="11"/>
        <v/>
      </c>
      <c r="BI58" s="76" t="str">
        <f t="shared" si="1"/>
        <v/>
      </c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 t="str">
        <f t="shared" si="12"/>
        <v/>
      </c>
      <c r="BU58" s="78" t="str">
        <f t="shared" si="13"/>
        <v/>
      </c>
      <c r="BV58" s="82"/>
      <c r="BW58" s="82"/>
      <c r="BX58" s="82"/>
      <c r="BY58" s="82"/>
      <c r="BZ58" s="82"/>
      <c r="CA58" s="82" t="str">
        <f t="shared" si="14"/>
        <v/>
      </c>
      <c r="CB58" s="82" t="str">
        <f t="shared" si="15"/>
        <v/>
      </c>
      <c r="CC58" s="84"/>
      <c r="CD58" s="84"/>
      <c r="CE58" s="84"/>
      <c r="CF58" s="84"/>
      <c r="CG58" s="84"/>
      <c r="CH58" s="84" t="str">
        <f t="shared" si="16"/>
        <v/>
      </c>
      <c r="CI58" s="84" t="str">
        <f t="shared" si="17"/>
        <v/>
      </c>
      <c r="CJ58" s="86"/>
      <c r="CK58" s="86"/>
      <c r="CL58" s="86"/>
      <c r="CM58" s="86"/>
      <c r="CN58" s="86"/>
      <c r="CO58" s="86" t="str">
        <f t="shared" si="18"/>
        <v/>
      </c>
      <c r="CP58" s="86">
        <f t="shared" si="19"/>
        <v>0</v>
      </c>
      <c r="CQ58" s="88"/>
      <c r="CR58" s="88"/>
      <c r="CS58" s="88"/>
      <c r="CT58" s="88"/>
      <c r="CU58" s="88"/>
      <c r="CV58" s="88"/>
      <c r="CW58" s="88"/>
      <c r="CX58" s="88"/>
      <c r="CY58" s="88" t="str">
        <f t="shared" si="20"/>
        <v/>
      </c>
      <c r="CZ58" s="89" t="str">
        <f t="shared" si="2"/>
        <v/>
      </c>
      <c r="DA58" s="386"/>
      <c r="DB58" s="385"/>
      <c r="DC58" s="80" t="str">
        <f t="shared" si="21"/>
        <v/>
      </c>
      <c r="DD58" s="90" t="str">
        <f t="shared" si="29"/>
        <v/>
      </c>
      <c r="DE58" s="91" t="str">
        <f t="shared" si="30"/>
        <v/>
      </c>
      <c r="DF58" s="91" t="str">
        <f t="shared" si="22"/>
        <v/>
      </c>
      <c r="DG58" s="92" t="str">
        <f t="shared" si="23"/>
        <v/>
      </c>
      <c r="DH58" s="93" t="str">
        <f t="shared" si="24"/>
        <v/>
      </c>
      <c r="DI58" s="94" t="str">
        <f t="shared" si="25"/>
        <v/>
      </c>
      <c r="DJ58" s="95" t="str">
        <f t="shared" si="26"/>
        <v/>
      </c>
      <c r="DK58" s="96" t="str">
        <f t="shared" si="27"/>
        <v/>
      </c>
      <c r="DL58" s="97" t="str">
        <f t="shared" si="28"/>
        <v/>
      </c>
      <c r="DM58" s="98"/>
      <c r="DN58" s="1"/>
    </row>
    <row r="59" spans="1:118" ht="18" hidden="1" customHeight="1" thickBot="1">
      <c r="A59" s="70"/>
      <c r="B59" s="103"/>
      <c r="C59" s="250"/>
      <c r="D59" s="251"/>
      <c r="E59" s="182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 t="str">
        <f t="shared" si="3"/>
        <v/>
      </c>
      <c r="R59" s="76">
        <f t="shared" si="4"/>
        <v>0</v>
      </c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 t="str">
        <f t="shared" si="5"/>
        <v/>
      </c>
      <c r="AD59" s="79" t="str">
        <f t="shared" si="6"/>
        <v/>
      </c>
      <c r="AE59" s="182"/>
      <c r="AF59" s="76"/>
      <c r="AG59" s="76"/>
      <c r="AH59" s="76"/>
      <c r="AI59" s="76"/>
      <c r="AJ59" s="76"/>
      <c r="AK59" s="76"/>
      <c r="AL59" s="76"/>
      <c r="AM59" s="76"/>
      <c r="AN59" s="76"/>
      <c r="AO59" s="76" t="str">
        <f t="shared" si="7"/>
        <v/>
      </c>
      <c r="AP59" s="76" t="str">
        <f t="shared" si="8"/>
        <v/>
      </c>
      <c r="AQ59" s="78"/>
      <c r="AR59" s="78"/>
      <c r="AS59" s="78"/>
      <c r="AT59" s="78"/>
      <c r="AU59" s="78"/>
      <c r="AV59" s="78"/>
      <c r="AW59" s="78"/>
      <c r="AX59" s="78" t="str">
        <f t="shared" si="9"/>
        <v/>
      </c>
      <c r="AY59" s="78" t="str">
        <f t="shared" si="0"/>
        <v/>
      </c>
      <c r="AZ59" s="384"/>
      <c r="BA59" s="385"/>
      <c r="BB59" s="80">
        <f t="shared" si="10"/>
        <v>0</v>
      </c>
      <c r="BC59" s="182"/>
      <c r="BD59" s="76"/>
      <c r="BE59" s="76"/>
      <c r="BF59" s="76"/>
      <c r="BG59" s="76"/>
      <c r="BH59" s="76" t="str">
        <f t="shared" si="11"/>
        <v/>
      </c>
      <c r="BI59" s="76" t="str">
        <f t="shared" si="1"/>
        <v/>
      </c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 t="str">
        <f t="shared" si="12"/>
        <v/>
      </c>
      <c r="BU59" s="78" t="str">
        <f t="shared" si="13"/>
        <v/>
      </c>
      <c r="BV59" s="82"/>
      <c r="BW59" s="82"/>
      <c r="BX59" s="82"/>
      <c r="BY59" s="82"/>
      <c r="BZ59" s="82"/>
      <c r="CA59" s="82" t="str">
        <f t="shared" si="14"/>
        <v/>
      </c>
      <c r="CB59" s="82" t="str">
        <f t="shared" si="15"/>
        <v/>
      </c>
      <c r="CC59" s="84"/>
      <c r="CD59" s="84"/>
      <c r="CE59" s="84"/>
      <c r="CF59" s="84"/>
      <c r="CG59" s="84"/>
      <c r="CH59" s="84" t="str">
        <f t="shared" si="16"/>
        <v/>
      </c>
      <c r="CI59" s="84" t="str">
        <f t="shared" si="17"/>
        <v/>
      </c>
      <c r="CJ59" s="86"/>
      <c r="CK59" s="86"/>
      <c r="CL59" s="86"/>
      <c r="CM59" s="86"/>
      <c r="CN59" s="86"/>
      <c r="CO59" s="86" t="str">
        <f t="shared" si="18"/>
        <v/>
      </c>
      <c r="CP59" s="86">
        <f t="shared" si="19"/>
        <v>0</v>
      </c>
      <c r="CQ59" s="88"/>
      <c r="CR59" s="88"/>
      <c r="CS59" s="88"/>
      <c r="CT59" s="88"/>
      <c r="CU59" s="88"/>
      <c r="CV59" s="88"/>
      <c r="CW59" s="88"/>
      <c r="CX59" s="88"/>
      <c r="CY59" s="88" t="str">
        <f t="shared" si="20"/>
        <v/>
      </c>
      <c r="CZ59" s="89" t="str">
        <f t="shared" si="2"/>
        <v/>
      </c>
      <c r="DA59" s="386"/>
      <c r="DB59" s="385"/>
      <c r="DC59" s="80" t="str">
        <f t="shared" si="21"/>
        <v/>
      </c>
      <c r="DD59" s="90" t="str">
        <f t="shared" si="29"/>
        <v/>
      </c>
      <c r="DE59" s="91" t="str">
        <f t="shared" si="30"/>
        <v/>
      </c>
      <c r="DF59" s="91" t="str">
        <f t="shared" si="22"/>
        <v/>
      </c>
      <c r="DG59" s="92" t="str">
        <f t="shared" si="23"/>
        <v/>
      </c>
      <c r="DH59" s="93" t="str">
        <f t="shared" si="24"/>
        <v/>
      </c>
      <c r="DI59" s="94" t="str">
        <f t="shared" si="25"/>
        <v/>
      </c>
      <c r="DJ59" s="95" t="str">
        <f t="shared" si="26"/>
        <v/>
      </c>
      <c r="DK59" s="96" t="str">
        <f t="shared" si="27"/>
        <v/>
      </c>
      <c r="DL59" s="97" t="str">
        <f t="shared" si="28"/>
        <v/>
      </c>
      <c r="DM59" s="98"/>
      <c r="DN59" s="1"/>
    </row>
    <row r="60" spans="1:118" ht="18" hidden="1" customHeight="1" thickBot="1">
      <c r="A60" s="70"/>
      <c r="B60" s="103"/>
      <c r="C60" s="250"/>
      <c r="D60" s="251"/>
      <c r="E60" s="182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 t="str">
        <f t="shared" si="3"/>
        <v/>
      </c>
      <c r="R60" s="76">
        <f t="shared" si="4"/>
        <v>0</v>
      </c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 t="str">
        <f t="shared" si="5"/>
        <v/>
      </c>
      <c r="AD60" s="79" t="str">
        <f t="shared" si="6"/>
        <v/>
      </c>
      <c r="AE60" s="182"/>
      <c r="AF60" s="76"/>
      <c r="AG60" s="76"/>
      <c r="AH60" s="76"/>
      <c r="AI60" s="76"/>
      <c r="AJ60" s="76"/>
      <c r="AK60" s="76"/>
      <c r="AL60" s="76"/>
      <c r="AM60" s="76"/>
      <c r="AN60" s="76"/>
      <c r="AO60" s="76" t="str">
        <f t="shared" si="7"/>
        <v/>
      </c>
      <c r="AP60" s="76" t="str">
        <f t="shared" si="8"/>
        <v/>
      </c>
      <c r="AQ60" s="78"/>
      <c r="AR60" s="78"/>
      <c r="AS60" s="78"/>
      <c r="AT60" s="78"/>
      <c r="AU60" s="78"/>
      <c r="AV60" s="78"/>
      <c r="AW60" s="78"/>
      <c r="AX60" s="78" t="str">
        <f t="shared" si="9"/>
        <v/>
      </c>
      <c r="AY60" s="78" t="str">
        <f t="shared" si="0"/>
        <v/>
      </c>
      <c r="AZ60" s="384"/>
      <c r="BA60" s="385"/>
      <c r="BB60" s="80">
        <f t="shared" si="10"/>
        <v>0</v>
      </c>
      <c r="BC60" s="182"/>
      <c r="BD60" s="76"/>
      <c r="BE60" s="76"/>
      <c r="BF60" s="76"/>
      <c r="BG60" s="76"/>
      <c r="BH60" s="76" t="str">
        <f t="shared" si="11"/>
        <v/>
      </c>
      <c r="BI60" s="76" t="str">
        <f t="shared" si="1"/>
        <v/>
      </c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 t="str">
        <f t="shared" si="12"/>
        <v/>
      </c>
      <c r="BU60" s="78" t="str">
        <f t="shared" si="13"/>
        <v/>
      </c>
      <c r="BV60" s="82"/>
      <c r="BW60" s="82"/>
      <c r="BX60" s="82"/>
      <c r="BY60" s="82"/>
      <c r="BZ60" s="82"/>
      <c r="CA60" s="82" t="str">
        <f t="shared" si="14"/>
        <v/>
      </c>
      <c r="CB60" s="82" t="str">
        <f t="shared" si="15"/>
        <v/>
      </c>
      <c r="CC60" s="84"/>
      <c r="CD60" s="84"/>
      <c r="CE60" s="84"/>
      <c r="CF60" s="84"/>
      <c r="CG60" s="84"/>
      <c r="CH60" s="84" t="str">
        <f t="shared" si="16"/>
        <v/>
      </c>
      <c r="CI60" s="84" t="str">
        <f t="shared" si="17"/>
        <v/>
      </c>
      <c r="CJ60" s="86"/>
      <c r="CK60" s="86"/>
      <c r="CL60" s="86"/>
      <c r="CM60" s="86"/>
      <c r="CN60" s="86"/>
      <c r="CO60" s="86" t="str">
        <f t="shared" si="18"/>
        <v/>
      </c>
      <c r="CP60" s="86">
        <f t="shared" si="19"/>
        <v>0</v>
      </c>
      <c r="CQ60" s="88"/>
      <c r="CR60" s="88"/>
      <c r="CS60" s="88"/>
      <c r="CT60" s="88"/>
      <c r="CU60" s="88"/>
      <c r="CV60" s="88"/>
      <c r="CW60" s="88"/>
      <c r="CX60" s="88"/>
      <c r="CY60" s="88" t="str">
        <f t="shared" si="20"/>
        <v/>
      </c>
      <c r="CZ60" s="89" t="str">
        <f t="shared" si="2"/>
        <v/>
      </c>
      <c r="DA60" s="386"/>
      <c r="DB60" s="385"/>
      <c r="DC60" s="80" t="str">
        <f t="shared" si="21"/>
        <v/>
      </c>
      <c r="DD60" s="90" t="str">
        <f t="shared" si="29"/>
        <v/>
      </c>
      <c r="DE60" s="91" t="str">
        <f t="shared" si="30"/>
        <v/>
      </c>
      <c r="DF60" s="91" t="str">
        <f t="shared" si="22"/>
        <v/>
      </c>
      <c r="DG60" s="92" t="str">
        <f t="shared" si="23"/>
        <v/>
      </c>
      <c r="DH60" s="93" t="str">
        <f t="shared" si="24"/>
        <v/>
      </c>
      <c r="DI60" s="94" t="str">
        <f t="shared" si="25"/>
        <v/>
      </c>
      <c r="DJ60" s="95" t="str">
        <f t="shared" si="26"/>
        <v/>
      </c>
      <c r="DK60" s="96" t="str">
        <f t="shared" si="27"/>
        <v/>
      </c>
      <c r="DL60" s="97" t="str">
        <f t="shared" si="28"/>
        <v/>
      </c>
      <c r="DM60" s="98"/>
      <c r="DN60" s="1"/>
    </row>
    <row r="61" spans="1:118" ht="18" hidden="1" customHeight="1" thickBot="1">
      <c r="A61" s="70"/>
      <c r="B61" s="103"/>
      <c r="C61" s="250"/>
      <c r="D61" s="251"/>
      <c r="E61" s="182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 t="str">
        <f t="shared" si="3"/>
        <v/>
      </c>
      <c r="R61" s="76">
        <f t="shared" si="4"/>
        <v>0</v>
      </c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 t="str">
        <f t="shared" si="5"/>
        <v/>
      </c>
      <c r="AD61" s="79" t="str">
        <f t="shared" si="6"/>
        <v/>
      </c>
      <c r="AE61" s="182"/>
      <c r="AF61" s="76"/>
      <c r="AG61" s="76"/>
      <c r="AH61" s="76"/>
      <c r="AI61" s="76"/>
      <c r="AJ61" s="76"/>
      <c r="AK61" s="76"/>
      <c r="AL61" s="76"/>
      <c r="AM61" s="76"/>
      <c r="AN61" s="76"/>
      <c r="AO61" s="76" t="str">
        <f t="shared" si="7"/>
        <v/>
      </c>
      <c r="AP61" s="76" t="str">
        <f t="shared" si="8"/>
        <v/>
      </c>
      <c r="AQ61" s="78"/>
      <c r="AR61" s="78"/>
      <c r="AS61" s="78"/>
      <c r="AT61" s="78"/>
      <c r="AU61" s="78"/>
      <c r="AV61" s="78"/>
      <c r="AW61" s="78"/>
      <c r="AX61" s="78" t="str">
        <f t="shared" si="9"/>
        <v/>
      </c>
      <c r="AY61" s="78" t="str">
        <f t="shared" si="0"/>
        <v/>
      </c>
      <c r="AZ61" s="384"/>
      <c r="BA61" s="385"/>
      <c r="BB61" s="80">
        <f t="shared" si="10"/>
        <v>0</v>
      </c>
      <c r="BC61" s="182"/>
      <c r="BD61" s="76"/>
      <c r="BE61" s="76"/>
      <c r="BF61" s="76"/>
      <c r="BG61" s="76"/>
      <c r="BH61" s="76" t="str">
        <f t="shared" si="11"/>
        <v/>
      </c>
      <c r="BI61" s="76" t="str">
        <f t="shared" si="1"/>
        <v/>
      </c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 t="str">
        <f t="shared" si="12"/>
        <v/>
      </c>
      <c r="BU61" s="78" t="str">
        <f t="shared" si="13"/>
        <v/>
      </c>
      <c r="BV61" s="82"/>
      <c r="BW61" s="82"/>
      <c r="BX61" s="82"/>
      <c r="BY61" s="82"/>
      <c r="BZ61" s="82"/>
      <c r="CA61" s="82" t="str">
        <f t="shared" si="14"/>
        <v/>
      </c>
      <c r="CB61" s="82" t="str">
        <f t="shared" si="15"/>
        <v/>
      </c>
      <c r="CC61" s="84"/>
      <c r="CD61" s="84"/>
      <c r="CE61" s="84"/>
      <c r="CF61" s="84"/>
      <c r="CG61" s="84"/>
      <c r="CH61" s="84" t="str">
        <f t="shared" si="16"/>
        <v/>
      </c>
      <c r="CI61" s="84" t="str">
        <f t="shared" si="17"/>
        <v/>
      </c>
      <c r="CJ61" s="86"/>
      <c r="CK61" s="86"/>
      <c r="CL61" s="86"/>
      <c r="CM61" s="86"/>
      <c r="CN61" s="86"/>
      <c r="CO61" s="86" t="str">
        <f t="shared" si="18"/>
        <v/>
      </c>
      <c r="CP61" s="86">
        <f t="shared" si="19"/>
        <v>0</v>
      </c>
      <c r="CQ61" s="88"/>
      <c r="CR61" s="88"/>
      <c r="CS61" s="88"/>
      <c r="CT61" s="88"/>
      <c r="CU61" s="88"/>
      <c r="CV61" s="88"/>
      <c r="CW61" s="88"/>
      <c r="CX61" s="88"/>
      <c r="CY61" s="88" t="str">
        <f t="shared" si="20"/>
        <v/>
      </c>
      <c r="CZ61" s="89" t="str">
        <f t="shared" si="2"/>
        <v/>
      </c>
      <c r="DA61" s="386"/>
      <c r="DB61" s="385"/>
      <c r="DC61" s="80" t="str">
        <f t="shared" si="21"/>
        <v/>
      </c>
      <c r="DD61" s="90" t="str">
        <f t="shared" si="29"/>
        <v/>
      </c>
      <c r="DE61" s="91" t="str">
        <f t="shared" si="30"/>
        <v/>
      </c>
      <c r="DF61" s="91" t="str">
        <f t="shared" si="22"/>
        <v/>
      </c>
      <c r="DG61" s="92" t="str">
        <f t="shared" si="23"/>
        <v/>
      </c>
      <c r="DH61" s="93" t="str">
        <f t="shared" si="24"/>
        <v/>
      </c>
      <c r="DI61" s="94" t="str">
        <f t="shared" si="25"/>
        <v/>
      </c>
      <c r="DJ61" s="95" t="str">
        <f t="shared" si="26"/>
        <v/>
      </c>
      <c r="DK61" s="96" t="str">
        <f t="shared" si="27"/>
        <v/>
      </c>
      <c r="DL61" s="97" t="str">
        <f t="shared" si="28"/>
        <v/>
      </c>
      <c r="DM61" s="98"/>
      <c r="DN61" s="1"/>
    </row>
    <row r="62" spans="1:118" ht="18" hidden="1" customHeight="1" thickBot="1">
      <c r="A62" s="70"/>
      <c r="B62" s="103"/>
      <c r="C62" s="250"/>
      <c r="D62" s="251"/>
      <c r="E62" s="182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 t="str">
        <f t="shared" si="3"/>
        <v/>
      </c>
      <c r="R62" s="76">
        <f t="shared" si="4"/>
        <v>0</v>
      </c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 t="str">
        <f t="shared" si="5"/>
        <v/>
      </c>
      <c r="AD62" s="79" t="str">
        <f t="shared" si="6"/>
        <v/>
      </c>
      <c r="AE62" s="182"/>
      <c r="AF62" s="76"/>
      <c r="AG62" s="76"/>
      <c r="AH62" s="76"/>
      <c r="AI62" s="76"/>
      <c r="AJ62" s="76"/>
      <c r="AK62" s="76"/>
      <c r="AL62" s="76"/>
      <c r="AM62" s="76"/>
      <c r="AN62" s="76"/>
      <c r="AO62" s="76" t="str">
        <f t="shared" si="7"/>
        <v/>
      </c>
      <c r="AP62" s="76" t="str">
        <f t="shared" si="8"/>
        <v/>
      </c>
      <c r="AQ62" s="78"/>
      <c r="AR62" s="78"/>
      <c r="AS62" s="78"/>
      <c r="AT62" s="78"/>
      <c r="AU62" s="78"/>
      <c r="AV62" s="78"/>
      <c r="AW62" s="78"/>
      <c r="AX62" s="78" t="str">
        <f t="shared" si="9"/>
        <v/>
      </c>
      <c r="AY62" s="78" t="str">
        <f t="shared" si="0"/>
        <v/>
      </c>
      <c r="AZ62" s="384"/>
      <c r="BA62" s="385"/>
      <c r="BB62" s="80">
        <f t="shared" si="10"/>
        <v>0</v>
      </c>
      <c r="BC62" s="182"/>
      <c r="BD62" s="76"/>
      <c r="BE62" s="76"/>
      <c r="BF62" s="76"/>
      <c r="BG62" s="76"/>
      <c r="BH62" s="76" t="str">
        <f t="shared" si="11"/>
        <v/>
      </c>
      <c r="BI62" s="76" t="str">
        <f t="shared" si="1"/>
        <v/>
      </c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 t="str">
        <f t="shared" si="12"/>
        <v/>
      </c>
      <c r="BU62" s="78" t="str">
        <f t="shared" si="13"/>
        <v/>
      </c>
      <c r="BV62" s="82"/>
      <c r="BW62" s="82"/>
      <c r="BX62" s="82"/>
      <c r="BY62" s="82"/>
      <c r="BZ62" s="82"/>
      <c r="CA62" s="82" t="str">
        <f t="shared" si="14"/>
        <v/>
      </c>
      <c r="CB62" s="82" t="str">
        <f t="shared" si="15"/>
        <v/>
      </c>
      <c r="CC62" s="84"/>
      <c r="CD62" s="84"/>
      <c r="CE62" s="84"/>
      <c r="CF62" s="84"/>
      <c r="CG62" s="84"/>
      <c r="CH62" s="84" t="str">
        <f t="shared" si="16"/>
        <v/>
      </c>
      <c r="CI62" s="84" t="str">
        <f t="shared" si="17"/>
        <v/>
      </c>
      <c r="CJ62" s="86"/>
      <c r="CK62" s="86"/>
      <c r="CL62" s="86"/>
      <c r="CM62" s="86"/>
      <c r="CN62" s="86"/>
      <c r="CO62" s="86" t="str">
        <f t="shared" si="18"/>
        <v/>
      </c>
      <c r="CP62" s="86">
        <f t="shared" si="19"/>
        <v>0</v>
      </c>
      <c r="CQ62" s="88"/>
      <c r="CR62" s="88"/>
      <c r="CS62" s="88"/>
      <c r="CT62" s="88"/>
      <c r="CU62" s="88"/>
      <c r="CV62" s="88"/>
      <c r="CW62" s="88"/>
      <c r="CX62" s="88"/>
      <c r="CY62" s="88" t="str">
        <f t="shared" si="20"/>
        <v/>
      </c>
      <c r="CZ62" s="89" t="str">
        <f t="shared" si="2"/>
        <v/>
      </c>
      <c r="DA62" s="386"/>
      <c r="DB62" s="385"/>
      <c r="DC62" s="80" t="str">
        <f t="shared" si="21"/>
        <v/>
      </c>
      <c r="DD62" s="90" t="str">
        <f t="shared" si="29"/>
        <v/>
      </c>
      <c r="DE62" s="91" t="str">
        <f t="shared" si="30"/>
        <v/>
      </c>
      <c r="DF62" s="91" t="str">
        <f t="shared" si="22"/>
        <v/>
      </c>
      <c r="DG62" s="92" t="str">
        <f t="shared" si="23"/>
        <v/>
      </c>
      <c r="DH62" s="93" t="str">
        <f t="shared" si="24"/>
        <v/>
      </c>
      <c r="DI62" s="94" t="str">
        <f t="shared" si="25"/>
        <v/>
      </c>
      <c r="DJ62" s="95" t="str">
        <f t="shared" si="26"/>
        <v/>
      </c>
      <c r="DK62" s="96" t="str">
        <f t="shared" si="27"/>
        <v/>
      </c>
      <c r="DL62" s="97" t="str">
        <f t="shared" si="28"/>
        <v/>
      </c>
      <c r="DM62" s="98"/>
      <c r="DN62" s="1"/>
    </row>
    <row r="63" spans="1:118" ht="18" hidden="1" customHeight="1" thickBot="1">
      <c r="A63" s="70"/>
      <c r="B63" s="103"/>
      <c r="C63" s="250"/>
      <c r="D63" s="251"/>
      <c r="E63" s="182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 t="str">
        <f t="shared" si="3"/>
        <v/>
      </c>
      <c r="R63" s="76">
        <f t="shared" si="4"/>
        <v>0</v>
      </c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 t="str">
        <f t="shared" si="5"/>
        <v/>
      </c>
      <c r="AD63" s="79" t="str">
        <f t="shared" si="6"/>
        <v/>
      </c>
      <c r="AE63" s="182"/>
      <c r="AF63" s="76"/>
      <c r="AG63" s="76"/>
      <c r="AH63" s="76"/>
      <c r="AI63" s="76"/>
      <c r="AJ63" s="76"/>
      <c r="AK63" s="76"/>
      <c r="AL63" s="76"/>
      <c r="AM63" s="76"/>
      <c r="AN63" s="76"/>
      <c r="AO63" s="76" t="str">
        <f t="shared" si="7"/>
        <v/>
      </c>
      <c r="AP63" s="76" t="str">
        <f t="shared" si="8"/>
        <v/>
      </c>
      <c r="AQ63" s="78"/>
      <c r="AR63" s="78"/>
      <c r="AS63" s="78"/>
      <c r="AT63" s="78"/>
      <c r="AU63" s="78"/>
      <c r="AV63" s="78"/>
      <c r="AW63" s="78"/>
      <c r="AX63" s="78" t="str">
        <f t="shared" si="9"/>
        <v/>
      </c>
      <c r="AY63" s="78" t="str">
        <f t="shared" si="0"/>
        <v/>
      </c>
      <c r="AZ63" s="384"/>
      <c r="BA63" s="385"/>
      <c r="BB63" s="80">
        <f t="shared" si="10"/>
        <v>0</v>
      </c>
      <c r="BC63" s="182"/>
      <c r="BD63" s="76"/>
      <c r="BE63" s="76"/>
      <c r="BF63" s="76"/>
      <c r="BG63" s="76"/>
      <c r="BH63" s="76" t="str">
        <f t="shared" si="11"/>
        <v/>
      </c>
      <c r="BI63" s="76" t="str">
        <f t="shared" si="1"/>
        <v/>
      </c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 t="str">
        <f t="shared" si="12"/>
        <v/>
      </c>
      <c r="BU63" s="78" t="str">
        <f t="shared" si="13"/>
        <v/>
      </c>
      <c r="BV63" s="82"/>
      <c r="BW63" s="82"/>
      <c r="BX63" s="82"/>
      <c r="BY63" s="82"/>
      <c r="BZ63" s="82"/>
      <c r="CA63" s="82" t="str">
        <f t="shared" si="14"/>
        <v/>
      </c>
      <c r="CB63" s="82" t="str">
        <f t="shared" si="15"/>
        <v/>
      </c>
      <c r="CC63" s="84"/>
      <c r="CD63" s="84"/>
      <c r="CE63" s="84"/>
      <c r="CF63" s="84"/>
      <c r="CG63" s="84"/>
      <c r="CH63" s="84" t="str">
        <f t="shared" si="16"/>
        <v/>
      </c>
      <c r="CI63" s="84" t="str">
        <f t="shared" si="17"/>
        <v/>
      </c>
      <c r="CJ63" s="86"/>
      <c r="CK63" s="86"/>
      <c r="CL63" s="86"/>
      <c r="CM63" s="86"/>
      <c r="CN63" s="86"/>
      <c r="CO63" s="86" t="str">
        <f t="shared" si="18"/>
        <v/>
      </c>
      <c r="CP63" s="86">
        <f t="shared" si="19"/>
        <v>0</v>
      </c>
      <c r="CQ63" s="88"/>
      <c r="CR63" s="88"/>
      <c r="CS63" s="88"/>
      <c r="CT63" s="88"/>
      <c r="CU63" s="88"/>
      <c r="CV63" s="88"/>
      <c r="CW63" s="88"/>
      <c r="CX63" s="88"/>
      <c r="CY63" s="88" t="str">
        <f t="shared" si="20"/>
        <v/>
      </c>
      <c r="CZ63" s="89" t="str">
        <f t="shared" si="2"/>
        <v/>
      </c>
      <c r="DA63" s="386"/>
      <c r="DB63" s="385"/>
      <c r="DC63" s="80" t="str">
        <f t="shared" si="21"/>
        <v/>
      </c>
      <c r="DD63" s="90" t="str">
        <f t="shared" si="29"/>
        <v/>
      </c>
      <c r="DE63" s="91" t="str">
        <f t="shared" si="30"/>
        <v/>
      </c>
      <c r="DF63" s="91" t="str">
        <f t="shared" si="22"/>
        <v/>
      </c>
      <c r="DG63" s="92" t="str">
        <f t="shared" si="23"/>
        <v/>
      </c>
      <c r="DH63" s="93" t="str">
        <f t="shared" si="24"/>
        <v/>
      </c>
      <c r="DI63" s="94" t="str">
        <f t="shared" si="25"/>
        <v/>
      </c>
      <c r="DJ63" s="95" t="str">
        <f t="shared" si="26"/>
        <v/>
      </c>
      <c r="DK63" s="96" t="str">
        <f t="shared" si="27"/>
        <v/>
      </c>
      <c r="DL63" s="97" t="str">
        <f t="shared" si="28"/>
        <v/>
      </c>
      <c r="DM63" s="98"/>
      <c r="DN63" s="1"/>
    </row>
    <row r="64" spans="1:118" ht="18" hidden="1" customHeight="1" thickBot="1">
      <c r="A64" s="70"/>
      <c r="B64" s="103"/>
      <c r="C64" s="250"/>
      <c r="D64" s="251"/>
      <c r="E64" s="182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 t="str">
        <f t="shared" si="3"/>
        <v/>
      </c>
      <c r="R64" s="76">
        <f t="shared" si="4"/>
        <v>0</v>
      </c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 t="str">
        <f t="shared" si="5"/>
        <v/>
      </c>
      <c r="AD64" s="79" t="str">
        <f t="shared" si="6"/>
        <v/>
      </c>
      <c r="AE64" s="182"/>
      <c r="AF64" s="76"/>
      <c r="AG64" s="76"/>
      <c r="AH64" s="76"/>
      <c r="AI64" s="76"/>
      <c r="AJ64" s="76"/>
      <c r="AK64" s="76"/>
      <c r="AL64" s="76"/>
      <c r="AM64" s="76"/>
      <c r="AN64" s="76"/>
      <c r="AO64" s="76" t="str">
        <f t="shared" si="7"/>
        <v/>
      </c>
      <c r="AP64" s="76" t="str">
        <f t="shared" si="8"/>
        <v/>
      </c>
      <c r="AQ64" s="78"/>
      <c r="AR64" s="78"/>
      <c r="AS64" s="78"/>
      <c r="AT64" s="78"/>
      <c r="AU64" s="78"/>
      <c r="AV64" s="78"/>
      <c r="AW64" s="78"/>
      <c r="AX64" s="78" t="str">
        <f t="shared" si="9"/>
        <v/>
      </c>
      <c r="AY64" s="78" t="str">
        <f t="shared" si="0"/>
        <v/>
      </c>
      <c r="AZ64" s="384"/>
      <c r="BA64" s="385"/>
      <c r="BB64" s="80">
        <f t="shared" si="10"/>
        <v>0</v>
      </c>
      <c r="BC64" s="182"/>
      <c r="BD64" s="76"/>
      <c r="BE64" s="76"/>
      <c r="BF64" s="76"/>
      <c r="BG64" s="76"/>
      <c r="BH64" s="76" t="str">
        <f t="shared" si="11"/>
        <v/>
      </c>
      <c r="BI64" s="76" t="str">
        <f t="shared" si="1"/>
        <v/>
      </c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 t="str">
        <f t="shared" si="12"/>
        <v/>
      </c>
      <c r="BU64" s="78" t="str">
        <f t="shared" si="13"/>
        <v/>
      </c>
      <c r="BV64" s="82"/>
      <c r="BW64" s="82"/>
      <c r="BX64" s="82"/>
      <c r="BY64" s="82"/>
      <c r="BZ64" s="82"/>
      <c r="CA64" s="82" t="str">
        <f t="shared" si="14"/>
        <v/>
      </c>
      <c r="CB64" s="82" t="str">
        <f t="shared" si="15"/>
        <v/>
      </c>
      <c r="CC64" s="84"/>
      <c r="CD64" s="84"/>
      <c r="CE64" s="84"/>
      <c r="CF64" s="84"/>
      <c r="CG64" s="84"/>
      <c r="CH64" s="84" t="str">
        <f t="shared" si="16"/>
        <v/>
      </c>
      <c r="CI64" s="84" t="str">
        <f t="shared" si="17"/>
        <v/>
      </c>
      <c r="CJ64" s="86"/>
      <c r="CK64" s="86"/>
      <c r="CL64" s="86"/>
      <c r="CM64" s="86"/>
      <c r="CN64" s="86"/>
      <c r="CO64" s="86" t="str">
        <f t="shared" si="18"/>
        <v/>
      </c>
      <c r="CP64" s="86">
        <f t="shared" si="19"/>
        <v>0</v>
      </c>
      <c r="CQ64" s="88"/>
      <c r="CR64" s="88"/>
      <c r="CS64" s="88"/>
      <c r="CT64" s="88"/>
      <c r="CU64" s="88"/>
      <c r="CV64" s="88"/>
      <c r="CW64" s="88"/>
      <c r="CX64" s="88"/>
      <c r="CY64" s="88" t="str">
        <f t="shared" si="20"/>
        <v/>
      </c>
      <c r="CZ64" s="89" t="str">
        <f t="shared" si="2"/>
        <v/>
      </c>
      <c r="DA64" s="386"/>
      <c r="DB64" s="385"/>
      <c r="DC64" s="80" t="str">
        <f t="shared" si="21"/>
        <v/>
      </c>
      <c r="DD64" s="90" t="str">
        <f t="shared" si="29"/>
        <v/>
      </c>
      <c r="DE64" s="91" t="str">
        <f t="shared" si="30"/>
        <v/>
      </c>
      <c r="DF64" s="91" t="str">
        <f t="shared" si="22"/>
        <v/>
      </c>
      <c r="DG64" s="92" t="str">
        <f t="shared" si="23"/>
        <v/>
      </c>
      <c r="DH64" s="93" t="str">
        <f t="shared" si="24"/>
        <v/>
      </c>
      <c r="DI64" s="94" t="str">
        <f t="shared" si="25"/>
        <v/>
      </c>
      <c r="DJ64" s="95" t="str">
        <f t="shared" si="26"/>
        <v/>
      </c>
      <c r="DK64" s="96" t="str">
        <f t="shared" si="27"/>
        <v/>
      </c>
      <c r="DL64" s="97" t="str">
        <f t="shared" si="28"/>
        <v/>
      </c>
      <c r="DM64" s="98"/>
      <c r="DN64" s="1"/>
    </row>
    <row r="65" spans="1:127" ht="18" hidden="1" customHeight="1" thickBot="1">
      <c r="A65" s="70"/>
      <c r="B65" s="103"/>
      <c r="C65" s="250"/>
      <c r="D65" s="251"/>
      <c r="E65" s="182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 t="str">
        <f t="shared" si="3"/>
        <v/>
      </c>
      <c r="R65" s="76">
        <f t="shared" si="4"/>
        <v>0</v>
      </c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 t="str">
        <f t="shared" si="5"/>
        <v/>
      </c>
      <c r="AD65" s="79" t="str">
        <f t="shared" si="6"/>
        <v/>
      </c>
      <c r="AE65" s="182"/>
      <c r="AF65" s="76"/>
      <c r="AG65" s="76"/>
      <c r="AH65" s="76"/>
      <c r="AI65" s="76"/>
      <c r="AJ65" s="76"/>
      <c r="AK65" s="76"/>
      <c r="AL65" s="76"/>
      <c r="AM65" s="76"/>
      <c r="AN65" s="76"/>
      <c r="AO65" s="76" t="str">
        <f t="shared" si="7"/>
        <v/>
      </c>
      <c r="AP65" s="76" t="str">
        <f t="shared" si="8"/>
        <v/>
      </c>
      <c r="AQ65" s="78"/>
      <c r="AR65" s="78"/>
      <c r="AS65" s="78"/>
      <c r="AT65" s="78"/>
      <c r="AU65" s="78"/>
      <c r="AV65" s="78"/>
      <c r="AW65" s="78"/>
      <c r="AX65" s="78" t="str">
        <f t="shared" si="9"/>
        <v/>
      </c>
      <c r="AY65" s="78" t="str">
        <f t="shared" si="0"/>
        <v/>
      </c>
      <c r="AZ65" s="384"/>
      <c r="BA65" s="385"/>
      <c r="BB65" s="80">
        <f t="shared" si="10"/>
        <v>0</v>
      </c>
      <c r="BC65" s="182"/>
      <c r="BD65" s="76"/>
      <c r="BE65" s="76"/>
      <c r="BF65" s="76"/>
      <c r="BG65" s="76"/>
      <c r="BH65" s="76" t="str">
        <f t="shared" si="11"/>
        <v/>
      </c>
      <c r="BI65" s="76" t="str">
        <f t="shared" si="1"/>
        <v/>
      </c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 t="str">
        <f t="shared" si="12"/>
        <v/>
      </c>
      <c r="BU65" s="78" t="str">
        <f t="shared" si="13"/>
        <v/>
      </c>
      <c r="BV65" s="82"/>
      <c r="BW65" s="82"/>
      <c r="BX65" s="82"/>
      <c r="BY65" s="82"/>
      <c r="BZ65" s="82"/>
      <c r="CA65" s="82" t="str">
        <f t="shared" si="14"/>
        <v/>
      </c>
      <c r="CB65" s="82" t="str">
        <f t="shared" si="15"/>
        <v/>
      </c>
      <c r="CC65" s="84"/>
      <c r="CD65" s="84"/>
      <c r="CE65" s="84"/>
      <c r="CF65" s="84"/>
      <c r="CG65" s="84"/>
      <c r="CH65" s="84" t="str">
        <f t="shared" si="16"/>
        <v/>
      </c>
      <c r="CI65" s="84" t="str">
        <f t="shared" si="17"/>
        <v/>
      </c>
      <c r="CJ65" s="86"/>
      <c r="CK65" s="86"/>
      <c r="CL65" s="86"/>
      <c r="CM65" s="86"/>
      <c r="CN65" s="86"/>
      <c r="CO65" s="86" t="str">
        <f t="shared" si="18"/>
        <v/>
      </c>
      <c r="CP65" s="86">
        <f t="shared" si="19"/>
        <v>0</v>
      </c>
      <c r="CQ65" s="88"/>
      <c r="CR65" s="88"/>
      <c r="CS65" s="88"/>
      <c r="CT65" s="88"/>
      <c r="CU65" s="88"/>
      <c r="CV65" s="88"/>
      <c r="CW65" s="88"/>
      <c r="CX65" s="88"/>
      <c r="CY65" s="88" t="str">
        <f t="shared" si="20"/>
        <v/>
      </c>
      <c r="CZ65" s="89" t="str">
        <f t="shared" si="2"/>
        <v/>
      </c>
      <c r="DA65" s="386"/>
      <c r="DB65" s="385"/>
      <c r="DC65" s="80" t="str">
        <f t="shared" si="21"/>
        <v/>
      </c>
      <c r="DD65" s="90" t="str">
        <f t="shared" si="29"/>
        <v/>
      </c>
      <c r="DE65" s="91" t="str">
        <f t="shared" si="30"/>
        <v/>
      </c>
      <c r="DF65" s="91" t="str">
        <f t="shared" si="22"/>
        <v/>
      </c>
      <c r="DG65" s="92" t="str">
        <f t="shared" si="23"/>
        <v/>
      </c>
      <c r="DH65" s="93" t="str">
        <f t="shared" si="24"/>
        <v/>
      </c>
      <c r="DI65" s="94" t="str">
        <f t="shared" si="25"/>
        <v/>
      </c>
      <c r="DJ65" s="95" t="str">
        <f t="shared" si="26"/>
        <v/>
      </c>
      <c r="DK65" s="96" t="str">
        <f t="shared" si="27"/>
        <v/>
      </c>
      <c r="DL65" s="97" t="str">
        <f t="shared" si="28"/>
        <v/>
      </c>
      <c r="DM65" s="98"/>
    </row>
    <row r="66" spans="1:127" ht="18" hidden="1" customHeight="1" thickBot="1">
      <c r="A66" s="70"/>
      <c r="B66" s="103"/>
      <c r="C66" s="250"/>
      <c r="D66" s="251"/>
      <c r="E66" s="182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 t="str">
        <f t="shared" si="3"/>
        <v/>
      </c>
      <c r="R66" s="76">
        <f t="shared" si="4"/>
        <v>0</v>
      </c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 t="str">
        <f t="shared" si="5"/>
        <v/>
      </c>
      <c r="AD66" s="79" t="str">
        <f t="shared" si="6"/>
        <v/>
      </c>
      <c r="AE66" s="182"/>
      <c r="AF66" s="76"/>
      <c r="AG66" s="76"/>
      <c r="AH66" s="76"/>
      <c r="AI66" s="76"/>
      <c r="AJ66" s="76"/>
      <c r="AK66" s="76"/>
      <c r="AL66" s="76"/>
      <c r="AM66" s="76"/>
      <c r="AN66" s="76"/>
      <c r="AO66" s="76" t="str">
        <f t="shared" si="7"/>
        <v/>
      </c>
      <c r="AP66" s="76" t="str">
        <f t="shared" si="8"/>
        <v/>
      </c>
      <c r="AQ66" s="78"/>
      <c r="AR66" s="78"/>
      <c r="AS66" s="78"/>
      <c r="AT66" s="78"/>
      <c r="AU66" s="78"/>
      <c r="AV66" s="78"/>
      <c r="AW66" s="78"/>
      <c r="AX66" s="78" t="str">
        <f t="shared" si="9"/>
        <v/>
      </c>
      <c r="AY66" s="78" t="str">
        <f t="shared" si="0"/>
        <v/>
      </c>
      <c r="AZ66" s="384"/>
      <c r="BA66" s="385"/>
      <c r="BB66" s="80">
        <f t="shared" si="10"/>
        <v>0</v>
      </c>
      <c r="BC66" s="182"/>
      <c r="BD66" s="76"/>
      <c r="BE66" s="76"/>
      <c r="BF66" s="76"/>
      <c r="BG66" s="76"/>
      <c r="BH66" s="76" t="str">
        <f t="shared" si="11"/>
        <v/>
      </c>
      <c r="BI66" s="76" t="str">
        <f t="shared" si="1"/>
        <v/>
      </c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 t="str">
        <f t="shared" si="12"/>
        <v/>
      </c>
      <c r="BU66" s="78" t="str">
        <f t="shared" si="13"/>
        <v/>
      </c>
      <c r="BV66" s="82"/>
      <c r="BW66" s="82"/>
      <c r="BX66" s="82"/>
      <c r="BY66" s="82"/>
      <c r="BZ66" s="82"/>
      <c r="CA66" s="82" t="str">
        <f t="shared" si="14"/>
        <v/>
      </c>
      <c r="CB66" s="82" t="str">
        <f t="shared" si="15"/>
        <v/>
      </c>
      <c r="CC66" s="84"/>
      <c r="CD66" s="84"/>
      <c r="CE66" s="84"/>
      <c r="CF66" s="84"/>
      <c r="CG66" s="84"/>
      <c r="CH66" s="84" t="str">
        <f t="shared" si="16"/>
        <v/>
      </c>
      <c r="CI66" s="84" t="str">
        <f t="shared" si="17"/>
        <v/>
      </c>
      <c r="CJ66" s="86"/>
      <c r="CK66" s="86"/>
      <c r="CL66" s="86"/>
      <c r="CM66" s="86"/>
      <c r="CN66" s="86"/>
      <c r="CO66" s="86" t="str">
        <f t="shared" si="18"/>
        <v/>
      </c>
      <c r="CP66" s="86">
        <f t="shared" si="19"/>
        <v>0</v>
      </c>
      <c r="CQ66" s="88"/>
      <c r="CR66" s="88"/>
      <c r="CS66" s="88"/>
      <c r="CT66" s="88"/>
      <c r="CU66" s="88"/>
      <c r="CV66" s="88"/>
      <c r="CW66" s="88"/>
      <c r="CX66" s="88"/>
      <c r="CY66" s="88" t="str">
        <f t="shared" si="20"/>
        <v/>
      </c>
      <c r="CZ66" s="89" t="str">
        <f t="shared" si="2"/>
        <v/>
      </c>
      <c r="DA66" s="386"/>
      <c r="DB66" s="385"/>
      <c r="DC66" s="80" t="str">
        <f t="shared" si="21"/>
        <v/>
      </c>
      <c r="DD66" s="90" t="str">
        <f t="shared" si="29"/>
        <v/>
      </c>
      <c r="DE66" s="91" t="str">
        <f t="shared" si="30"/>
        <v/>
      </c>
      <c r="DF66" s="91" t="str">
        <f t="shared" si="22"/>
        <v/>
      </c>
      <c r="DG66" s="92" t="str">
        <f t="shared" si="23"/>
        <v/>
      </c>
      <c r="DH66" s="93" t="str">
        <f t="shared" si="24"/>
        <v/>
      </c>
      <c r="DI66" s="94" t="str">
        <f t="shared" si="25"/>
        <v/>
      </c>
      <c r="DJ66" s="95" t="str">
        <f t="shared" si="26"/>
        <v/>
      </c>
      <c r="DK66" s="96" t="str">
        <f t="shared" si="27"/>
        <v/>
      </c>
      <c r="DL66" s="97" t="str">
        <f t="shared" si="28"/>
        <v/>
      </c>
      <c r="DM66" s="98"/>
    </row>
    <row r="67" spans="1:127" ht="18" hidden="1" customHeight="1" thickBot="1">
      <c r="A67" s="70"/>
      <c r="B67" s="118"/>
      <c r="C67" s="117"/>
      <c r="D67" s="115"/>
      <c r="E67" s="183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76" t="str">
        <f t="shared" si="3"/>
        <v/>
      </c>
      <c r="R67" s="76">
        <f t="shared" si="4"/>
        <v>0</v>
      </c>
      <c r="S67" s="123"/>
      <c r="T67" s="123"/>
      <c r="U67" s="123"/>
      <c r="V67" s="123"/>
      <c r="W67" s="123"/>
      <c r="X67" s="123"/>
      <c r="Y67" s="123"/>
      <c r="Z67" s="123"/>
      <c r="AA67" s="123"/>
      <c r="AB67" s="123"/>
      <c r="AC67" s="78" t="str">
        <f t="shared" si="5"/>
        <v/>
      </c>
      <c r="AD67" s="79" t="str">
        <f t="shared" si="6"/>
        <v/>
      </c>
      <c r="AE67" s="183"/>
      <c r="AF67" s="121"/>
      <c r="AG67" s="121"/>
      <c r="AH67" s="121"/>
      <c r="AI67" s="121"/>
      <c r="AJ67" s="121"/>
      <c r="AK67" s="121"/>
      <c r="AL67" s="121"/>
      <c r="AM67" s="121"/>
      <c r="AN67" s="121"/>
      <c r="AO67" s="76" t="str">
        <f t="shared" si="7"/>
        <v/>
      </c>
      <c r="AP67" s="76" t="str">
        <f t="shared" si="8"/>
        <v/>
      </c>
      <c r="AQ67" s="123"/>
      <c r="AR67" s="78"/>
      <c r="AS67" s="123"/>
      <c r="AT67" s="123"/>
      <c r="AU67" s="123"/>
      <c r="AV67" s="123"/>
      <c r="AW67" s="123"/>
      <c r="AX67" s="78" t="str">
        <f t="shared" si="9"/>
        <v/>
      </c>
      <c r="AY67" s="78" t="str">
        <f t="shared" si="0"/>
        <v/>
      </c>
      <c r="AZ67" s="387"/>
      <c r="BA67" s="388"/>
      <c r="BB67" s="80">
        <f t="shared" si="10"/>
        <v>0</v>
      </c>
      <c r="BC67" s="183"/>
      <c r="BD67" s="121"/>
      <c r="BE67" s="121"/>
      <c r="BF67" s="121"/>
      <c r="BG67" s="121"/>
      <c r="BH67" s="76" t="str">
        <f t="shared" si="11"/>
        <v/>
      </c>
      <c r="BI67" s="76" t="str">
        <f t="shared" si="1"/>
        <v/>
      </c>
      <c r="BJ67" s="123"/>
      <c r="BK67" s="123"/>
      <c r="BL67" s="123"/>
      <c r="BM67" s="123"/>
      <c r="BN67" s="123"/>
      <c r="BO67" s="123"/>
      <c r="BP67" s="123"/>
      <c r="BQ67" s="123"/>
      <c r="BR67" s="123"/>
      <c r="BS67" s="123"/>
      <c r="BT67" s="78" t="str">
        <f t="shared" si="12"/>
        <v/>
      </c>
      <c r="BU67" s="78" t="str">
        <f t="shared" si="13"/>
        <v/>
      </c>
      <c r="BV67" s="127"/>
      <c r="BW67" s="127"/>
      <c r="BX67" s="127"/>
      <c r="BY67" s="127"/>
      <c r="BZ67" s="127"/>
      <c r="CA67" s="82" t="str">
        <f t="shared" si="14"/>
        <v/>
      </c>
      <c r="CB67" s="82" t="str">
        <f t="shared" si="15"/>
        <v/>
      </c>
      <c r="CC67" s="129"/>
      <c r="CD67" s="129"/>
      <c r="CE67" s="129"/>
      <c r="CF67" s="129"/>
      <c r="CG67" s="129"/>
      <c r="CH67" s="84" t="str">
        <f t="shared" si="16"/>
        <v/>
      </c>
      <c r="CI67" s="84" t="str">
        <f t="shared" si="17"/>
        <v/>
      </c>
      <c r="CJ67" s="131"/>
      <c r="CK67" s="131"/>
      <c r="CL67" s="131"/>
      <c r="CM67" s="131"/>
      <c r="CN67" s="131"/>
      <c r="CO67" s="86" t="str">
        <f t="shared" si="18"/>
        <v/>
      </c>
      <c r="CP67" s="86">
        <f t="shared" si="19"/>
        <v>0</v>
      </c>
      <c r="CQ67" s="133"/>
      <c r="CR67" s="133"/>
      <c r="CS67" s="133"/>
      <c r="CT67" s="133"/>
      <c r="CU67" s="133"/>
      <c r="CV67" s="133"/>
      <c r="CW67" s="133"/>
      <c r="CX67" s="133"/>
      <c r="CY67" s="88" t="str">
        <f t="shared" si="20"/>
        <v/>
      </c>
      <c r="CZ67" s="89" t="str">
        <f t="shared" si="2"/>
        <v/>
      </c>
      <c r="DA67" s="389"/>
      <c r="DB67" s="388"/>
      <c r="DC67" s="80" t="str">
        <f t="shared" si="21"/>
        <v/>
      </c>
      <c r="DD67" s="90" t="str">
        <f t="shared" si="29"/>
        <v/>
      </c>
      <c r="DE67" s="91" t="str">
        <f t="shared" si="30"/>
        <v/>
      </c>
      <c r="DF67" s="91" t="str">
        <f t="shared" si="22"/>
        <v/>
      </c>
      <c r="DG67" s="92" t="str">
        <f t="shared" si="23"/>
        <v/>
      </c>
      <c r="DH67" s="93" t="str">
        <f t="shared" si="24"/>
        <v/>
      </c>
      <c r="DI67" s="94" t="str">
        <f t="shared" si="25"/>
        <v/>
      </c>
      <c r="DJ67" s="95" t="str">
        <f t="shared" si="26"/>
        <v/>
      </c>
      <c r="DK67" s="96" t="str">
        <f t="shared" si="27"/>
        <v/>
      </c>
      <c r="DL67" s="97" t="str">
        <f t="shared" si="28"/>
        <v/>
      </c>
      <c r="DM67" s="98"/>
    </row>
    <row r="68" spans="1:127" ht="15"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144"/>
      <c r="AN68" s="144"/>
      <c r="AO68" s="144"/>
      <c r="AP68" s="144"/>
      <c r="AQ68" s="144"/>
      <c r="AR68" s="144"/>
      <c r="AS68" s="144"/>
      <c r="AT68" s="144"/>
      <c r="AU68" s="144"/>
      <c r="AV68" s="144"/>
      <c r="AW68" s="144"/>
      <c r="AX68" s="144"/>
      <c r="AY68" s="144"/>
      <c r="AZ68" s="144"/>
      <c r="BA68" s="144"/>
      <c r="BB68" s="144"/>
      <c r="BC68" s="144"/>
      <c r="BD68" s="144"/>
      <c r="BE68" s="144"/>
      <c r="BF68" s="144"/>
      <c r="BG68" s="144"/>
      <c r="BH68" s="144"/>
      <c r="BI68" s="144"/>
      <c r="BJ68" s="144"/>
      <c r="BK68" s="144"/>
      <c r="BL68" s="144"/>
      <c r="BM68" s="144"/>
      <c r="BN68" s="144"/>
      <c r="BO68" s="144"/>
      <c r="BP68" s="144"/>
      <c r="BQ68" s="144"/>
      <c r="BR68" s="144"/>
      <c r="BS68" s="144"/>
      <c r="BT68" s="144"/>
      <c r="BU68" s="144"/>
      <c r="BV68" s="144"/>
      <c r="BW68" s="144"/>
      <c r="BX68" s="144"/>
      <c r="BY68" s="144"/>
      <c r="BZ68" s="144"/>
      <c r="CA68" s="144"/>
      <c r="CB68" s="144"/>
      <c r="CC68" s="144"/>
      <c r="CD68" s="144"/>
      <c r="CE68" s="144"/>
      <c r="CF68" s="144"/>
      <c r="CG68" s="144"/>
      <c r="CH68" s="144"/>
      <c r="CI68" s="144"/>
      <c r="CJ68" s="144"/>
      <c r="CK68" s="144"/>
      <c r="CL68" s="144"/>
      <c r="CM68" s="144"/>
      <c r="CN68" s="144"/>
      <c r="CO68" s="144"/>
      <c r="CP68" s="144"/>
      <c r="CQ68" s="144"/>
      <c r="CR68" s="144"/>
      <c r="CS68" s="144"/>
      <c r="CT68" s="144"/>
      <c r="CU68" s="144"/>
      <c r="CV68" s="144"/>
      <c r="CW68" s="144"/>
      <c r="CX68" s="144"/>
      <c r="CY68" s="144"/>
      <c r="CZ68" s="268" t="s">
        <v>102</v>
      </c>
      <c r="DA68" s="268"/>
      <c r="DB68" s="268"/>
      <c r="DC68" s="268"/>
      <c r="DH68" s="145">
        <f>IFERROR(AVERAGE(DH13:DH67),"")</f>
        <v>63.440426322043962</v>
      </c>
      <c r="DI68" s="145">
        <f>IFERROR(AVERAGE(DI13:DI67),"")</f>
        <v>77.15026645127746</v>
      </c>
      <c r="DJ68" s="145">
        <f>IFERROR(AVERAGE(DJ13:DJ67),"")</f>
        <v>79.689125734468874</v>
      </c>
      <c r="DK68" s="145">
        <f>IFERROR(AVERAGE(DK13:DK67),"")</f>
        <v>81.720213161021974</v>
      </c>
      <c r="DL68" s="146"/>
      <c r="DM68" s="147"/>
    </row>
    <row r="69" spans="1:127" ht="15"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144"/>
      <c r="AK69" s="144"/>
      <c r="AL69" s="144"/>
      <c r="AM69" s="144"/>
      <c r="AN69" s="144"/>
      <c r="AO69" s="144"/>
      <c r="AP69" s="144"/>
      <c r="AQ69" s="144"/>
      <c r="AR69" s="144"/>
      <c r="AS69" s="144"/>
      <c r="AT69" s="144"/>
      <c r="AU69" s="144"/>
      <c r="AV69" s="144"/>
      <c r="AW69" s="144"/>
      <c r="AX69" s="144"/>
      <c r="AY69" s="144"/>
      <c r="AZ69" s="144"/>
      <c r="BA69" s="144"/>
      <c r="BB69" s="144"/>
      <c r="BC69" s="144"/>
      <c r="BD69" s="144"/>
      <c r="BE69" s="144"/>
      <c r="BF69" s="144"/>
      <c r="BG69" s="144"/>
      <c r="BH69" s="144"/>
      <c r="BI69" s="144"/>
      <c r="BJ69" s="144"/>
      <c r="BK69" s="144"/>
      <c r="BL69" s="144"/>
      <c r="BM69" s="144"/>
      <c r="BN69" s="144"/>
      <c r="BO69" s="144"/>
      <c r="BP69" s="144"/>
      <c r="BQ69" s="144"/>
      <c r="BR69" s="144"/>
      <c r="BS69" s="144"/>
      <c r="BT69" s="144"/>
      <c r="BU69" s="144"/>
      <c r="BV69" s="144"/>
      <c r="BW69" s="144"/>
      <c r="BX69" s="144"/>
      <c r="BY69" s="144"/>
      <c r="BZ69" s="144"/>
      <c r="CA69" s="144"/>
      <c r="CB69" s="144"/>
      <c r="CC69" s="144"/>
      <c r="CD69" s="144"/>
      <c r="CE69" s="144"/>
      <c r="CF69" s="144"/>
      <c r="CG69" s="144"/>
      <c r="CH69" s="144"/>
      <c r="CI69" s="144"/>
      <c r="CJ69" s="144"/>
      <c r="CK69" s="144"/>
      <c r="CL69" s="144"/>
      <c r="CM69" s="144"/>
      <c r="CN69" s="144"/>
      <c r="CO69" s="144"/>
      <c r="CP69" s="144"/>
      <c r="CQ69" s="144"/>
      <c r="CR69" s="144"/>
      <c r="CS69" s="144"/>
      <c r="CT69" s="144"/>
      <c r="CU69" s="144"/>
      <c r="CV69" s="144"/>
      <c r="CW69" s="144"/>
      <c r="CX69" s="144"/>
      <c r="CY69" s="144"/>
      <c r="CZ69" s="270" t="s">
        <v>103</v>
      </c>
      <c r="DA69" s="270"/>
      <c r="DB69" s="270"/>
      <c r="DC69" s="270"/>
      <c r="DH69" s="145">
        <f>IFERROR(ROUND(STDEV(DH13:DH67),2),"")</f>
        <v>11.11</v>
      </c>
      <c r="DI69" s="145">
        <f>IFERROR(ROUND(STDEV(DI13:DI67),2),"")</f>
        <v>6.94</v>
      </c>
      <c r="DJ69" s="145">
        <f>IFERROR(ROUND(STDEV(DJ13:DJ67),2),"")</f>
        <v>6.17</v>
      </c>
      <c r="DK69" s="145">
        <f>IFERROR(ROUND(STDEV(DK13:DK67),2),"")</f>
        <v>5.55</v>
      </c>
      <c r="DL69" s="146"/>
      <c r="DM69" s="147"/>
    </row>
    <row r="72" spans="1:127" s="148" customFormat="1" ht="15">
      <c r="B72" s="144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  <c r="AN72" s="144"/>
      <c r="AO72" s="144"/>
      <c r="AP72" s="144"/>
      <c r="AQ72" s="144"/>
      <c r="AR72" s="144"/>
      <c r="AS72" s="144"/>
      <c r="AT72" s="144"/>
      <c r="AU72" s="144"/>
      <c r="AV72" s="144"/>
      <c r="AW72" s="144"/>
      <c r="AX72" s="144"/>
      <c r="AY72" s="144"/>
      <c r="AZ72" s="144"/>
      <c r="BA72" s="144"/>
      <c r="BB72" s="144"/>
      <c r="BC72" s="144"/>
      <c r="BD72" s="144"/>
      <c r="BE72" s="144"/>
      <c r="BF72" s="144"/>
      <c r="BG72" s="144"/>
      <c r="BH72" s="144"/>
      <c r="BI72" s="144"/>
      <c r="BJ72" s="144"/>
      <c r="BK72" s="144"/>
      <c r="BL72" s="144"/>
      <c r="BM72" s="144"/>
      <c r="BN72" s="144"/>
      <c r="BO72" s="144"/>
      <c r="BP72" s="144"/>
      <c r="BQ72" s="144"/>
      <c r="BR72" s="144"/>
      <c r="BS72" s="144"/>
      <c r="BT72" s="144"/>
      <c r="BU72" s="144"/>
      <c r="BV72" s="144"/>
      <c r="BW72" s="144"/>
      <c r="BX72" s="144"/>
      <c r="BY72" s="144"/>
      <c r="BZ72" s="144"/>
      <c r="CA72" s="144"/>
      <c r="CB72" s="144"/>
      <c r="CC72" s="144"/>
      <c r="CD72" s="144"/>
      <c r="CE72" s="144"/>
      <c r="CF72" s="144"/>
      <c r="CG72" s="144"/>
      <c r="CH72" s="144"/>
      <c r="CI72" s="144"/>
      <c r="CJ72" s="144"/>
      <c r="CK72" s="144"/>
      <c r="CL72" s="144"/>
      <c r="CM72" s="144"/>
      <c r="CN72" s="144"/>
      <c r="CO72" s="144"/>
      <c r="CP72" s="144"/>
      <c r="CQ72" s="144"/>
      <c r="CR72" s="144"/>
      <c r="CS72" s="144"/>
      <c r="CT72" s="144"/>
      <c r="CU72" s="144"/>
      <c r="CV72" s="144"/>
      <c r="CW72" s="144"/>
      <c r="CX72" s="144"/>
      <c r="CY72" s="144"/>
      <c r="CZ72" s="144"/>
      <c r="DA72" s="144"/>
      <c r="DB72" s="144"/>
      <c r="DC72" s="144"/>
      <c r="DD72" s="149"/>
      <c r="DE72" s="149"/>
      <c r="DF72" s="149"/>
      <c r="DG72" s="149"/>
      <c r="DH72" s="150"/>
      <c r="DL72" s="151"/>
      <c r="DM72" s="147"/>
      <c r="DN72" s="151"/>
    </row>
    <row r="73" spans="1:127" ht="24" thickBot="1">
      <c r="B73" s="1"/>
      <c r="C73" s="363" t="s">
        <v>219</v>
      </c>
      <c r="D73" s="363"/>
      <c r="DM73" s="1"/>
      <c r="DN73" s="1"/>
    </row>
    <row r="74" spans="1:127" ht="21" thickBot="1">
      <c r="B74" s="1"/>
      <c r="C74" s="364" t="s">
        <v>1</v>
      </c>
      <c r="D74" s="364"/>
      <c r="E74" s="365" t="str">
        <f>IF($AC$76+$BA$76+$CY$76+$DC$77=100,"","Total weight should be equal to 100")</f>
        <v/>
      </c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  <c r="S74" s="366"/>
      <c r="T74" s="366"/>
      <c r="U74" s="366"/>
      <c r="V74" s="366"/>
      <c r="W74" s="366"/>
      <c r="X74" s="366"/>
      <c r="Y74" s="366"/>
      <c r="Z74" s="366"/>
      <c r="AA74" s="366"/>
      <c r="AB74" s="366"/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  <c r="AO74" s="366"/>
      <c r="AP74" s="366"/>
      <c r="AQ74" s="366"/>
      <c r="AR74" s="366"/>
      <c r="AS74" s="366"/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  <c r="BD74" s="366"/>
      <c r="BE74" s="366"/>
      <c r="BF74" s="366"/>
      <c r="BG74" s="366"/>
      <c r="BH74" s="366"/>
      <c r="BI74" s="366"/>
      <c r="BJ74" s="366"/>
      <c r="BK74" s="366"/>
      <c r="BL74" s="366"/>
      <c r="BM74" s="366"/>
      <c r="BN74" s="366"/>
      <c r="BO74" s="366"/>
      <c r="BP74" s="366"/>
      <c r="BQ74" s="366"/>
      <c r="BR74" s="366"/>
      <c r="BS74" s="366"/>
      <c r="BT74" s="366"/>
      <c r="BU74" s="366"/>
      <c r="BV74" s="366"/>
      <c r="BW74" s="366"/>
      <c r="BX74" s="366"/>
      <c r="BY74" s="366"/>
      <c r="BZ74" s="366"/>
      <c r="CA74" s="366"/>
      <c r="CB74" s="366"/>
      <c r="CC74" s="366"/>
      <c r="CD74" s="366"/>
      <c r="CE74" s="366"/>
      <c r="CF74" s="366"/>
      <c r="CG74" s="366"/>
      <c r="CH74" s="366"/>
      <c r="CI74" s="366"/>
      <c r="CJ74" s="366"/>
      <c r="CK74" s="366"/>
      <c r="CL74" s="366"/>
      <c r="CM74" s="366"/>
      <c r="CN74" s="366"/>
      <c r="CO74" s="366"/>
      <c r="CP74" s="366"/>
      <c r="CQ74" s="366"/>
      <c r="CR74" s="366"/>
      <c r="CS74" s="366"/>
      <c r="CT74" s="366"/>
      <c r="CU74" s="366"/>
      <c r="CV74" s="366"/>
      <c r="CW74" s="366"/>
      <c r="CX74" s="366"/>
      <c r="CY74" s="366"/>
      <c r="CZ74" s="367"/>
      <c r="DM74" s="1"/>
      <c r="DN74" s="1"/>
    </row>
    <row r="75" spans="1:127" ht="17.25" thickBot="1">
      <c r="B75" s="1"/>
      <c r="C75" s="368" t="s">
        <v>460</v>
      </c>
      <c r="D75" s="369"/>
      <c r="E75" s="370" t="str">
        <f>IF(R77+AD77=100,"","Total formative assessment weight should be 100")</f>
        <v/>
      </c>
      <c r="F75" s="371"/>
      <c r="G75" s="371"/>
      <c r="H75" s="371"/>
      <c r="I75" s="371"/>
      <c r="J75" s="371"/>
      <c r="K75" s="371"/>
      <c r="L75" s="371"/>
      <c r="M75" s="371"/>
      <c r="N75" s="371"/>
      <c r="O75" s="371"/>
      <c r="P75" s="371"/>
      <c r="Q75" s="371"/>
      <c r="R75" s="371"/>
      <c r="S75" s="371"/>
      <c r="T75" s="371"/>
      <c r="U75" s="371"/>
      <c r="V75" s="371"/>
      <c r="W75" s="371"/>
      <c r="X75" s="371"/>
      <c r="Y75" s="371"/>
      <c r="Z75" s="371"/>
      <c r="AA75" s="371"/>
      <c r="AB75" s="371"/>
      <c r="AC75" s="371"/>
      <c r="AD75" s="371"/>
      <c r="AE75" s="371" t="str">
        <f>IF(AP77+AY77+BB77=100,"","Total written work weight should be 100")</f>
        <v/>
      </c>
      <c r="AF75" s="371"/>
      <c r="AG75" s="371"/>
      <c r="AH75" s="371"/>
      <c r="AI75" s="371"/>
      <c r="AJ75" s="371"/>
      <c r="AK75" s="371"/>
      <c r="AL75" s="371"/>
      <c r="AM75" s="371"/>
      <c r="AN75" s="371"/>
      <c r="AO75" s="371"/>
      <c r="AP75" s="371"/>
      <c r="AQ75" s="371"/>
      <c r="AR75" s="371"/>
      <c r="AS75" s="371"/>
      <c r="AT75" s="371"/>
      <c r="AU75" s="371"/>
      <c r="AV75" s="371"/>
      <c r="AW75" s="371"/>
      <c r="AX75" s="371"/>
      <c r="AY75" s="371"/>
      <c r="AZ75" s="371"/>
      <c r="BA75" s="371"/>
      <c r="BB75" s="371"/>
      <c r="BC75" s="371" t="str">
        <f>IF(BI77+BU77+CB77+CI77+CP77+CZ77=100,"","Total written work weight should be 100")</f>
        <v/>
      </c>
      <c r="BD75" s="371"/>
      <c r="BE75" s="371"/>
      <c r="BF75" s="371"/>
      <c r="BG75" s="371"/>
      <c r="BH75" s="371"/>
      <c r="BI75" s="371"/>
      <c r="BJ75" s="371"/>
      <c r="BK75" s="371"/>
      <c r="BL75" s="371"/>
      <c r="BM75" s="371"/>
      <c r="BN75" s="371"/>
      <c r="BO75" s="371"/>
      <c r="BP75" s="371"/>
      <c r="BQ75" s="371"/>
      <c r="BR75" s="371"/>
      <c r="BS75" s="371"/>
      <c r="BT75" s="371"/>
      <c r="BU75" s="371"/>
      <c r="BV75" s="371"/>
      <c r="BW75" s="371"/>
      <c r="BX75" s="371"/>
      <c r="BY75" s="371"/>
      <c r="BZ75" s="371"/>
      <c r="CA75" s="371"/>
      <c r="CB75" s="371"/>
      <c r="CC75" s="371"/>
      <c r="CD75" s="371"/>
      <c r="CE75" s="371"/>
      <c r="CF75" s="371"/>
      <c r="CG75" s="371"/>
      <c r="CH75" s="371"/>
      <c r="CI75" s="371"/>
      <c r="CJ75" s="371"/>
      <c r="CK75" s="371"/>
      <c r="CL75" s="371"/>
      <c r="CM75" s="371"/>
      <c r="CN75" s="371"/>
      <c r="CO75" s="371"/>
      <c r="CP75" s="371"/>
      <c r="CQ75" s="371"/>
      <c r="CR75" s="371"/>
      <c r="CS75" s="371"/>
      <c r="CT75" s="371"/>
      <c r="CU75" s="371"/>
      <c r="CV75" s="371"/>
      <c r="CW75" s="371"/>
      <c r="CX75" s="371"/>
      <c r="CY75" s="371"/>
      <c r="CZ75" s="372"/>
      <c r="DA75" s="373" t="s">
        <v>220</v>
      </c>
      <c r="DB75" s="374"/>
      <c r="DC75" s="375"/>
      <c r="DD75" s="9"/>
      <c r="DE75" s="9"/>
      <c r="DF75" s="9"/>
      <c r="DG75" s="9"/>
      <c r="DH75" s="7"/>
      <c r="DI75" s="5"/>
      <c r="DJ75" s="5"/>
      <c r="DK75" s="5"/>
      <c r="DL75" s="10"/>
      <c r="DN75" s="1"/>
    </row>
    <row r="76" spans="1:127" ht="18.75" thickBot="1">
      <c r="B76" s="1"/>
      <c r="C76" s="359"/>
      <c r="D76" s="359"/>
      <c r="E76" s="431" t="s">
        <v>4</v>
      </c>
      <c r="F76" s="432"/>
      <c r="G76" s="432"/>
      <c r="H76" s="432"/>
      <c r="I76" s="432"/>
      <c r="J76" s="432"/>
      <c r="K76" s="432"/>
      <c r="L76" s="432"/>
      <c r="M76" s="432"/>
      <c r="N76" s="432"/>
      <c r="O76" s="432"/>
      <c r="P76" s="432"/>
      <c r="Q76" s="432"/>
      <c r="R76" s="432"/>
      <c r="S76" s="432"/>
      <c r="T76" s="432"/>
      <c r="U76" s="432"/>
      <c r="V76" s="432"/>
      <c r="W76" s="432"/>
      <c r="X76" s="432" t="s">
        <v>5</v>
      </c>
      <c r="Y76" s="432"/>
      <c r="Z76" s="432"/>
      <c r="AA76" s="432"/>
      <c r="AB76" s="432"/>
      <c r="AC76" s="432">
        <v>0</v>
      </c>
      <c r="AD76" s="433"/>
      <c r="AE76" s="434" t="s">
        <v>6</v>
      </c>
      <c r="AF76" s="435"/>
      <c r="AG76" s="435"/>
      <c r="AH76" s="435"/>
      <c r="AI76" s="435"/>
      <c r="AJ76" s="435"/>
      <c r="AK76" s="435"/>
      <c r="AL76" s="435"/>
      <c r="AM76" s="435"/>
      <c r="AN76" s="435"/>
      <c r="AO76" s="435"/>
      <c r="AP76" s="435"/>
      <c r="AQ76" s="435"/>
      <c r="AR76" s="435"/>
      <c r="AS76" s="435"/>
      <c r="AT76" s="435"/>
      <c r="AU76" s="435"/>
      <c r="AV76" s="435"/>
      <c r="AW76" s="435" t="s">
        <v>5</v>
      </c>
      <c r="AX76" s="435"/>
      <c r="AY76" s="435"/>
      <c r="AZ76" s="435"/>
      <c r="BA76" s="329">
        <v>25</v>
      </c>
      <c r="BB76" s="330"/>
      <c r="BC76" s="480" t="s">
        <v>7</v>
      </c>
      <c r="BD76" s="481"/>
      <c r="BE76" s="481"/>
      <c r="BF76" s="481"/>
      <c r="BG76" s="481"/>
      <c r="BH76" s="481"/>
      <c r="BI76" s="481"/>
      <c r="BJ76" s="481"/>
      <c r="BK76" s="481"/>
      <c r="BL76" s="481"/>
      <c r="BM76" s="481"/>
      <c r="BN76" s="481"/>
      <c r="BO76" s="481"/>
      <c r="BP76" s="481"/>
      <c r="BQ76" s="481"/>
      <c r="BR76" s="481"/>
      <c r="BS76" s="481"/>
      <c r="BT76" s="481"/>
      <c r="BU76" s="481"/>
      <c r="BV76" s="481"/>
      <c r="BW76" s="481"/>
      <c r="BX76" s="481"/>
      <c r="BY76" s="481"/>
      <c r="BZ76" s="481"/>
      <c r="CA76" s="481"/>
      <c r="CB76" s="481"/>
      <c r="CC76" s="481"/>
      <c r="CD76" s="481"/>
      <c r="CE76" s="481"/>
      <c r="CF76" s="481"/>
      <c r="CG76" s="481"/>
      <c r="CH76" s="481"/>
      <c r="CI76" s="481"/>
      <c r="CJ76" s="481"/>
      <c r="CK76" s="481"/>
      <c r="CL76" s="481"/>
      <c r="CM76" s="481"/>
      <c r="CN76" s="481"/>
      <c r="CO76" s="481"/>
      <c r="CP76" s="481"/>
      <c r="CQ76" s="481"/>
      <c r="CR76" s="481"/>
      <c r="CS76" s="481"/>
      <c r="CT76" s="482" t="s">
        <v>5</v>
      </c>
      <c r="CU76" s="483"/>
      <c r="CV76" s="483"/>
      <c r="CW76" s="483"/>
      <c r="CX76" s="484"/>
      <c r="CY76" s="481">
        <v>50</v>
      </c>
      <c r="CZ76" s="485"/>
      <c r="DA76" s="428"/>
      <c r="DB76" s="429"/>
      <c r="DC76" s="430"/>
      <c r="DD76" s="12"/>
      <c r="DE76" s="12"/>
      <c r="DF76" s="12"/>
      <c r="DG76" s="12"/>
      <c r="DH76" s="13"/>
      <c r="DI76" s="14"/>
      <c r="DJ76" s="14"/>
      <c r="DK76" s="14"/>
      <c r="DL76" s="15"/>
      <c r="DN76" s="1"/>
    </row>
    <row r="77" spans="1:127" ht="24.75" customHeight="1">
      <c r="A77" s="350"/>
      <c r="B77" s="350" t="s">
        <v>8</v>
      </c>
      <c r="C77" s="353" t="s">
        <v>9</v>
      </c>
      <c r="D77" s="356" t="s">
        <v>10</v>
      </c>
      <c r="E77" s="419" t="s">
        <v>11</v>
      </c>
      <c r="F77" s="420"/>
      <c r="G77" s="420"/>
      <c r="H77" s="420"/>
      <c r="I77" s="420"/>
      <c r="J77" s="420"/>
      <c r="K77" s="420"/>
      <c r="L77" s="420"/>
      <c r="M77" s="421"/>
      <c r="N77" s="422" t="s">
        <v>5</v>
      </c>
      <c r="O77" s="423"/>
      <c r="P77" s="423"/>
      <c r="Q77" s="424"/>
      <c r="R77" s="152">
        <v>50</v>
      </c>
      <c r="S77" s="404" t="s">
        <v>12</v>
      </c>
      <c r="T77" s="404"/>
      <c r="U77" s="404"/>
      <c r="V77" s="404"/>
      <c r="W77" s="404"/>
      <c r="X77" s="404"/>
      <c r="Y77" s="404"/>
      <c r="Z77" s="405" t="s">
        <v>5</v>
      </c>
      <c r="AA77" s="425"/>
      <c r="AB77" s="425"/>
      <c r="AC77" s="406"/>
      <c r="AD77" s="153">
        <v>50</v>
      </c>
      <c r="AE77" s="419" t="s">
        <v>13</v>
      </c>
      <c r="AF77" s="420"/>
      <c r="AG77" s="420"/>
      <c r="AH77" s="420"/>
      <c r="AI77" s="420"/>
      <c r="AJ77" s="420"/>
      <c r="AK77" s="420"/>
      <c r="AL77" s="420"/>
      <c r="AM77" s="421"/>
      <c r="AN77" s="422" t="s">
        <v>5</v>
      </c>
      <c r="AO77" s="424"/>
      <c r="AP77" s="152">
        <v>100</v>
      </c>
      <c r="AQ77" s="404" t="s">
        <v>14</v>
      </c>
      <c r="AR77" s="404"/>
      <c r="AS77" s="404"/>
      <c r="AT77" s="404"/>
      <c r="AU77" s="404"/>
      <c r="AV77" s="404"/>
      <c r="AW77" s="405" t="s">
        <v>5</v>
      </c>
      <c r="AX77" s="406"/>
      <c r="AY77" s="154">
        <v>0</v>
      </c>
      <c r="AZ77" s="413" t="s">
        <v>15</v>
      </c>
      <c r="BA77" s="414"/>
      <c r="BB77" s="155">
        <v>0</v>
      </c>
      <c r="BC77" s="415" t="s">
        <v>16</v>
      </c>
      <c r="BD77" s="416"/>
      <c r="BE77" s="416"/>
      <c r="BF77" s="416"/>
      <c r="BG77" s="436" t="s">
        <v>5</v>
      </c>
      <c r="BH77" s="436"/>
      <c r="BI77" s="152">
        <v>20</v>
      </c>
      <c r="BJ77" s="404" t="s">
        <v>17</v>
      </c>
      <c r="BK77" s="404"/>
      <c r="BL77" s="404"/>
      <c r="BM77" s="404"/>
      <c r="BN77" s="404"/>
      <c r="BO77" s="404"/>
      <c r="BP77" s="404"/>
      <c r="BQ77" s="404"/>
      <c r="BR77" s="404"/>
      <c r="BS77" s="405" t="s">
        <v>5</v>
      </c>
      <c r="BT77" s="406"/>
      <c r="BU77" s="154">
        <v>20</v>
      </c>
      <c r="BV77" s="407" t="s">
        <v>18</v>
      </c>
      <c r="BW77" s="407"/>
      <c r="BX77" s="407"/>
      <c r="BY77" s="407"/>
      <c r="BZ77" s="408" t="s">
        <v>5</v>
      </c>
      <c r="CA77" s="408"/>
      <c r="CB77" s="156">
        <v>20</v>
      </c>
      <c r="CC77" s="409" t="s">
        <v>19</v>
      </c>
      <c r="CD77" s="409"/>
      <c r="CE77" s="409"/>
      <c r="CF77" s="409"/>
      <c r="CG77" s="410" t="s">
        <v>5</v>
      </c>
      <c r="CH77" s="410"/>
      <c r="CI77" s="157">
        <v>20</v>
      </c>
      <c r="CJ77" s="398" t="s">
        <v>20</v>
      </c>
      <c r="CK77" s="398"/>
      <c r="CL77" s="398"/>
      <c r="CM77" s="398"/>
      <c r="CN77" s="399" t="s">
        <v>5</v>
      </c>
      <c r="CO77" s="399"/>
      <c r="CP77" s="158">
        <v>20</v>
      </c>
      <c r="CQ77" s="400" t="s">
        <v>21</v>
      </c>
      <c r="CR77" s="400"/>
      <c r="CS77" s="400"/>
      <c r="CT77" s="400"/>
      <c r="CU77" s="400"/>
      <c r="CV77" s="400"/>
      <c r="CW77" s="400"/>
      <c r="CX77" s="401" t="s">
        <v>5</v>
      </c>
      <c r="CY77" s="401"/>
      <c r="CZ77" s="159"/>
      <c r="DA77" s="402" t="s">
        <v>5</v>
      </c>
      <c r="DB77" s="403"/>
      <c r="DC77" s="160">
        <v>25</v>
      </c>
      <c r="DD77" s="161"/>
      <c r="DE77" s="161"/>
      <c r="DF77" s="161"/>
      <c r="DG77" s="161"/>
      <c r="DH77" s="306" t="s">
        <v>22</v>
      </c>
      <c r="DI77" s="309" t="s">
        <v>23</v>
      </c>
      <c r="DJ77" s="312" t="s">
        <v>23</v>
      </c>
      <c r="DK77" s="315" t="s">
        <v>23</v>
      </c>
      <c r="DL77" s="282" t="s">
        <v>24</v>
      </c>
      <c r="DM77" s="282" t="s">
        <v>105</v>
      </c>
      <c r="DN77" s="282" t="s">
        <v>221</v>
      </c>
      <c r="DO77" s="490" t="s">
        <v>222</v>
      </c>
    </row>
    <row r="78" spans="1:127" ht="15" customHeight="1">
      <c r="A78" s="351"/>
      <c r="B78" s="351"/>
      <c r="C78" s="354"/>
      <c r="D78" s="357"/>
      <c r="E78" s="30">
        <v>1</v>
      </c>
      <c r="F78" s="227">
        <v>2</v>
      </c>
      <c r="G78" s="227">
        <v>3</v>
      </c>
      <c r="H78" s="227">
        <v>4</v>
      </c>
      <c r="I78" s="227">
        <v>5</v>
      </c>
      <c r="J78" s="227">
        <v>6</v>
      </c>
      <c r="K78" s="227">
        <v>7</v>
      </c>
      <c r="L78" s="227">
        <v>8</v>
      </c>
      <c r="M78" s="227">
        <v>9</v>
      </c>
      <c r="N78" s="227">
        <v>10</v>
      </c>
      <c r="O78" s="227">
        <v>11</v>
      </c>
      <c r="P78" s="227">
        <v>12</v>
      </c>
      <c r="Q78" s="336" t="s">
        <v>25</v>
      </c>
      <c r="R78" s="289" t="s">
        <v>26</v>
      </c>
      <c r="S78" s="29">
        <v>1</v>
      </c>
      <c r="T78" s="29">
        <v>2</v>
      </c>
      <c r="U78" s="29">
        <v>3</v>
      </c>
      <c r="V78" s="29">
        <v>4</v>
      </c>
      <c r="W78" s="29">
        <v>5</v>
      </c>
      <c r="X78" s="29">
        <v>6</v>
      </c>
      <c r="Y78" s="29">
        <v>7</v>
      </c>
      <c r="Z78" s="29">
        <v>8</v>
      </c>
      <c r="AA78" s="29">
        <v>9</v>
      </c>
      <c r="AB78" s="29">
        <v>10</v>
      </c>
      <c r="AC78" s="285" t="s">
        <v>25</v>
      </c>
      <c r="AD78" s="338" t="s">
        <v>26</v>
      </c>
      <c r="AE78" s="30">
        <v>1</v>
      </c>
      <c r="AF78" s="227">
        <v>2</v>
      </c>
      <c r="AG78" s="227">
        <v>3</v>
      </c>
      <c r="AH78" s="227">
        <v>4</v>
      </c>
      <c r="AI78" s="227">
        <v>5</v>
      </c>
      <c r="AJ78" s="227">
        <v>6</v>
      </c>
      <c r="AK78" s="227">
        <v>7</v>
      </c>
      <c r="AL78" s="227">
        <v>8</v>
      </c>
      <c r="AM78" s="227">
        <v>9</v>
      </c>
      <c r="AN78" s="227">
        <v>10</v>
      </c>
      <c r="AO78" s="336" t="s">
        <v>25</v>
      </c>
      <c r="AP78" s="289" t="s">
        <v>26</v>
      </c>
      <c r="AQ78" s="29">
        <v>1</v>
      </c>
      <c r="AR78" s="29">
        <v>2</v>
      </c>
      <c r="AS78" s="29">
        <v>3</v>
      </c>
      <c r="AT78" s="29">
        <v>4</v>
      </c>
      <c r="AU78" s="29">
        <v>5</v>
      </c>
      <c r="AV78" s="29">
        <v>6</v>
      </c>
      <c r="AW78" s="29">
        <v>7</v>
      </c>
      <c r="AX78" s="285" t="s">
        <v>25</v>
      </c>
      <c r="AY78" s="278" t="s">
        <v>26</v>
      </c>
      <c r="AZ78" s="297"/>
      <c r="BA78" s="298"/>
      <c r="BB78" s="287" t="s">
        <v>26</v>
      </c>
      <c r="BC78" s="30">
        <v>1</v>
      </c>
      <c r="BD78" s="227">
        <v>2</v>
      </c>
      <c r="BE78" s="227">
        <v>3</v>
      </c>
      <c r="BF78" s="227">
        <v>4</v>
      </c>
      <c r="BG78" s="227">
        <v>5</v>
      </c>
      <c r="BH78" s="288" t="s">
        <v>25</v>
      </c>
      <c r="BI78" s="289" t="s">
        <v>26</v>
      </c>
      <c r="BJ78" s="29">
        <v>1</v>
      </c>
      <c r="BK78" s="29">
        <v>2</v>
      </c>
      <c r="BL78" s="29">
        <v>3</v>
      </c>
      <c r="BM78" s="29">
        <v>4</v>
      </c>
      <c r="BN78" s="29">
        <v>5</v>
      </c>
      <c r="BO78" s="29">
        <v>6</v>
      </c>
      <c r="BP78" s="29">
        <v>7</v>
      </c>
      <c r="BQ78" s="29">
        <v>8</v>
      </c>
      <c r="BR78" s="29">
        <v>9</v>
      </c>
      <c r="BS78" s="29">
        <v>10</v>
      </c>
      <c r="BT78" s="290" t="s">
        <v>25</v>
      </c>
      <c r="BU78" s="278" t="s">
        <v>26</v>
      </c>
      <c r="BV78" s="31">
        <v>1</v>
      </c>
      <c r="BW78" s="31">
        <v>2</v>
      </c>
      <c r="BX78" s="31">
        <v>3</v>
      </c>
      <c r="BY78" s="31">
        <v>4</v>
      </c>
      <c r="BZ78" s="32">
        <v>5</v>
      </c>
      <c r="CA78" s="344" t="s">
        <v>25</v>
      </c>
      <c r="CB78" s="345" t="s">
        <v>26</v>
      </c>
      <c r="CC78" s="230">
        <v>1</v>
      </c>
      <c r="CD78" s="230">
        <v>2</v>
      </c>
      <c r="CE78" s="230">
        <v>3</v>
      </c>
      <c r="CF78" s="230">
        <v>4</v>
      </c>
      <c r="CG78" s="230">
        <v>5</v>
      </c>
      <c r="CH78" s="346" t="s">
        <v>25</v>
      </c>
      <c r="CI78" s="347" t="s">
        <v>26</v>
      </c>
      <c r="CJ78" s="34">
        <v>1</v>
      </c>
      <c r="CK78" s="34">
        <v>2</v>
      </c>
      <c r="CL78" s="34">
        <v>3</v>
      </c>
      <c r="CM78" s="34">
        <v>4</v>
      </c>
      <c r="CN78" s="34">
        <v>5</v>
      </c>
      <c r="CO78" s="348" t="s">
        <v>25</v>
      </c>
      <c r="CP78" s="349" t="s">
        <v>26</v>
      </c>
      <c r="CQ78" s="35">
        <v>1</v>
      </c>
      <c r="CR78" s="35">
        <v>2</v>
      </c>
      <c r="CS78" s="35">
        <v>3</v>
      </c>
      <c r="CT78" s="36">
        <v>4</v>
      </c>
      <c r="CU78" s="35">
        <v>5</v>
      </c>
      <c r="CV78" s="35">
        <v>6</v>
      </c>
      <c r="CW78" s="35">
        <v>7</v>
      </c>
      <c r="CX78" s="35">
        <v>8</v>
      </c>
      <c r="CY78" s="288" t="s">
        <v>25</v>
      </c>
      <c r="CZ78" s="318" t="s">
        <v>26</v>
      </c>
      <c r="DA78" s="37"/>
      <c r="DB78" s="38"/>
      <c r="DC78" s="287" t="s">
        <v>27</v>
      </c>
      <c r="DD78" s="39"/>
      <c r="DE78" s="39"/>
      <c r="DF78" s="39"/>
      <c r="DG78" s="39"/>
      <c r="DH78" s="307"/>
      <c r="DI78" s="310"/>
      <c r="DJ78" s="313"/>
      <c r="DK78" s="316"/>
      <c r="DL78" s="283"/>
      <c r="DM78" s="283"/>
      <c r="DN78" s="283"/>
      <c r="DO78" s="491"/>
    </row>
    <row r="79" spans="1:127" ht="17.25" customHeight="1">
      <c r="A79" s="351"/>
      <c r="B79" s="351"/>
      <c r="C79" s="354"/>
      <c r="D79" s="40" t="s">
        <v>28</v>
      </c>
      <c r="E79" s="41"/>
      <c r="F79" s="42"/>
      <c r="G79" s="42"/>
      <c r="H79" s="42"/>
      <c r="I79" s="42"/>
      <c r="J79" s="42"/>
      <c r="K79" s="42"/>
      <c r="L79" s="42"/>
      <c r="M79" s="43"/>
      <c r="N79" s="44"/>
      <c r="O79" s="44"/>
      <c r="P79" s="44"/>
      <c r="Q79" s="337"/>
      <c r="R79" s="289"/>
      <c r="S79" s="45"/>
      <c r="T79" s="45"/>
      <c r="U79" s="45"/>
      <c r="V79" s="45"/>
      <c r="W79" s="45"/>
      <c r="X79" s="46"/>
      <c r="Y79" s="46"/>
      <c r="Z79" s="46"/>
      <c r="AA79" s="47"/>
      <c r="AB79" s="47"/>
      <c r="AC79" s="286"/>
      <c r="AD79" s="338"/>
      <c r="AE79" s="41">
        <v>39850</v>
      </c>
      <c r="AF79" s="42">
        <v>39855</v>
      </c>
      <c r="AG79" s="42">
        <v>39862</v>
      </c>
      <c r="AH79" s="42">
        <v>39876</v>
      </c>
      <c r="AI79" s="42">
        <v>39883</v>
      </c>
      <c r="AJ79" s="42">
        <v>43537</v>
      </c>
      <c r="AK79" s="42"/>
      <c r="AL79" s="43"/>
      <c r="AM79" s="43"/>
      <c r="AN79" s="43"/>
      <c r="AO79" s="337"/>
      <c r="AP79" s="289"/>
      <c r="AQ79" s="45"/>
      <c r="AR79" s="45"/>
      <c r="AS79" s="45"/>
      <c r="AT79" s="45"/>
      <c r="AU79" s="46"/>
      <c r="AV79" s="46"/>
      <c r="AW79" s="46"/>
      <c r="AX79" s="286"/>
      <c r="AY79" s="278"/>
      <c r="AZ79" s="291"/>
      <c r="BA79" s="292"/>
      <c r="BB79" s="287"/>
      <c r="BC79" s="41">
        <v>39871</v>
      </c>
      <c r="BD79" s="42">
        <v>39883</v>
      </c>
      <c r="BE79" s="42">
        <v>43553</v>
      </c>
      <c r="BF79" s="42"/>
      <c r="BG79" s="42"/>
      <c r="BH79" s="288"/>
      <c r="BI79" s="289"/>
      <c r="BJ79" s="45">
        <v>39863</v>
      </c>
      <c r="BK79" s="45">
        <v>39864</v>
      </c>
      <c r="BL79" s="45"/>
      <c r="BM79" s="45"/>
      <c r="BN79" s="45"/>
      <c r="BO79" s="45"/>
      <c r="BP79" s="45"/>
      <c r="BQ79" s="45"/>
      <c r="BR79" s="45"/>
      <c r="BS79" s="45"/>
      <c r="BT79" s="290"/>
      <c r="BU79" s="278"/>
      <c r="BV79" s="48">
        <v>39850</v>
      </c>
      <c r="BW79" s="48">
        <v>39871</v>
      </c>
      <c r="BX79" s="48">
        <v>39887</v>
      </c>
      <c r="BY79" s="49"/>
      <c r="BZ79" s="50"/>
      <c r="CA79" s="344"/>
      <c r="CB79" s="345"/>
      <c r="CC79" s="51">
        <v>39885</v>
      </c>
      <c r="CD79" s="51">
        <v>39891</v>
      </c>
      <c r="CE79" s="52"/>
      <c r="CF79" s="52"/>
      <c r="CG79" s="52"/>
      <c r="CH79" s="346"/>
      <c r="CI79" s="347"/>
      <c r="CJ79" s="53">
        <v>39860</v>
      </c>
      <c r="CK79" s="53">
        <v>39896</v>
      </c>
      <c r="CL79" s="54"/>
      <c r="CM79" s="54"/>
      <c r="CN79" s="54"/>
      <c r="CO79" s="348"/>
      <c r="CP79" s="349"/>
      <c r="CQ79" s="55"/>
      <c r="CR79" s="55"/>
      <c r="CS79" s="55"/>
      <c r="CT79" s="56"/>
      <c r="CU79" s="57"/>
      <c r="CV79" s="57"/>
      <c r="CW79" s="57"/>
      <c r="CX79" s="57"/>
      <c r="CY79" s="288"/>
      <c r="CZ79" s="318"/>
      <c r="DA79" s="320">
        <v>60</v>
      </c>
      <c r="DB79" s="321"/>
      <c r="DC79" s="287"/>
      <c r="DD79" s="39" t="s">
        <v>29</v>
      </c>
      <c r="DE79" s="39" t="s">
        <v>30</v>
      </c>
      <c r="DF79" s="39" t="s">
        <v>31</v>
      </c>
      <c r="DG79" s="39" t="s">
        <v>32</v>
      </c>
      <c r="DH79" s="307"/>
      <c r="DI79" s="311"/>
      <c r="DJ79" s="314"/>
      <c r="DK79" s="317"/>
      <c r="DL79" s="283"/>
      <c r="DM79" s="283"/>
      <c r="DN79" s="283"/>
      <c r="DO79" s="491"/>
    </row>
    <row r="80" spans="1:127" ht="15" customHeight="1" thickBot="1">
      <c r="A80" s="352"/>
      <c r="B80" s="352"/>
      <c r="C80" s="355"/>
      <c r="D80" s="40" t="s">
        <v>33</v>
      </c>
      <c r="E80" s="58"/>
      <c r="F80" s="17"/>
      <c r="G80" s="17"/>
      <c r="H80" s="17"/>
      <c r="I80" s="17"/>
      <c r="J80" s="17"/>
      <c r="K80" s="17"/>
      <c r="L80" s="17"/>
      <c r="M80" s="227"/>
      <c r="N80" s="227"/>
      <c r="O80" s="227"/>
      <c r="P80" s="227"/>
      <c r="Q80" s="227">
        <f>SUM(E80:P80)</f>
        <v>0</v>
      </c>
      <c r="R80" s="289"/>
      <c r="S80" s="59"/>
      <c r="T80" s="59"/>
      <c r="U80" s="59"/>
      <c r="V80" s="59"/>
      <c r="W80" s="59"/>
      <c r="X80" s="29"/>
      <c r="Y80" s="29"/>
      <c r="Z80" s="29"/>
      <c r="AA80" s="29"/>
      <c r="AB80" s="29"/>
      <c r="AC80" s="29">
        <f>SUM(S80:AB80)</f>
        <v>0</v>
      </c>
      <c r="AD80" s="338"/>
      <c r="AE80" s="58">
        <v>15</v>
      </c>
      <c r="AF80" s="17">
        <v>10</v>
      </c>
      <c r="AG80" s="17">
        <v>20</v>
      </c>
      <c r="AH80" s="17">
        <v>15</v>
      </c>
      <c r="AI80" s="17">
        <v>15</v>
      </c>
      <c r="AJ80" s="17">
        <v>20</v>
      </c>
      <c r="AK80" s="17"/>
      <c r="AL80" s="227"/>
      <c r="AM80" s="227"/>
      <c r="AN80" s="227"/>
      <c r="AO80" s="227">
        <f>SUM(AE80:AN80)</f>
        <v>95</v>
      </c>
      <c r="AP80" s="289"/>
      <c r="AQ80" s="59"/>
      <c r="AR80" s="59"/>
      <c r="AS80" s="59"/>
      <c r="AT80" s="59"/>
      <c r="AU80" s="29"/>
      <c r="AV80" s="29"/>
      <c r="AW80" s="29"/>
      <c r="AX80" s="29">
        <f>SUM(AQ80:AW80)</f>
        <v>0</v>
      </c>
      <c r="AY80" s="278"/>
      <c r="AZ80" s="293"/>
      <c r="BA80" s="294"/>
      <c r="BB80" s="287"/>
      <c r="BC80" s="58">
        <v>100</v>
      </c>
      <c r="BD80" s="17">
        <v>100</v>
      </c>
      <c r="BE80" s="17">
        <v>100</v>
      </c>
      <c r="BF80" s="17"/>
      <c r="BG80" s="17"/>
      <c r="BH80" s="227">
        <f>SUM(BC80:BG80)</f>
        <v>300</v>
      </c>
      <c r="BI80" s="289"/>
      <c r="BJ80" s="59">
        <v>25</v>
      </c>
      <c r="BK80" s="59">
        <v>30</v>
      </c>
      <c r="BL80" s="59"/>
      <c r="BM80" s="59"/>
      <c r="BN80" s="59"/>
      <c r="BO80" s="59"/>
      <c r="BP80" s="59"/>
      <c r="BQ80" s="59"/>
      <c r="BR80" s="59"/>
      <c r="BS80" s="59"/>
      <c r="BT80" s="29">
        <f>SUM(BJ80:BS80)</f>
        <v>55</v>
      </c>
      <c r="BU80" s="278"/>
      <c r="BV80" s="60">
        <v>100</v>
      </c>
      <c r="BW80" s="60">
        <v>100</v>
      </c>
      <c r="BX80" s="60">
        <v>100</v>
      </c>
      <c r="BY80" s="31"/>
      <c r="BZ80" s="31"/>
      <c r="CA80" s="32">
        <f>SUM(BV80:BZ80)</f>
        <v>300</v>
      </c>
      <c r="CB80" s="345"/>
      <c r="CC80" s="61">
        <v>100</v>
      </c>
      <c r="CD80" s="61">
        <v>100</v>
      </c>
      <c r="CE80" s="230"/>
      <c r="CF80" s="230"/>
      <c r="CG80" s="230"/>
      <c r="CH80" s="230">
        <f>SUM(CC80:CG80)</f>
        <v>200</v>
      </c>
      <c r="CI80" s="347"/>
      <c r="CJ80" s="62">
        <v>100</v>
      </c>
      <c r="CK80" s="62">
        <v>100</v>
      </c>
      <c r="CL80" s="34"/>
      <c r="CM80" s="34"/>
      <c r="CN80" s="34"/>
      <c r="CO80" s="63">
        <f>SUM(CJ80:CN80)</f>
        <v>200</v>
      </c>
      <c r="CP80" s="349"/>
      <c r="CQ80" s="64"/>
      <c r="CR80" s="64"/>
      <c r="CS80" s="64"/>
      <c r="CT80" s="65"/>
      <c r="CU80" s="35"/>
      <c r="CV80" s="35"/>
      <c r="CW80" s="35"/>
      <c r="CX80" s="35"/>
      <c r="CY80" s="66">
        <f>SUM(CQ80:CX80)</f>
        <v>0</v>
      </c>
      <c r="CZ80" s="318"/>
      <c r="DA80" s="322"/>
      <c r="DB80" s="323"/>
      <c r="DC80" s="319"/>
      <c r="DD80" s="39"/>
      <c r="DE80" s="39"/>
      <c r="DF80" s="39"/>
      <c r="DG80" s="39"/>
      <c r="DH80" s="308"/>
      <c r="DI80" s="67" t="s">
        <v>34</v>
      </c>
      <c r="DJ80" s="68" t="s">
        <v>35</v>
      </c>
      <c r="DK80" s="69" t="s">
        <v>36</v>
      </c>
      <c r="DL80" s="283"/>
      <c r="DM80" s="283"/>
      <c r="DN80" s="283"/>
      <c r="DO80" s="491"/>
      <c r="DR80" s="279" t="s">
        <v>37</v>
      </c>
      <c r="DS80" s="279"/>
      <c r="DT80" s="279"/>
      <c r="DU80" s="279"/>
      <c r="DV80" s="279"/>
      <c r="DW80" s="279"/>
    </row>
    <row r="81" spans="1:127" ht="18" customHeight="1">
      <c r="A81" s="70"/>
      <c r="B81" s="71">
        <v>136705070042</v>
      </c>
      <c r="C81" s="236" t="s">
        <v>264</v>
      </c>
      <c r="D81" s="237"/>
      <c r="E81" s="74"/>
      <c r="F81" s="75"/>
      <c r="G81" s="75"/>
      <c r="H81" s="75"/>
      <c r="I81" s="75"/>
      <c r="J81" s="75"/>
      <c r="K81" s="75"/>
      <c r="L81" s="75"/>
      <c r="M81" s="76"/>
      <c r="N81" s="76"/>
      <c r="O81" s="76"/>
      <c r="P81" s="76"/>
      <c r="Q81" s="76" t="str">
        <f>IF(SUMIFS(E81:P81,E81:P81,"&gt;=0")=0,"",SUMIFS(E81:P81,E81:P81,"&gt;=0"))</f>
        <v/>
      </c>
      <c r="R81" s="76" t="str">
        <f>IFERROR(IF($R$77=0,0,((Q81/SUMIFS($E$80:$P$80,E81:P81,"&gt;=0")*100))),"")</f>
        <v/>
      </c>
      <c r="S81" s="77"/>
      <c r="T81" s="77"/>
      <c r="U81" s="77"/>
      <c r="V81" s="77"/>
      <c r="W81" s="77"/>
      <c r="X81" s="78"/>
      <c r="Y81" s="78"/>
      <c r="Z81" s="78"/>
      <c r="AA81" s="78"/>
      <c r="AB81" s="78"/>
      <c r="AC81" s="78" t="str">
        <f>IF(SUMIFS(S81:AB81,S81:AB81,"&gt;=0")=0,"",SUMIFS(S81:AB81,S81:AB81,"&gt;=0"))</f>
        <v/>
      </c>
      <c r="AD81" s="79" t="str">
        <f>IFERROR(IF($AD$77=0,0,((AC81/SUMIFS($S$80:$AB$80,S81:AB81,"&gt;=0")*100))),"")</f>
        <v/>
      </c>
      <c r="AE81" s="74">
        <v>10</v>
      </c>
      <c r="AF81" s="75">
        <v>1</v>
      </c>
      <c r="AG81" s="75">
        <v>1</v>
      </c>
      <c r="AH81" s="75">
        <v>7</v>
      </c>
      <c r="AI81" s="75">
        <v>1</v>
      </c>
      <c r="AJ81" s="75">
        <v>13</v>
      </c>
      <c r="AK81" s="75"/>
      <c r="AL81" s="76"/>
      <c r="AM81" s="76"/>
      <c r="AN81" s="76"/>
      <c r="AO81" s="76">
        <f>IF(SUMIFS(AE81:AN81,AE81:AN81,"&gt;=0")=0,"",SUMIFS(AE81:AN81,AE81:AN81,"&gt;=0"))</f>
        <v>33</v>
      </c>
      <c r="AP81" s="76">
        <f>IFERROR(IF($AP$77=0,0,((AO81/SUMIFS($AE$80:$AN$80,AE81:AN81,"&gt;=0"))*100)),"")</f>
        <v>34.736842105263158</v>
      </c>
      <c r="AQ81" s="77"/>
      <c r="AR81" s="77"/>
      <c r="AS81" s="77"/>
      <c r="AT81" s="77"/>
      <c r="AU81" s="78"/>
      <c r="AV81" s="78"/>
      <c r="AW81" s="78"/>
      <c r="AX81" s="78" t="str">
        <f>IF(SUMIFS(AQ81:AW81,AQ81:AW81,"&gt;=0")=0,"",SUMIFS(AQ81:AW81,AQ81:AW81,"&gt;=0"))</f>
        <v/>
      </c>
      <c r="AY81" s="78">
        <f>IFERROR(IF($AY$77=0,0,((AX81/SUMIFS($AQ$80:$AW$80,AQ81:AW81,"&gt;=0"))*100)),"")</f>
        <v>0</v>
      </c>
      <c r="AZ81" s="262"/>
      <c r="BA81" s="263"/>
      <c r="BB81" s="80">
        <f>IFERROR(IF(OR($BB$77="",$BB$77=0),0,IF(AZ81/$AZ$80*100=0,"",AZ81/$AZ$80*100)),"")</f>
        <v>0</v>
      </c>
      <c r="BC81" s="74">
        <v>86</v>
      </c>
      <c r="BD81" s="75">
        <v>82</v>
      </c>
      <c r="BE81" s="75">
        <v>96</v>
      </c>
      <c r="BF81" s="75"/>
      <c r="BG81" s="75"/>
      <c r="BH81" s="76">
        <f>IF(SUMIFS(BC81:BG81,BC81:BG81,"&gt;=0")=0,"",SUMIFS(BC81:BG81,BC81:BG81,"&gt;=0"))</f>
        <v>264</v>
      </c>
      <c r="BI81" s="76">
        <f>IFERROR(IF($BI$77=0,0,((BH81/SUMIFS($BC$80:$BG$80,BC81:BG81,"&gt;=0"))*100)),"")</f>
        <v>88</v>
      </c>
      <c r="BJ81" s="77">
        <v>20</v>
      </c>
      <c r="BK81" s="77">
        <v>1</v>
      </c>
      <c r="BL81" s="77"/>
      <c r="BM81" s="77"/>
      <c r="BN81" s="77"/>
      <c r="BO81" s="77"/>
      <c r="BP81" s="77"/>
      <c r="BQ81" s="77"/>
      <c r="BR81" s="77"/>
      <c r="BS81" s="77"/>
      <c r="BT81" s="78">
        <f>IF(SUMIFS(BJ81:BS81,BJ81:BS81,"&gt;=0")=0,"",SUMIFS(BJ81:BS81,BJ81:BS81,"&gt;=0"))</f>
        <v>21</v>
      </c>
      <c r="BU81" s="78">
        <f>IFERROR(IF($BU$77=0,0,((BT81/SUMIFS($BJ$80:$BS$80,BJ81:BS81,"&gt;=0"))*100)),"")</f>
        <v>38.181818181818187</v>
      </c>
      <c r="BV81" s="81">
        <v>90</v>
      </c>
      <c r="BW81" s="81">
        <v>96</v>
      </c>
      <c r="BX81" s="81">
        <v>88</v>
      </c>
      <c r="BY81" s="82"/>
      <c r="BZ81" s="82"/>
      <c r="CA81" s="82">
        <f>IF(SUMIFS(BV81:BZ81,BV81:BZ81,"&gt;=0")=0,"",SUMIFS(BV81:BZ81,BV81:BZ81,"&gt;=0"))</f>
        <v>274</v>
      </c>
      <c r="CB81" s="82">
        <f>IFERROR(IF($CB$77=0,0,((CA81/SUMIFS($BV$80:$BZ$80,BV81:BZ81,"&gt;=0"))*100)),"")</f>
        <v>91.333333333333329</v>
      </c>
      <c r="CC81" s="83">
        <v>86</v>
      </c>
      <c r="CD81" s="83">
        <v>84</v>
      </c>
      <c r="CE81" s="84"/>
      <c r="CF81" s="84"/>
      <c r="CG81" s="84"/>
      <c r="CH81" s="84">
        <f>IF(SUMIFS(CC81:CG81,CC81:CG81,"&gt;=0")=0,"",SUMIFS(CC81:CG81,CC81:CG81,"&gt;=0"))</f>
        <v>170</v>
      </c>
      <c r="CI81" s="84">
        <f>IFERROR(IF($CI$77=0,0,((CH81/SUMIFS($CC$80:$CG$80,CC81:CG81,"&gt;=0"))*100)),"")</f>
        <v>85</v>
      </c>
      <c r="CJ81" s="85">
        <v>97</v>
      </c>
      <c r="CK81" s="85">
        <v>80</v>
      </c>
      <c r="CL81" s="86"/>
      <c r="CM81" s="86"/>
      <c r="CN81" s="86"/>
      <c r="CO81" s="86">
        <f>IF(SUMIFS(CJ81:CN81,CJ81:CN81,"&gt;=0")=0,"",SUMIFS(CJ81:CN81,CJ81:CN81,"&gt;=0"))</f>
        <v>177</v>
      </c>
      <c r="CP81" s="86">
        <f>IFERROR(IF($CP$77=0,0,((CO81/SUMIFS($CJ$80:$CN$80,CJ81:CN81,"&gt;=0"))*100)),"")</f>
        <v>88.5</v>
      </c>
      <c r="CQ81" s="74"/>
      <c r="CR81" s="75"/>
      <c r="CS81" s="75"/>
      <c r="CT81" s="87"/>
      <c r="CU81" s="88"/>
      <c r="CV81" s="88"/>
      <c r="CW81" s="88"/>
      <c r="CX81" s="88"/>
      <c r="CY81" s="88" t="str">
        <f>IF(SUMIFS(CQ81:CX81,CQ81:CX81,"&gt;=0")=0,"",SUMIFS(CQ81:CX81,CQ81:CX81,"&gt;=0"))</f>
        <v/>
      </c>
      <c r="CZ81" s="89">
        <f>IFERROR(IF($CZ$77=0,0,((CY81/SUMIFS($CQ$80:$CX$80,CQ81:CX81,"&gt;=0"))*100)),"")</f>
        <v>0</v>
      </c>
      <c r="DA81" s="488">
        <v>21</v>
      </c>
      <c r="DB81" s="489"/>
      <c r="DC81" s="80">
        <f>IFERROR(IF(OR($DC$77="",$DC$77=0),0,IF((DA81/$DA$79*100)*$DC$77/100=0,"",(DA81/$DA$79*100)*$DC$77/100)),"")</f>
        <v>8.75</v>
      </c>
      <c r="DD81" s="162" t="str">
        <f>IFERROR((R81*$R$77+AD81*$AD$77)/100*$AC$76/100,"")</f>
        <v/>
      </c>
      <c r="DE81" s="162">
        <f>IFERROR(((AP81*$AP$77+AY81*$AY$77+BB81*$BB$77)/100)*$BA$76/100,"")</f>
        <v>8.6842105263157894</v>
      </c>
      <c r="DF81" s="162">
        <f>IFERROR(((BI81*$BI$77+BU81*$BU$77+CB81*$CB$77+CI81*$CI$77+CP81*$CP$77+CZ81*$CZ$77)/100)*$CY$76/100,"")</f>
        <v>39.101515151515152</v>
      </c>
      <c r="DG81" s="162">
        <f>IFERROR(DC81,"")</f>
        <v>8.75</v>
      </c>
      <c r="DH81" s="93">
        <f>IFERROR(IF(AND($C$76="",$E$75="",$AE$75="",$BC$75="",$E$74=""),IF(SUM(DD81:DG81)=0,"",SUM(DD81:DG81)),""),"")</f>
        <v>56.535725677830939</v>
      </c>
      <c r="DI81" s="94">
        <f>IFERROR(75+(100-75)/(100-60)*(DH81-60),"")</f>
        <v>72.834828548644339</v>
      </c>
      <c r="DJ81" s="95">
        <f>IFERROR(75+(100-75)/(100-55)*(DH81-55),"")</f>
        <v>75.853180932128296</v>
      </c>
      <c r="DK81" s="96">
        <f>IFERROR(75+(100-75)/(100-50)*(DH81-50),"")</f>
        <v>78.267862838915477</v>
      </c>
      <c r="DL81" s="163">
        <f t="shared" ref="DL81:DL135" si="31">IFERROR(IF(ROUND(IF($C$75="Green",DI81,IF($C$75="Orange",DJ81,IF($C$75="Yellow",DK81,"Error!"))),0)&lt;70,70,ROUND(IF($C$75="Green",DI81,IF($C$75="Orange",DJ81,IF($C$75="Yellow",DK81,"Error!"))),0)),"")</f>
        <v>78</v>
      </c>
      <c r="DM81" s="164">
        <f>IFERROR(DL81-DN81,"")</f>
        <v>-6</v>
      </c>
      <c r="DN81" s="225">
        <f>DL13</f>
        <v>84</v>
      </c>
      <c r="DO81" s="240">
        <f>IFERROR(AVERAGE(DL81,DN81),"")</f>
        <v>81</v>
      </c>
      <c r="DR81" s="275" t="s">
        <v>40</v>
      </c>
      <c r="DS81" s="275"/>
      <c r="DT81" s="275"/>
      <c r="DU81" s="275"/>
      <c r="DV81" s="276">
        <f>COUNTIFS($DL$81:$DL$135,"&gt;=95",$DL$81:$DL$135,"&lt;=100")</f>
        <v>0</v>
      </c>
      <c r="DW81" s="276"/>
    </row>
    <row r="82" spans="1:127" ht="18" customHeight="1">
      <c r="A82" s="70"/>
      <c r="B82" s="71">
        <v>136681070143</v>
      </c>
      <c r="C82" s="236" t="s">
        <v>265</v>
      </c>
      <c r="D82" s="237"/>
      <c r="E82" s="74"/>
      <c r="F82" s="75"/>
      <c r="G82" s="75"/>
      <c r="H82" s="75"/>
      <c r="I82" s="75"/>
      <c r="J82" s="75"/>
      <c r="K82" s="75"/>
      <c r="L82" s="75"/>
      <c r="M82" s="76"/>
      <c r="N82" s="76"/>
      <c r="O82" s="76"/>
      <c r="P82" s="76"/>
      <c r="Q82" s="76" t="str">
        <f t="shared" ref="Q82:Q135" si="32">IF(SUMIFS(E82:P82,E82:P82,"&gt;=0")=0,"",SUMIFS(E82:P82,E82:P82,"&gt;=0"))</f>
        <v/>
      </c>
      <c r="R82" s="76" t="str">
        <f t="shared" ref="R82:R135" si="33">IFERROR(IF($R$77=0,0,((Q82/SUMIFS($E$80:$P$80,E82:P82,"&gt;=0")*100))),"")</f>
        <v/>
      </c>
      <c r="S82" s="77"/>
      <c r="T82" s="77"/>
      <c r="U82" s="77"/>
      <c r="V82" s="77"/>
      <c r="W82" s="77"/>
      <c r="X82" s="78"/>
      <c r="Y82" s="78"/>
      <c r="Z82" s="78"/>
      <c r="AA82" s="78"/>
      <c r="AB82" s="78"/>
      <c r="AC82" s="78" t="str">
        <f t="shared" ref="AC82:AC135" si="34">IF(SUMIFS(S82:AB82,S82:AB82,"&gt;=0")=0,"",SUMIFS(S82:AB82,S82:AB82,"&gt;=0"))</f>
        <v/>
      </c>
      <c r="AD82" s="79" t="str">
        <f t="shared" ref="AD82:AD135" si="35">IFERROR(IF($AD$77=0,0,((AC82/SUMIFS($S$80:$AB$80,S82:AB82,"&gt;=0")*100))),"")</f>
        <v/>
      </c>
      <c r="AE82" s="74">
        <v>1</v>
      </c>
      <c r="AF82" s="75">
        <v>1</v>
      </c>
      <c r="AG82" s="75">
        <v>1</v>
      </c>
      <c r="AH82" s="75">
        <v>7</v>
      </c>
      <c r="AI82" s="75">
        <v>5</v>
      </c>
      <c r="AJ82" s="75">
        <v>7</v>
      </c>
      <c r="AK82" s="75"/>
      <c r="AL82" s="76"/>
      <c r="AM82" s="76"/>
      <c r="AN82" s="76"/>
      <c r="AO82" s="76">
        <f t="shared" ref="AO82:AO135" si="36">IF(SUMIFS(AE82:AN82,AE82:AN82,"&gt;=0")=0,"",SUMIFS(AE82:AN82,AE82:AN82,"&gt;=0"))</f>
        <v>22</v>
      </c>
      <c r="AP82" s="76">
        <f t="shared" ref="AP82:AP135" si="37">IFERROR(IF($AP$77=0,0,((AO82/SUMIFS($AE$80:$AN$80,AE82:AN82,"&gt;=0"))*100)),"")</f>
        <v>23.157894736842106</v>
      </c>
      <c r="AQ82" s="77"/>
      <c r="AR82" s="77"/>
      <c r="AS82" s="77"/>
      <c r="AT82" s="77"/>
      <c r="AU82" s="78"/>
      <c r="AV82" s="78"/>
      <c r="AW82" s="78"/>
      <c r="AX82" s="78" t="str">
        <f t="shared" ref="AX82:AX135" si="38">IF(SUMIFS(AQ82:AW82,AQ82:AW82,"&gt;=0")=0,"",SUMIFS(AQ82:AW82,AQ82:AW82,"&gt;=0"))</f>
        <v/>
      </c>
      <c r="AY82" s="78">
        <f t="shared" ref="AY82:AY135" si="39">IFERROR(IF($AY$77=0,0,((AX82/SUMIFS($AQ$80:$AW$80,AQ82:AW82,"&gt;=0"))*100)),"")</f>
        <v>0</v>
      </c>
      <c r="AZ82" s="262"/>
      <c r="BA82" s="263"/>
      <c r="BB82" s="80">
        <f t="shared" ref="BB82:BB135" si="40">IFERROR(IF(OR($BB$77="",$BB$77=0),0,IF(AZ82/$AZ$80*100=0,"",AZ82/$AZ$80*100)),"")</f>
        <v>0</v>
      </c>
      <c r="BC82" s="74">
        <v>87</v>
      </c>
      <c r="BD82" s="75">
        <v>70</v>
      </c>
      <c r="BE82" s="75">
        <v>83</v>
      </c>
      <c r="BF82" s="75"/>
      <c r="BG82" s="75"/>
      <c r="BH82" s="76">
        <f t="shared" ref="BH82:BH135" si="41">IF(SUMIFS(BC82:BG82,BC82:BG82,"&gt;=0")=0,"",SUMIFS(BC82:BG82,BC82:BG82,"&gt;=0"))</f>
        <v>240</v>
      </c>
      <c r="BI82" s="76">
        <f t="shared" ref="BI82:BI135" si="42">IFERROR(IF($BI$77=0,0,((BH82/SUMIFS($BC$80:$BG$80,BC82:BG82,"&gt;=0"))*100)),"")</f>
        <v>80</v>
      </c>
      <c r="BJ82" s="77">
        <v>20</v>
      </c>
      <c r="BK82" s="77">
        <v>15</v>
      </c>
      <c r="BL82" s="77"/>
      <c r="BM82" s="77"/>
      <c r="BN82" s="77"/>
      <c r="BO82" s="77"/>
      <c r="BP82" s="77"/>
      <c r="BQ82" s="77"/>
      <c r="BR82" s="77"/>
      <c r="BS82" s="77"/>
      <c r="BT82" s="78">
        <f t="shared" ref="BT82:BT135" si="43">IF(SUMIFS(BJ82:BS82,BJ82:BS82,"&gt;=0")=0,"",SUMIFS(BJ82:BS82,BJ82:BS82,"&gt;=0"))</f>
        <v>35</v>
      </c>
      <c r="BU82" s="78">
        <f t="shared" ref="BU82:BU135" si="44">IFERROR(IF($BU$77=0,0,((BT82/SUMIFS($BJ$80:$BS$80,BJ82:BS82,"&gt;=0"))*100)),"")</f>
        <v>63.636363636363633</v>
      </c>
      <c r="BV82" s="81">
        <v>70</v>
      </c>
      <c r="BW82" s="81">
        <v>96</v>
      </c>
      <c r="BX82" s="81">
        <v>70</v>
      </c>
      <c r="BY82" s="82"/>
      <c r="BZ82" s="82"/>
      <c r="CA82" s="82">
        <f t="shared" ref="CA82:CA135" si="45">IF(SUMIFS(BV82:BZ82,BV82:BZ82,"&gt;=0")=0,"",SUMIFS(BV82:BZ82,BV82:BZ82,"&gt;=0"))</f>
        <v>236</v>
      </c>
      <c r="CB82" s="82">
        <f t="shared" ref="CB82:CB135" si="46">IFERROR(IF($CB$77=0,0,((CA82/SUMIFS($BV$80:$BZ$80,BV82:BZ82,"&gt;=0"))*100)),"")</f>
        <v>78.666666666666657</v>
      </c>
      <c r="CC82" s="83">
        <v>70</v>
      </c>
      <c r="CD82" s="83">
        <v>70</v>
      </c>
      <c r="CE82" s="84"/>
      <c r="CF82" s="84"/>
      <c r="CG82" s="84"/>
      <c r="CH82" s="84">
        <f t="shared" ref="CH82:CH135" si="47">IF(SUMIFS(CC82:CG82,CC82:CG82,"&gt;=0")=0,"",SUMIFS(CC82:CG82,CC82:CG82,"&gt;=0"))</f>
        <v>140</v>
      </c>
      <c r="CI82" s="84">
        <f t="shared" ref="CI82:CI135" si="48">IFERROR(IF($CI$77=0,0,((CH82/SUMIFS($CC$80:$CG$80,CC82:CG82,"&gt;=0"))*100)),"")</f>
        <v>70</v>
      </c>
      <c r="CJ82" s="85">
        <v>82</v>
      </c>
      <c r="CK82" s="85">
        <v>80</v>
      </c>
      <c r="CL82" s="86"/>
      <c r="CM82" s="86"/>
      <c r="CN82" s="86"/>
      <c r="CO82" s="86">
        <f t="shared" ref="CO82:CO135" si="49">IF(SUMIFS(CJ82:CN82,CJ82:CN82,"&gt;=0")=0,"",SUMIFS(CJ82:CN82,CJ82:CN82,"&gt;=0"))</f>
        <v>162</v>
      </c>
      <c r="CP82" s="86">
        <f t="shared" ref="CP82:CP135" si="50">IFERROR(IF($CP$77=0,0,((CO82/SUMIFS($CJ$80:$CN$80,CJ82:CN82,"&gt;=0"))*100)),"")</f>
        <v>81</v>
      </c>
      <c r="CQ82" s="74"/>
      <c r="CR82" s="75"/>
      <c r="CS82" s="75"/>
      <c r="CT82" s="87"/>
      <c r="CU82" s="88"/>
      <c r="CV82" s="88"/>
      <c r="CW82" s="88"/>
      <c r="CX82" s="88"/>
      <c r="CY82" s="88" t="str">
        <f t="shared" ref="CY82:CY135" si="51">IF(SUMIFS(CQ82:CX82,CQ82:CX82,"&gt;=0")=0,"",SUMIFS(CQ82:CX82,CQ82:CX82,"&gt;=0"))</f>
        <v/>
      </c>
      <c r="CZ82" s="89">
        <f t="shared" ref="CZ82:CZ135" si="52">IFERROR(IF($CZ$77=0,0,((CY82/SUMIFS($CQ$80:$CX$80,CQ82:CX82,"&gt;=0"))*100)),"")</f>
        <v>0</v>
      </c>
      <c r="DA82" s="486">
        <v>24</v>
      </c>
      <c r="DB82" s="487"/>
      <c r="DC82" s="80">
        <f t="shared" ref="DC82:DC135" si="53">IFERROR(IF(OR($DC$77="",$DC$77=0),0,IF((DA82/$DA$79*100)*$DC$77/100=0,"",(DA82/$DA$79*100)*$DC$77/100)),"")</f>
        <v>10</v>
      </c>
      <c r="DD82" s="162" t="str">
        <f t="shared" ref="DD82:DD135" si="54">IFERROR((R82*$R$77+AD82*$AD$77)/100*$AC$76/100,"")</f>
        <v/>
      </c>
      <c r="DE82" s="162">
        <f>IFERROR(((AP82*$AP$77+AY82*$AY$77+BB82*$BB$77)/100)*$BA$76/100,"")</f>
        <v>5.7894736842105257</v>
      </c>
      <c r="DF82" s="162">
        <f>IFERROR(((BI82*$BI$77+BU82*$BU$77+CB82*$CB$77+CI82*$CI$77+CP82*$CP$77+CZ82*$CZ$77)/100)*$CY$76/100,"")</f>
        <v>37.330303030303028</v>
      </c>
      <c r="DG82" s="162">
        <f>IFERROR(DC82,"")</f>
        <v>10</v>
      </c>
      <c r="DH82" s="93">
        <f t="shared" ref="DH82:DH134" si="55">IFERROR(IF(AND($C$76="",$E$75="",$AE$75="",$BC$75="",$E$74=""),IF(SUM(DD82:DG82)=0,"",SUM(DD82:DG82)),""),"")</f>
        <v>53.119776714513556</v>
      </c>
      <c r="DI82" s="94">
        <f t="shared" ref="DI82:DI135" si="56">IFERROR(75+(100-75)/(100-60)*(DH82-60),"")</f>
        <v>70.699860446570966</v>
      </c>
      <c r="DJ82" s="95">
        <f t="shared" ref="DJ82:DJ135" si="57">IFERROR(75+(100-75)/(100-55)*(DH82-55),"")</f>
        <v>73.955431508063086</v>
      </c>
      <c r="DK82" s="96">
        <f t="shared" ref="DK82:DK135" si="58">IFERROR(75+(100-75)/(100-50)*(DH82-50),"")</f>
        <v>76.559888357256781</v>
      </c>
      <c r="DL82" s="163">
        <f t="shared" si="31"/>
        <v>77</v>
      </c>
      <c r="DM82" s="164">
        <f t="shared" ref="DM82:DM135" si="59">IFERROR(DL82-DN82,"")</f>
        <v>-1</v>
      </c>
      <c r="DN82" s="225">
        <f t="shared" ref="DN82:DN135" si="60">DL14</f>
        <v>78</v>
      </c>
      <c r="DO82" s="240">
        <f t="shared" ref="DO82:DO135" si="61">IFERROR(AVERAGE(DL82,DN82),"")</f>
        <v>77.5</v>
      </c>
      <c r="DR82" s="275" t="s">
        <v>43</v>
      </c>
      <c r="DS82" s="275"/>
      <c r="DT82" s="275"/>
      <c r="DU82" s="275"/>
      <c r="DV82" s="276">
        <f>COUNTIFS($DL$81:$DL$135,"&gt;=90",$DL$81:$DL$135,"&lt;95")</f>
        <v>8</v>
      </c>
      <c r="DW82" s="276"/>
    </row>
    <row r="83" spans="1:127" ht="18" customHeight="1">
      <c r="A83" s="70"/>
      <c r="B83" s="99">
        <v>136679070134</v>
      </c>
      <c r="C83" s="234" t="s">
        <v>266</v>
      </c>
      <c r="D83" s="235"/>
      <c r="E83" s="74"/>
      <c r="F83" s="75"/>
      <c r="G83" s="75"/>
      <c r="H83" s="75"/>
      <c r="I83" s="75"/>
      <c r="J83" s="75"/>
      <c r="K83" s="75"/>
      <c r="L83" s="75"/>
      <c r="M83" s="76"/>
      <c r="N83" s="76"/>
      <c r="O83" s="76"/>
      <c r="P83" s="76"/>
      <c r="Q83" s="76" t="str">
        <f t="shared" si="32"/>
        <v/>
      </c>
      <c r="R83" s="76" t="str">
        <f t="shared" si="33"/>
        <v/>
      </c>
      <c r="S83" s="77"/>
      <c r="T83" s="77"/>
      <c r="U83" s="77"/>
      <c r="V83" s="77"/>
      <c r="W83" s="77"/>
      <c r="X83" s="78"/>
      <c r="Y83" s="78"/>
      <c r="Z83" s="78"/>
      <c r="AA83" s="78"/>
      <c r="AB83" s="78"/>
      <c r="AC83" s="78" t="str">
        <f t="shared" si="34"/>
        <v/>
      </c>
      <c r="AD83" s="79" t="str">
        <f t="shared" si="35"/>
        <v/>
      </c>
      <c r="AE83" s="74">
        <v>11</v>
      </c>
      <c r="AF83" s="75">
        <v>5</v>
      </c>
      <c r="AG83" s="75">
        <v>20</v>
      </c>
      <c r="AH83" s="75">
        <v>14</v>
      </c>
      <c r="AI83" s="75">
        <v>8</v>
      </c>
      <c r="AJ83" s="75">
        <v>17</v>
      </c>
      <c r="AK83" s="75"/>
      <c r="AL83" s="76"/>
      <c r="AM83" s="76"/>
      <c r="AN83" s="76"/>
      <c r="AO83" s="76">
        <f t="shared" si="36"/>
        <v>75</v>
      </c>
      <c r="AP83" s="76">
        <f t="shared" si="37"/>
        <v>78.94736842105263</v>
      </c>
      <c r="AQ83" s="77"/>
      <c r="AR83" s="77"/>
      <c r="AS83" s="77"/>
      <c r="AT83" s="77"/>
      <c r="AU83" s="78"/>
      <c r="AV83" s="78"/>
      <c r="AW83" s="78"/>
      <c r="AX83" s="78" t="str">
        <f t="shared" si="38"/>
        <v/>
      </c>
      <c r="AY83" s="78">
        <f t="shared" si="39"/>
        <v>0</v>
      </c>
      <c r="AZ83" s="262"/>
      <c r="BA83" s="263"/>
      <c r="BB83" s="80">
        <f t="shared" si="40"/>
        <v>0</v>
      </c>
      <c r="BC83" s="74">
        <v>98</v>
      </c>
      <c r="BD83" s="75">
        <v>92</v>
      </c>
      <c r="BE83" s="75">
        <v>85</v>
      </c>
      <c r="BF83" s="75"/>
      <c r="BG83" s="75"/>
      <c r="BH83" s="76">
        <f t="shared" si="41"/>
        <v>275</v>
      </c>
      <c r="BI83" s="76">
        <f t="shared" si="42"/>
        <v>91.666666666666657</v>
      </c>
      <c r="BJ83" s="77">
        <v>25</v>
      </c>
      <c r="BK83" s="77">
        <v>20</v>
      </c>
      <c r="BL83" s="77"/>
      <c r="BM83" s="77"/>
      <c r="BN83" s="77"/>
      <c r="BO83" s="77"/>
      <c r="BP83" s="77"/>
      <c r="BQ83" s="77"/>
      <c r="BR83" s="77"/>
      <c r="BS83" s="77"/>
      <c r="BT83" s="78">
        <f t="shared" si="43"/>
        <v>45</v>
      </c>
      <c r="BU83" s="78">
        <f t="shared" si="44"/>
        <v>81.818181818181827</v>
      </c>
      <c r="BV83" s="81">
        <v>88</v>
      </c>
      <c r="BW83" s="81">
        <v>97</v>
      </c>
      <c r="BX83" s="81">
        <v>88</v>
      </c>
      <c r="BY83" s="82"/>
      <c r="BZ83" s="82"/>
      <c r="CA83" s="82">
        <f t="shared" si="45"/>
        <v>273</v>
      </c>
      <c r="CB83" s="82">
        <f t="shared" si="46"/>
        <v>91</v>
      </c>
      <c r="CC83" s="83">
        <v>88</v>
      </c>
      <c r="CD83" s="83">
        <v>87</v>
      </c>
      <c r="CE83" s="84"/>
      <c r="CF83" s="84"/>
      <c r="CG83" s="84"/>
      <c r="CH83" s="84">
        <f t="shared" si="47"/>
        <v>175</v>
      </c>
      <c r="CI83" s="84">
        <f t="shared" si="48"/>
        <v>87.5</v>
      </c>
      <c r="CJ83" s="85">
        <v>84</v>
      </c>
      <c r="CK83" s="85">
        <v>97</v>
      </c>
      <c r="CL83" s="86"/>
      <c r="CM83" s="86"/>
      <c r="CN83" s="86"/>
      <c r="CO83" s="86">
        <f t="shared" si="49"/>
        <v>181</v>
      </c>
      <c r="CP83" s="86">
        <f t="shared" si="50"/>
        <v>90.5</v>
      </c>
      <c r="CQ83" s="74"/>
      <c r="CR83" s="75"/>
      <c r="CS83" s="75"/>
      <c r="CT83" s="87"/>
      <c r="CU83" s="88"/>
      <c r="CV83" s="88"/>
      <c r="CW83" s="88"/>
      <c r="CX83" s="88"/>
      <c r="CY83" s="88" t="str">
        <f t="shared" si="51"/>
        <v/>
      </c>
      <c r="CZ83" s="89">
        <f t="shared" si="52"/>
        <v>0</v>
      </c>
      <c r="DA83" s="486">
        <v>51</v>
      </c>
      <c r="DB83" s="487"/>
      <c r="DC83" s="80">
        <f>IFERROR(IF(OR($DC$77="",$DC$77=0),0,IF((DA83/$DA$79*100)*$DC$77/100=0,"",(DA83/$DA$79*100)*$DC$77/100)),"")</f>
        <v>21.25</v>
      </c>
      <c r="DD83" s="162" t="str">
        <f t="shared" si="54"/>
        <v/>
      </c>
      <c r="DE83" s="162">
        <f t="shared" ref="DE83:DE135" si="62">IFERROR(((AP83*$AP$77+AY83*$AY$77+BB83*$BB$77)/100)*$BA$76/100,"")</f>
        <v>19.736842105263158</v>
      </c>
      <c r="DF83" s="162">
        <f t="shared" ref="DF83:DF135" si="63">IFERROR(((BI83*$BI$77+BU83*$BU$77+CB83*$CB$77+CI83*$CI$77+CP83*$CP$77+CZ83*$CZ$77)/100)*$CY$76/100,"")</f>
        <v>44.24848484848485</v>
      </c>
      <c r="DG83" s="162">
        <f t="shared" ref="DG83:DG135" si="64">IFERROR(DC83,"")</f>
        <v>21.25</v>
      </c>
      <c r="DH83" s="93">
        <f>IFERROR(IF(AND($C$76="",$E$75="",$AE$75="",$BC$75="",$E$74=""),IF(SUM(DD83:DG83)=0,"",SUM(DD83:DG83)),""),"")</f>
        <v>85.235326953748</v>
      </c>
      <c r="DI83" s="94">
        <f t="shared" si="56"/>
        <v>90.772079346092497</v>
      </c>
      <c r="DJ83" s="95">
        <f t="shared" si="57"/>
        <v>91.797403863193338</v>
      </c>
      <c r="DK83" s="96">
        <f t="shared" si="58"/>
        <v>92.617663476874</v>
      </c>
      <c r="DL83" s="163">
        <f t="shared" si="31"/>
        <v>93</v>
      </c>
      <c r="DM83" s="164">
        <f t="shared" si="59"/>
        <v>6</v>
      </c>
      <c r="DN83" s="225">
        <f t="shared" si="60"/>
        <v>87</v>
      </c>
      <c r="DO83" s="240">
        <f t="shared" si="61"/>
        <v>90</v>
      </c>
      <c r="DR83" s="275" t="s">
        <v>46</v>
      </c>
      <c r="DS83" s="275"/>
      <c r="DT83" s="275"/>
      <c r="DU83" s="275"/>
      <c r="DV83" s="276">
        <f>COUNTIFS($DL$81:$DL$135,"&gt;=85",$DL$81:$DL$135,"&lt;90")</f>
        <v>3</v>
      </c>
      <c r="DW83" s="276"/>
    </row>
    <row r="84" spans="1:127" ht="18" customHeight="1">
      <c r="A84" s="70"/>
      <c r="B84" s="71">
        <v>136677060174</v>
      </c>
      <c r="C84" s="236" t="s">
        <v>267</v>
      </c>
      <c r="D84" s="237"/>
      <c r="E84" s="74"/>
      <c r="F84" s="75"/>
      <c r="G84" s="75"/>
      <c r="H84" s="75"/>
      <c r="I84" s="75"/>
      <c r="J84" s="75"/>
      <c r="K84" s="75"/>
      <c r="L84" s="75"/>
      <c r="M84" s="76"/>
      <c r="N84" s="76"/>
      <c r="O84" s="76"/>
      <c r="P84" s="76"/>
      <c r="Q84" s="76" t="str">
        <f t="shared" si="32"/>
        <v/>
      </c>
      <c r="R84" s="76" t="str">
        <f t="shared" si="33"/>
        <v/>
      </c>
      <c r="S84" s="77"/>
      <c r="T84" s="77"/>
      <c r="U84" s="77"/>
      <c r="V84" s="77"/>
      <c r="W84" s="77"/>
      <c r="X84" s="78"/>
      <c r="Y84" s="78"/>
      <c r="Z84" s="78"/>
      <c r="AA84" s="78"/>
      <c r="AB84" s="78"/>
      <c r="AC84" s="78" t="str">
        <f t="shared" si="34"/>
        <v/>
      </c>
      <c r="AD84" s="79" t="str">
        <f t="shared" si="35"/>
        <v/>
      </c>
      <c r="AE84" s="74">
        <v>1</v>
      </c>
      <c r="AF84" s="75">
        <v>1</v>
      </c>
      <c r="AG84" s="75">
        <v>1</v>
      </c>
      <c r="AH84" s="75">
        <v>1</v>
      </c>
      <c r="AI84" s="75">
        <v>1</v>
      </c>
      <c r="AJ84" s="75">
        <v>1</v>
      </c>
      <c r="AK84" s="75"/>
      <c r="AL84" s="76"/>
      <c r="AM84" s="76"/>
      <c r="AN84" s="76"/>
      <c r="AO84" s="76">
        <f t="shared" si="36"/>
        <v>6</v>
      </c>
      <c r="AP84" s="76">
        <f t="shared" si="37"/>
        <v>6.3157894736842106</v>
      </c>
      <c r="AQ84" s="77"/>
      <c r="AR84" s="77"/>
      <c r="AS84" s="77"/>
      <c r="AT84" s="77"/>
      <c r="AU84" s="78"/>
      <c r="AV84" s="78"/>
      <c r="AW84" s="78"/>
      <c r="AX84" s="78" t="str">
        <f t="shared" si="38"/>
        <v/>
      </c>
      <c r="AY84" s="78">
        <f t="shared" si="39"/>
        <v>0</v>
      </c>
      <c r="AZ84" s="262"/>
      <c r="BA84" s="263"/>
      <c r="BB84" s="80">
        <f t="shared" si="40"/>
        <v>0</v>
      </c>
      <c r="BC84" s="74">
        <v>70</v>
      </c>
      <c r="BD84" s="75">
        <v>70</v>
      </c>
      <c r="BE84" s="75">
        <v>75</v>
      </c>
      <c r="BF84" s="75"/>
      <c r="BG84" s="75"/>
      <c r="BH84" s="76">
        <f t="shared" si="41"/>
        <v>215</v>
      </c>
      <c r="BI84" s="76">
        <f t="shared" si="42"/>
        <v>71.666666666666671</v>
      </c>
      <c r="BJ84" s="77">
        <v>17</v>
      </c>
      <c r="BK84" s="77">
        <v>1</v>
      </c>
      <c r="BL84" s="77"/>
      <c r="BM84" s="77"/>
      <c r="BN84" s="77"/>
      <c r="BO84" s="77"/>
      <c r="BP84" s="77"/>
      <c r="BQ84" s="77"/>
      <c r="BR84" s="77"/>
      <c r="BS84" s="77"/>
      <c r="BT84" s="78">
        <f t="shared" si="43"/>
        <v>18</v>
      </c>
      <c r="BU84" s="78">
        <f t="shared" si="44"/>
        <v>32.727272727272727</v>
      </c>
      <c r="BV84" s="81">
        <v>70</v>
      </c>
      <c r="BW84" s="81">
        <v>70</v>
      </c>
      <c r="BX84" s="81">
        <v>70</v>
      </c>
      <c r="BY84" s="82"/>
      <c r="BZ84" s="82"/>
      <c r="CA84" s="82">
        <f t="shared" si="45"/>
        <v>210</v>
      </c>
      <c r="CB84" s="82">
        <f t="shared" si="46"/>
        <v>70</v>
      </c>
      <c r="CC84" s="83">
        <v>70</v>
      </c>
      <c r="CD84" s="83">
        <v>70</v>
      </c>
      <c r="CE84" s="84"/>
      <c r="CF84" s="84"/>
      <c r="CG84" s="84"/>
      <c r="CH84" s="84">
        <f t="shared" si="47"/>
        <v>140</v>
      </c>
      <c r="CI84" s="84">
        <f t="shared" si="48"/>
        <v>70</v>
      </c>
      <c r="CJ84" s="85">
        <v>70</v>
      </c>
      <c r="CK84" s="85">
        <v>70</v>
      </c>
      <c r="CL84" s="86"/>
      <c r="CM84" s="86"/>
      <c r="CN84" s="86"/>
      <c r="CO84" s="86">
        <f t="shared" si="49"/>
        <v>140</v>
      </c>
      <c r="CP84" s="86">
        <f t="shared" si="50"/>
        <v>70</v>
      </c>
      <c r="CQ84" s="74"/>
      <c r="CR84" s="75"/>
      <c r="CS84" s="75"/>
      <c r="CT84" s="87"/>
      <c r="CU84" s="88"/>
      <c r="CV84" s="88"/>
      <c r="CW84" s="88"/>
      <c r="CX84" s="88"/>
      <c r="CY84" s="88" t="str">
        <f t="shared" si="51"/>
        <v/>
      </c>
      <c r="CZ84" s="89">
        <f t="shared" si="52"/>
        <v>0</v>
      </c>
      <c r="DA84" s="486">
        <v>14</v>
      </c>
      <c r="DB84" s="487"/>
      <c r="DC84" s="80">
        <f t="shared" si="53"/>
        <v>5.8333333333333321</v>
      </c>
      <c r="DD84" s="162" t="str">
        <f t="shared" si="54"/>
        <v/>
      </c>
      <c r="DE84" s="162">
        <f t="shared" si="62"/>
        <v>1.5789473684210527</v>
      </c>
      <c r="DF84" s="162">
        <f t="shared" si="63"/>
        <v>31.439393939393941</v>
      </c>
      <c r="DG84" s="162">
        <f t="shared" si="64"/>
        <v>5.8333333333333321</v>
      </c>
      <c r="DH84" s="93">
        <f t="shared" si="55"/>
        <v>38.851674641148321</v>
      </c>
      <c r="DI84" s="94">
        <f>IFERROR(75+(100-75)/(100-60)*(DH84-60),"")</f>
        <v>61.782296650717697</v>
      </c>
      <c r="DJ84" s="95">
        <f t="shared" si="57"/>
        <v>66.028708133971293</v>
      </c>
      <c r="DK84" s="96">
        <f>IFERROR(75+(100-75)/(100-50)*(DH84-50),"")</f>
        <v>69.425837320574161</v>
      </c>
      <c r="DL84" s="163">
        <f t="shared" si="31"/>
        <v>70</v>
      </c>
      <c r="DM84" s="164">
        <f t="shared" si="59"/>
        <v>0</v>
      </c>
      <c r="DN84" s="225">
        <f>DL16</f>
        <v>70</v>
      </c>
      <c r="DO84" s="240">
        <f t="shared" si="61"/>
        <v>70</v>
      </c>
      <c r="DR84" s="275" t="s">
        <v>49</v>
      </c>
      <c r="DS84" s="275"/>
      <c r="DT84" s="275"/>
      <c r="DU84" s="275"/>
      <c r="DV84" s="276">
        <f>COUNTIFS($DL$81:$DL$135,"&gt;=80",$DL$81:$DL$135,"&lt;85")</f>
        <v>10</v>
      </c>
      <c r="DW84" s="276"/>
    </row>
    <row r="85" spans="1:127" ht="18" customHeight="1">
      <c r="A85" s="174"/>
      <c r="B85" s="103">
        <v>136730050078</v>
      </c>
      <c r="C85" s="236" t="s">
        <v>268</v>
      </c>
      <c r="D85" s="237"/>
      <c r="E85" s="74"/>
      <c r="F85" s="75"/>
      <c r="G85" s="75"/>
      <c r="H85" s="75"/>
      <c r="I85" s="75"/>
      <c r="J85" s="75"/>
      <c r="K85" s="75"/>
      <c r="L85" s="75"/>
      <c r="M85" s="76"/>
      <c r="N85" s="76"/>
      <c r="O85" s="76"/>
      <c r="P85" s="76"/>
      <c r="Q85" s="76" t="str">
        <f t="shared" si="32"/>
        <v/>
      </c>
      <c r="R85" s="76" t="str">
        <f t="shared" si="33"/>
        <v/>
      </c>
      <c r="S85" s="77"/>
      <c r="T85" s="77"/>
      <c r="U85" s="77"/>
      <c r="V85" s="77"/>
      <c r="W85" s="77"/>
      <c r="X85" s="78"/>
      <c r="Y85" s="78"/>
      <c r="Z85" s="78"/>
      <c r="AA85" s="78"/>
      <c r="AB85" s="78"/>
      <c r="AC85" s="78" t="str">
        <f t="shared" si="34"/>
        <v/>
      </c>
      <c r="AD85" s="79" t="str">
        <f t="shared" si="35"/>
        <v/>
      </c>
      <c r="AE85" s="74">
        <v>1</v>
      </c>
      <c r="AF85" s="75">
        <v>1</v>
      </c>
      <c r="AG85" s="75">
        <v>1</v>
      </c>
      <c r="AH85" s="75">
        <v>9</v>
      </c>
      <c r="AI85" s="75">
        <v>5</v>
      </c>
      <c r="AJ85" s="75">
        <v>7</v>
      </c>
      <c r="AK85" s="75"/>
      <c r="AL85" s="76"/>
      <c r="AM85" s="76"/>
      <c r="AN85" s="76"/>
      <c r="AO85" s="76">
        <f t="shared" si="36"/>
        <v>24</v>
      </c>
      <c r="AP85" s="76">
        <f t="shared" si="37"/>
        <v>25.263157894736842</v>
      </c>
      <c r="AQ85" s="77"/>
      <c r="AR85" s="77"/>
      <c r="AS85" s="77"/>
      <c r="AT85" s="77"/>
      <c r="AU85" s="78"/>
      <c r="AV85" s="78"/>
      <c r="AW85" s="78"/>
      <c r="AX85" s="78" t="str">
        <f t="shared" si="38"/>
        <v/>
      </c>
      <c r="AY85" s="78">
        <f t="shared" si="39"/>
        <v>0</v>
      </c>
      <c r="AZ85" s="262"/>
      <c r="BA85" s="263"/>
      <c r="BB85" s="80">
        <f t="shared" si="40"/>
        <v>0</v>
      </c>
      <c r="BC85" s="74">
        <v>85</v>
      </c>
      <c r="BD85" s="75">
        <v>70</v>
      </c>
      <c r="BE85" s="75">
        <v>75</v>
      </c>
      <c r="BF85" s="75"/>
      <c r="BG85" s="75"/>
      <c r="BH85" s="76">
        <f t="shared" si="41"/>
        <v>230</v>
      </c>
      <c r="BI85" s="76">
        <f t="shared" si="42"/>
        <v>76.666666666666671</v>
      </c>
      <c r="BJ85" s="77">
        <v>1</v>
      </c>
      <c r="BK85" s="77">
        <v>1</v>
      </c>
      <c r="BL85" s="77"/>
      <c r="BM85" s="77"/>
      <c r="BN85" s="77"/>
      <c r="BO85" s="77"/>
      <c r="BP85" s="77"/>
      <c r="BQ85" s="77"/>
      <c r="BR85" s="77"/>
      <c r="BS85" s="77"/>
      <c r="BT85" s="78">
        <f t="shared" si="43"/>
        <v>2</v>
      </c>
      <c r="BU85" s="78">
        <f t="shared" si="44"/>
        <v>3.6363636363636362</v>
      </c>
      <c r="BV85" s="81">
        <v>83</v>
      </c>
      <c r="BW85" s="81">
        <v>98</v>
      </c>
      <c r="BX85" s="81">
        <v>92</v>
      </c>
      <c r="BY85" s="82"/>
      <c r="BZ85" s="82"/>
      <c r="CA85" s="82">
        <f t="shared" si="45"/>
        <v>273</v>
      </c>
      <c r="CB85" s="82">
        <f t="shared" si="46"/>
        <v>91</v>
      </c>
      <c r="CC85" s="83">
        <v>70</v>
      </c>
      <c r="CD85" s="83">
        <v>70</v>
      </c>
      <c r="CE85" s="84"/>
      <c r="CF85" s="84"/>
      <c r="CG85" s="84"/>
      <c r="CH85" s="84">
        <f t="shared" si="47"/>
        <v>140</v>
      </c>
      <c r="CI85" s="84">
        <f t="shared" si="48"/>
        <v>70</v>
      </c>
      <c r="CJ85" s="85">
        <v>84</v>
      </c>
      <c r="CK85" s="85">
        <v>70</v>
      </c>
      <c r="CL85" s="86"/>
      <c r="CM85" s="86"/>
      <c r="CN85" s="86"/>
      <c r="CO85" s="86">
        <f t="shared" si="49"/>
        <v>154</v>
      </c>
      <c r="CP85" s="86">
        <f t="shared" si="50"/>
        <v>77</v>
      </c>
      <c r="CQ85" s="74"/>
      <c r="CR85" s="75"/>
      <c r="CS85" s="75"/>
      <c r="CT85" s="87"/>
      <c r="CU85" s="88"/>
      <c r="CV85" s="88"/>
      <c r="CW85" s="88"/>
      <c r="CX85" s="88"/>
      <c r="CY85" s="88" t="str">
        <f t="shared" si="51"/>
        <v/>
      </c>
      <c r="CZ85" s="89">
        <f t="shared" si="52"/>
        <v>0</v>
      </c>
      <c r="DA85" s="486">
        <v>34</v>
      </c>
      <c r="DB85" s="487"/>
      <c r="DC85" s="80">
        <f t="shared" si="53"/>
        <v>14.166666666666664</v>
      </c>
      <c r="DD85" s="162" t="str">
        <f t="shared" si="54"/>
        <v/>
      </c>
      <c r="DE85" s="162">
        <f t="shared" si="62"/>
        <v>6.3157894736842106</v>
      </c>
      <c r="DF85" s="162">
        <f t="shared" si="63"/>
        <v>31.830303030303028</v>
      </c>
      <c r="DG85" s="162">
        <f t="shared" si="64"/>
        <v>14.166666666666664</v>
      </c>
      <c r="DH85" s="93">
        <f t="shared" si="55"/>
        <v>52.312759170653905</v>
      </c>
      <c r="DI85" s="94">
        <f t="shared" si="56"/>
        <v>70.195474481658692</v>
      </c>
      <c r="DJ85" s="95">
        <f t="shared" si="57"/>
        <v>73.50708842814106</v>
      </c>
      <c r="DK85" s="96">
        <f t="shared" si="58"/>
        <v>76.15637958532696</v>
      </c>
      <c r="DL85" s="163">
        <f t="shared" si="31"/>
        <v>76</v>
      </c>
      <c r="DM85" s="164">
        <f t="shared" si="59"/>
        <v>2</v>
      </c>
      <c r="DN85" s="225">
        <f t="shared" si="60"/>
        <v>74</v>
      </c>
      <c r="DO85" s="240">
        <f t="shared" si="61"/>
        <v>75</v>
      </c>
      <c r="DR85" s="275" t="s">
        <v>52</v>
      </c>
      <c r="DS85" s="275"/>
      <c r="DT85" s="275"/>
      <c r="DU85" s="275"/>
      <c r="DV85" s="276">
        <f>COUNTIFS($DL$81:$DL$135,"&gt;=75",$DL$81:$DL$135,"&lt;80")</f>
        <v>7</v>
      </c>
      <c r="DW85" s="276"/>
    </row>
    <row r="86" spans="1:127" ht="18" customHeight="1">
      <c r="A86" s="70"/>
      <c r="B86" s="103">
        <v>136679070335</v>
      </c>
      <c r="C86" s="234" t="s">
        <v>269</v>
      </c>
      <c r="D86" s="237"/>
      <c r="E86" s="74"/>
      <c r="F86" s="75"/>
      <c r="G86" s="75"/>
      <c r="H86" s="75"/>
      <c r="I86" s="75"/>
      <c r="J86" s="75"/>
      <c r="K86" s="75"/>
      <c r="L86" s="75"/>
      <c r="M86" s="76"/>
      <c r="N86" s="76"/>
      <c r="O86" s="76"/>
      <c r="P86" s="76"/>
      <c r="Q86" s="76" t="str">
        <f t="shared" si="32"/>
        <v/>
      </c>
      <c r="R86" s="76" t="str">
        <f t="shared" si="33"/>
        <v/>
      </c>
      <c r="S86" s="77"/>
      <c r="T86" s="77"/>
      <c r="U86" s="77"/>
      <c r="V86" s="77"/>
      <c r="W86" s="77"/>
      <c r="X86" s="78"/>
      <c r="Y86" s="78"/>
      <c r="Z86" s="78"/>
      <c r="AA86" s="78"/>
      <c r="AB86" s="78"/>
      <c r="AC86" s="78" t="str">
        <f t="shared" si="34"/>
        <v/>
      </c>
      <c r="AD86" s="79" t="str">
        <f t="shared" si="35"/>
        <v/>
      </c>
      <c r="AE86" s="74">
        <v>15</v>
      </c>
      <c r="AF86" s="75">
        <v>6</v>
      </c>
      <c r="AG86" s="75">
        <v>16</v>
      </c>
      <c r="AH86" s="75">
        <v>13</v>
      </c>
      <c r="AI86" s="75">
        <v>11</v>
      </c>
      <c r="AJ86" s="75">
        <v>20</v>
      </c>
      <c r="AK86" s="75"/>
      <c r="AL86" s="76"/>
      <c r="AM86" s="76"/>
      <c r="AN86" s="76"/>
      <c r="AO86" s="76">
        <f t="shared" si="36"/>
        <v>81</v>
      </c>
      <c r="AP86" s="76">
        <f t="shared" si="37"/>
        <v>85.263157894736835</v>
      </c>
      <c r="AQ86" s="77"/>
      <c r="AR86" s="77"/>
      <c r="AS86" s="77"/>
      <c r="AT86" s="77"/>
      <c r="AU86" s="78"/>
      <c r="AV86" s="78"/>
      <c r="AW86" s="78"/>
      <c r="AX86" s="78" t="str">
        <f t="shared" si="38"/>
        <v/>
      </c>
      <c r="AY86" s="78">
        <f t="shared" si="39"/>
        <v>0</v>
      </c>
      <c r="AZ86" s="262"/>
      <c r="BA86" s="263"/>
      <c r="BB86" s="80">
        <f t="shared" si="40"/>
        <v>0</v>
      </c>
      <c r="BC86" s="74">
        <v>98</v>
      </c>
      <c r="BD86" s="75">
        <v>87</v>
      </c>
      <c r="BE86" s="75">
        <v>75</v>
      </c>
      <c r="BF86" s="75"/>
      <c r="BG86" s="75"/>
      <c r="BH86" s="76">
        <f t="shared" si="41"/>
        <v>260</v>
      </c>
      <c r="BI86" s="76">
        <f t="shared" si="42"/>
        <v>86.666666666666671</v>
      </c>
      <c r="BJ86" s="77">
        <v>25</v>
      </c>
      <c r="BK86" s="77">
        <v>27</v>
      </c>
      <c r="BL86" s="77"/>
      <c r="BM86" s="77"/>
      <c r="BN86" s="77"/>
      <c r="BO86" s="77"/>
      <c r="BP86" s="77"/>
      <c r="BQ86" s="77"/>
      <c r="BR86" s="77"/>
      <c r="BS86" s="77"/>
      <c r="BT86" s="78">
        <f t="shared" si="43"/>
        <v>52</v>
      </c>
      <c r="BU86" s="78">
        <f t="shared" si="44"/>
        <v>94.545454545454547</v>
      </c>
      <c r="BV86" s="81">
        <v>87</v>
      </c>
      <c r="BW86" s="81">
        <v>98</v>
      </c>
      <c r="BX86" s="81">
        <v>87</v>
      </c>
      <c r="BY86" s="82"/>
      <c r="BZ86" s="82"/>
      <c r="CA86" s="82">
        <f t="shared" si="45"/>
        <v>272</v>
      </c>
      <c r="CB86" s="82">
        <f t="shared" si="46"/>
        <v>90.666666666666657</v>
      </c>
      <c r="CC86" s="83">
        <v>86</v>
      </c>
      <c r="CD86" s="83">
        <v>90</v>
      </c>
      <c r="CE86" s="84"/>
      <c r="CF86" s="84"/>
      <c r="CG86" s="84"/>
      <c r="CH86" s="84">
        <f t="shared" si="47"/>
        <v>176</v>
      </c>
      <c r="CI86" s="84">
        <f t="shared" si="48"/>
        <v>88</v>
      </c>
      <c r="CJ86" s="85">
        <v>97</v>
      </c>
      <c r="CK86" s="85">
        <v>97</v>
      </c>
      <c r="CL86" s="86"/>
      <c r="CM86" s="86"/>
      <c r="CN86" s="86"/>
      <c r="CO86" s="86">
        <f t="shared" si="49"/>
        <v>194</v>
      </c>
      <c r="CP86" s="86">
        <f t="shared" si="50"/>
        <v>97</v>
      </c>
      <c r="CQ86" s="74"/>
      <c r="CR86" s="75"/>
      <c r="CS86" s="75"/>
      <c r="CT86" s="87"/>
      <c r="CU86" s="88"/>
      <c r="CV86" s="88"/>
      <c r="CW86" s="88"/>
      <c r="CX86" s="88"/>
      <c r="CY86" s="88" t="str">
        <f t="shared" si="51"/>
        <v/>
      </c>
      <c r="CZ86" s="89">
        <f t="shared" si="52"/>
        <v>0</v>
      </c>
      <c r="DA86" s="486">
        <v>47</v>
      </c>
      <c r="DB86" s="487"/>
      <c r="DC86" s="80">
        <f t="shared" si="53"/>
        <v>19.583333333333332</v>
      </c>
      <c r="DD86" s="162" t="str">
        <f t="shared" si="54"/>
        <v/>
      </c>
      <c r="DE86" s="162">
        <f t="shared" si="62"/>
        <v>21.315789473684209</v>
      </c>
      <c r="DF86" s="162">
        <f t="shared" si="63"/>
        <v>45.687878787878788</v>
      </c>
      <c r="DG86" s="162">
        <f t="shared" si="64"/>
        <v>19.583333333333332</v>
      </c>
      <c r="DH86" s="93">
        <f t="shared" si="55"/>
        <v>86.587001594896321</v>
      </c>
      <c r="DI86" s="94">
        <f t="shared" si="56"/>
        <v>91.616875996810194</v>
      </c>
      <c r="DJ86" s="95">
        <f>IFERROR(75+(100-75)/(100-55)*(DH86-55),"")</f>
        <v>92.548334219386845</v>
      </c>
      <c r="DK86" s="96">
        <f t="shared" si="58"/>
        <v>93.293500797448161</v>
      </c>
      <c r="DL86" s="163">
        <f t="shared" si="31"/>
        <v>93</v>
      </c>
      <c r="DM86" s="164">
        <f t="shared" si="59"/>
        <v>5</v>
      </c>
      <c r="DN86" s="225">
        <f t="shared" si="60"/>
        <v>88</v>
      </c>
      <c r="DO86" s="240">
        <f t="shared" si="61"/>
        <v>90.5</v>
      </c>
      <c r="DR86" s="275" t="s">
        <v>55</v>
      </c>
      <c r="DS86" s="275"/>
      <c r="DT86" s="275"/>
      <c r="DU86" s="275"/>
      <c r="DV86" s="276">
        <f>COUNTIFS($DL$81:$DL$135,"&lt;75")</f>
        <v>5</v>
      </c>
      <c r="DW86" s="276"/>
    </row>
    <row r="87" spans="1:127" ht="18" customHeight="1">
      <c r="A87" s="70"/>
      <c r="B87" s="103">
        <v>109337070459</v>
      </c>
      <c r="C87" s="234" t="s">
        <v>270</v>
      </c>
      <c r="D87" s="235"/>
      <c r="E87" s="74"/>
      <c r="F87" s="75"/>
      <c r="G87" s="75"/>
      <c r="H87" s="75"/>
      <c r="I87" s="75"/>
      <c r="J87" s="75"/>
      <c r="K87" s="75"/>
      <c r="L87" s="75"/>
      <c r="M87" s="76"/>
      <c r="N87" s="76"/>
      <c r="O87" s="76"/>
      <c r="P87" s="76"/>
      <c r="Q87" s="76" t="str">
        <f t="shared" si="32"/>
        <v/>
      </c>
      <c r="R87" s="76" t="str">
        <f t="shared" si="33"/>
        <v/>
      </c>
      <c r="S87" s="77"/>
      <c r="T87" s="77"/>
      <c r="U87" s="77"/>
      <c r="V87" s="77"/>
      <c r="W87" s="77"/>
      <c r="X87" s="78"/>
      <c r="Y87" s="78"/>
      <c r="Z87" s="78"/>
      <c r="AA87" s="78"/>
      <c r="AB87" s="78"/>
      <c r="AC87" s="78" t="str">
        <f t="shared" si="34"/>
        <v/>
      </c>
      <c r="AD87" s="79" t="str">
        <f t="shared" si="35"/>
        <v/>
      </c>
      <c r="AE87" s="74">
        <v>13</v>
      </c>
      <c r="AF87" s="75">
        <v>8</v>
      </c>
      <c r="AG87" s="75">
        <v>12</v>
      </c>
      <c r="AH87" s="75">
        <v>13</v>
      </c>
      <c r="AI87" s="75">
        <v>8</v>
      </c>
      <c r="AJ87" s="75">
        <v>15</v>
      </c>
      <c r="AK87" s="75"/>
      <c r="AL87" s="76"/>
      <c r="AM87" s="76"/>
      <c r="AN87" s="76"/>
      <c r="AO87" s="76">
        <f t="shared" si="36"/>
        <v>69</v>
      </c>
      <c r="AP87" s="76">
        <f t="shared" si="37"/>
        <v>72.631578947368425</v>
      </c>
      <c r="AQ87" s="77"/>
      <c r="AR87" s="77"/>
      <c r="AS87" s="77"/>
      <c r="AT87" s="77"/>
      <c r="AU87" s="78"/>
      <c r="AV87" s="78"/>
      <c r="AW87" s="78"/>
      <c r="AX87" s="78" t="str">
        <f t="shared" si="38"/>
        <v/>
      </c>
      <c r="AY87" s="78">
        <f t="shared" si="39"/>
        <v>0</v>
      </c>
      <c r="AZ87" s="262"/>
      <c r="BA87" s="263"/>
      <c r="BB87" s="80">
        <f t="shared" si="40"/>
        <v>0</v>
      </c>
      <c r="BC87" s="74">
        <v>98</v>
      </c>
      <c r="BD87" s="75">
        <v>96</v>
      </c>
      <c r="BE87" s="75">
        <v>93</v>
      </c>
      <c r="BF87" s="75"/>
      <c r="BG87" s="75"/>
      <c r="BH87" s="76">
        <f t="shared" si="41"/>
        <v>287</v>
      </c>
      <c r="BI87" s="76">
        <f t="shared" si="42"/>
        <v>95.666666666666671</v>
      </c>
      <c r="BJ87" s="77">
        <v>25</v>
      </c>
      <c r="BK87" s="77">
        <v>12</v>
      </c>
      <c r="BL87" s="77"/>
      <c r="BM87" s="77"/>
      <c r="BN87" s="77"/>
      <c r="BO87" s="77"/>
      <c r="BP87" s="77"/>
      <c r="BQ87" s="77"/>
      <c r="BR87" s="77"/>
      <c r="BS87" s="77"/>
      <c r="BT87" s="78">
        <f t="shared" si="43"/>
        <v>37</v>
      </c>
      <c r="BU87" s="78">
        <f t="shared" si="44"/>
        <v>67.272727272727266</v>
      </c>
      <c r="BV87" s="81">
        <v>89</v>
      </c>
      <c r="BW87" s="81">
        <v>96</v>
      </c>
      <c r="BX87" s="81">
        <v>87</v>
      </c>
      <c r="BY87" s="82"/>
      <c r="BZ87" s="82"/>
      <c r="CA87" s="82">
        <f t="shared" si="45"/>
        <v>272</v>
      </c>
      <c r="CB87" s="82">
        <f t="shared" si="46"/>
        <v>90.666666666666657</v>
      </c>
      <c r="CC87" s="83">
        <v>93</v>
      </c>
      <c r="CD87" s="83">
        <v>89</v>
      </c>
      <c r="CE87" s="84"/>
      <c r="CF87" s="84"/>
      <c r="CG87" s="84"/>
      <c r="CH87" s="84">
        <f t="shared" si="47"/>
        <v>182</v>
      </c>
      <c r="CI87" s="84">
        <f t="shared" si="48"/>
        <v>91</v>
      </c>
      <c r="CJ87" s="85">
        <v>92</v>
      </c>
      <c r="CK87" s="85">
        <v>97</v>
      </c>
      <c r="CL87" s="86"/>
      <c r="CM87" s="86"/>
      <c r="CN87" s="86"/>
      <c r="CO87" s="86">
        <f t="shared" si="49"/>
        <v>189</v>
      </c>
      <c r="CP87" s="86">
        <f t="shared" si="50"/>
        <v>94.5</v>
      </c>
      <c r="CQ87" s="74"/>
      <c r="CR87" s="75"/>
      <c r="CS87" s="75"/>
      <c r="CT87" s="87"/>
      <c r="CU87" s="88"/>
      <c r="CV87" s="88"/>
      <c r="CW87" s="88"/>
      <c r="CX87" s="88"/>
      <c r="CY87" s="88" t="str">
        <f t="shared" si="51"/>
        <v/>
      </c>
      <c r="CZ87" s="89">
        <f t="shared" si="52"/>
        <v>0</v>
      </c>
      <c r="DA87" s="486">
        <v>48</v>
      </c>
      <c r="DB87" s="487"/>
      <c r="DC87" s="80">
        <f t="shared" si="53"/>
        <v>20</v>
      </c>
      <c r="DD87" s="162" t="str">
        <f t="shared" si="54"/>
        <v/>
      </c>
      <c r="DE87" s="162">
        <f t="shared" si="62"/>
        <v>18.157894736842106</v>
      </c>
      <c r="DF87" s="162">
        <f t="shared" si="63"/>
        <v>43.910606060606057</v>
      </c>
      <c r="DG87" s="162">
        <f t="shared" si="64"/>
        <v>20</v>
      </c>
      <c r="DH87" s="93">
        <f t="shared" si="55"/>
        <v>82.068500797448166</v>
      </c>
      <c r="DI87" s="94">
        <f t="shared" si="56"/>
        <v>88.792812998405111</v>
      </c>
      <c r="DJ87" s="95">
        <f t="shared" si="57"/>
        <v>90.038055998582308</v>
      </c>
      <c r="DK87" s="96">
        <f t="shared" si="58"/>
        <v>91.034250398724083</v>
      </c>
      <c r="DL87" s="163">
        <f t="shared" si="31"/>
        <v>91</v>
      </c>
      <c r="DM87" s="164">
        <f t="shared" si="59"/>
        <v>3</v>
      </c>
      <c r="DN87" s="225">
        <f t="shared" si="60"/>
        <v>88</v>
      </c>
      <c r="DO87" s="240">
        <f t="shared" si="61"/>
        <v>89.5</v>
      </c>
      <c r="DR87" s="272" t="s">
        <v>25</v>
      </c>
      <c r="DS87" s="272"/>
      <c r="DT87" s="272"/>
      <c r="DU87" s="272"/>
      <c r="DV87" s="273">
        <f>SUM(DV81:DW86)</f>
        <v>33</v>
      </c>
      <c r="DW87" s="273"/>
    </row>
    <row r="88" spans="1:127" ht="18" customHeight="1">
      <c r="A88" s="70"/>
      <c r="B88" s="103">
        <v>136738070284</v>
      </c>
      <c r="C88" s="234" t="s">
        <v>271</v>
      </c>
      <c r="D88" s="235"/>
      <c r="E88" s="74"/>
      <c r="F88" s="75"/>
      <c r="G88" s="75"/>
      <c r="H88" s="75"/>
      <c r="I88" s="75"/>
      <c r="J88" s="75"/>
      <c r="K88" s="75"/>
      <c r="L88" s="75"/>
      <c r="M88" s="76"/>
      <c r="N88" s="76"/>
      <c r="O88" s="76"/>
      <c r="P88" s="76"/>
      <c r="Q88" s="76" t="str">
        <f t="shared" si="32"/>
        <v/>
      </c>
      <c r="R88" s="76" t="str">
        <f t="shared" si="33"/>
        <v/>
      </c>
      <c r="S88" s="77"/>
      <c r="T88" s="77"/>
      <c r="U88" s="77"/>
      <c r="V88" s="77"/>
      <c r="W88" s="77"/>
      <c r="X88" s="78"/>
      <c r="Y88" s="78"/>
      <c r="Z88" s="78"/>
      <c r="AA88" s="78"/>
      <c r="AB88" s="78"/>
      <c r="AC88" s="78" t="str">
        <f t="shared" si="34"/>
        <v/>
      </c>
      <c r="AD88" s="79" t="str">
        <f t="shared" si="35"/>
        <v/>
      </c>
      <c r="AE88" s="74">
        <v>1</v>
      </c>
      <c r="AF88" s="75">
        <v>2</v>
      </c>
      <c r="AG88" s="75">
        <v>1</v>
      </c>
      <c r="AH88" s="75">
        <v>1</v>
      </c>
      <c r="AI88" s="75">
        <v>1</v>
      </c>
      <c r="AJ88" s="75">
        <v>1</v>
      </c>
      <c r="AK88" s="75"/>
      <c r="AL88" s="76"/>
      <c r="AM88" s="76"/>
      <c r="AN88" s="76"/>
      <c r="AO88" s="76">
        <f t="shared" si="36"/>
        <v>7</v>
      </c>
      <c r="AP88" s="76">
        <f t="shared" si="37"/>
        <v>7.3684210526315779</v>
      </c>
      <c r="AQ88" s="77"/>
      <c r="AR88" s="77"/>
      <c r="AS88" s="77"/>
      <c r="AT88" s="77"/>
      <c r="AU88" s="78"/>
      <c r="AV88" s="78"/>
      <c r="AW88" s="78"/>
      <c r="AX88" s="78" t="str">
        <f t="shared" si="38"/>
        <v/>
      </c>
      <c r="AY88" s="78">
        <f t="shared" si="39"/>
        <v>0</v>
      </c>
      <c r="AZ88" s="262"/>
      <c r="BA88" s="263"/>
      <c r="BB88" s="80">
        <f t="shared" si="40"/>
        <v>0</v>
      </c>
      <c r="BC88" s="74">
        <v>70</v>
      </c>
      <c r="BD88" s="75">
        <v>70</v>
      </c>
      <c r="BE88" s="75">
        <v>83</v>
      </c>
      <c r="BF88" s="75"/>
      <c r="BG88" s="75"/>
      <c r="BH88" s="76">
        <f t="shared" si="41"/>
        <v>223</v>
      </c>
      <c r="BI88" s="76">
        <f t="shared" si="42"/>
        <v>74.333333333333329</v>
      </c>
      <c r="BJ88" s="77">
        <v>16</v>
      </c>
      <c r="BK88" s="77">
        <v>1</v>
      </c>
      <c r="BL88" s="77"/>
      <c r="BM88" s="77"/>
      <c r="BN88" s="77"/>
      <c r="BO88" s="77"/>
      <c r="BP88" s="77"/>
      <c r="BQ88" s="77"/>
      <c r="BR88" s="77"/>
      <c r="BS88" s="77"/>
      <c r="BT88" s="78">
        <f t="shared" si="43"/>
        <v>17</v>
      </c>
      <c r="BU88" s="78">
        <f t="shared" si="44"/>
        <v>30.909090909090907</v>
      </c>
      <c r="BV88" s="81">
        <v>70</v>
      </c>
      <c r="BW88" s="81">
        <v>70</v>
      </c>
      <c r="BX88" s="81">
        <v>87</v>
      </c>
      <c r="BY88" s="82"/>
      <c r="BZ88" s="82"/>
      <c r="CA88" s="82">
        <f t="shared" si="45"/>
        <v>227</v>
      </c>
      <c r="CB88" s="82">
        <f t="shared" si="46"/>
        <v>75.666666666666671</v>
      </c>
      <c r="CC88" s="83">
        <v>70</v>
      </c>
      <c r="CD88" s="83">
        <v>70</v>
      </c>
      <c r="CE88" s="84"/>
      <c r="CF88" s="84"/>
      <c r="CG88" s="84"/>
      <c r="CH88" s="84">
        <f t="shared" si="47"/>
        <v>140</v>
      </c>
      <c r="CI88" s="84">
        <f t="shared" si="48"/>
        <v>70</v>
      </c>
      <c r="CJ88" s="85">
        <v>70</v>
      </c>
      <c r="CK88" s="85">
        <v>97</v>
      </c>
      <c r="CL88" s="86"/>
      <c r="CM88" s="86"/>
      <c r="CN88" s="86"/>
      <c r="CO88" s="86">
        <f t="shared" si="49"/>
        <v>167</v>
      </c>
      <c r="CP88" s="86">
        <f t="shared" si="50"/>
        <v>83.5</v>
      </c>
      <c r="CQ88" s="74"/>
      <c r="CR88" s="75"/>
      <c r="CS88" s="75"/>
      <c r="CT88" s="87"/>
      <c r="CU88" s="88"/>
      <c r="CV88" s="88"/>
      <c r="CW88" s="88"/>
      <c r="CX88" s="88"/>
      <c r="CY88" s="88" t="str">
        <f t="shared" si="51"/>
        <v/>
      </c>
      <c r="CZ88" s="89">
        <f t="shared" si="52"/>
        <v>0</v>
      </c>
      <c r="DA88" s="486">
        <v>19</v>
      </c>
      <c r="DB88" s="487"/>
      <c r="DC88" s="80">
        <f t="shared" si="53"/>
        <v>7.9166666666666661</v>
      </c>
      <c r="DD88" s="162" t="str">
        <f t="shared" si="54"/>
        <v/>
      </c>
      <c r="DE88" s="162">
        <f t="shared" si="62"/>
        <v>1.8421052631578945</v>
      </c>
      <c r="DF88" s="162">
        <f t="shared" si="63"/>
        <v>33.440909090909088</v>
      </c>
      <c r="DG88" s="162">
        <f t="shared" si="64"/>
        <v>7.9166666666666661</v>
      </c>
      <c r="DH88" s="93">
        <f t="shared" si="55"/>
        <v>43.199681020733649</v>
      </c>
      <c r="DI88" s="94">
        <f t="shared" si="56"/>
        <v>64.499800637958529</v>
      </c>
      <c r="DJ88" s="95">
        <f t="shared" si="57"/>
        <v>68.444267233740916</v>
      </c>
      <c r="DK88" s="96">
        <f t="shared" si="58"/>
        <v>71.599840510366818</v>
      </c>
      <c r="DL88" s="163">
        <f>IFERROR(IF(ROUND(IF($C$75="Green",DI88,IF($C$75="Orange",DJ88,IF($C$75="Yellow",DK88,"Error!"))),0)&lt;70,70,ROUND(IF($C$75="Green",DI88,IF($C$75="Orange",DJ88,IF($C$75="Yellow",DK88,"Error!"))),0)),"")</f>
        <v>72</v>
      </c>
      <c r="DM88" s="164">
        <f t="shared" si="59"/>
        <v>2</v>
      </c>
      <c r="DN88" s="225">
        <f t="shared" si="60"/>
        <v>70</v>
      </c>
      <c r="DO88" s="240">
        <f t="shared" si="61"/>
        <v>71</v>
      </c>
    </row>
    <row r="89" spans="1:127" ht="18" customHeight="1">
      <c r="A89" s="70"/>
      <c r="B89" s="103">
        <v>136739070531</v>
      </c>
      <c r="C89" s="234" t="s">
        <v>272</v>
      </c>
      <c r="D89" s="235"/>
      <c r="E89" s="74"/>
      <c r="F89" s="75"/>
      <c r="G89" s="75"/>
      <c r="H89" s="75"/>
      <c r="I89" s="75"/>
      <c r="J89" s="75"/>
      <c r="K89" s="75"/>
      <c r="L89" s="75"/>
      <c r="M89" s="76"/>
      <c r="N89" s="76"/>
      <c r="O89" s="76"/>
      <c r="P89" s="76"/>
      <c r="Q89" s="76" t="str">
        <f t="shared" si="32"/>
        <v/>
      </c>
      <c r="R89" s="76" t="str">
        <f t="shared" si="33"/>
        <v/>
      </c>
      <c r="S89" s="77"/>
      <c r="T89" s="77"/>
      <c r="U89" s="77"/>
      <c r="V89" s="77"/>
      <c r="W89" s="77"/>
      <c r="X89" s="78"/>
      <c r="Y89" s="78"/>
      <c r="Z89" s="78"/>
      <c r="AA89" s="78"/>
      <c r="AB89" s="78"/>
      <c r="AC89" s="78" t="str">
        <f t="shared" si="34"/>
        <v/>
      </c>
      <c r="AD89" s="79" t="str">
        <f t="shared" si="35"/>
        <v/>
      </c>
      <c r="AE89" s="74">
        <v>10</v>
      </c>
      <c r="AF89" s="75">
        <v>7</v>
      </c>
      <c r="AG89" s="75">
        <v>15</v>
      </c>
      <c r="AH89" s="75">
        <v>14</v>
      </c>
      <c r="AI89" s="75">
        <v>8</v>
      </c>
      <c r="AJ89" s="75">
        <v>18</v>
      </c>
      <c r="AK89" s="75"/>
      <c r="AL89" s="76"/>
      <c r="AM89" s="76"/>
      <c r="AN89" s="76"/>
      <c r="AO89" s="76">
        <f t="shared" si="36"/>
        <v>72</v>
      </c>
      <c r="AP89" s="76">
        <f t="shared" si="37"/>
        <v>75.789473684210535</v>
      </c>
      <c r="AQ89" s="77"/>
      <c r="AR89" s="77"/>
      <c r="AS89" s="77"/>
      <c r="AT89" s="77"/>
      <c r="AU89" s="78"/>
      <c r="AV89" s="78"/>
      <c r="AW89" s="78"/>
      <c r="AX89" s="78" t="str">
        <f t="shared" si="38"/>
        <v/>
      </c>
      <c r="AY89" s="78">
        <f t="shared" si="39"/>
        <v>0</v>
      </c>
      <c r="AZ89" s="262"/>
      <c r="BA89" s="263"/>
      <c r="BB89" s="80">
        <f t="shared" si="40"/>
        <v>0</v>
      </c>
      <c r="BC89" s="74">
        <v>88</v>
      </c>
      <c r="BD89" s="75">
        <v>96</v>
      </c>
      <c r="BE89" s="75">
        <v>95</v>
      </c>
      <c r="BF89" s="75"/>
      <c r="BG89" s="75"/>
      <c r="BH89" s="76">
        <f t="shared" si="41"/>
        <v>279</v>
      </c>
      <c r="BI89" s="76">
        <f t="shared" si="42"/>
        <v>93</v>
      </c>
      <c r="BJ89" s="77">
        <v>25</v>
      </c>
      <c r="BK89" s="77">
        <v>18</v>
      </c>
      <c r="BL89" s="77"/>
      <c r="BM89" s="77"/>
      <c r="BN89" s="77"/>
      <c r="BO89" s="77"/>
      <c r="BP89" s="77"/>
      <c r="BQ89" s="77"/>
      <c r="BR89" s="77"/>
      <c r="BS89" s="77"/>
      <c r="BT89" s="78">
        <f t="shared" si="43"/>
        <v>43</v>
      </c>
      <c r="BU89" s="78">
        <f t="shared" si="44"/>
        <v>78.181818181818187</v>
      </c>
      <c r="BV89" s="81">
        <v>91</v>
      </c>
      <c r="BW89" s="81">
        <v>96</v>
      </c>
      <c r="BX89" s="81">
        <v>89</v>
      </c>
      <c r="BY89" s="82"/>
      <c r="BZ89" s="82"/>
      <c r="CA89" s="82">
        <f t="shared" si="45"/>
        <v>276</v>
      </c>
      <c r="CB89" s="82">
        <f t="shared" si="46"/>
        <v>92</v>
      </c>
      <c r="CC89" s="83">
        <v>90</v>
      </c>
      <c r="CD89" s="83">
        <v>89</v>
      </c>
      <c r="CE89" s="84"/>
      <c r="CF89" s="84"/>
      <c r="CG89" s="84"/>
      <c r="CH89" s="84">
        <f t="shared" si="47"/>
        <v>179</v>
      </c>
      <c r="CI89" s="84">
        <f t="shared" si="48"/>
        <v>89.5</v>
      </c>
      <c r="CJ89" s="85">
        <v>97</v>
      </c>
      <c r="CK89" s="85">
        <v>70</v>
      </c>
      <c r="CL89" s="86"/>
      <c r="CM89" s="86"/>
      <c r="CN89" s="86"/>
      <c r="CO89" s="86">
        <f t="shared" si="49"/>
        <v>167</v>
      </c>
      <c r="CP89" s="86">
        <f t="shared" si="50"/>
        <v>83.5</v>
      </c>
      <c r="CQ89" s="74"/>
      <c r="CR89" s="75"/>
      <c r="CS89" s="75"/>
      <c r="CT89" s="87"/>
      <c r="CU89" s="88"/>
      <c r="CV89" s="88"/>
      <c r="CW89" s="88"/>
      <c r="CX89" s="88"/>
      <c r="CY89" s="88" t="str">
        <f t="shared" si="51"/>
        <v/>
      </c>
      <c r="CZ89" s="89">
        <f t="shared" si="52"/>
        <v>0</v>
      </c>
      <c r="DA89" s="486">
        <v>44</v>
      </c>
      <c r="DB89" s="487"/>
      <c r="DC89" s="80">
        <f t="shared" si="53"/>
        <v>18.333333333333332</v>
      </c>
      <c r="DD89" s="162" t="str">
        <f t="shared" si="54"/>
        <v/>
      </c>
      <c r="DE89" s="162">
        <f t="shared" si="62"/>
        <v>18.947368421052634</v>
      </c>
      <c r="DF89" s="162">
        <f t="shared" si="63"/>
        <v>43.618181818181817</v>
      </c>
      <c r="DG89" s="162">
        <f t="shared" si="64"/>
        <v>18.333333333333332</v>
      </c>
      <c r="DH89" s="93">
        <f t="shared" si="55"/>
        <v>80.898883572567783</v>
      </c>
      <c r="DI89" s="94">
        <f t="shared" si="56"/>
        <v>88.061802232854859</v>
      </c>
      <c r="DJ89" s="95">
        <f t="shared" si="57"/>
        <v>89.388268651426543</v>
      </c>
      <c r="DK89" s="96">
        <f t="shared" si="58"/>
        <v>90.449441786283899</v>
      </c>
      <c r="DL89" s="163">
        <f t="shared" si="31"/>
        <v>90</v>
      </c>
      <c r="DM89" s="164">
        <f t="shared" si="59"/>
        <v>3</v>
      </c>
      <c r="DN89" s="225">
        <f t="shared" si="60"/>
        <v>87</v>
      </c>
      <c r="DO89" s="240">
        <f t="shared" si="61"/>
        <v>88.5</v>
      </c>
    </row>
    <row r="90" spans="1:127" ht="18" customHeight="1">
      <c r="A90" s="70"/>
      <c r="B90" s="71">
        <v>136739070587</v>
      </c>
      <c r="C90" s="236" t="s">
        <v>273</v>
      </c>
      <c r="D90" s="235"/>
      <c r="E90" s="74"/>
      <c r="F90" s="75"/>
      <c r="G90" s="75"/>
      <c r="H90" s="75"/>
      <c r="I90" s="75"/>
      <c r="J90" s="75"/>
      <c r="K90" s="75"/>
      <c r="L90" s="75"/>
      <c r="M90" s="76"/>
      <c r="N90" s="76"/>
      <c r="O90" s="76"/>
      <c r="P90" s="76"/>
      <c r="Q90" s="76" t="str">
        <f t="shared" si="32"/>
        <v/>
      </c>
      <c r="R90" s="76" t="str">
        <f t="shared" si="33"/>
        <v/>
      </c>
      <c r="S90" s="77"/>
      <c r="T90" s="77"/>
      <c r="U90" s="77"/>
      <c r="V90" s="77"/>
      <c r="W90" s="77"/>
      <c r="X90" s="78"/>
      <c r="Y90" s="78"/>
      <c r="Z90" s="78"/>
      <c r="AA90" s="78"/>
      <c r="AB90" s="78"/>
      <c r="AC90" s="78" t="str">
        <f t="shared" si="34"/>
        <v/>
      </c>
      <c r="AD90" s="79" t="str">
        <f t="shared" si="35"/>
        <v/>
      </c>
      <c r="AE90" s="74">
        <v>1</v>
      </c>
      <c r="AF90" s="75">
        <v>1</v>
      </c>
      <c r="AG90" s="75">
        <v>1</v>
      </c>
      <c r="AH90" s="75">
        <v>7</v>
      </c>
      <c r="AI90" s="75">
        <v>0</v>
      </c>
      <c r="AJ90" s="75">
        <v>11</v>
      </c>
      <c r="AK90" s="75"/>
      <c r="AL90" s="76"/>
      <c r="AM90" s="76"/>
      <c r="AN90" s="76"/>
      <c r="AO90" s="76">
        <f t="shared" si="36"/>
        <v>21</v>
      </c>
      <c r="AP90" s="76">
        <f t="shared" si="37"/>
        <v>22.105263157894736</v>
      </c>
      <c r="AQ90" s="77"/>
      <c r="AR90" s="77"/>
      <c r="AS90" s="77"/>
      <c r="AT90" s="77"/>
      <c r="AU90" s="78"/>
      <c r="AV90" s="78"/>
      <c r="AW90" s="78"/>
      <c r="AX90" s="78" t="str">
        <f t="shared" si="38"/>
        <v/>
      </c>
      <c r="AY90" s="78">
        <f t="shared" si="39"/>
        <v>0</v>
      </c>
      <c r="AZ90" s="262"/>
      <c r="BA90" s="263"/>
      <c r="BB90" s="80">
        <f t="shared" si="40"/>
        <v>0</v>
      </c>
      <c r="BC90" s="74">
        <v>87</v>
      </c>
      <c r="BD90" s="75">
        <v>80</v>
      </c>
      <c r="BE90" s="75">
        <v>94</v>
      </c>
      <c r="BF90" s="75"/>
      <c r="BG90" s="75"/>
      <c r="BH90" s="76">
        <f t="shared" si="41"/>
        <v>261</v>
      </c>
      <c r="BI90" s="76">
        <f t="shared" si="42"/>
        <v>87</v>
      </c>
      <c r="BJ90" s="77">
        <v>22</v>
      </c>
      <c r="BK90" s="77">
        <v>10</v>
      </c>
      <c r="BL90" s="77"/>
      <c r="BM90" s="77"/>
      <c r="BN90" s="77"/>
      <c r="BO90" s="77"/>
      <c r="BP90" s="77"/>
      <c r="BQ90" s="77"/>
      <c r="BR90" s="77"/>
      <c r="BS90" s="77"/>
      <c r="BT90" s="78">
        <f t="shared" si="43"/>
        <v>32</v>
      </c>
      <c r="BU90" s="78">
        <f t="shared" si="44"/>
        <v>58.18181818181818</v>
      </c>
      <c r="BV90" s="81">
        <v>87</v>
      </c>
      <c r="BW90" s="81">
        <v>97</v>
      </c>
      <c r="BX90" s="81">
        <v>92</v>
      </c>
      <c r="BY90" s="82"/>
      <c r="BZ90" s="82"/>
      <c r="CA90" s="82">
        <f t="shared" si="45"/>
        <v>276</v>
      </c>
      <c r="CB90" s="82">
        <f t="shared" si="46"/>
        <v>92</v>
      </c>
      <c r="CC90" s="83">
        <v>88</v>
      </c>
      <c r="CD90" s="83">
        <v>80</v>
      </c>
      <c r="CE90" s="84"/>
      <c r="CF90" s="84"/>
      <c r="CG90" s="84"/>
      <c r="CH90" s="84">
        <f t="shared" si="47"/>
        <v>168</v>
      </c>
      <c r="CI90" s="84">
        <f t="shared" si="48"/>
        <v>84</v>
      </c>
      <c r="CJ90" s="85">
        <v>84</v>
      </c>
      <c r="CK90" s="85">
        <v>80</v>
      </c>
      <c r="CL90" s="86"/>
      <c r="CM90" s="86"/>
      <c r="CN90" s="86"/>
      <c r="CO90" s="86">
        <f t="shared" si="49"/>
        <v>164</v>
      </c>
      <c r="CP90" s="86">
        <f t="shared" si="50"/>
        <v>82</v>
      </c>
      <c r="CQ90" s="74"/>
      <c r="CR90" s="75"/>
      <c r="CS90" s="75"/>
      <c r="CT90" s="87"/>
      <c r="CU90" s="88"/>
      <c r="CV90" s="88"/>
      <c r="CW90" s="88"/>
      <c r="CX90" s="88"/>
      <c r="CY90" s="88" t="str">
        <f t="shared" si="51"/>
        <v/>
      </c>
      <c r="CZ90" s="89">
        <f t="shared" si="52"/>
        <v>0</v>
      </c>
      <c r="DA90" s="486">
        <v>21</v>
      </c>
      <c r="DB90" s="487"/>
      <c r="DC90" s="80">
        <f t="shared" si="53"/>
        <v>8.75</v>
      </c>
      <c r="DD90" s="162" t="str">
        <f t="shared" si="54"/>
        <v/>
      </c>
      <c r="DE90" s="162">
        <f t="shared" si="62"/>
        <v>5.5263157894736841</v>
      </c>
      <c r="DF90" s="162">
        <f t="shared" si="63"/>
        <v>40.31818181818182</v>
      </c>
      <c r="DG90" s="162">
        <f t="shared" si="64"/>
        <v>8.75</v>
      </c>
      <c r="DH90" s="93">
        <f t="shared" si="55"/>
        <v>54.594497607655505</v>
      </c>
      <c r="DI90" s="94">
        <f t="shared" si="56"/>
        <v>71.621561004784695</v>
      </c>
      <c r="DJ90" s="95">
        <f t="shared" si="57"/>
        <v>74.774720893141946</v>
      </c>
      <c r="DK90" s="96">
        <f t="shared" si="58"/>
        <v>77.297248803827756</v>
      </c>
      <c r="DL90" s="163">
        <f t="shared" si="31"/>
        <v>77</v>
      </c>
      <c r="DM90" s="164">
        <f t="shared" si="59"/>
        <v>-1</v>
      </c>
      <c r="DN90" s="225">
        <f t="shared" si="60"/>
        <v>78</v>
      </c>
      <c r="DO90" s="240">
        <f t="shared" si="61"/>
        <v>77.5</v>
      </c>
    </row>
    <row r="91" spans="1:127" ht="18" customHeight="1">
      <c r="A91" s="70"/>
      <c r="B91" s="71">
        <v>136739070592</v>
      </c>
      <c r="C91" s="236" t="s">
        <v>274</v>
      </c>
      <c r="D91" s="237"/>
      <c r="E91" s="74"/>
      <c r="F91" s="75"/>
      <c r="G91" s="75"/>
      <c r="H91" s="75"/>
      <c r="I91" s="75"/>
      <c r="J91" s="75"/>
      <c r="K91" s="75"/>
      <c r="L91" s="75"/>
      <c r="M91" s="76"/>
      <c r="N91" s="76"/>
      <c r="O91" s="76"/>
      <c r="P91" s="76"/>
      <c r="Q91" s="76" t="str">
        <f t="shared" si="32"/>
        <v/>
      </c>
      <c r="R91" s="76" t="str">
        <f t="shared" si="33"/>
        <v/>
      </c>
      <c r="S91" s="77"/>
      <c r="T91" s="77"/>
      <c r="U91" s="77"/>
      <c r="V91" s="77"/>
      <c r="W91" s="77"/>
      <c r="X91" s="78"/>
      <c r="Y91" s="78"/>
      <c r="Z91" s="78"/>
      <c r="AA91" s="78"/>
      <c r="AB91" s="78"/>
      <c r="AC91" s="78" t="str">
        <f t="shared" si="34"/>
        <v/>
      </c>
      <c r="AD91" s="79" t="str">
        <f t="shared" si="35"/>
        <v/>
      </c>
      <c r="AE91" s="74">
        <v>1</v>
      </c>
      <c r="AF91" s="75">
        <v>0</v>
      </c>
      <c r="AG91" s="75">
        <v>7</v>
      </c>
      <c r="AH91" s="75">
        <v>1</v>
      </c>
      <c r="AI91" s="75">
        <v>1</v>
      </c>
      <c r="AJ91" s="75">
        <v>1</v>
      </c>
      <c r="AK91" s="75"/>
      <c r="AL91" s="76"/>
      <c r="AM91" s="76"/>
      <c r="AN91" s="76"/>
      <c r="AO91" s="76">
        <f t="shared" si="36"/>
        <v>11</v>
      </c>
      <c r="AP91" s="76">
        <f t="shared" si="37"/>
        <v>11.578947368421053</v>
      </c>
      <c r="AQ91" s="77"/>
      <c r="AR91" s="77"/>
      <c r="AS91" s="77"/>
      <c r="AT91" s="77"/>
      <c r="AU91" s="78"/>
      <c r="AV91" s="78"/>
      <c r="AW91" s="78"/>
      <c r="AX91" s="78" t="str">
        <f t="shared" si="38"/>
        <v/>
      </c>
      <c r="AY91" s="78">
        <f t="shared" si="39"/>
        <v>0</v>
      </c>
      <c r="AZ91" s="262"/>
      <c r="BA91" s="263"/>
      <c r="BB91" s="80">
        <f t="shared" si="40"/>
        <v>0</v>
      </c>
      <c r="BC91" s="74">
        <v>70</v>
      </c>
      <c r="BD91" s="75">
        <v>70</v>
      </c>
      <c r="BE91" s="75">
        <v>70</v>
      </c>
      <c r="BF91" s="75"/>
      <c r="BG91" s="75"/>
      <c r="BH91" s="76">
        <f t="shared" si="41"/>
        <v>210</v>
      </c>
      <c r="BI91" s="76">
        <f t="shared" si="42"/>
        <v>70</v>
      </c>
      <c r="BJ91" s="77">
        <v>1</v>
      </c>
      <c r="BK91" s="77">
        <v>1</v>
      </c>
      <c r="BL91" s="77"/>
      <c r="BM91" s="77"/>
      <c r="BN91" s="77"/>
      <c r="BO91" s="77"/>
      <c r="BP91" s="77"/>
      <c r="BQ91" s="77"/>
      <c r="BR91" s="77"/>
      <c r="BS91" s="77"/>
      <c r="BT91" s="78">
        <f t="shared" si="43"/>
        <v>2</v>
      </c>
      <c r="BU91" s="78">
        <f t="shared" si="44"/>
        <v>3.6363636363636362</v>
      </c>
      <c r="BV91" s="81">
        <v>70</v>
      </c>
      <c r="BW91" s="81">
        <v>70</v>
      </c>
      <c r="BX91" s="81">
        <v>70</v>
      </c>
      <c r="BY91" s="82"/>
      <c r="BZ91" s="82"/>
      <c r="CA91" s="82">
        <f t="shared" si="45"/>
        <v>210</v>
      </c>
      <c r="CB91" s="82">
        <f t="shared" si="46"/>
        <v>70</v>
      </c>
      <c r="CC91" s="83">
        <v>70</v>
      </c>
      <c r="CD91" s="83">
        <v>70</v>
      </c>
      <c r="CE91" s="84"/>
      <c r="CF91" s="84"/>
      <c r="CG91" s="84"/>
      <c r="CH91" s="84">
        <f t="shared" si="47"/>
        <v>140</v>
      </c>
      <c r="CI91" s="84">
        <f t="shared" si="48"/>
        <v>70</v>
      </c>
      <c r="CJ91" s="85">
        <v>70</v>
      </c>
      <c r="CK91" s="85">
        <v>70</v>
      </c>
      <c r="CL91" s="86"/>
      <c r="CM91" s="86"/>
      <c r="CN91" s="86"/>
      <c r="CO91" s="86">
        <f t="shared" si="49"/>
        <v>140</v>
      </c>
      <c r="CP91" s="86">
        <f t="shared" si="50"/>
        <v>70</v>
      </c>
      <c r="CQ91" s="74"/>
      <c r="CR91" s="75"/>
      <c r="CS91" s="75"/>
      <c r="CT91" s="87"/>
      <c r="CU91" s="88"/>
      <c r="CV91" s="88"/>
      <c r="CW91" s="88"/>
      <c r="CX91" s="88"/>
      <c r="CY91" s="88" t="str">
        <f t="shared" si="51"/>
        <v/>
      </c>
      <c r="CZ91" s="89">
        <f t="shared" si="52"/>
        <v>0</v>
      </c>
      <c r="DA91" s="486"/>
      <c r="DB91" s="487"/>
      <c r="DC91" s="80" t="str">
        <f t="shared" si="53"/>
        <v/>
      </c>
      <c r="DD91" s="162" t="str">
        <f t="shared" si="54"/>
        <v/>
      </c>
      <c r="DE91" s="162">
        <f t="shared" si="62"/>
        <v>2.8947368421052628</v>
      </c>
      <c r="DF91" s="162">
        <f t="shared" si="63"/>
        <v>28.363636363636363</v>
      </c>
      <c r="DG91" s="162" t="str">
        <f t="shared" si="64"/>
        <v/>
      </c>
      <c r="DH91" s="93">
        <f t="shared" si="55"/>
        <v>31.258373205741627</v>
      </c>
      <c r="DI91" s="94">
        <f t="shared" si="56"/>
        <v>57.036483253588514</v>
      </c>
      <c r="DJ91" s="95">
        <f t="shared" si="57"/>
        <v>61.810207336523128</v>
      </c>
      <c r="DK91" s="96">
        <f t="shared" si="58"/>
        <v>65.629186602870817</v>
      </c>
      <c r="DL91" s="163">
        <f t="shared" si="31"/>
        <v>70</v>
      </c>
      <c r="DM91" s="164">
        <f t="shared" si="59"/>
        <v>0</v>
      </c>
      <c r="DN91" s="225">
        <f t="shared" si="60"/>
        <v>70</v>
      </c>
      <c r="DO91" s="240">
        <f t="shared" si="61"/>
        <v>70</v>
      </c>
    </row>
    <row r="92" spans="1:127" ht="18" customHeight="1">
      <c r="A92" s="70"/>
      <c r="B92" s="103">
        <v>136739070641</v>
      </c>
      <c r="C92" s="234" t="s">
        <v>275</v>
      </c>
      <c r="D92" s="237"/>
      <c r="E92" s="74"/>
      <c r="F92" s="75"/>
      <c r="G92" s="75"/>
      <c r="H92" s="75"/>
      <c r="I92" s="75"/>
      <c r="J92" s="75"/>
      <c r="K92" s="75"/>
      <c r="L92" s="75"/>
      <c r="M92" s="76"/>
      <c r="N92" s="76"/>
      <c r="O92" s="76"/>
      <c r="P92" s="76"/>
      <c r="Q92" s="76" t="str">
        <f t="shared" si="32"/>
        <v/>
      </c>
      <c r="R92" s="76" t="str">
        <f t="shared" si="33"/>
        <v/>
      </c>
      <c r="S92" s="77"/>
      <c r="T92" s="77"/>
      <c r="U92" s="77"/>
      <c r="V92" s="77"/>
      <c r="W92" s="77"/>
      <c r="X92" s="78"/>
      <c r="Y92" s="78"/>
      <c r="Z92" s="78"/>
      <c r="AA92" s="78"/>
      <c r="AB92" s="78"/>
      <c r="AC92" s="78" t="str">
        <f t="shared" si="34"/>
        <v/>
      </c>
      <c r="AD92" s="79" t="str">
        <f t="shared" si="35"/>
        <v/>
      </c>
      <c r="AE92" s="74">
        <v>1</v>
      </c>
      <c r="AF92" s="75">
        <v>5</v>
      </c>
      <c r="AG92" s="75">
        <v>10</v>
      </c>
      <c r="AH92" s="75">
        <v>9</v>
      </c>
      <c r="AI92" s="75">
        <v>8</v>
      </c>
      <c r="AJ92" s="75">
        <v>11</v>
      </c>
      <c r="AK92" s="75"/>
      <c r="AL92" s="76"/>
      <c r="AM92" s="76"/>
      <c r="AN92" s="76"/>
      <c r="AO92" s="76">
        <f t="shared" si="36"/>
        <v>44</v>
      </c>
      <c r="AP92" s="76">
        <f t="shared" si="37"/>
        <v>46.315789473684212</v>
      </c>
      <c r="AQ92" s="77"/>
      <c r="AR92" s="77"/>
      <c r="AS92" s="77"/>
      <c r="AT92" s="77"/>
      <c r="AU92" s="78"/>
      <c r="AV92" s="78"/>
      <c r="AW92" s="78"/>
      <c r="AX92" s="78" t="str">
        <f t="shared" si="38"/>
        <v/>
      </c>
      <c r="AY92" s="78">
        <f t="shared" si="39"/>
        <v>0</v>
      </c>
      <c r="AZ92" s="262"/>
      <c r="BA92" s="263"/>
      <c r="BB92" s="80">
        <f t="shared" si="40"/>
        <v>0</v>
      </c>
      <c r="BC92" s="74">
        <v>70</v>
      </c>
      <c r="BD92" s="75">
        <v>85</v>
      </c>
      <c r="BE92" s="75">
        <v>97</v>
      </c>
      <c r="BF92" s="75"/>
      <c r="BG92" s="75"/>
      <c r="BH92" s="76">
        <f t="shared" si="41"/>
        <v>252</v>
      </c>
      <c r="BI92" s="76">
        <f t="shared" si="42"/>
        <v>84</v>
      </c>
      <c r="BJ92" s="77">
        <v>15</v>
      </c>
      <c r="BK92" s="77">
        <v>1</v>
      </c>
      <c r="BL92" s="77"/>
      <c r="BM92" s="77"/>
      <c r="BN92" s="77"/>
      <c r="BO92" s="77"/>
      <c r="BP92" s="77"/>
      <c r="BQ92" s="77"/>
      <c r="BR92" s="77"/>
      <c r="BS92" s="77"/>
      <c r="BT92" s="78">
        <f t="shared" si="43"/>
        <v>16</v>
      </c>
      <c r="BU92" s="78">
        <f t="shared" si="44"/>
        <v>29.09090909090909</v>
      </c>
      <c r="BV92" s="81">
        <v>84</v>
      </c>
      <c r="BW92" s="81">
        <v>70</v>
      </c>
      <c r="BX92" s="81">
        <v>87</v>
      </c>
      <c r="BY92" s="82"/>
      <c r="BZ92" s="82"/>
      <c r="CA92" s="82">
        <f t="shared" si="45"/>
        <v>241</v>
      </c>
      <c r="CB92" s="82">
        <f t="shared" si="46"/>
        <v>80.333333333333329</v>
      </c>
      <c r="CC92" s="83">
        <v>92</v>
      </c>
      <c r="CD92" s="83">
        <v>82</v>
      </c>
      <c r="CE92" s="84"/>
      <c r="CF92" s="84"/>
      <c r="CG92" s="84"/>
      <c r="CH92" s="84">
        <f t="shared" si="47"/>
        <v>174</v>
      </c>
      <c r="CI92" s="84">
        <f t="shared" si="48"/>
        <v>87</v>
      </c>
      <c r="CJ92" s="85">
        <v>70</v>
      </c>
      <c r="CK92" s="85">
        <v>97</v>
      </c>
      <c r="CL92" s="86"/>
      <c r="CM92" s="86"/>
      <c r="CN92" s="86"/>
      <c r="CO92" s="86">
        <f t="shared" si="49"/>
        <v>167</v>
      </c>
      <c r="CP92" s="86">
        <f t="shared" si="50"/>
        <v>83.5</v>
      </c>
      <c r="CQ92" s="74"/>
      <c r="CR92" s="75"/>
      <c r="CS92" s="75"/>
      <c r="CT92" s="87"/>
      <c r="CU92" s="88"/>
      <c r="CV92" s="88"/>
      <c r="CW92" s="88"/>
      <c r="CX92" s="88"/>
      <c r="CY92" s="88" t="str">
        <f t="shared" si="51"/>
        <v/>
      </c>
      <c r="CZ92" s="89">
        <f t="shared" si="52"/>
        <v>0</v>
      </c>
      <c r="DA92" s="486">
        <v>32</v>
      </c>
      <c r="DB92" s="487"/>
      <c r="DC92" s="80">
        <f t="shared" si="53"/>
        <v>13.333333333333336</v>
      </c>
      <c r="DD92" s="162" t="str">
        <f t="shared" si="54"/>
        <v/>
      </c>
      <c r="DE92" s="162">
        <f t="shared" si="62"/>
        <v>11.578947368421051</v>
      </c>
      <c r="DF92" s="162">
        <f t="shared" si="63"/>
        <v>36.392424242424241</v>
      </c>
      <c r="DG92" s="162">
        <f t="shared" si="64"/>
        <v>13.333333333333336</v>
      </c>
      <c r="DH92" s="93">
        <f t="shared" si="55"/>
        <v>61.304704944178631</v>
      </c>
      <c r="DI92" s="94">
        <f t="shared" si="56"/>
        <v>75.815440590111649</v>
      </c>
      <c r="DJ92" s="95">
        <f t="shared" si="57"/>
        <v>78.502613857877023</v>
      </c>
      <c r="DK92" s="96">
        <f t="shared" si="58"/>
        <v>80.652352472089319</v>
      </c>
      <c r="DL92" s="163">
        <f t="shared" si="31"/>
        <v>81</v>
      </c>
      <c r="DM92" s="164">
        <f t="shared" si="59"/>
        <v>-1</v>
      </c>
      <c r="DN92" s="225">
        <f t="shared" si="60"/>
        <v>82</v>
      </c>
      <c r="DO92" s="240">
        <f t="shared" si="61"/>
        <v>81.5</v>
      </c>
    </row>
    <row r="93" spans="1:127" ht="18" customHeight="1">
      <c r="A93" s="70"/>
      <c r="B93" s="71"/>
      <c r="C93" s="236"/>
      <c r="D93" s="237"/>
      <c r="E93" s="74"/>
      <c r="F93" s="75"/>
      <c r="G93" s="75"/>
      <c r="H93" s="75"/>
      <c r="I93" s="75"/>
      <c r="J93" s="75"/>
      <c r="K93" s="75"/>
      <c r="L93" s="75"/>
      <c r="M93" s="76"/>
      <c r="N93" s="76"/>
      <c r="O93" s="76"/>
      <c r="P93" s="76"/>
      <c r="Q93" s="76" t="str">
        <f t="shared" si="32"/>
        <v/>
      </c>
      <c r="R93" s="76" t="str">
        <f t="shared" si="33"/>
        <v/>
      </c>
      <c r="S93" s="77"/>
      <c r="T93" s="77"/>
      <c r="U93" s="77"/>
      <c r="V93" s="77"/>
      <c r="W93" s="77"/>
      <c r="X93" s="78"/>
      <c r="Y93" s="78"/>
      <c r="Z93" s="78"/>
      <c r="AA93" s="78"/>
      <c r="AB93" s="78"/>
      <c r="AC93" s="78" t="str">
        <f t="shared" si="34"/>
        <v/>
      </c>
      <c r="AD93" s="79" t="str">
        <f t="shared" si="35"/>
        <v/>
      </c>
      <c r="AE93" s="74"/>
      <c r="AF93" s="75"/>
      <c r="AG93" s="75"/>
      <c r="AH93" s="75"/>
      <c r="AI93" s="75"/>
      <c r="AJ93" s="75"/>
      <c r="AK93" s="75"/>
      <c r="AL93" s="76"/>
      <c r="AM93" s="76"/>
      <c r="AN93" s="76"/>
      <c r="AO93" s="76" t="str">
        <f t="shared" si="36"/>
        <v/>
      </c>
      <c r="AP93" s="76" t="str">
        <f t="shared" si="37"/>
        <v/>
      </c>
      <c r="AQ93" s="77"/>
      <c r="AR93" s="77"/>
      <c r="AS93" s="77"/>
      <c r="AT93" s="77"/>
      <c r="AU93" s="78"/>
      <c r="AV93" s="78"/>
      <c r="AW93" s="78"/>
      <c r="AX93" s="78" t="str">
        <f t="shared" si="38"/>
        <v/>
      </c>
      <c r="AY93" s="78">
        <f t="shared" si="39"/>
        <v>0</v>
      </c>
      <c r="AZ93" s="262"/>
      <c r="BA93" s="263"/>
      <c r="BB93" s="80">
        <f t="shared" si="40"/>
        <v>0</v>
      </c>
      <c r="BC93" s="74"/>
      <c r="BD93" s="75"/>
      <c r="BE93" s="75"/>
      <c r="BF93" s="75"/>
      <c r="BG93" s="75"/>
      <c r="BH93" s="76" t="str">
        <f t="shared" si="41"/>
        <v/>
      </c>
      <c r="BI93" s="76" t="str">
        <f t="shared" si="42"/>
        <v/>
      </c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8" t="str">
        <f t="shared" si="43"/>
        <v/>
      </c>
      <c r="BU93" s="78" t="str">
        <f t="shared" si="44"/>
        <v/>
      </c>
      <c r="BV93" s="81"/>
      <c r="BW93" s="81"/>
      <c r="BX93" s="81"/>
      <c r="BY93" s="82"/>
      <c r="BZ93" s="82"/>
      <c r="CA93" s="82" t="str">
        <f t="shared" si="45"/>
        <v/>
      </c>
      <c r="CB93" s="82" t="str">
        <f t="shared" si="46"/>
        <v/>
      </c>
      <c r="CC93" s="83"/>
      <c r="CD93" s="83"/>
      <c r="CE93" s="84"/>
      <c r="CF93" s="84"/>
      <c r="CG93" s="84"/>
      <c r="CH93" s="84" t="str">
        <f t="shared" si="47"/>
        <v/>
      </c>
      <c r="CI93" s="84" t="str">
        <f t="shared" si="48"/>
        <v/>
      </c>
      <c r="CJ93" s="85"/>
      <c r="CK93" s="85"/>
      <c r="CL93" s="86"/>
      <c r="CM93" s="86"/>
      <c r="CN93" s="86"/>
      <c r="CO93" s="86" t="str">
        <f t="shared" si="49"/>
        <v/>
      </c>
      <c r="CP93" s="86" t="str">
        <f t="shared" si="50"/>
        <v/>
      </c>
      <c r="CQ93" s="74"/>
      <c r="CR93" s="75"/>
      <c r="CS93" s="75"/>
      <c r="CT93" s="87"/>
      <c r="CU93" s="88"/>
      <c r="CV93" s="88"/>
      <c r="CW93" s="88"/>
      <c r="CX93" s="88"/>
      <c r="CY93" s="88" t="str">
        <f t="shared" si="51"/>
        <v/>
      </c>
      <c r="CZ93" s="89">
        <f t="shared" si="52"/>
        <v>0</v>
      </c>
      <c r="DA93" s="486"/>
      <c r="DB93" s="487"/>
      <c r="DC93" s="80" t="str">
        <f t="shared" si="53"/>
        <v/>
      </c>
      <c r="DD93" s="162" t="str">
        <f t="shared" si="54"/>
        <v/>
      </c>
      <c r="DE93" s="162" t="str">
        <f t="shared" si="62"/>
        <v/>
      </c>
      <c r="DF93" s="162" t="str">
        <f t="shared" si="63"/>
        <v/>
      </c>
      <c r="DG93" s="162" t="str">
        <f t="shared" si="64"/>
        <v/>
      </c>
      <c r="DH93" s="93" t="str">
        <f t="shared" si="55"/>
        <v/>
      </c>
      <c r="DI93" s="94" t="str">
        <f t="shared" si="56"/>
        <v/>
      </c>
      <c r="DJ93" s="95" t="str">
        <f t="shared" si="57"/>
        <v/>
      </c>
      <c r="DK93" s="96" t="str">
        <f t="shared" si="58"/>
        <v/>
      </c>
      <c r="DL93" s="163" t="str">
        <f t="shared" si="31"/>
        <v/>
      </c>
      <c r="DM93" s="164" t="str">
        <f t="shared" si="59"/>
        <v/>
      </c>
      <c r="DN93" s="225" t="str">
        <f t="shared" si="60"/>
        <v/>
      </c>
      <c r="DO93" s="240" t="str">
        <f t="shared" si="61"/>
        <v/>
      </c>
    </row>
    <row r="94" spans="1:127" ht="18" customHeight="1">
      <c r="A94" s="70"/>
      <c r="B94" s="99">
        <v>105882070002</v>
      </c>
      <c r="C94" s="234" t="s">
        <v>276</v>
      </c>
      <c r="D94" s="237"/>
      <c r="E94" s="74"/>
      <c r="F94" s="75"/>
      <c r="G94" s="75"/>
      <c r="H94" s="75"/>
      <c r="I94" s="75"/>
      <c r="J94" s="75"/>
      <c r="K94" s="75"/>
      <c r="L94" s="75"/>
      <c r="M94" s="76"/>
      <c r="N94" s="76"/>
      <c r="O94" s="76"/>
      <c r="P94" s="76"/>
      <c r="Q94" s="76" t="str">
        <f t="shared" si="32"/>
        <v/>
      </c>
      <c r="R94" s="76" t="str">
        <f t="shared" si="33"/>
        <v/>
      </c>
      <c r="S94" s="77"/>
      <c r="T94" s="77"/>
      <c r="U94" s="77"/>
      <c r="V94" s="77"/>
      <c r="W94" s="77"/>
      <c r="X94" s="78"/>
      <c r="Y94" s="78"/>
      <c r="Z94" s="78"/>
      <c r="AA94" s="78"/>
      <c r="AB94" s="78"/>
      <c r="AC94" s="78" t="str">
        <f t="shared" si="34"/>
        <v/>
      </c>
      <c r="AD94" s="79" t="str">
        <f t="shared" si="35"/>
        <v/>
      </c>
      <c r="AE94" s="74">
        <v>4</v>
      </c>
      <c r="AF94" s="75">
        <v>4</v>
      </c>
      <c r="AG94" s="75">
        <v>8</v>
      </c>
      <c r="AH94" s="75">
        <v>5</v>
      </c>
      <c r="AI94" s="75">
        <v>7</v>
      </c>
      <c r="AJ94" s="75">
        <v>6</v>
      </c>
      <c r="AK94" s="75"/>
      <c r="AL94" s="76"/>
      <c r="AM94" s="76"/>
      <c r="AN94" s="76"/>
      <c r="AO94" s="76">
        <f t="shared" si="36"/>
        <v>34</v>
      </c>
      <c r="AP94" s="76">
        <f t="shared" si="37"/>
        <v>35.789473684210527</v>
      </c>
      <c r="AQ94" s="77"/>
      <c r="AR94" s="77"/>
      <c r="AS94" s="77"/>
      <c r="AT94" s="77"/>
      <c r="AU94" s="78"/>
      <c r="AV94" s="78"/>
      <c r="AW94" s="78"/>
      <c r="AX94" s="78" t="str">
        <f t="shared" si="38"/>
        <v/>
      </c>
      <c r="AY94" s="78">
        <f t="shared" si="39"/>
        <v>0</v>
      </c>
      <c r="AZ94" s="262"/>
      <c r="BA94" s="263"/>
      <c r="BB94" s="80">
        <f t="shared" si="40"/>
        <v>0</v>
      </c>
      <c r="BC94" s="74">
        <v>85</v>
      </c>
      <c r="BD94" s="75">
        <v>85</v>
      </c>
      <c r="BE94" s="75">
        <v>84</v>
      </c>
      <c r="BF94" s="75"/>
      <c r="BG94" s="75"/>
      <c r="BH94" s="76">
        <f t="shared" si="41"/>
        <v>254</v>
      </c>
      <c r="BI94" s="76">
        <f t="shared" si="42"/>
        <v>84.666666666666671</v>
      </c>
      <c r="BJ94" s="77">
        <v>22</v>
      </c>
      <c r="BK94" s="77">
        <v>15</v>
      </c>
      <c r="BL94" s="77"/>
      <c r="BM94" s="77"/>
      <c r="BN94" s="77"/>
      <c r="BO94" s="77"/>
      <c r="BP94" s="77"/>
      <c r="BQ94" s="77"/>
      <c r="BR94" s="77"/>
      <c r="BS94" s="77"/>
      <c r="BT94" s="78">
        <f t="shared" si="43"/>
        <v>37</v>
      </c>
      <c r="BU94" s="78">
        <f t="shared" si="44"/>
        <v>67.272727272727266</v>
      </c>
      <c r="BV94" s="81">
        <v>70</v>
      </c>
      <c r="BW94" s="81">
        <v>98</v>
      </c>
      <c r="BX94" s="81">
        <v>87</v>
      </c>
      <c r="BY94" s="82"/>
      <c r="BZ94" s="82"/>
      <c r="CA94" s="82">
        <f t="shared" si="45"/>
        <v>255</v>
      </c>
      <c r="CB94" s="82">
        <f t="shared" si="46"/>
        <v>85</v>
      </c>
      <c r="CC94" s="83">
        <v>70</v>
      </c>
      <c r="CD94" s="83">
        <v>86</v>
      </c>
      <c r="CE94" s="84"/>
      <c r="CF94" s="84"/>
      <c r="CG94" s="84"/>
      <c r="CH94" s="84">
        <f t="shared" si="47"/>
        <v>156</v>
      </c>
      <c r="CI94" s="84">
        <f t="shared" si="48"/>
        <v>78</v>
      </c>
      <c r="CJ94" s="85">
        <v>70</v>
      </c>
      <c r="CK94" s="85">
        <v>97</v>
      </c>
      <c r="CL94" s="86"/>
      <c r="CM94" s="86"/>
      <c r="CN94" s="86"/>
      <c r="CO94" s="86">
        <f t="shared" si="49"/>
        <v>167</v>
      </c>
      <c r="CP94" s="86">
        <f t="shared" si="50"/>
        <v>83.5</v>
      </c>
      <c r="CQ94" s="74"/>
      <c r="CR94" s="75"/>
      <c r="CS94" s="75"/>
      <c r="CT94" s="87"/>
      <c r="CU94" s="88"/>
      <c r="CV94" s="88"/>
      <c r="CW94" s="88"/>
      <c r="CX94" s="88"/>
      <c r="CY94" s="88" t="str">
        <f t="shared" si="51"/>
        <v/>
      </c>
      <c r="CZ94" s="89">
        <f t="shared" si="52"/>
        <v>0</v>
      </c>
      <c r="DA94" s="486">
        <v>34</v>
      </c>
      <c r="DB94" s="487"/>
      <c r="DC94" s="80">
        <f t="shared" si="53"/>
        <v>14.166666666666664</v>
      </c>
      <c r="DD94" s="162" t="str">
        <f t="shared" si="54"/>
        <v/>
      </c>
      <c r="DE94" s="162">
        <f t="shared" si="62"/>
        <v>8.9473684210526319</v>
      </c>
      <c r="DF94" s="162">
        <f t="shared" si="63"/>
        <v>39.843939393939394</v>
      </c>
      <c r="DG94" s="162">
        <f t="shared" si="64"/>
        <v>14.166666666666664</v>
      </c>
      <c r="DH94" s="93">
        <f t="shared" si="55"/>
        <v>62.957974481658688</v>
      </c>
      <c r="DI94" s="94">
        <f t="shared" si="56"/>
        <v>76.848734051036686</v>
      </c>
      <c r="DJ94" s="95">
        <f t="shared" si="57"/>
        <v>79.42109693425482</v>
      </c>
      <c r="DK94" s="96">
        <f t="shared" si="58"/>
        <v>81.478987240829341</v>
      </c>
      <c r="DL94" s="163">
        <f t="shared" si="31"/>
        <v>81</v>
      </c>
      <c r="DM94" s="164">
        <f t="shared" si="59"/>
        <v>7</v>
      </c>
      <c r="DN94" s="225">
        <f t="shared" si="60"/>
        <v>74</v>
      </c>
      <c r="DO94" s="240">
        <f t="shared" si="61"/>
        <v>77.5</v>
      </c>
    </row>
    <row r="95" spans="1:127" ht="18" customHeight="1">
      <c r="A95" s="70"/>
      <c r="B95" s="71">
        <v>117730060001</v>
      </c>
      <c r="C95" s="236" t="s">
        <v>277</v>
      </c>
      <c r="D95" s="235"/>
      <c r="E95" s="74"/>
      <c r="F95" s="75"/>
      <c r="G95" s="75"/>
      <c r="H95" s="75"/>
      <c r="I95" s="75"/>
      <c r="J95" s="75"/>
      <c r="K95" s="75"/>
      <c r="L95" s="75"/>
      <c r="M95" s="76"/>
      <c r="N95" s="76"/>
      <c r="O95" s="76"/>
      <c r="P95" s="76"/>
      <c r="Q95" s="76" t="str">
        <f t="shared" si="32"/>
        <v/>
      </c>
      <c r="R95" s="76" t="str">
        <f t="shared" si="33"/>
        <v/>
      </c>
      <c r="S95" s="77"/>
      <c r="T95" s="77"/>
      <c r="U95" s="77"/>
      <c r="V95" s="77"/>
      <c r="W95" s="77"/>
      <c r="X95" s="78"/>
      <c r="Y95" s="78"/>
      <c r="Z95" s="78"/>
      <c r="AA95" s="78"/>
      <c r="AB95" s="78"/>
      <c r="AC95" s="78" t="str">
        <f t="shared" si="34"/>
        <v/>
      </c>
      <c r="AD95" s="79" t="str">
        <f t="shared" si="35"/>
        <v/>
      </c>
      <c r="AE95" s="74">
        <v>1</v>
      </c>
      <c r="AF95" s="75">
        <v>1</v>
      </c>
      <c r="AG95" s="75">
        <v>9</v>
      </c>
      <c r="AH95" s="75">
        <v>6</v>
      </c>
      <c r="AI95" s="75">
        <v>3</v>
      </c>
      <c r="AJ95" s="75">
        <v>2</v>
      </c>
      <c r="AK95" s="75"/>
      <c r="AL95" s="76"/>
      <c r="AM95" s="76"/>
      <c r="AN95" s="76"/>
      <c r="AO95" s="76">
        <f t="shared" si="36"/>
        <v>22</v>
      </c>
      <c r="AP95" s="76">
        <f t="shared" si="37"/>
        <v>23.157894736842106</v>
      </c>
      <c r="AQ95" s="77"/>
      <c r="AR95" s="77"/>
      <c r="AS95" s="77"/>
      <c r="AT95" s="77"/>
      <c r="AU95" s="78"/>
      <c r="AV95" s="78"/>
      <c r="AW95" s="78"/>
      <c r="AX95" s="78" t="str">
        <f t="shared" si="38"/>
        <v/>
      </c>
      <c r="AY95" s="78">
        <f t="shared" si="39"/>
        <v>0</v>
      </c>
      <c r="AZ95" s="262"/>
      <c r="BA95" s="263"/>
      <c r="BB95" s="80">
        <f t="shared" si="40"/>
        <v>0</v>
      </c>
      <c r="BC95" s="74">
        <v>70</v>
      </c>
      <c r="BD95" s="75">
        <v>84</v>
      </c>
      <c r="BE95" s="75">
        <v>82</v>
      </c>
      <c r="BF95" s="75"/>
      <c r="BG95" s="75"/>
      <c r="BH95" s="76">
        <f t="shared" si="41"/>
        <v>236</v>
      </c>
      <c r="BI95" s="76">
        <f t="shared" si="42"/>
        <v>78.666666666666657</v>
      </c>
      <c r="BJ95" s="77">
        <v>23</v>
      </c>
      <c r="BK95" s="77">
        <v>1</v>
      </c>
      <c r="BL95" s="77"/>
      <c r="BM95" s="77"/>
      <c r="BN95" s="77"/>
      <c r="BO95" s="77"/>
      <c r="BP95" s="77"/>
      <c r="BQ95" s="77"/>
      <c r="BR95" s="77"/>
      <c r="BS95" s="77"/>
      <c r="BT95" s="78">
        <f t="shared" si="43"/>
        <v>24</v>
      </c>
      <c r="BU95" s="78">
        <f t="shared" si="44"/>
        <v>43.636363636363633</v>
      </c>
      <c r="BV95" s="81">
        <v>89</v>
      </c>
      <c r="BW95" s="81">
        <v>70</v>
      </c>
      <c r="BX95" s="81">
        <v>87</v>
      </c>
      <c r="BY95" s="82"/>
      <c r="BZ95" s="82"/>
      <c r="CA95" s="82">
        <f t="shared" si="45"/>
        <v>246</v>
      </c>
      <c r="CB95" s="82">
        <f t="shared" si="46"/>
        <v>82</v>
      </c>
      <c r="CC95" s="83">
        <v>70</v>
      </c>
      <c r="CD95" s="83">
        <v>70</v>
      </c>
      <c r="CE95" s="84"/>
      <c r="CF95" s="84"/>
      <c r="CG95" s="84"/>
      <c r="CH95" s="84">
        <f t="shared" si="47"/>
        <v>140</v>
      </c>
      <c r="CI95" s="84">
        <f t="shared" si="48"/>
        <v>70</v>
      </c>
      <c r="CJ95" s="85">
        <v>98</v>
      </c>
      <c r="CK95" s="85">
        <v>97</v>
      </c>
      <c r="CL95" s="86"/>
      <c r="CM95" s="86"/>
      <c r="CN95" s="86"/>
      <c r="CO95" s="86">
        <f t="shared" si="49"/>
        <v>195</v>
      </c>
      <c r="CP95" s="86">
        <f t="shared" si="50"/>
        <v>97.5</v>
      </c>
      <c r="CQ95" s="74"/>
      <c r="CR95" s="75"/>
      <c r="CS95" s="75"/>
      <c r="CT95" s="87"/>
      <c r="CU95" s="88"/>
      <c r="CV95" s="88"/>
      <c r="CW95" s="88"/>
      <c r="CX95" s="88"/>
      <c r="CY95" s="88" t="str">
        <f t="shared" si="51"/>
        <v/>
      </c>
      <c r="CZ95" s="89">
        <f t="shared" si="52"/>
        <v>0</v>
      </c>
      <c r="DA95" s="486">
        <v>13</v>
      </c>
      <c r="DB95" s="487"/>
      <c r="DC95" s="80">
        <f t="shared" si="53"/>
        <v>5.4166666666666679</v>
      </c>
      <c r="DD95" s="162" t="str">
        <f t="shared" si="54"/>
        <v/>
      </c>
      <c r="DE95" s="162">
        <f t="shared" si="62"/>
        <v>5.7894736842105257</v>
      </c>
      <c r="DF95" s="162">
        <f t="shared" si="63"/>
        <v>37.18030303030303</v>
      </c>
      <c r="DG95" s="162">
        <f t="shared" si="64"/>
        <v>5.4166666666666679</v>
      </c>
      <c r="DH95" s="93">
        <f t="shared" si="55"/>
        <v>48.386443381180229</v>
      </c>
      <c r="DI95" s="94">
        <f t="shared" si="56"/>
        <v>67.741527113237638</v>
      </c>
      <c r="DJ95" s="95">
        <f t="shared" si="57"/>
        <v>71.325801878433467</v>
      </c>
      <c r="DK95" s="96">
        <f t="shared" si="58"/>
        <v>74.193221690590121</v>
      </c>
      <c r="DL95" s="163">
        <f t="shared" si="31"/>
        <v>74</v>
      </c>
      <c r="DM95" s="164">
        <f t="shared" si="59"/>
        <v>2</v>
      </c>
      <c r="DN95" s="225">
        <f t="shared" si="60"/>
        <v>72</v>
      </c>
      <c r="DO95" s="240">
        <f t="shared" si="61"/>
        <v>73</v>
      </c>
    </row>
    <row r="96" spans="1:127" ht="18" customHeight="1">
      <c r="A96" s="70"/>
      <c r="B96" s="103">
        <v>305403140142</v>
      </c>
      <c r="C96" s="234" t="s">
        <v>278</v>
      </c>
      <c r="D96" s="237"/>
      <c r="E96" s="74"/>
      <c r="F96" s="75"/>
      <c r="G96" s="75"/>
      <c r="H96" s="75"/>
      <c r="I96" s="75"/>
      <c r="J96" s="75"/>
      <c r="K96" s="75"/>
      <c r="L96" s="75"/>
      <c r="M96" s="76"/>
      <c r="N96" s="76"/>
      <c r="O96" s="76"/>
      <c r="P96" s="76"/>
      <c r="Q96" s="76" t="str">
        <f t="shared" si="32"/>
        <v/>
      </c>
      <c r="R96" s="76" t="str">
        <f t="shared" si="33"/>
        <v/>
      </c>
      <c r="S96" s="77"/>
      <c r="T96" s="77"/>
      <c r="U96" s="77"/>
      <c r="V96" s="77"/>
      <c r="W96" s="77"/>
      <c r="X96" s="78"/>
      <c r="Y96" s="78"/>
      <c r="Z96" s="78"/>
      <c r="AA96" s="78"/>
      <c r="AB96" s="78"/>
      <c r="AC96" s="78" t="str">
        <f t="shared" si="34"/>
        <v/>
      </c>
      <c r="AD96" s="79" t="str">
        <f t="shared" si="35"/>
        <v/>
      </c>
      <c r="AE96" s="74">
        <v>2</v>
      </c>
      <c r="AF96" s="75">
        <v>9</v>
      </c>
      <c r="AG96" s="75">
        <v>18</v>
      </c>
      <c r="AH96" s="75">
        <v>14</v>
      </c>
      <c r="AI96" s="75">
        <v>9</v>
      </c>
      <c r="AJ96" s="75">
        <v>19</v>
      </c>
      <c r="AK96" s="75"/>
      <c r="AL96" s="76"/>
      <c r="AM96" s="76"/>
      <c r="AN96" s="76"/>
      <c r="AO96" s="76">
        <f t="shared" si="36"/>
        <v>71</v>
      </c>
      <c r="AP96" s="76">
        <f t="shared" si="37"/>
        <v>74.73684210526315</v>
      </c>
      <c r="AQ96" s="77"/>
      <c r="AR96" s="77"/>
      <c r="AS96" s="77"/>
      <c r="AT96" s="77"/>
      <c r="AU96" s="78"/>
      <c r="AV96" s="78"/>
      <c r="AW96" s="78"/>
      <c r="AX96" s="78" t="str">
        <f t="shared" si="38"/>
        <v/>
      </c>
      <c r="AY96" s="78">
        <f t="shared" si="39"/>
        <v>0</v>
      </c>
      <c r="AZ96" s="262"/>
      <c r="BA96" s="263"/>
      <c r="BB96" s="80">
        <f t="shared" si="40"/>
        <v>0</v>
      </c>
      <c r="BC96" s="74">
        <v>88</v>
      </c>
      <c r="BD96" s="75">
        <v>90</v>
      </c>
      <c r="BE96" s="75">
        <v>86</v>
      </c>
      <c r="BF96" s="75"/>
      <c r="BG96" s="75"/>
      <c r="BH96" s="76">
        <f t="shared" si="41"/>
        <v>264</v>
      </c>
      <c r="BI96" s="76">
        <f t="shared" si="42"/>
        <v>88</v>
      </c>
      <c r="BJ96" s="77">
        <v>25</v>
      </c>
      <c r="BK96" s="77">
        <v>30</v>
      </c>
      <c r="BL96" s="77"/>
      <c r="BM96" s="77"/>
      <c r="BN96" s="77"/>
      <c r="BO96" s="77"/>
      <c r="BP96" s="77"/>
      <c r="BQ96" s="77"/>
      <c r="BR96" s="77"/>
      <c r="BS96" s="77"/>
      <c r="BT96" s="78">
        <f t="shared" si="43"/>
        <v>55</v>
      </c>
      <c r="BU96" s="78">
        <f t="shared" si="44"/>
        <v>100</v>
      </c>
      <c r="BV96" s="81">
        <v>92</v>
      </c>
      <c r="BW96" s="81">
        <v>97</v>
      </c>
      <c r="BX96" s="81">
        <v>92</v>
      </c>
      <c r="BY96" s="82"/>
      <c r="BZ96" s="82"/>
      <c r="CA96" s="82">
        <f t="shared" si="45"/>
        <v>281</v>
      </c>
      <c r="CB96" s="82">
        <f t="shared" si="46"/>
        <v>93.666666666666671</v>
      </c>
      <c r="CC96" s="83">
        <v>89</v>
      </c>
      <c r="CD96" s="83">
        <v>86</v>
      </c>
      <c r="CE96" s="84"/>
      <c r="CF96" s="84"/>
      <c r="CG96" s="84"/>
      <c r="CH96" s="84">
        <f t="shared" si="47"/>
        <v>175</v>
      </c>
      <c r="CI96" s="84">
        <f t="shared" si="48"/>
        <v>87.5</v>
      </c>
      <c r="CJ96" s="85">
        <v>97</v>
      </c>
      <c r="CK96" s="85">
        <v>80</v>
      </c>
      <c r="CL96" s="86"/>
      <c r="CM96" s="86"/>
      <c r="CN96" s="86"/>
      <c r="CO96" s="86">
        <f t="shared" si="49"/>
        <v>177</v>
      </c>
      <c r="CP96" s="86">
        <f t="shared" si="50"/>
        <v>88.5</v>
      </c>
      <c r="CQ96" s="74"/>
      <c r="CR96" s="75"/>
      <c r="CS96" s="75"/>
      <c r="CT96" s="87"/>
      <c r="CU96" s="88"/>
      <c r="CV96" s="88"/>
      <c r="CW96" s="88"/>
      <c r="CX96" s="88"/>
      <c r="CY96" s="88" t="str">
        <f t="shared" si="51"/>
        <v/>
      </c>
      <c r="CZ96" s="89">
        <f t="shared" si="52"/>
        <v>0</v>
      </c>
      <c r="DA96" s="486">
        <v>43</v>
      </c>
      <c r="DB96" s="487"/>
      <c r="DC96" s="80">
        <f t="shared" si="53"/>
        <v>17.916666666666668</v>
      </c>
      <c r="DD96" s="162" t="str">
        <f t="shared" si="54"/>
        <v/>
      </c>
      <c r="DE96" s="162">
        <f t="shared" si="62"/>
        <v>18.684210526315788</v>
      </c>
      <c r="DF96" s="162">
        <f t="shared" si="63"/>
        <v>45.766666666666673</v>
      </c>
      <c r="DG96" s="162">
        <f t="shared" si="64"/>
        <v>17.916666666666668</v>
      </c>
      <c r="DH96" s="93">
        <f t="shared" si="55"/>
        <v>82.367543859649132</v>
      </c>
      <c r="DI96" s="94">
        <f t="shared" si="56"/>
        <v>88.979714912280713</v>
      </c>
      <c r="DJ96" s="95">
        <f t="shared" si="57"/>
        <v>90.204191033138414</v>
      </c>
      <c r="DK96" s="96">
        <f t="shared" si="58"/>
        <v>91.183771929824559</v>
      </c>
      <c r="DL96" s="163">
        <f t="shared" si="31"/>
        <v>91</v>
      </c>
      <c r="DM96" s="164">
        <f t="shared" si="59"/>
        <v>7</v>
      </c>
      <c r="DN96" s="225">
        <f t="shared" si="60"/>
        <v>84</v>
      </c>
      <c r="DO96" s="240">
        <f t="shared" si="61"/>
        <v>87.5</v>
      </c>
    </row>
    <row r="97" spans="1:119" ht="18" customHeight="1">
      <c r="A97" s="70"/>
      <c r="B97" s="71">
        <v>136687070041</v>
      </c>
      <c r="C97" s="236" t="s">
        <v>279</v>
      </c>
      <c r="D97" s="239"/>
      <c r="E97" s="74"/>
      <c r="F97" s="75"/>
      <c r="G97" s="75"/>
      <c r="H97" s="75"/>
      <c r="I97" s="75"/>
      <c r="J97" s="75"/>
      <c r="K97" s="75"/>
      <c r="L97" s="75"/>
      <c r="M97" s="76"/>
      <c r="N97" s="76"/>
      <c r="O97" s="76"/>
      <c r="P97" s="76"/>
      <c r="Q97" s="76" t="str">
        <f t="shared" si="32"/>
        <v/>
      </c>
      <c r="R97" s="76" t="str">
        <f t="shared" si="33"/>
        <v/>
      </c>
      <c r="S97" s="77"/>
      <c r="T97" s="77"/>
      <c r="U97" s="77"/>
      <c r="V97" s="77"/>
      <c r="W97" s="77"/>
      <c r="X97" s="78"/>
      <c r="Y97" s="78"/>
      <c r="Z97" s="78"/>
      <c r="AA97" s="78"/>
      <c r="AB97" s="78"/>
      <c r="AC97" s="78" t="str">
        <f t="shared" si="34"/>
        <v/>
      </c>
      <c r="AD97" s="79" t="str">
        <f t="shared" si="35"/>
        <v/>
      </c>
      <c r="AE97" s="74">
        <v>1</v>
      </c>
      <c r="AF97" s="75">
        <v>5</v>
      </c>
      <c r="AG97" s="75">
        <v>11</v>
      </c>
      <c r="AH97" s="75">
        <v>9</v>
      </c>
      <c r="AI97" s="75">
        <v>8</v>
      </c>
      <c r="AJ97" s="75">
        <v>13</v>
      </c>
      <c r="AK97" s="75"/>
      <c r="AL97" s="76"/>
      <c r="AM97" s="76"/>
      <c r="AN97" s="76"/>
      <c r="AO97" s="76">
        <f t="shared" si="36"/>
        <v>47</v>
      </c>
      <c r="AP97" s="76">
        <f t="shared" si="37"/>
        <v>49.473684210526315</v>
      </c>
      <c r="AQ97" s="77"/>
      <c r="AR97" s="77"/>
      <c r="AS97" s="77"/>
      <c r="AT97" s="77"/>
      <c r="AU97" s="78"/>
      <c r="AV97" s="78"/>
      <c r="AW97" s="78"/>
      <c r="AX97" s="78" t="str">
        <f t="shared" si="38"/>
        <v/>
      </c>
      <c r="AY97" s="78">
        <f t="shared" si="39"/>
        <v>0</v>
      </c>
      <c r="AZ97" s="262"/>
      <c r="BA97" s="263"/>
      <c r="BB97" s="80">
        <f t="shared" si="40"/>
        <v>0</v>
      </c>
      <c r="BC97" s="74">
        <v>86</v>
      </c>
      <c r="BD97" s="75">
        <v>82</v>
      </c>
      <c r="BE97" s="75">
        <v>85</v>
      </c>
      <c r="BF97" s="75"/>
      <c r="BG97" s="75"/>
      <c r="BH97" s="76">
        <f t="shared" si="41"/>
        <v>253</v>
      </c>
      <c r="BI97" s="76">
        <f t="shared" si="42"/>
        <v>84.333333333333343</v>
      </c>
      <c r="BJ97" s="77">
        <v>18</v>
      </c>
      <c r="BK97" s="77">
        <v>1</v>
      </c>
      <c r="BL97" s="77"/>
      <c r="BM97" s="77"/>
      <c r="BN97" s="77"/>
      <c r="BO97" s="77"/>
      <c r="BP97" s="77"/>
      <c r="BQ97" s="77"/>
      <c r="BR97" s="77"/>
      <c r="BS97" s="77"/>
      <c r="BT97" s="78">
        <f t="shared" si="43"/>
        <v>19</v>
      </c>
      <c r="BU97" s="78">
        <f t="shared" si="44"/>
        <v>34.545454545454547</v>
      </c>
      <c r="BV97" s="81">
        <v>85</v>
      </c>
      <c r="BW97" s="81">
        <v>98</v>
      </c>
      <c r="BX97" s="81">
        <v>88</v>
      </c>
      <c r="BY97" s="82"/>
      <c r="BZ97" s="82"/>
      <c r="CA97" s="82">
        <f t="shared" si="45"/>
        <v>271</v>
      </c>
      <c r="CB97" s="82">
        <f t="shared" si="46"/>
        <v>90.333333333333329</v>
      </c>
      <c r="CC97" s="83">
        <v>70</v>
      </c>
      <c r="CD97" s="83">
        <v>88</v>
      </c>
      <c r="CE97" s="84"/>
      <c r="CF97" s="84"/>
      <c r="CG97" s="84"/>
      <c r="CH97" s="84">
        <f t="shared" si="47"/>
        <v>158</v>
      </c>
      <c r="CI97" s="84">
        <f t="shared" si="48"/>
        <v>79</v>
      </c>
      <c r="CJ97" s="85">
        <v>97</v>
      </c>
      <c r="CK97" s="85">
        <v>70</v>
      </c>
      <c r="CL97" s="86"/>
      <c r="CM97" s="86"/>
      <c r="CN97" s="86"/>
      <c r="CO97" s="86">
        <f t="shared" si="49"/>
        <v>167</v>
      </c>
      <c r="CP97" s="86">
        <f t="shared" si="50"/>
        <v>83.5</v>
      </c>
      <c r="CQ97" s="74"/>
      <c r="CR97" s="75"/>
      <c r="CS97" s="75"/>
      <c r="CT97" s="87"/>
      <c r="CU97" s="88"/>
      <c r="CV97" s="88"/>
      <c r="CW97" s="88"/>
      <c r="CX97" s="88"/>
      <c r="CY97" s="88" t="str">
        <f t="shared" si="51"/>
        <v/>
      </c>
      <c r="CZ97" s="89">
        <f t="shared" si="52"/>
        <v>0</v>
      </c>
      <c r="DA97" s="486">
        <v>23</v>
      </c>
      <c r="DB97" s="487"/>
      <c r="DC97" s="80">
        <f t="shared" si="53"/>
        <v>9.5833333333333339</v>
      </c>
      <c r="DD97" s="162" t="str">
        <f t="shared" si="54"/>
        <v/>
      </c>
      <c r="DE97" s="162">
        <f t="shared" si="62"/>
        <v>12.368421052631579</v>
      </c>
      <c r="DF97" s="162">
        <f t="shared" si="63"/>
        <v>37.171212121212122</v>
      </c>
      <c r="DG97" s="162">
        <f t="shared" si="64"/>
        <v>9.5833333333333339</v>
      </c>
      <c r="DH97" s="93">
        <f t="shared" si="55"/>
        <v>59.122966507177033</v>
      </c>
      <c r="DI97" s="94">
        <f t="shared" si="56"/>
        <v>74.451854066985646</v>
      </c>
      <c r="DJ97" s="95">
        <f t="shared" si="57"/>
        <v>77.290536948431679</v>
      </c>
      <c r="DK97" s="96">
        <f t="shared" si="58"/>
        <v>79.56148325358852</v>
      </c>
      <c r="DL97" s="163">
        <f t="shared" si="31"/>
        <v>80</v>
      </c>
      <c r="DM97" s="164">
        <f t="shared" si="59"/>
        <v>0</v>
      </c>
      <c r="DN97" s="225">
        <f t="shared" si="60"/>
        <v>80</v>
      </c>
      <c r="DO97" s="240">
        <f t="shared" si="61"/>
        <v>80</v>
      </c>
    </row>
    <row r="98" spans="1:119" ht="18" customHeight="1">
      <c r="A98" s="70"/>
      <c r="B98" s="71">
        <v>113797070018</v>
      </c>
      <c r="C98" s="236" t="s">
        <v>280</v>
      </c>
      <c r="D98" s="235"/>
      <c r="E98" s="74"/>
      <c r="F98" s="75"/>
      <c r="G98" s="75"/>
      <c r="H98" s="75"/>
      <c r="I98" s="75"/>
      <c r="J98" s="75"/>
      <c r="K98" s="75"/>
      <c r="L98" s="75"/>
      <c r="M98" s="76"/>
      <c r="N98" s="76"/>
      <c r="O98" s="76"/>
      <c r="P98" s="76"/>
      <c r="Q98" s="76" t="str">
        <f t="shared" si="32"/>
        <v/>
      </c>
      <c r="R98" s="76" t="str">
        <f t="shared" si="33"/>
        <v/>
      </c>
      <c r="S98" s="77"/>
      <c r="T98" s="77"/>
      <c r="U98" s="77"/>
      <c r="V98" s="77"/>
      <c r="W98" s="77"/>
      <c r="X98" s="78"/>
      <c r="Y98" s="78"/>
      <c r="Z98" s="78"/>
      <c r="AA98" s="78"/>
      <c r="AB98" s="78"/>
      <c r="AC98" s="78" t="str">
        <f t="shared" si="34"/>
        <v/>
      </c>
      <c r="AD98" s="79" t="str">
        <f t="shared" si="35"/>
        <v/>
      </c>
      <c r="AE98" s="74">
        <v>6</v>
      </c>
      <c r="AF98" s="75">
        <v>7</v>
      </c>
      <c r="AG98" s="75">
        <v>9</v>
      </c>
      <c r="AH98" s="75">
        <v>10</v>
      </c>
      <c r="AI98" s="75">
        <v>8</v>
      </c>
      <c r="AJ98" s="75">
        <v>12</v>
      </c>
      <c r="AK98" s="75"/>
      <c r="AL98" s="76"/>
      <c r="AM98" s="76"/>
      <c r="AN98" s="76"/>
      <c r="AO98" s="76">
        <f t="shared" si="36"/>
        <v>52</v>
      </c>
      <c r="AP98" s="76">
        <f t="shared" si="37"/>
        <v>54.736842105263165</v>
      </c>
      <c r="AQ98" s="77"/>
      <c r="AR98" s="77"/>
      <c r="AS98" s="77"/>
      <c r="AT98" s="77"/>
      <c r="AU98" s="78"/>
      <c r="AV98" s="78"/>
      <c r="AW98" s="78"/>
      <c r="AX98" s="78" t="str">
        <f t="shared" si="38"/>
        <v/>
      </c>
      <c r="AY98" s="78">
        <f t="shared" si="39"/>
        <v>0</v>
      </c>
      <c r="AZ98" s="262"/>
      <c r="BA98" s="263"/>
      <c r="BB98" s="80">
        <f t="shared" si="40"/>
        <v>0</v>
      </c>
      <c r="BC98" s="74">
        <v>87</v>
      </c>
      <c r="BD98" s="75">
        <v>87</v>
      </c>
      <c r="BE98" s="75">
        <v>84</v>
      </c>
      <c r="BF98" s="75"/>
      <c r="BG98" s="75"/>
      <c r="BH98" s="76">
        <f t="shared" si="41"/>
        <v>258</v>
      </c>
      <c r="BI98" s="76">
        <f t="shared" si="42"/>
        <v>86</v>
      </c>
      <c r="BJ98" s="77">
        <v>24</v>
      </c>
      <c r="BK98" s="77">
        <v>18</v>
      </c>
      <c r="BL98" s="77"/>
      <c r="BM98" s="77"/>
      <c r="BN98" s="77"/>
      <c r="BO98" s="77"/>
      <c r="BP98" s="77"/>
      <c r="BQ98" s="77"/>
      <c r="BR98" s="77"/>
      <c r="BS98" s="77"/>
      <c r="BT98" s="78">
        <f t="shared" si="43"/>
        <v>42</v>
      </c>
      <c r="BU98" s="78">
        <f t="shared" si="44"/>
        <v>76.363636363636374</v>
      </c>
      <c r="BV98" s="81">
        <v>84</v>
      </c>
      <c r="BW98" s="81">
        <v>97</v>
      </c>
      <c r="BX98" s="81">
        <v>88</v>
      </c>
      <c r="BY98" s="82"/>
      <c r="BZ98" s="82"/>
      <c r="CA98" s="82">
        <f t="shared" si="45"/>
        <v>269</v>
      </c>
      <c r="CB98" s="82">
        <f t="shared" si="46"/>
        <v>89.666666666666657</v>
      </c>
      <c r="CC98" s="83">
        <v>89</v>
      </c>
      <c r="CD98" s="83">
        <v>90</v>
      </c>
      <c r="CE98" s="84"/>
      <c r="CF98" s="84"/>
      <c r="CG98" s="84"/>
      <c r="CH98" s="84">
        <f t="shared" si="47"/>
        <v>179</v>
      </c>
      <c r="CI98" s="84">
        <f t="shared" si="48"/>
        <v>89.5</v>
      </c>
      <c r="CJ98" s="85">
        <v>84</v>
      </c>
      <c r="CK98" s="85">
        <v>80</v>
      </c>
      <c r="CL98" s="86"/>
      <c r="CM98" s="86"/>
      <c r="CN98" s="86"/>
      <c r="CO98" s="86">
        <f t="shared" si="49"/>
        <v>164</v>
      </c>
      <c r="CP98" s="86">
        <f t="shared" si="50"/>
        <v>82</v>
      </c>
      <c r="CQ98" s="74"/>
      <c r="CR98" s="75"/>
      <c r="CS98" s="75"/>
      <c r="CT98" s="87"/>
      <c r="CU98" s="88"/>
      <c r="CV98" s="88"/>
      <c r="CW98" s="88"/>
      <c r="CX98" s="88"/>
      <c r="CY98" s="88" t="str">
        <f t="shared" si="51"/>
        <v/>
      </c>
      <c r="CZ98" s="89">
        <f t="shared" si="52"/>
        <v>0</v>
      </c>
      <c r="DA98" s="486">
        <v>26</v>
      </c>
      <c r="DB98" s="487"/>
      <c r="DC98" s="80">
        <f t="shared" si="53"/>
        <v>10.833333333333336</v>
      </c>
      <c r="DD98" s="162" t="str">
        <f t="shared" si="54"/>
        <v/>
      </c>
      <c r="DE98" s="162">
        <f t="shared" si="62"/>
        <v>13.684210526315791</v>
      </c>
      <c r="DF98" s="162">
        <f t="shared" si="63"/>
        <v>42.353030303030302</v>
      </c>
      <c r="DG98" s="162">
        <f t="shared" si="64"/>
        <v>10.833333333333336</v>
      </c>
      <c r="DH98" s="93">
        <f t="shared" si="55"/>
        <v>66.870574162679418</v>
      </c>
      <c r="DI98" s="94">
        <f t="shared" si="56"/>
        <v>79.294108851674636</v>
      </c>
      <c r="DJ98" s="95">
        <f t="shared" si="57"/>
        <v>81.594763423710788</v>
      </c>
      <c r="DK98" s="96">
        <f t="shared" si="58"/>
        <v>83.435287081339709</v>
      </c>
      <c r="DL98" s="163">
        <f t="shared" si="31"/>
        <v>83</v>
      </c>
      <c r="DM98" s="164">
        <f t="shared" si="59"/>
        <v>1</v>
      </c>
      <c r="DN98" s="225">
        <f t="shared" si="60"/>
        <v>82</v>
      </c>
      <c r="DO98" s="240">
        <f t="shared" si="61"/>
        <v>82.5</v>
      </c>
    </row>
    <row r="99" spans="1:119" ht="18" customHeight="1">
      <c r="A99" s="70"/>
      <c r="B99" s="71">
        <v>109330070061</v>
      </c>
      <c r="C99" s="236" t="s">
        <v>281</v>
      </c>
      <c r="D99" s="237"/>
      <c r="E99" s="74"/>
      <c r="F99" s="75"/>
      <c r="G99" s="75"/>
      <c r="H99" s="75"/>
      <c r="I99" s="75"/>
      <c r="J99" s="75"/>
      <c r="K99" s="75"/>
      <c r="L99" s="75"/>
      <c r="M99" s="76"/>
      <c r="N99" s="76"/>
      <c r="O99" s="106"/>
      <c r="P99" s="106"/>
      <c r="Q99" s="76" t="str">
        <f t="shared" si="32"/>
        <v/>
      </c>
      <c r="R99" s="76" t="str">
        <f t="shared" si="33"/>
        <v/>
      </c>
      <c r="S99" s="107"/>
      <c r="T99" s="107"/>
      <c r="U99" s="107"/>
      <c r="V99" s="107"/>
      <c r="W99" s="107"/>
      <c r="X99" s="108"/>
      <c r="Y99" s="108"/>
      <c r="Z99" s="108"/>
      <c r="AA99" s="108"/>
      <c r="AB99" s="108"/>
      <c r="AC99" s="78" t="str">
        <f t="shared" si="34"/>
        <v/>
      </c>
      <c r="AD99" s="79" t="str">
        <f t="shared" si="35"/>
        <v/>
      </c>
      <c r="AE99" s="74">
        <v>10</v>
      </c>
      <c r="AF99" s="75">
        <v>9</v>
      </c>
      <c r="AG99" s="75">
        <v>11</v>
      </c>
      <c r="AH99" s="75">
        <v>15</v>
      </c>
      <c r="AI99" s="75">
        <v>9</v>
      </c>
      <c r="AJ99" s="75">
        <v>18</v>
      </c>
      <c r="AK99" s="75"/>
      <c r="AL99" s="76"/>
      <c r="AM99" s="76"/>
      <c r="AN99" s="76"/>
      <c r="AO99" s="76">
        <f t="shared" si="36"/>
        <v>72</v>
      </c>
      <c r="AP99" s="76">
        <f t="shared" si="37"/>
        <v>75.789473684210535</v>
      </c>
      <c r="AQ99" s="107"/>
      <c r="AR99" s="107"/>
      <c r="AS99" s="107"/>
      <c r="AT99" s="107"/>
      <c r="AU99" s="108"/>
      <c r="AV99" s="108"/>
      <c r="AW99" s="108"/>
      <c r="AX99" s="78" t="str">
        <f t="shared" si="38"/>
        <v/>
      </c>
      <c r="AY99" s="78">
        <f t="shared" si="39"/>
        <v>0</v>
      </c>
      <c r="AZ99" s="262"/>
      <c r="BA99" s="263"/>
      <c r="BB99" s="80">
        <f t="shared" si="40"/>
        <v>0</v>
      </c>
      <c r="BC99" s="74">
        <v>88</v>
      </c>
      <c r="BD99" s="75">
        <v>95</v>
      </c>
      <c r="BE99" s="75">
        <v>86</v>
      </c>
      <c r="BF99" s="75"/>
      <c r="BG99" s="75"/>
      <c r="BH99" s="76">
        <f t="shared" si="41"/>
        <v>269</v>
      </c>
      <c r="BI99" s="76">
        <f t="shared" si="42"/>
        <v>89.666666666666657</v>
      </c>
      <c r="BJ99" s="107">
        <v>22</v>
      </c>
      <c r="BK99" s="107">
        <v>18</v>
      </c>
      <c r="BL99" s="77"/>
      <c r="BM99" s="77"/>
      <c r="BN99" s="77"/>
      <c r="BO99" s="77"/>
      <c r="BP99" s="77"/>
      <c r="BQ99" s="77"/>
      <c r="BR99" s="77"/>
      <c r="BS99" s="77"/>
      <c r="BT99" s="78">
        <f t="shared" si="43"/>
        <v>40</v>
      </c>
      <c r="BU99" s="78">
        <f t="shared" si="44"/>
        <v>72.727272727272734</v>
      </c>
      <c r="BV99" s="81">
        <v>85</v>
      </c>
      <c r="BW99" s="81">
        <v>96</v>
      </c>
      <c r="BX99" s="81">
        <v>89</v>
      </c>
      <c r="BY99" s="82"/>
      <c r="BZ99" s="82"/>
      <c r="CA99" s="82">
        <f t="shared" si="45"/>
        <v>270</v>
      </c>
      <c r="CB99" s="82">
        <f t="shared" si="46"/>
        <v>90</v>
      </c>
      <c r="CC99" s="83">
        <v>88</v>
      </c>
      <c r="CD99" s="83">
        <v>86</v>
      </c>
      <c r="CE99" s="84"/>
      <c r="CF99" s="84"/>
      <c r="CG99" s="84"/>
      <c r="CH99" s="84">
        <f t="shared" si="47"/>
        <v>174</v>
      </c>
      <c r="CI99" s="84">
        <f t="shared" si="48"/>
        <v>87</v>
      </c>
      <c r="CJ99" s="85">
        <v>98</v>
      </c>
      <c r="CK99" s="85">
        <v>70</v>
      </c>
      <c r="CL99" s="86"/>
      <c r="CM99" s="86"/>
      <c r="CN99" s="86"/>
      <c r="CO99" s="86">
        <f t="shared" si="49"/>
        <v>168</v>
      </c>
      <c r="CP99" s="86">
        <f t="shared" si="50"/>
        <v>84</v>
      </c>
      <c r="CQ99" s="74"/>
      <c r="CR99" s="75"/>
      <c r="CS99" s="75"/>
      <c r="CT99" s="87"/>
      <c r="CU99" s="88"/>
      <c r="CV99" s="88"/>
      <c r="CW99" s="88"/>
      <c r="CX99" s="88"/>
      <c r="CY99" s="88" t="str">
        <f t="shared" si="51"/>
        <v/>
      </c>
      <c r="CZ99" s="89">
        <f t="shared" si="52"/>
        <v>0</v>
      </c>
      <c r="DA99" s="486">
        <v>39</v>
      </c>
      <c r="DB99" s="487"/>
      <c r="DC99" s="80">
        <f t="shared" si="53"/>
        <v>16.25</v>
      </c>
      <c r="DD99" s="162" t="str">
        <f t="shared" si="54"/>
        <v/>
      </c>
      <c r="DE99" s="162">
        <f t="shared" si="62"/>
        <v>18.947368421052634</v>
      </c>
      <c r="DF99" s="162">
        <f t="shared" si="63"/>
        <v>42.339393939393943</v>
      </c>
      <c r="DG99" s="162">
        <f t="shared" si="64"/>
        <v>16.25</v>
      </c>
      <c r="DH99" s="93">
        <f t="shared" si="55"/>
        <v>77.536762360446573</v>
      </c>
      <c r="DI99" s="94">
        <f t="shared" si="56"/>
        <v>85.960476475279108</v>
      </c>
      <c r="DJ99" s="95">
        <f t="shared" si="57"/>
        <v>87.520423533581436</v>
      </c>
      <c r="DK99" s="96">
        <f t="shared" si="58"/>
        <v>88.768381180223287</v>
      </c>
      <c r="DL99" s="163">
        <f t="shared" si="31"/>
        <v>89</v>
      </c>
      <c r="DM99" s="164">
        <f t="shared" si="59"/>
        <v>2</v>
      </c>
      <c r="DN99" s="225">
        <f t="shared" si="60"/>
        <v>87</v>
      </c>
      <c r="DO99" s="240">
        <f t="shared" si="61"/>
        <v>88</v>
      </c>
    </row>
    <row r="100" spans="1:119" ht="18" customHeight="1">
      <c r="A100" s="70"/>
      <c r="B100" s="71">
        <v>136739070127</v>
      </c>
      <c r="C100" s="236" t="s">
        <v>282</v>
      </c>
      <c r="D100" s="235"/>
      <c r="E100" s="74"/>
      <c r="F100" s="75"/>
      <c r="G100" s="75"/>
      <c r="H100" s="75"/>
      <c r="I100" s="75"/>
      <c r="J100" s="75"/>
      <c r="K100" s="75"/>
      <c r="L100" s="75"/>
      <c r="M100" s="76"/>
      <c r="N100" s="76"/>
      <c r="O100" s="76"/>
      <c r="P100" s="76"/>
      <c r="Q100" s="76" t="str">
        <f t="shared" si="32"/>
        <v/>
      </c>
      <c r="R100" s="76" t="str">
        <f t="shared" si="33"/>
        <v/>
      </c>
      <c r="S100" s="77"/>
      <c r="T100" s="77"/>
      <c r="U100" s="77"/>
      <c r="V100" s="77"/>
      <c r="W100" s="77"/>
      <c r="X100" s="78"/>
      <c r="Y100" s="78"/>
      <c r="Z100" s="78"/>
      <c r="AA100" s="78"/>
      <c r="AB100" s="78"/>
      <c r="AC100" s="78" t="str">
        <f t="shared" si="34"/>
        <v/>
      </c>
      <c r="AD100" s="79" t="str">
        <f t="shared" si="35"/>
        <v/>
      </c>
      <c r="AE100" s="74">
        <v>1</v>
      </c>
      <c r="AF100" s="75">
        <v>3</v>
      </c>
      <c r="AG100" s="75">
        <v>7</v>
      </c>
      <c r="AH100" s="75">
        <v>6</v>
      </c>
      <c r="AI100" s="75">
        <v>9</v>
      </c>
      <c r="AJ100" s="75">
        <v>4</v>
      </c>
      <c r="AK100" s="75"/>
      <c r="AL100" s="76"/>
      <c r="AM100" s="76"/>
      <c r="AN100" s="76"/>
      <c r="AO100" s="76">
        <f t="shared" si="36"/>
        <v>30</v>
      </c>
      <c r="AP100" s="76">
        <f t="shared" si="37"/>
        <v>31.578947368421051</v>
      </c>
      <c r="AQ100" s="77"/>
      <c r="AR100" s="77"/>
      <c r="AS100" s="77"/>
      <c r="AT100" s="77"/>
      <c r="AU100" s="78"/>
      <c r="AV100" s="78"/>
      <c r="AW100" s="78"/>
      <c r="AX100" s="78" t="str">
        <f t="shared" si="38"/>
        <v/>
      </c>
      <c r="AY100" s="78">
        <f t="shared" si="39"/>
        <v>0</v>
      </c>
      <c r="AZ100" s="262"/>
      <c r="BA100" s="263"/>
      <c r="BB100" s="80">
        <f t="shared" si="40"/>
        <v>0</v>
      </c>
      <c r="BC100" s="74">
        <v>84</v>
      </c>
      <c r="BD100" s="75">
        <v>85</v>
      </c>
      <c r="BE100" s="75">
        <v>87</v>
      </c>
      <c r="BF100" s="75"/>
      <c r="BG100" s="75"/>
      <c r="BH100" s="76">
        <f t="shared" si="41"/>
        <v>256</v>
      </c>
      <c r="BI100" s="76">
        <f t="shared" si="42"/>
        <v>85.333333333333343</v>
      </c>
      <c r="BJ100" s="77">
        <v>24</v>
      </c>
      <c r="BK100" s="77">
        <v>12</v>
      </c>
      <c r="BL100" s="77"/>
      <c r="BM100" s="77"/>
      <c r="BN100" s="77"/>
      <c r="BO100" s="77"/>
      <c r="BP100" s="77"/>
      <c r="BQ100" s="77"/>
      <c r="BR100" s="77"/>
      <c r="BS100" s="77"/>
      <c r="BT100" s="78">
        <f t="shared" si="43"/>
        <v>36</v>
      </c>
      <c r="BU100" s="78">
        <f t="shared" si="44"/>
        <v>65.454545454545453</v>
      </c>
      <c r="BV100" s="81">
        <v>70</v>
      </c>
      <c r="BW100" s="81">
        <v>97</v>
      </c>
      <c r="BX100" s="81">
        <v>92</v>
      </c>
      <c r="BY100" s="82"/>
      <c r="BZ100" s="82"/>
      <c r="CA100" s="82">
        <f t="shared" si="45"/>
        <v>259</v>
      </c>
      <c r="CB100" s="82">
        <f t="shared" si="46"/>
        <v>86.333333333333329</v>
      </c>
      <c r="CC100" s="83">
        <v>70</v>
      </c>
      <c r="CD100" s="83">
        <v>70</v>
      </c>
      <c r="CE100" s="84"/>
      <c r="CF100" s="84"/>
      <c r="CG100" s="84"/>
      <c r="CH100" s="84">
        <f t="shared" si="47"/>
        <v>140</v>
      </c>
      <c r="CI100" s="84">
        <f t="shared" si="48"/>
        <v>70</v>
      </c>
      <c r="CJ100" s="85">
        <v>98</v>
      </c>
      <c r="CK100" s="85">
        <v>80</v>
      </c>
      <c r="CL100" s="86"/>
      <c r="CM100" s="86"/>
      <c r="CN100" s="86"/>
      <c r="CO100" s="86">
        <f t="shared" si="49"/>
        <v>178</v>
      </c>
      <c r="CP100" s="86">
        <f t="shared" si="50"/>
        <v>89</v>
      </c>
      <c r="CQ100" s="74"/>
      <c r="CR100" s="75"/>
      <c r="CS100" s="75"/>
      <c r="CT100" s="87"/>
      <c r="CU100" s="88"/>
      <c r="CV100" s="88"/>
      <c r="CW100" s="88"/>
      <c r="CX100" s="88"/>
      <c r="CY100" s="88" t="str">
        <f t="shared" si="51"/>
        <v/>
      </c>
      <c r="CZ100" s="89">
        <f t="shared" si="52"/>
        <v>0</v>
      </c>
      <c r="DA100" s="486">
        <v>23</v>
      </c>
      <c r="DB100" s="487"/>
      <c r="DC100" s="80">
        <f t="shared" si="53"/>
        <v>9.5833333333333339</v>
      </c>
      <c r="DD100" s="162" t="str">
        <f t="shared" si="54"/>
        <v/>
      </c>
      <c r="DE100" s="162">
        <f t="shared" si="62"/>
        <v>7.8947368421052628</v>
      </c>
      <c r="DF100" s="162">
        <f t="shared" si="63"/>
        <v>39.61212121212121</v>
      </c>
      <c r="DG100" s="162">
        <f t="shared" si="64"/>
        <v>9.5833333333333339</v>
      </c>
      <c r="DH100" s="93">
        <f t="shared" si="55"/>
        <v>57.090191387559805</v>
      </c>
      <c r="DI100" s="94">
        <f t="shared" si="56"/>
        <v>73.181369617224874</v>
      </c>
      <c r="DJ100" s="95">
        <f t="shared" si="57"/>
        <v>76.161217437533224</v>
      </c>
      <c r="DK100" s="96">
        <f t="shared" si="58"/>
        <v>78.545095693779899</v>
      </c>
      <c r="DL100" s="163">
        <f t="shared" si="31"/>
        <v>79</v>
      </c>
      <c r="DM100" s="164">
        <f t="shared" si="59"/>
        <v>2</v>
      </c>
      <c r="DN100" s="225">
        <f t="shared" si="60"/>
        <v>77</v>
      </c>
      <c r="DO100" s="240">
        <f t="shared" si="61"/>
        <v>78</v>
      </c>
    </row>
    <row r="101" spans="1:119" ht="18" customHeight="1">
      <c r="A101" s="70"/>
      <c r="B101" s="71">
        <v>136679070129</v>
      </c>
      <c r="C101" s="236" t="s">
        <v>283</v>
      </c>
      <c r="D101" s="237"/>
      <c r="E101" s="74"/>
      <c r="F101" s="75"/>
      <c r="G101" s="75"/>
      <c r="H101" s="75"/>
      <c r="I101" s="75"/>
      <c r="J101" s="75"/>
      <c r="K101" s="75"/>
      <c r="L101" s="75"/>
      <c r="M101" s="76"/>
      <c r="N101" s="76"/>
      <c r="O101" s="76"/>
      <c r="P101" s="76"/>
      <c r="Q101" s="76" t="str">
        <f t="shared" si="32"/>
        <v/>
      </c>
      <c r="R101" s="76" t="str">
        <f t="shared" si="33"/>
        <v/>
      </c>
      <c r="S101" s="77"/>
      <c r="T101" s="77"/>
      <c r="U101" s="77"/>
      <c r="V101" s="77"/>
      <c r="W101" s="77"/>
      <c r="X101" s="78"/>
      <c r="Y101" s="78"/>
      <c r="Z101" s="78"/>
      <c r="AA101" s="78"/>
      <c r="AB101" s="78"/>
      <c r="AC101" s="78" t="str">
        <f t="shared" si="34"/>
        <v/>
      </c>
      <c r="AD101" s="79" t="str">
        <f t="shared" si="35"/>
        <v/>
      </c>
      <c r="AE101" s="74">
        <v>4</v>
      </c>
      <c r="AF101" s="75">
        <v>7</v>
      </c>
      <c r="AG101" s="75">
        <v>20</v>
      </c>
      <c r="AH101" s="75">
        <v>10</v>
      </c>
      <c r="AI101" s="75">
        <v>11</v>
      </c>
      <c r="AJ101" s="75">
        <v>20</v>
      </c>
      <c r="AK101" s="75"/>
      <c r="AL101" s="76"/>
      <c r="AM101" s="76"/>
      <c r="AN101" s="76"/>
      <c r="AO101" s="76">
        <f t="shared" si="36"/>
        <v>72</v>
      </c>
      <c r="AP101" s="76">
        <f t="shared" si="37"/>
        <v>75.789473684210535</v>
      </c>
      <c r="AQ101" s="77"/>
      <c r="AR101" s="77"/>
      <c r="AS101" s="77"/>
      <c r="AT101" s="77"/>
      <c r="AU101" s="78"/>
      <c r="AV101" s="78"/>
      <c r="AW101" s="78"/>
      <c r="AX101" s="78" t="str">
        <f t="shared" si="38"/>
        <v/>
      </c>
      <c r="AY101" s="78">
        <f t="shared" si="39"/>
        <v>0</v>
      </c>
      <c r="AZ101" s="262"/>
      <c r="BA101" s="263"/>
      <c r="BB101" s="80">
        <f t="shared" si="40"/>
        <v>0</v>
      </c>
      <c r="BC101" s="74">
        <v>92</v>
      </c>
      <c r="BD101" s="75">
        <v>95</v>
      </c>
      <c r="BE101" s="75">
        <v>98</v>
      </c>
      <c r="BF101" s="75"/>
      <c r="BG101" s="75"/>
      <c r="BH101" s="76">
        <f t="shared" si="41"/>
        <v>285</v>
      </c>
      <c r="BI101" s="76">
        <f t="shared" si="42"/>
        <v>95</v>
      </c>
      <c r="BJ101" s="77">
        <v>25</v>
      </c>
      <c r="BK101" s="77">
        <v>30</v>
      </c>
      <c r="BL101" s="77"/>
      <c r="BM101" s="77"/>
      <c r="BN101" s="77"/>
      <c r="BO101" s="77"/>
      <c r="BP101" s="77"/>
      <c r="BQ101" s="77"/>
      <c r="BR101" s="77"/>
      <c r="BS101" s="77"/>
      <c r="BT101" s="78">
        <f t="shared" si="43"/>
        <v>55</v>
      </c>
      <c r="BU101" s="78">
        <f t="shared" si="44"/>
        <v>100</v>
      </c>
      <c r="BV101" s="81">
        <v>96</v>
      </c>
      <c r="BW101" s="81">
        <v>98</v>
      </c>
      <c r="BX101" s="81">
        <v>89</v>
      </c>
      <c r="BY101" s="82"/>
      <c r="BZ101" s="82"/>
      <c r="CA101" s="82">
        <f t="shared" si="45"/>
        <v>283</v>
      </c>
      <c r="CB101" s="82">
        <f t="shared" si="46"/>
        <v>94.333333333333343</v>
      </c>
      <c r="CC101" s="83">
        <v>97</v>
      </c>
      <c r="CD101" s="83">
        <v>92</v>
      </c>
      <c r="CE101" s="84"/>
      <c r="CF101" s="84"/>
      <c r="CG101" s="84"/>
      <c r="CH101" s="84">
        <f t="shared" si="47"/>
        <v>189</v>
      </c>
      <c r="CI101" s="84">
        <f t="shared" si="48"/>
        <v>94.5</v>
      </c>
      <c r="CJ101" s="85">
        <v>98</v>
      </c>
      <c r="CK101" s="85">
        <v>70</v>
      </c>
      <c r="CL101" s="86"/>
      <c r="CM101" s="86"/>
      <c r="CN101" s="86"/>
      <c r="CO101" s="86">
        <f t="shared" si="49"/>
        <v>168</v>
      </c>
      <c r="CP101" s="86">
        <f t="shared" si="50"/>
        <v>84</v>
      </c>
      <c r="CQ101" s="74"/>
      <c r="CR101" s="75"/>
      <c r="CS101" s="75"/>
      <c r="CT101" s="87"/>
      <c r="CU101" s="88"/>
      <c r="CV101" s="88"/>
      <c r="CW101" s="88"/>
      <c r="CX101" s="88"/>
      <c r="CY101" s="88" t="str">
        <f t="shared" si="51"/>
        <v/>
      </c>
      <c r="CZ101" s="89">
        <f t="shared" si="52"/>
        <v>0</v>
      </c>
      <c r="DA101" s="486">
        <v>47</v>
      </c>
      <c r="DB101" s="487"/>
      <c r="DC101" s="80">
        <f t="shared" si="53"/>
        <v>19.583333333333332</v>
      </c>
      <c r="DD101" s="162" t="str">
        <f t="shared" si="54"/>
        <v/>
      </c>
      <c r="DE101" s="162">
        <f t="shared" si="62"/>
        <v>18.947368421052634</v>
      </c>
      <c r="DF101" s="162">
        <f t="shared" si="63"/>
        <v>46.783333333333339</v>
      </c>
      <c r="DG101" s="162">
        <f t="shared" si="64"/>
        <v>19.583333333333332</v>
      </c>
      <c r="DH101" s="93">
        <f t="shared" si="55"/>
        <v>85.314035087719304</v>
      </c>
      <c r="DI101" s="94">
        <f t="shared" si="56"/>
        <v>90.821271929824562</v>
      </c>
      <c r="DJ101" s="95">
        <f t="shared" si="57"/>
        <v>91.841130604288509</v>
      </c>
      <c r="DK101" s="96">
        <f t="shared" si="58"/>
        <v>92.657017543859652</v>
      </c>
      <c r="DL101" s="163">
        <f t="shared" si="31"/>
        <v>93</v>
      </c>
      <c r="DM101" s="164">
        <f t="shared" si="59"/>
        <v>5</v>
      </c>
      <c r="DN101" s="225">
        <f t="shared" si="60"/>
        <v>88</v>
      </c>
      <c r="DO101" s="240">
        <f t="shared" si="61"/>
        <v>90.5</v>
      </c>
    </row>
    <row r="102" spans="1:119" ht="18" customHeight="1">
      <c r="A102" s="70"/>
      <c r="B102" s="71">
        <v>136673070049</v>
      </c>
      <c r="C102" s="236" t="s">
        <v>284</v>
      </c>
      <c r="D102" s="237"/>
      <c r="E102" s="74"/>
      <c r="F102" s="75"/>
      <c r="G102" s="75"/>
      <c r="H102" s="75"/>
      <c r="I102" s="75"/>
      <c r="J102" s="75"/>
      <c r="K102" s="75"/>
      <c r="L102" s="75"/>
      <c r="M102" s="76"/>
      <c r="N102" s="76"/>
      <c r="O102" s="76"/>
      <c r="P102" s="76"/>
      <c r="Q102" s="76" t="str">
        <f t="shared" si="32"/>
        <v/>
      </c>
      <c r="R102" s="76" t="str">
        <f t="shared" si="33"/>
        <v/>
      </c>
      <c r="S102" s="77"/>
      <c r="T102" s="77"/>
      <c r="U102" s="77"/>
      <c r="V102" s="77"/>
      <c r="W102" s="77"/>
      <c r="X102" s="78"/>
      <c r="Y102" s="78"/>
      <c r="Z102" s="78"/>
      <c r="AA102" s="78"/>
      <c r="AB102" s="78"/>
      <c r="AC102" s="78" t="str">
        <f t="shared" si="34"/>
        <v/>
      </c>
      <c r="AD102" s="79" t="str">
        <f t="shared" si="35"/>
        <v/>
      </c>
      <c r="AE102" s="74">
        <v>1</v>
      </c>
      <c r="AF102" s="75">
        <v>4</v>
      </c>
      <c r="AG102" s="75">
        <v>1</v>
      </c>
      <c r="AH102" s="75">
        <v>1</v>
      </c>
      <c r="AI102" s="75">
        <v>1</v>
      </c>
      <c r="AJ102" s="75">
        <v>1</v>
      </c>
      <c r="AK102" s="75"/>
      <c r="AL102" s="76"/>
      <c r="AM102" s="76"/>
      <c r="AN102" s="76"/>
      <c r="AO102" s="76">
        <f t="shared" si="36"/>
        <v>9</v>
      </c>
      <c r="AP102" s="76">
        <f t="shared" si="37"/>
        <v>9.4736842105263168</v>
      </c>
      <c r="AQ102" s="77"/>
      <c r="AR102" s="77"/>
      <c r="AS102" s="77"/>
      <c r="AT102" s="77"/>
      <c r="AU102" s="78"/>
      <c r="AV102" s="78"/>
      <c r="AW102" s="78"/>
      <c r="AX102" s="78" t="str">
        <f t="shared" si="38"/>
        <v/>
      </c>
      <c r="AY102" s="78">
        <f t="shared" si="39"/>
        <v>0</v>
      </c>
      <c r="AZ102" s="262"/>
      <c r="BA102" s="263"/>
      <c r="BB102" s="80">
        <f t="shared" si="40"/>
        <v>0</v>
      </c>
      <c r="BC102" s="74">
        <v>82</v>
      </c>
      <c r="BD102" s="75">
        <v>70</v>
      </c>
      <c r="BE102" s="75">
        <v>70</v>
      </c>
      <c r="BF102" s="75"/>
      <c r="BG102" s="75"/>
      <c r="BH102" s="76">
        <f t="shared" si="41"/>
        <v>222</v>
      </c>
      <c r="BI102" s="76">
        <f t="shared" si="42"/>
        <v>74</v>
      </c>
      <c r="BJ102" s="77">
        <v>1</v>
      </c>
      <c r="BK102" s="77">
        <v>1</v>
      </c>
      <c r="BL102" s="77"/>
      <c r="BM102" s="77"/>
      <c r="BN102" s="77"/>
      <c r="BO102" s="77"/>
      <c r="BP102" s="77"/>
      <c r="BQ102" s="77"/>
      <c r="BR102" s="77"/>
      <c r="BS102" s="77"/>
      <c r="BT102" s="78">
        <f t="shared" si="43"/>
        <v>2</v>
      </c>
      <c r="BU102" s="78">
        <f t="shared" si="44"/>
        <v>3.6363636363636362</v>
      </c>
      <c r="BV102" s="81">
        <v>70</v>
      </c>
      <c r="BW102" s="81">
        <v>97</v>
      </c>
      <c r="BX102" s="81">
        <v>70</v>
      </c>
      <c r="BY102" s="82"/>
      <c r="BZ102" s="82"/>
      <c r="CA102" s="82">
        <f t="shared" si="45"/>
        <v>237</v>
      </c>
      <c r="CB102" s="82">
        <f t="shared" si="46"/>
        <v>79</v>
      </c>
      <c r="CC102" s="83">
        <v>70</v>
      </c>
      <c r="CD102" s="83">
        <v>70</v>
      </c>
      <c r="CE102" s="84"/>
      <c r="CF102" s="84"/>
      <c r="CG102" s="84"/>
      <c r="CH102" s="84">
        <f t="shared" si="47"/>
        <v>140</v>
      </c>
      <c r="CI102" s="84">
        <f t="shared" si="48"/>
        <v>70</v>
      </c>
      <c r="CJ102" s="85">
        <v>70</v>
      </c>
      <c r="CK102" s="85">
        <v>70</v>
      </c>
      <c r="CL102" s="86"/>
      <c r="CM102" s="86"/>
      <c r="CN102" s="86"/>
      <c r="CO102" s="86">
        <f t="shared" si="49"/>
        <v>140</v>
      </c>
      <c r="CP102" s="86">
        <f t="shared" si="50"/>
        <v>70</v>
      </c>
      <c r="CQ102" s="74"/>
      <c r="CR102" s="75"/>
      <c r="CS102" s="75"/>
      <c r="CT102" s="87"/>
      <c r="CU102" s="88"/>
      <c r="CV102" s="88"/>
      <c r="CW102" s="88"/>
      <c r="CX102" s="88"/>
      <c r="CY102" s="88" t="str">
        <f t="shared" si="51"/>
        <v/>
      </c>
      <c r="CZ102" s="89">
        <f t="shared" si="52"/>
        <v>0</v>
      </c>
      <c r="DA102" s="486"/>
      <c r="DB102" s="487"/>
      <c r="DC102" s="80" t="str">
        <f t="shared" si="53"/>
        <v/>
      </c>
      <c r="DD102" s="162" t="str">
        <f t="shared" si="54"/>
        <v/>
      </c>
      <c r="DE102" s="162">
        <f t="shared" si="62"/>
        <v>2.3684210526315792</v>
      </c>
      <c r="DF102" s="162">
        <f t="shared" si="63"/>
        <v>29.663636363636364</v>
      </c>
      <c r="DG102" s="162" t="str">
        <f t="shared" si="64"/>
        <v/>
      </c>
      <c r="DH102" s="93">
        <f t="shared" si="55"/>
        <v>32.032057416267946</v>
      </c>
      <c r="DI102" s="94">
        <f t="shared" si="56"/>
        <v>57.520035885167466</v>
      </c>
      <c r="DJ102" s="95">
        <f t="shared" si="57"/>
        <v>62.240031897926634</v>
      </c>
      <c r="DK102" s="96">
        <f t="shared" si="58"/>
        <v>66.016028708133973</v>
      </c>
      <c r="DL102" s="163">
        <f t="shared" si="31"/>
        <v>70</v>
      </c>
      <c r="DM102" s="164">
        <f t="shared" si="59"/>
        <v>0</v>
      </c>
      <c r="DN102" s="225">
        <f t="shared" si="60"/>
        <v>70</v>
      </c>
      <c r="DO102" s="240">
        <f t="shared" si="61"/>
        <v>70</v>
      </c>
    </row>
    <row r="103" spans="1:119" ht="18" customHeight="1">
      <c r="A103" s="70"/>
      <c r="B103" s="71">
        <v>109319070600</v>
      </c>
      <c r="C103" s="236" t="s">
        <v>285</v>
      </c>
      <c r="D103" s="235"/>
      <c r="E103" s="74"/>
      <c r="F103" s="75"/>
      <c r="G103" s="75"/>
      <c r="H103" s="75"/>
      <c r="I103" s="75"/>
      <c r="J103" s="75"/>
      <c r="K103" s="75"/>
      <c r="L103" s="75"/>
      <c r="M103" s="76"/>
      <c r="N103" s="76"/>
      <c r="O103" s="76"/>
      <c r="P103" s="76"/>
      <c r="Q103" s="76" t="str">
        <f t="shared" si="32"/>
        <v/>
      </c>
      <c r="R103" s="76" t="str">
        <f t="shared" si="33"/>
        <v/>
      </c>
      <c r="S103" s="77"/>
      <c r="T103" s="77"/>
      <c r="U103" s="77"/>
      <c r="V103" s="77"/>
      <c r="W103" s="77"/>
      <c r="X103" s="78"/>
      <c r="Y103" s="78"/>
      <c r="Z103" s="78"/>
      <c r="AA103" s="78"/>
      <c r="AB103" s="78"/>
      <c r="AC103" s="78" t="str">
        <f t="shared" si="34"/>
        <v/>
      </c>
      <c r="AD103" s="79" t="str">
        <f t="shared" si="35"/>
        <v/>
      </c>
      <c r="AE103" s="74">
        <v>1</v>
      </c>
      <c r="AF103" s="75">
        <v>2</v>
      </c>
      <c r="AG103" s="75">
        <v>8</v>
      </c>
      <c r="AH103" s="75">
        <v>7</v>
      </c>
      <c r="AI103" s="75">
        <v>6</v>
      </c>
      <c r="AJ103" s="75">
        <v>5</v>
      </c>
      <c r="AK103" s="75"/>
      <c r="AL103" s="76"/>
      <c r="AM103" s="76"/>
      <c r="AN103" s="76"/>
      <c r="AO103" s="76">
        <f t="shared" si="36"/>
        <v>29</v>
      </c>
      <c r="AP103" s="76">
        <f t="shared" si="37"/>
        <v>30.526315789473685</v>
      </c>
      <c r="AQ103" s="77"/>
      <c r="AR103" s="77"/>
      <c r="AS103" s="77"/>
      <c r="AT103" s="77"/>
      <c r="AU103" s="78"/>
      <c r="AV103" s="78"/>
      <c r="AW103" s="78"/>
      <c r="AX103" s="78" t="str">
        <f t="shared" si="38"/>
        <v/>
      </c>
      <c r="AY103" s="78">
        <f t="shared" si="39"/>
        <v>0</v>
      </c>
      <c r="AZ103" s="262"/>
      <c r="BA103" s="263"/>
      <c r="BB103" s="80">
        <f t="shared" si="40"/>
        <v>0</v>
      </c>
      <c r="BC103" s="74">
        <v>87</v>
      </c>
      <c r="BD103" s="75">
        <v>83</v>
      </c>
      <c r="BE103" s="75">
        <v>84</v>
      </c>
      <c r="BF103" s="75"/>
      <c r="BG103" s="75"/>
      <c r="BH103" s="76">
        <f t="shared" si="41"/>
        <v>254</v>
      </c>
      <c r="BI103" s="76">
        <f t="shared" si="42"/>
        <v>84.666666666666671</v>
      </c>
      <c r="BJ103" s="77">
        <v>21</v>
      </c>
      <c r="BK103" s="77">
        <v>18</v>
      </c>
      <c r="BL103" s="77"/>
      <c r="BM103" s="77"/>
      <c r="BN103" s="77"/>
      <c r="BO103" s="77"/>
      <c r="BP103" s="77"/>
      <c r="BQ103" s="77"/>
      <c r="BR103" s="77"/>
      <c r="BS103" s="77"/>
      <c r="BT103" s="78">
        <f t="shared" si="43"/>
        <v>39</v>
      </c>
      <c r="BU103" s="78">
        <f t="shared" si="44"/>
        <v>70.909090909090907</v>
      </c>
      <c r="BV103" s="81">
        <v>70</v>
      </c>
      <c r="BW103" s="81">
        <v>96</v>
      </c>
      <c r="BX103" s="81">
        <v>88</v>
      </c>
      <c r="BY103" s="82"/>
      <c r="BZ103" s="82"/>
      <c r="CA103" s="82">
        <f t="shared" si="45"/>
        <v>254</v>
      </c>
      <c r="CB103" s="82">
        <f t="shared" si="46"/>
        <v>84.666666666666671</v>
      </c>
      <c r="CC103" s="83">
        <v>83</v>
      </c>
      <c r="CD103" s="83">
        <v>89</v>
      </c>
      <c r="CE103" s="84"/>
      <c r="CF103" s="84"/>
      <c r="CG103" s="84"/>
      <c r="CH103" s="84">
        <f t="shared" si="47"/>
        <v>172</v>
      </c>
      <c r="CI103" s="84">
        <f t="shared" si="48"/>
        <v>86</v>
      </c>
      <c r="CJ103" s="85">
        <v>92</v>
      </c>
      <c r="CK103" s="85">
        <v>70</v>
      </c>
      <c r="CL103" s="86"/>
      <c r="CM103" s="86"/>
      <c r="CN103" s="86"/>
      <c r="CO103" s="86">
        <f t="shared" si="49"/>
        <v>162</v>
      </c>
      <c r="CP103" s="86">
        <f t="shared" si="50"/>
        <v>81</v>
      </c>
      <c r="CQ103" s="74"/>
      <c r="CR103" s="75"/>
      <c r="CS103" s="75"/>
      <c r="CT103" s="87"/>
      <c r="CU103" s="88"/>
      <c r="CV103" s="88"/>
      <c r="CW103" s="88"/>
      <c r="CX103" s="88"/>
      <c r="CY103" s="88" t="str">
        <f t="shared" si="51"/>
        <v/>
      </c>
      <c r="CZ103" s="89">
        <f t="shared" si="52"/>
        <v>0</v>
      </c>
      <c r="DA103" s="486">
        <v>26</v>
      </c>
      <c r="DB103" s="487"/>
      <c r="DC103" s="80">
        <f t="shared" si="53"/>
        <v>10.833333333333336</v>
      </c>
      <c r="DD103" s="162" t="str">
        <f t="shared" si="54"/>
        <v/>
      </c>
      <c r="DE103" s="162">
        <f t="shared" si="62"/>
        <v>7.6315789473684212</v>
      </c>
      <c r="DF103" s="162">
        <f t="shared" si="63"/>
        <v>40.724242424242426</v>
      </c>
      <c r="DG103" s="162">
        <f t="shared" si="64"/>
        <v>10.833333333333336</v>
      </c>
      <c r="DH103" s="93">
        <f t="shared" si="55"/>
        <v>59.18915470494418</v>
      </c>
      <c r="DI103" s="94">
        <f t="shared" si="56"/>
        <v>74.493221690590119</v>
      </c>
      <c r="DJ103" s="95">
        <f t="shared" si="57"/>
        <v>77.327308169413428</v>
      </c>
      <c r="DK103" s="96">
        <f t="shared" si="58"/>
        <v>79.594577352472086</v>
      </c>
      <c r="DL103" s="163">
        <f t="shared" si="31"/>
        <v>80</v>
      </c>
      <c r="DM103" s="164">
        <f t="shared" si="59"/>
        <v>2</v>
      </c>
      <c r="DN103" s="225">
        <f t="shared" si="60"/>
        <v>78</v>
      </c>
      <c r="DO103" s="240">
        <f t="shared" si="61"/>
        <v>79</v>
      </c>
    </row>
    <row r="104" spans="1:119" ht="18" customHeight="1">
      <c r="A104" s="70"/>
      <c r="B104" s="71">
        <v>136673070093</v>
      </c>
      <c r="C104" s="236" t="s">
        <v>286</v>
      </c>
      <c r="D104" s="237"/>
      <c r="E104" s="74"/>
      <c r="F104" s="75"/>
      <c r="G104" s="75"/>
      <c r="H104" s="75"/>
      <c r="I104" s="75"/>
      <c r="J104" s="75"/>
      <c r="K104" s="75"/>
      <c r="L104" s="75"/>
      <c r="M104" s="76"/>
      <c r="N104" s="76"/>
      <c r="O104" s="76"/>
      <c r="P104" s="76"/>
      <c r="Q104" s="76" t="str">
        <f t="shared" si="32"/>
        <v/>
      </c>
      <c r="R104" s="76" t="str">
        <f t="shared" si="33"/>
        <v/>
      </c>
      <c r="S104" s="77"/>
      <c r="T104" s="77"/>
      <c r="U104" s="77"/>
      <c r="V104" s="77"/>
      <c r="W104" s="77"/>
      <c r="X104" s="78"/>
      <c r="Y104" s="78"/>
      <c r="Z104" s="78"/>
      <c r="AA104" s="78"/>
      <c r="AB104" s="78"/>
      <c r="AC104" s="78" t="str">
        <f t="shared" si="34"/>
        <v/>
      </c>
      <c r="AD104" s="79" t="str">
        <f t="shared" si="35"/>
        <v/>
      </c>
      <c r="AE104" s="74">
        <v>5</v>
      </c>
      <c r="AF104" s="75">
        <v>9</v>
      </c>
      <c r="AG104" s="75">
        <v>1</v>
      </c>
      <c r="AH104" s="75">
        <v>10</v>
      </c>
      <c r="AI104" s="75">
        <v>6</v>
      </c>
      <c r="AJ104" s="75">
        <v>9</v>
      </c>
      <c r="AK104" s="75"/>
      <c r="AL104" s="76"/>
      <c r="AM104" s="76"/>
      <c r="AN104" s="76"/>
      <c r="AO104" s="76">
        <f t="shared" si="36"/>
        <v>40</v>
      </c>
      <c r="AP104" s="76">
        <f t="shared" si="37"/>
        <v>42.105263157894733</v>
      </c>
      <c r="AQ104" s="77"/>
      <c r="AR104" s="77"/>
      <c r="AS104" s="77"/>
      <c r="AT104" s="77"/>
      <c r="AU104" s="78"/>
      <c r="AV104" s="78"/>
      <c r="AW104" s="78"/>
      <c r="AX104" s="78" t="str">
        <f t="shared" si="38"/>
        <v/>
      </c>
      <c r="AY104" s="78">
        <f t="shared" si="39"/>
        <v>0</v>
      </c>
      <c r="AZ104" s="262"/>
      <c r="BA104" s="263"/>
      <c r="BB104" s="80">
        <f t="shared" si="40"/>
        <v>0</v>
      </c>
      <c r="BC104" s="74">
        <v>87</v>
      </c>
      <c r="BD104" s="75">
        <v>90</v>
      </c>
      <c r="BE104" s="75">
        <v>85</v>
      </c>
      <c r="BF104" s="75"/>
      <c r="BG104" s="75"/>
      <c r="BH104" s="76">
        <f t="shared" si="41"/>
        <v>262</v>
      </c>
      <c r="BI104" s="76">
        <f t="shared" si="42"/>
        <v>87.333333333333329</v>
      </c>
      <c r="BJ104" s="77">
        <v>25</v>
      </c>
      <c r="BK104" s="77">
        <v>1</v>
      </c>
      <c r="BL104" s="77"/>
      <c r="BM104" s="77"/>
      <c r="BN104" s="77"/>
      <c r="BO104" s="77"/>
      <c r="BP104" s="77"/>
      <c r="BQ104" s="77"/>
      <c r="BR104" s="77"/>
      <c r="BS104" s="77"/>
      <c r="BT104" s="78">
        <f t="shared" si="43"/>
        <v>26</v>
      </c>
      <c r="BU104" s="78">
        <f t="shared" si="44"/>
        <v>47.272727272727273</v>
      </c>
      <c r="BV104" s="81">
        <v>70</v>
      </c>
      <c r="BW104" s="81">
        <v>98</v>
      </c>
      <c r="BX104" s="81">
        <v>89</v>
      </c>
      <c r="BY104" s="82"/>
      <c r="BZ104" s="82"/>
      <c r="CA104" s="82">
        <f t="shared" si="45"/>
        <v>257</v>
      </c>
      <c r="CB104" s="82">
        <f t="shared" si="46"/>
        <v>85.666666666666671</v>
      </c>
      <c r="CC104" s="83">
        <v>70</v>
      </c>
      <c r="CD104" s="83">
        <v>89</v>
      </c>
      <c r="CE104" s="84"/>
      <c r="CF104" s="84"/>
      <c r="CG104" s="84"/>
      <c r="CH104" s="84">
        <f t="shared" si="47"/>
        <v>159</v>
      </c>
      <c r="CI104" s="84">
        <f t="shared" si="48"/>
        <v>79.5</v>
      </c>
      <c r="CJ104" s="85">
        <v>98</v>
      </c>
      <c r="CK104" s="85">
        <v>70</v>
      </c>
      <c r="CL104" s="86"/>
      <c r="CM104" s="86"/>
      <c r="CN104" s="86"/>
      <c r="CO104" s="86">
        <f t="shared" si="49"/>
        <v>168</v>
      </c>
      <c r="CP104" s="86">
        <f t="shared" si="50"/>
        <v>84</v>
      </c>
      <c r="CQ104" s="74"/>
      <c r="CR104" s="75"/>
      <c r="CS104" s="75"/>
      <c r="CT104" s="87"/>
      <c r="CU104" s="88"/>
      <c r="CV104" s="88"/>
      <c r="CW104" s="88"/>
      <c r="CX104" s="88"/>
      <c r="CY104" s="88" t="str">
        <f t="shared" si="51"/>
        <v/>
      </c>
      <c r="CZ104" s="89">
        <f t="shared" si="52"/>
        <v>0</v>
      </c>
      <c r="DA104" s="486">
        <v>31</v>
      </c>
      <c r="DB104" s="487"/>
      <c r="DC104" s="80">
        <f t="shared" si="53"/>
        <v>12.916666666666668</v>
      </c>
      <c r="DD104" s="162" t="str">
        <f t="shared" si="54"/>
        <v/>
      </c>
      <c r="DE104" s="162">
        <f t="shared" si="62"/>
        <v>10.526315789473683</v>
      </c>
      <c r="DF104" s="162">
        <f t="shared" si="63"/>
        <v>38.377272727272732</v>
      </c>
      <c r="DG104" s="162">
        <f t="shared" si="64"/>
        <v>12.916666666666668</v>
      </c>
      <c r="DH104" s="93">
        <f t="shared" si="55"/>
        <v>61.820255183413082</v>
      </c>
      <c r="DI104" s="94">
        <f t="shared" si="56"/>
        <v>76.13765948963318</v>
      </c>
      <c r="DJ104" s="95">
        <f t="shared" si="57"/>
        <v>78.789030657451718</v>
      </c>
      <c r="DK104" s="96">
        <f t="shared" si="58"/>
        <v>80.910127591706541</v>
      </c>
      <c r="DL104" s="163">
        <f t="shared" si="31"/>
        <v>81</v>
      </c>
      <c r="DM104" s="164">
        <f t="shared" si="59"/>
        <v>2</v>
      </c>
      <c r="DN104" s="225">
        <f t="shared" si="60"/>
        <v>79</v>
      </c>
      <c r="DO104" s="240">
        <f t="shared" si="61"/>
        <v>80</v>
      </c>
    </row>
    <row r="105" spans="1:119" ht="18" customHeight="1">
      <c r="A105" s="70"/>
      <c r="B105" s="71">
        <v>136492070167</v>
      </c>
      <c r="C105" s="236" t="s">
        <v>287</v>
      </c>
      <c r="D105" s="237"/>
      <c r="E105" s="74"/>
      <c r="F105" s="75"/>
      <c r="G105" s="75"/>
      <c r="H105" s="75"/>
      <c r="I105" s="75"/>
      <c r="J105" s="75"/>
      <c r="K105" s="75"/>
      <c r="L105" s="75"/>
      <c r="M105" s="76"/>
      <c r="N105" s="76"/>
      <c r="O105" s="76"/>
      <c r="P105" s="76"/>
      <c r="Q105" s="76" t="str">
        <f t="shared" si="32"/>
        <v/>
      </c>
      <c r="R105" s="76" t="str">
        <f t="shared" si="33"/>
        <v/>
      </c>
      <c r="S105" s="77"/>
      <c r="T105" s="77"/>
      <c r="U105" s="77"/>
      <c r="V105" s="77"/>
      <c r="W105" s="77"/>
      <c r="X105" s="78"/>
      <c r="Y105" s="78"/>
      <c r="Z105" s="78"/>
      <c r="AA105" s="78"/>
      <c r="AB105" s="78"/>
      <c r="AC105" s="78" t="str">
        <f t="shared" si="34"/>
        <v/>
      </c>
      <c r="AD105" s="79" t="str">
        <f t="shared" si="35"/>
        <v/>
      </c>
      <c r="AE105" s="74">
        <v>1</v>
      </c>
      <c r="AF105" s="75">
        <v>6</v>
      </c>
      <c r="AG105" s="75">
        <v>10</v>
      </c>
      <c r="AH105" s="75">
        <v>9</v>
      </c>
      <c r="AI105" s="75">
        <v>10</v>
      </c>
      <c r="AJ105" s="75">
        <v>14</v>
      </c>
      <c r="AK105" s="75"/>
      <c r="AL105" s="76"/>
      <c r="AM105" s="76"/>
      <c r="AN105" s="76"/>
      <c r="AO105" s="76">
        <f t="shared" si="36"/>
        <v>50</v>
      </c>
      <c r="AP105" s="76">
        <f t="shared" si="37"/>
        <v>52.631578947368418</v>
      </c>
      <c r="AQ105" s="77"/>
      <c r="AR105" s="77"/>
      <c r="AS105" s="77"/>
      <c r="AT105" s="77"/>
      <c r="AU105" s="78"/>
      <c r="AV105" s="78"/>
      <c r="AW105" s="78"/>
      <c r="AX105" s="78" t="str">
        <f t="shared" si="38"/>
        <v/>
      </c>
      <c r="AY105" s="78">
        <f t="shared" si="39"/>
        <v>0</v>
      </c>
      <c r="AZ105" s="262"/>
      <c r="BA105" s="263"/>
      <c r="BB105" s="80">
        <f t="shared" si="40"/>
        <v>0</v>
      </c>
      <c r="BC105" s="74">
        <v>87</v>
      </c>
      <c r="BD105" s="75">
        <v>70</v>
      </c>
      <c r="BE105" s="75">
        <v>86</v>
      </c>
      <c r="BF105" s="75"/>
      <c r="BG105" s="75"/>
      <c r="BH105" s="76">
        <f t="shared" si="41"/>
        <v>243</v>
      </c>
      <c r="BI105" s="76">
        <f t="shared" si="42"/>
        <v>81</v>
      </c>
      <c r="BJ105" s="77">
        <v>17</v>
      </c>
      <c r="BK105" s="77">
        <v>30</v>
      </c>
      <c r="BL105" s="77"/>
      <c r="BM105" s="77"/>
      <c r="BN105" s="77"/>
      <c r="BO105" s="77"/>
      <c r="BP105" s="77"/>
      <c r="BQ105" s="77"/>
      <c r="BR105" s="77"/>
      <c r="BS105" s="77"/>
      <c r="BT105" s="78">
        <f t="shared" si="43"/>
        <v>47</v>
      </c>
      <c r="BU105" s="78">
        <f t="shared" si="44"/>
        <v>85.454545454545453</v>
      </c>
      <c r="BV105" s="81">
        <v>97</v>
      </c>
      <c r="BW105" s="81">
        <v>98</v>
      </c>
      <c r="BX105" s="81">
        <v>88</v>
      </c>
      <c r="BY105" s="82"/>
      <c r="BZ105" s="82"/>
      <c r="CA105" s="82">
        <f t="shared" si="45"/>
        <v>283</v>
      </c>
      <c r="CB105" s="82">
        <f t="shared" si="46"/>
        <v>94.333333333333343</v>
      </c>
      <c r="CC105" s="83">
        <v>83</v>
      </c>
      <c r="CD105" s="83">
        <v>70</v>
      </c>
      <c r="CE105" s="84"/>
      <c r="CF105" s="84"/>
      <c r="CG105" s="84"/>
      <c r="CH105" s="84">
        <f t="shared" si="47"/>
        <v>153</v>
      </c>
      <c r="CI105" s="84">
        <f t="shared" si="48"/>
        <v>76.5</v>
      </c>
      <c r="CJ105" s="85">
        <v>92</v>
      </c>
      <c r="CK105" s="85">
        <v>70</v>
      </c>
      <c r="CL105" s="86"/>
      <c r="CM105" s="86"/>
      <c r="CN105" s="86"/>
      <c r="CO105" s="86">
        <f t="shared" si="49"/>
        <v>162</v>
      </c>
      <c r="CP105" s="86">
        <f t="shared" si="50"/>
        <v>81</v>
      </c>
      <c r="CQ105" s="74"/>
      <c r="CR105" s="75"/>
      <c r="CS105" s="75"/>
      <c r="CT105" s="87"/>
      <c r="CU105" s="88"/>
      <c r="CV105" s="88"/>
      <c r="CW105" s="88"/>
      <c r="CX105" s="88"/>
      <c r="CY105" s="88" t="str">
        <f t="shared" si="51"/>
        <v/>
      </c>
      <c r="CZ105" s="89">
        <f t="shared" si="52"/>
        <v>0</v>
      </c>
      <c r="DA105" s="486">
        <v>29</v>
      </c>
      <c r="DB105" s="487"/>
      <c r="DC105" s="80">
        <f t="shared" si="53"/>
        <v>12.083333333333336</v>
      </c>
      <c r="DD105" s="162" t="str">
        <f t="shared" si="54"/>
        <v/>
      </c>
      <c r="DE105" s="162">
        <f t="shared" si="62"/>
        <v>13.157894736842104</v>
      </c>
      <c r="DF105" s="162">
        <f t="shared" si="63"/>
        <v>41.828787878787878</v>
      </c>
      <c r="DG105" s="162">
        <f t="shared" si="64"/>
        <v>12.083333333333336</v>
      </c>
      <c r="DH105" s="93">
        <f t="shared" si="55"/>
        <v>67.070015948963317</v>
      </c>
      <c r="DI105" s="94">
        <f t="shared" si="56"/>
        <v>79.41875996810208</v>
      </c>
      <c r="DJ105" s="95">
        <f t="shared" si="57"/>
        <v>81.705564416090738</v>
      </c>
      <c r="DK105" s="96">
        <f t="shared" si="58"/>
        <v>83.535007974481658</v>
      </c>
      <c r="DL105" s="163">
        <f t="shared" si="31"/>
        <v>84</v>
      </c>
      <c r="DM105" s="164">
        <f t="shared" si="59"/>
        <v>0</v>
      </c>
      <c r="DN105" s="225">
        <f t="shared" si="60"/>
        <v>84</v>
      </c>
      <c r="DO105" s="240">
        <f t="shared" si="61"/>
        <v>84</v>
      </c>
    </row>
    <row r="106" spans="1:119" ht="18" customHeight="1">
      <c r="A106" s="70"/>
      <c r="B106" s="71">
        <v>109330060469</v>
      </c>
      <c r="C106" s="236" t="s">
        <v>288</v>
      </c>
      <c r="D106" s="237"/>
      <c r="E106" s="74"/>
      <c r="F106" s="75"/>
      <c r="G106" s="75"/>
      <c r="H106" s="75"/>
      <c r="I106" s="75"/>
      <c r="J106" s="75"/>
      <c r="K106" s="75"/>
      <c r="L106" s="75"/>
      <c r="M106" s="76"/>
      <c r="N106" s="76"/>
      <c r="O106" s="76"/>
      <c r="P106" s="76"/>
      <c r="Q106" s="76" t="str">
        <f t="shared" si="32"/>
        <v/>
      </c>
      <c r="R106" s="76" t="str">
        <f t="shared" si="33"/>
        <v/>
      </c>
      <c r="S106" s="77"/>
      <c r="T106" s="77"/>
      <c r="U106" s="77"/>
      <c r="V106" s="77"/>
      <c r="W106" s="77"/>
      <c r="X106" s="78"/>
      <c r="Y106" s="78"/>
      <c r="Z106" s="78"/>
      <c r="AA106" s="78"/>
      <c r="AB106" s="78"/>
      <c r="AC106" s="78" t="str">
        <f t="shared" si="34"/>
        <v/>
      </c>
      <c r="AD106" s="79" t="str">
        <f t="shared" si="35"/>
        <v/>
      </c>
      <c r="AE106" s="74">
        <v>1</v>
      </c>
      <c r="AF106" s="75">
        <v>1</v>
      </c>
      <c r="AG106" s="75">
        <v>1</v>
      </c>
      <c r="AH106" s="75">
        <v>8</v>
      </c>
      <c r="AI106" s="75">
        <v>8</v>
      </c>
      <c r="AJ106" s="75">
        <v>1</v>
      </c>
      <c r="AK106" s="75"/>
      <c r="AL106" s="76"/>
      <c r="AM106" s="76"/>
      <c r="AN106" s="76"/>
      <c r="AO106" s="76">
        <f t="shared" si="36"/>
        <v>20</v>
      </c>
      <c r="AP106" s="76">
        <f t="shared" si="37"/>
        <v>21.052631578947366</v>
      </c>
      <c r="AQ106" s="77"/>
      <c r="AR106" s="77"/>
      <c r="AS106" s="77"/>
      <c r="AT106" s="77"/>
      <c r="AU106" s="78"/>
      <c r="AV106" s="78"/>
      <c r="AW106" s="78"/>
      <c r="AX106" s="78" t="str">
        <f t="shared" si="38"/>
        <v/>
      </c>
      <c r="AY106" s="78">
        <f t="shared" si="39"/>
        <v>0</v>
      </c>
      <c r="AZ106" s="262"/>
      <c r="BA106" s="263"/>
      <c r="BB106" s="80">
        <f t="shared" si="40"/>
        <v>0</v>
      </c>
      <c r="BC106" s="74">
        <v>95</v>
      </c>
      <c r="BD106" s="75">
        <v>70</v>
      </c>
      <c r="BE106" s="75">
        <v>84</v>
      </c>
      <c r="BF106" s="75"/>
      <c r="BG106" s="75"/>
      <c r="BH106" s="76">
        <f t="shared" si="41"/>
        <v>249</v>
      </c>
      <c r="BI106" s="76">
        <f t="shared" si="42"/>
        <v>83</v>
      </c>
      <c r="BJ106" s="77">
        <v>1</v>
      </c>
      <c r="BK106" s="77">
        <v>1</v>
      </c>
      <c r="BL106" s="77"/>
      <c r="BM106" s="77"/>
      <c r="BN106" s="77"/>
      <c r="BO106" s="77"/>
      <c r="BP106" s="77"/>
      <c r="BQ106" s="77"/>
      <c r="BR106" s="77"/>
      <c r="BS106" s="77"/>
      <c r="BT106" s="78">
        <f t="shared" si="43"/>
        <v>2</v>
      </c>
      <c r="BU106" s="78">
        <f t="shared" si="44"/>
        <v>3.6363636363636362</v>
      </c>
      <c r="BV106" s="81">
        <v>70</v>
      </c>
      <c r="BW106" s="81">
        <v>96</v>
      </c>
      <c r="BX106" s="81">
        <v>88</v>
      </c>
      <c r="BY106" s="82"/>
      <c r="BZ106" s="82"/>
      <c r="CA106" s="82">
        <f t="shared" si="45"/>
        <v>254</v>
      </c>
      <c r="CB106" s="82">
        <f t="shared" si="46"/>
        <v>84.666666666666671</v>
      </c>
      <c r="CC106" s="83">
        <v>70</v>
      </c>
      <c r="CD106" s="83">
        <v>70</v>
      </c>
      <c r="CE106" s="84"/>
      <c r="CF106" s="84"/>
      <c r="CG106" s="84"/>
      <c r="CH106" s="84">
        <f t="shared" si="47"/>
        <v>140</v>
      </c>
      <c r="CI106" s="84">
        <f t="shared" si="48"/>
        <v>70</v>
      </c>
      <c r="CJ106" s="85">
        <v>98</v>
      </c>
      <c r="CK106" s="85">
        <v>70</v>
      </c>
      <c r="CL106" s="86"/>
      <c r="CM106" s="86"/>
      <c r="CN106" s="86"/>
      <c r="CO106" s="86">
        <f t="shared" si="49"/>
        <v>168</v>
      </c>
      <c r="CP106" s="86">
        <f t="shared" si="50"/>
        <v>84</v>
      </c>
      <c r="CQ106" s="74"/>
      <c r="CR106" s="75"/>
      <c r="CS106" s="75"/>
      <c r="CT106" s="87"/>
      <c r="CU106" s="88"/>
      <c r="CV106" s="88"/>
      <c r="CW106" s="88"/>
      <c r="CX106" s="88"/>
      <c r="CY106" s="88" t="str">
        <f t="shared" si="51"/>
        <v/>
      </c>
      <c r="CZ106" s="89">
        <f t="shared" si="52"/>
        <v>0</v>
      </c>
      <c r="DA106" s="264">
        <v>29</v>
      </c>
      <c r="DB106" s="263"/>
      <c r="DC106" s="80">
        <f t="shared" si="53"/>
        <v>12.083333333333336</v>
      </c>
      <c r="DD106" s="162" t="str">
        <f t="shared" si="54"/>
        <v/>
      </c>
      <c r="DE106" s="162">
        <f t="shared" si="62"/>
        <v>5.2631578947368416</v>
      </c>
      <c r="DF106" s="162">
        <f t="shared" si="63"/>
        <v>32.530303030303031</v>
      </c>
      <c r="DG106" s="162">
        <f t="shared" si="64"/>
        <v>12.083333333333336</v>
      </c>
      <c r="DH106" s="93">
        <f t="shared" si="55"/>
        <v>49.876794258373209</v>
      </c>
      <c r="DI106" s="94">
        <f t="shared" si="56"/>
        <v>68.672996411483254</v>
      </c>
      <c r="DJ106" s="95">
        <f t="shared" si="57"/>
        <v>72.153774587985112</v>
      </c>
      <c r="DK106" s="96">
        <f t="shared" si="58"/>
        <v>74.938397129186598</v>
      </c>
      <c r="DL106" s="163">
        <f t="shared" si="31"/>
        <v>75</v>
      </c>
      <c r="DM106" s="164">
        <f t="shared" si="59"/>
        <v>1</v>
      </c>
      <c r="DN106" s="225">
        <f t="shared" si="60"/>
        <v>74</v>
      </c>
      <c r="DO106" s="240">
        <f t="shared" si="61"/>
        <v>74.5</v>
      </c>
    </row>
    <row r="107" spans="1:119" ht="18" customHeight="1">
      <c r="A107" s="70"/>
      <c r="B107" s="71">
        <v>109330070508</v>
      </c>
      <c r="C107" s="236" t="s">
        <v>289</v>
      </c>
      <c r="D107" s="237"/>
      <c r="E107" s="74"/>
      <c r="F107" s="75"/>
      <c r="G107" s="75"/>
      <c r="H107" s="75"/>
      <c r="I107" s="75"/>
      <c r="J107" s="75"/>
      <c r="K107" s="75"/>
      <c r="L107" s="75"/>
      <c r="M107" s="76"/>
      <c r="N107" s="76"/>
      <c r="O107" s="76"/>
      <c r="P107" s="76"/>
      <c r="Q107" s="76" t="str">
        <f t="shared" si="32"/>
        <v/>
      </c>
      <c r="R107" s="76" t="str">
        <f t="shared" si="33"/>
        <v/>
      </c>
      <c r="S107" s="77"/>
      <c r="T107" s="77"/>
      <c r="U107" s="77"/>
      <c r="V107" s="77"/>
      <c r="W107" s="77"/>
      <c r="X107" s="78"/>
      <c r="Y107" s="78"/>
      <c r="Z107" s="78"/>
      <c r="AA107" s="78"/>
      <c r="AB107" s="78"/>
      <c r="AC107" s="78" t="str">
        <f t="shared" si="34"/>
        <v/>
      </c>
      <c r="AD107" s="79" t="str">
        <f t="shared" si="35"/>
        <v/>
      </c>
      <c r="AE107" s="74">
        <v>1</v>
      </c>
      <c r="AF107" s="75">
        <v>8</v>
      </c>
      <c r="AG107" s="75">
        <v>12</v>
      </c>
      <c r="AH107" s="75">
        <v>13</v>
      </c>
      <c r="AI107" s="75">
        <v>10</v>
      </c>
      <c r="AJ107" s="75">
        <v>16</v>
      </c>
      <c r="AK107" s="75"/>
      <c r="AL107" s="76"/>
      <c r="AM107" s="76"/>
      <c r="AN107" s="76"/>
      <c r="AO107" s="76">
        <f t="shared" si="36"/>
        <v>60</v>
      </c>
      <c r="AP107" s="76">
        <f t="shared" si="37"/>
        <v>63.157894736842103</v>
      </c>
      <c r="AQ107" s="77"/>
      <c r="AR107" s="77"/>
      <c r="AS107" s="77"/>
      <c r="AT107" s="77"/>
      <c r="AU107" s="78"/>
      <c r="AV107" s="78"/>
      <c r="AW107" s="78"/>
      <c r="AX107" s="78" t="str">
        <f t="shared" si="38"/>
        <v/>
      </c>
      <c r="AY107" s="78">
        <f t="shared" si="39"/>
        <v>0</v>
      </c>
      <c r="AZ107" s="262"/>
      <c r="BA107" s="263"/>
      <c r="BB107" s="80">
        <f t="shared" si="40"/>
        <v>0</v>
      </c>
      <c r="BC107" s="74">
        <v>94</v>
      </c>
      <c r="BD107" s="75">
        <v>86</v>
      </c>
      <c r="BE107" s="75">
        <v>88</v>
      </c>
      <c r="BF107" s="75"/>
      <c r="BG107" s="75"/>
      <c r="BH107" s="76">
        <f t="shared" si="41"/>
        <v>268</v>
      </c>
      <c r="BI107" s="76">
        <f t="shared" si="42"/>
        <v>89.333333333333329</v>
      </c>
      <c r="BJ107" s="77">
        <v>1</v>
      </c>
      <c r="BK107" s="77">
        <v>20</v>
      </c>
      <c r="BL107" s="77"/>
      <c r="BM107" s="77"/>
      <c r="BN107" s="77"/>
      <c r="BO107" s="77"/>
      <c r="BP107" s="77"/>
      <c r="BQ107" s="77"/>
      <c r="BR107" s="77"/>
      <c r="BS107" s="77"/>
      <c r="BT107" s="78">
        <f t="shared" si="43"/>
        <v>21</v>
      </c>
      <c r="BU107" s="78">
        <f t="shared" si="44"/>
        <v>38.181818181818187</v>
      </c>
      <c r="BV107" s="81">
        <v>89</v>
      </c>
      <c r="BW107" s="81">
        <v>98</v>
      </c>
      <c r="BX107" s="81">
        <v>89</v>
      </c>
      <c r="BY107" s="82"/>
      <c r="BZ107" s="82"/>
      <c r="CA107" s="82">
        <f t="shared" si="45"/>
        <v>276</v>
      </c>
      <c r="CB107" s="82">
        <f t="shared" si="46"/>
        <v>92</v>
      </c>
      <c r="CC107" s="83">
        <v>90</v>
      </c>
      <c r="CD107" s="83">
        <v>70</v>
      </c>
      <c r="CE107" s="84"/>
      <c r="CF107" s="84"/>
      <c r="CG107" s="84"/>
      <c r="CH107" s="84">
        <f t="shared" si="47"/>
        <v>160</v>
      </c>
      <c r="CI107" s="84">
        <f t="shared" si="48"/>
        <v>80</v>
      </c>
      <c r="CJ107" s="85">
        <v>70</v>
      </c>
      <c r="CK107" s="85">
        <v>80</v>
      </c>
      <c r="CL107" s="86"/>
      <c r="CM107" s="86"/>
      <c r="CN107" s="86"/>
      <c r="CO107" s="86">
        <f t="shared" si="49"/>
        <v>150</v>
      </c>
      <c r="CP107" s="86">
        <f t="shared" si="50"/>
        <v>75</v>
      </c>
      <c r="CQ107" s="74"/>
      <c r="CR107" s="75"/>
      <c r="CS107" s="75"/>
      <c r="CT107" s="87"/>
      <c r="CU107" s="88"/>
      <c r="CV107" s="88"/>
      <c r="CW107" s="88"/>
      <c r="CX107" s="88"/>
      <c r="CY107" s="88" t="str">
        <f t="shared" si="51"/>
        <v/>
      </c>
      <c r="CZ107" s="89">
        <f t="shared" si="52"/>
        <v>0</v>
      </c>
      <c r="DA107" s="264">
        <v>34</v>
      </c>
      <c r="DB107" s="263"/>
      <c r="DC107" s="80">
        <f t="shared" si="53"/>
        <v>14.166666666666664</v>
      </c>
      <c r="DD107" s="162" t="str">
        <f t="shared" si="54"/>
        <v/>
      </c>
      <c r="DE107" s="162">
        <f t="shared" si="62"/>
        <v>15.789473684210526</v>
      </c>
      <c r="DF107" s="162">
        <f t="shared" si="63"/>
        <v>37.451515151515153</v>
      </c>
      <c r="DG107" s="162">
        <f t="shared" si="64"/>
        <v>14.166666666666664</v>
      </c>
      <c r="DH107" s="93">
        <f t="shared" si="55"/>
        <v>67.407655502392345</v>
      </c>
      <c r="DI107" s="94">
        <f t="shared" si="56"/>
        <v>79.629784688995215</v>
      </c>
      <c r="DJ107" s="95">
        <f t="shared" si="57"/>
        <v>81.893141945773522</v>
      </c>
      <c r="DK107" s="96">
        <f t="shared" si="58"/>
        <v>83.703827751196172</v>
      </c>
      <c r="DL107" s="163">
        <f t="shared" si="31"/>
        <v>84</v>
      </c>
      <c r="DM107" s="164">
        <f t="shared" si="59"/>
        <v>3</v>
      </c>
      <c r="DN107" s="225">
        <f t="shared" si="60"/>
        <v>81</v>
      </c>
      <c r="DO107" s="240">
        <f t="shared" si="61"/>
        <v>82.5</v>
      </c>
    </row>
    <row r="108" spans="1:119" ht="18" customHeight="1">
      <c r="A108" s="70"/>
      <c r="B108" s="71">
        <v>109337070581</v>
      </c>
      <c r="C108" s="236" t="s">
        <v>290</v>
      </c>
      <c r="D108" s="237"/>
      <c r="E108" s="74"/>
      <c r="F108" s="75"/>
      <c r="G108" s="75"/>
      <c r="H108" s="75"/>
      <c r="I108" s="75"/>
      <c r="J108" s="75"/>
      <c r="K108" s="75"/>
      <c r="L108" s="75"/>
      <c r="M108" s="76"/>
      <c r="N108" s="76"/>
      <c r="O108" s="76"/>
      <c r="P108" s="76"/>
      <c r="Q108" s="76" t="str">
        <f t="shared" si="32"/>
        <v/>
      </c>
      <c r="R108" s="76" t="str">
        <f t="shared" si="33"/>
        <v/>
      </c>
      <c r="S108" s="77"/>
      <c r="T108" s="77"/>
      <c r="U108" s="77"/>
      <c r="V108" s="77"/>
      <c r="W108" s="77"/>
      <c r="X108" s="78"/>
      <c r="Y108" s="78"/>
      <c r="Z108" s="78"/>
      <c r="AA108" s="78"/>
      <c r="AB108" s="78"/>
      <c r="AC108" s="78" t="str">
        <f t="shared" si="34"/>
        <v/>
      </c>
      <c r="AD108" s="79" t="str">
        <f t="shared" si="35"/>
        <v/>
      </c>
      <c r="AE108" s="74">
        <v>5</v>
      </c>
      <c r="AF108" s="75">
        <v>7</v>
      </c>
      <c r="AG108" s="75">
        <v>14</v>
      </c>
      <c r="AH108" s="75">
        <v>9</v>
      </c>
      <c r="AI108" s="75">
        <v>11</v>
      </c>
      <c r="AJ108" s="75">
        <v>16</v>
      </c>
      <c r="AK108" s="75"/>
      <c r="AL108" s="76"/>
      <c r="AM108" s="76"/>
      <c r="AN108" s="76"/>
      <c r="AO108" s="76">
        <f t="shared" si="36"/>
        <v>62</v>
      </c>
      <c r="AP108" s="76">
        <f t="shared" si="37"/>
        <v>65.26315789473685</v>
      </c>
      <c r="AQ108" s="77"/>
      <c r="AR108" s="77"/>
      <c r="AS108" s="77"/>
      <c r="AT108" s="77"/>
      <c r="AU108" s="78"/>
      <c r="AV108" s="78"/>
      <c r="AW108" s="78"/>
      <c r="AX108" s="78" t="str">
        <f t="shared" si="38"/>
        <v/>
      </c>
      <c r="AY108" s="78">
        <f t="shared" si="39"/>
        <v>0</v>
      </c>
      <c r="AZ108" s="262"/>
      <c r="BA108" s="263"/>
      <c r="BB108" s="80">
        <f t="shared" si="40"/>
        <v>0</v>
      </c>
      <c r="BC108" s="74">
        <v>89</v>
      </c>
      <c r="BD108" s="75">
        <v>86</v>
      </c>
      <c r="BE108" s="75">
        <v>88</v>
      </c>
      <c r="BF108" s="75"/>
      <c r="BG108" s="75"/>
      <c r="BH108" s="76">
        <f t="shared" si="41"/>
        <v>263</v>
      </c>
      <c r="BI108" s="76">
        <f t="shared" si="42"/>
        <v>87.666666666666671</v>
      </c>
      <c r="BJ108" s="77">
        <v>25</v>
      </c>
      <c r="BK108" s="77">
        <v>20</v>
      </c>
      <c r="BL108" s="77"/>
      <c r="BM108" s="77"/>
      <c r="BN108" s="77"/>
      <c r="BO108" s="77"/>
      <c r="BP108" s="77"/>
      <c r="BQ108" s="77"/>
      <c r="BR108" s="77"/>
      <c r="BS108" s="77"/>
      <c r="BT108" s="78">
        <f t="shared" si="43"/>
        <v>45</v>
      </c>
      <c r="BU108" s="78">
        <f t="shared" si="44"/>
        <v>81.818181818181827</v>
      </c>
      <c r="BV108" s="81">
        <v>88</v>
      </c>
      <c r="BW108" s="81">
        <v>97</v>
      </c>
      <c r="BX108" s="81">
        <v>87</v>
      </c>
      <c r="BY108" s="82"/>
      <c r="BZ108" s="82"/>
      <c r="CA108" s="82">
        <f t="shared" si="45"/>
        <v>272</v>
      </c>
      <c r="CB108" s="82">
        <f t="shared" si="46"/>
        <v>90.666666666666657</v>
      </c>
      <c r="CC108" s="83">
        <v>84</v>
      </c>
      <c r="CD108" s="83">
        <v>88</v>
      </c>
      <c r="CE108" s="84"/>
      <c r="CF108" s="84"/>
      <c r="CG108" s="84"/>
      <c r="CH108" s="84">
        <f t="shared" si="47"/>
        <v>172</v>
      </c>
      <c r="CI108" s="84">
        <f t="shared" si="48"/>
        <v>86</v>
      </c>
      <c r="CJ108" s="85">
        <v>84</v>
      </c>
      <c r="CK108" s="85">
        <v>97</v>
      </c>
      <c r="CL108" s="86"/>
      <c r="CM108" s="86"/>
      <c r="CN108" s="86"/>
      <c r="CO108" s="86">
        <f t="shared" si="49"/>
        <v>181</v>
      </c>
      <c r="CP108" s="86">
        <f t="shared" si="50"/>
        <v>90.5</v>
      </c>
      <c r="CQ108" s="74"/>
      <c r="CR108" s="75"/>
      <c r="CS108" s="75"/>
      <c r="CT108" s="87"/>
      <c r="CU108" s="88"/>
      <c r="CV108" s="88"/>
      <c r="CW108" s="88"/>
      <c r="CX108" s="88"/>
      <c r="CY108" s="88" t="str">
        <f t="shared" si="51"/>
        <v/>
      </c>
      <c r="CZ108" s="89">
        <f t="shared" si="52"/>
        <v>0</v>
      </c>
      <c r="DA108" s="264">
        <v>44</v>
      </c>
      <c r="DB108" s="263"/>
      <c r="DC108" s="80">
        <f t="shared" si="53"/>
        <v>18.333333333333332</v>
      </c>
      <c r="DD108" s="162" t="str">
        <f t="shared" si="54"/>
        <v/>
      </c>
      <c r="DE108" s="162">
        <f t="shared" si="62"/>
        <v>16.315789473684212</v>
      </c>
      <c r="DF108" s="162">
        <f t="shared" si="63"/>
        <v>43.665151515151521</v>
      </c>
      <c r="DG108" s="162">
        <f t="shared" si="64"/>
        <v>18.333333333333332</v>
      </c>
      <c r="DH108" s="93">
        <f t="shared" si="55"/>
        <v>78.314274322169069</v>
      </c>
      <c r="DI108" s="94">
        <f t="shared" si="56"/>
        <v>86.446421451355661</v>
      </c>
      <c r="DJ108" s="95">
        <f t="shared" si="57"/>
        <v>87.952374623427261</v>
      </c>
      <c r="DK108" s="96">
        <f t="shared" si="58"/>
        <v>89.157137161084535</v>
      </c>
      <c r="DL108" s="163">
        <f t="shared" si="31"/>
        <v>89</v>
      </c>
      <c r="DM108" s="164">
        <f t="shared" si="59"/>
        <v>5</v>
      </c>
      <c r="DN108" s="225">
        <f t="shared" si="60"/>
        <v>84</v>
      </c>
      <c r="DO108" s="240">
        <f t="shared" si="61"/>
        <v>86.5</v>
      </c>
    </row>
    <row r="109" spans="1:119" ht="18" customHeight="1">
      <c r="A109" s="70"/>
      <c r="B109" s="71">
        <v>136739070513</v>
      </c>
      <c r="C109" s="236" t="s">
        <v>291</v>
      </c>
      <c r="D109" s="237"/>
      <c r="E109" s="74"/>
      <c r="F109" s="75"/>
      <c r="G109" s="75"/>
      <c r="H109" s="75"/>
      <c r="I109" s="75"/>
      <c r="J109" s="75"/>
      <c r="K109" s="75"/>
      <c r="L109" s="75"/>
      <c r="M109" s="76"/>
      <c r="N109" s="76"/>
      <c r="O109" s="76"/>
      <c r="P109" s="76"/>
      <c r="Q109" s="76" t="str">
        <f t="shared" si="32"/>
        <v/>
      </c>
      <c r="R109" s="76" t="str">
        <f t="shared" si="33"/>
        <v/>
      </c>
      <c r="S109" s="77"/>
      <c r="T109" s="77"/>
      <c r="U109" s="77"/>
      <c r="V109" s="77"/>
      <c r="W109" s="77"/>
      <c r="X109" s="78"/>
      <c r="Y109" s="78"/>
      <c r="Z109" s="78"/>
      <c r="AA109" s="78"/>
      <c r="AB109" s="78"/>
      <c r="AC109" s="78" t="str">
        <f t="shared" si="34"/>
        <v/>
      </c>
      <c r="AD109" s="79" t="str">
        <f t="shared" si="35"/>
        <v/>
      </c>
      <c r="AE109" s="74">
        <v>4</v>
      </c>
      <c r="AF109" s="75">
        <v>2</v>
      </c>
      <c r="AG109" s="75">
        <v>14</v>
      </c>
      <c r="AH109" s="75">
        <v>11</v>
      </c>
      <c r="AI109" s="75">
        <v>11</v>
      </c>
      <c r="AJ109" s="75">
        <v>20</v>
      </c>
      <c r="AK109" s="75"/>
      <c r="AL109" s="76"/>
      <c r="AM109" s="76"/>
      <c r="AN109" s="76"/>
      <c r="AO109" s="76">
        <f t="shared" si="36"/>
        <v>62</v>
      </c>
      <c r="AP109" s="76">
        <f t="shared" si="37"/>
        <v>65.26315789473685</v>
      </c>
      <c r="AQ109" s="77"/>
      <c r="AR109" s="77"/>
      <c r="AS109" s="77"/>
      <c r="AT109" s="77"/>
      <c r="AU109" s="78"/>
      <c r="AV109" s="78"/>
      <c r="AW109" s="78"/>
      <c r="AX109" s="78" t="str">
        <f t="shared" si="38"/>
        <v/>
      </c>
      <c r="AY109" s="78">
        <f t="shared" si="39"/>
        <v>0</v>
      </c>
      <c r="AZ109" s="262"/>
      <c r="BA109" s="263"/>
      <c r="BB109" s="80">
        <f t="shared" si="40"/>
        <v>0</v>
      </c>
      <c r="BC109" s="74">
        <v>86</v>
      </c>
      <c r="BD109" s="75">
        <v>83</v>
      </c>
      <c r="BE109" s="75">
        <v>90</v>
      </c>
      <c r="BF109" s="75"/>
      <c r="BG109" s="75"/>
      <c r="BH109" s="76">
        <f t="shared" si="41"/>
        <v>259</v>
      </c>
      <c r="BI109" s="76">
        <f t="shared" si="42"/>
        <v>86.333333333333329</v>
      </c>
      <c r="BJ109" s="77">
        <v>25</v>
      </c>
      <c r="BK109" s="77">
        <v>20</v>
      </c>
      <c r="BL109" s="77"/>
      <c r="BM109" s="77"/>
      <c r="BN109" s="77"/>
      <c r="BO109" s="77"/>
      <c r="BP109" s="77"/>
      <c r="BQ109" s="77"/>
      <c r="BR109" s="77"/>
      <c r="BS109" s="77"/>
      <c r="BT109" s="78">
        <f t="shared" si="43"/>
        <v>45</v>
      </c>
      <c r="BU109" s="78">
        <f t="shared" si="44"/>
        <v>81.818181818181827</v>
      </c>
      <c r="BV109" s="81">
        <v>70</v>
      </c>
      <c r="BW109" s="81">
        <v>96</v>
      </c>
      <c r="BX109" s="81">
        <v>92</v>
      </c>
      <c r="BY109" s="82"/>
      <c r="BZ109" s="82"/>
      <c r="CA109" s="82">
        <f t="shared" si="45"/>
        <v>258</v>
      </c>
      <c r="CB109" s="82">
        <f t="shared" si="46"/>
        <v>86</v>
      </c>
      <c r="CC109" s="83">
        <v>87</v>
      </c>
      <c r="CD109" s="83">
        <v>86</v>
      </c>
      <c r="CE109" s="84"/>
      <c r="CF109" s="84"/>
      <c r="CG109" s="84"/>
      <c r="CH109" s="84">
        <f t="shared" si="47"/>
        <v>173</v>
      </c>
      <c r="CI109" s="84">
        <f t="shared" si="48"/>
        <v>86.5</v>
      </c>
      <c r="CJ109" s="85">
        <v>92</v>
      </c>
      <c r="CK109" s="85">
        <v>80</v>
      </c>
      <c r="CL109" s="86"/>
      <c r="CM109" s="86"/>
      <c r="CN109" s="86"/>
      <c r="CO109" s="86">
        <f t="shared" si="49"/>
        <v>172</v>
      </c>
      <c r="CP109" s="86">
        <f t="shared" si="50"/>
        <v>86</v>
      </c>
      <c r="CQ109" s="74"/>
      <c r="CR109" s="75"/>
      <c r="CS109" s="75"/>
      <c r="CT109" s="87"/>
      <c r="CU109" s="88"/>
      <c r="CV109" s="88"/>
      <c r="CW109" s="88"/>
      <c r="CX109" s="88"/>
      <c r="CY109" s="88" t="str">
        <f t="shared" si="51"/>
        <v/>
      </c>
      <c r="CZ109" s="89">
        <f t="shared" si="52"/>
        <v>0</v>
      </c>
      <c r="DA109" s="264">
        <v>41</v>
      </c>
      <c r="DB109" s="263"/>
      <c r="DC109" s="80">
        <f t="shared" si="53"/>
        <v>17.083333333333332</v>
      </c>
      <c r="DD109" s="162" t="str">
        <f t="shared" si="54"/>
        <v/>
      </c>
      <c r="DE109" s="162">
        <f t="shared" si="62"/>
        <v>16.315789473684212</v>
      </c>
      <c r="DF109" s="162">
        <f t="shared" si="63"/>
        <v>42.665151515151521</v>
      </c>
      <c r="DG109" s="162">
        <f t="shared" si="64"/>
        <v>17.083333333333332</v>
      </c>
      <c r="DH109" s="93">
        <f t="shared" si="55"/>
        <v>76.064274322169069</v>
      </c>
      <c r="DI109" s="94">
        <f t="shared" si="56"/>
        <v>85.040171451355661</v>
      </c>
      <c r="DJ109" s="95">
        <f t="shared" si="57"/>
        <v>86.702374623427261</v>
      </c>
      <c r="DK109" s="96">
        <f t="shared" si="58"/>
        <v>88.032137161084535</v>
      </c>
      <c r="DL109" s="163">
        <f t="shared" si="31"/>
        <v>88</v>
      </c>
      <c r="DM109" s="164">
        <f t="shared" si="59"/>
        <v>4</v>
      </c>
      <c r="DN109" s="225">
        <f t="shared" si="60"/>
        <v>84</v>
      </c>
      <c r="DO109" s="240">
        <f t="shared" si="61"/>
        <v>86</v>
      </c>
    </row>
    <row r="110" spans="1:119" ht="18" customHeight="1">
      <c r="A110" s="70"/>
      <c r="B110" s="71">
        <v>136739070554</v>
      </c>
      <c r="C110" s="236" t="s">
        <v>292</v>
      </c>
      <c r="D110" s="237"/>
      <c r="E110" s="74"/>
      <c r="F110" s="75"/>
      <c r="G110" s="75"/>
      <c r="H110" s="75"/>
      <c r="I110" s="75"/>
      <c r="J110" s="75"/>
      <c r="K110" s="75"/>
      <c r="L110" s="75"/>
      <c r="M110" s="76"/>
      <c r="N110" s="76"/>
      <c r="O110" s="76"/>
      <c r="P110" s="76"/>
      <c r="Q110" s="76" t="str">
        <f t="shared" si="32"/>
        <v/>
      </c>
      <c r="R110" s="76" t="str">
        <f t="shared" si="33"/>
        <v/>
      </c>
      <c r="S110" s="77"/>
      <c r="T110" s="77"/>
      <c r="U110" s="77"/>
      <c r="V110" s="77"/>
      <c r="W110" s="77"/>
      <c r="X110" s="78"/>
      <c r="Y110" s="78"/>
      <c r="Z110" s="78"/>
      <c r="AA110" s="78"/>
      <c r="AB110" s="78"/>
      <c r="AC110" s="78" t="str">
        <f t="shared" si="34"/>
        <v/>
      </c>
      <c r="AD110" s="79" t="str">
        <f t="shared" si="35"/>
        <v/>
      </c>
      <c r="AE110" s="74">
        <v>1</v>
      </c>
      <c r="AF110" s="75">
        <v>4</v>
      </c>
      <c r="AG110" s="75">
        <v>14</v>
      </c>
      <c r="AH110" s="75">
        <v>7</v>
      </c>
      <c r="AI110" s="75">
        <v>1</v>
      </c>
      <c r="AJ110" s="75">
        <v>5</v>
      </c>
      <c r="AK110" s="75"/>
      <c r="AL110" s="76"/>
      <c r="AM110" s="76"/>
      <c r="AN110" s="76"/>
      <c r="AO110" s="76">
        <f t="shared" si="36"/>
        <v>32</v>
      </c>
      <c r="AP110" s="76">
        <f t="shared" si="37"/>
        <v>33.684210526315788</v>
      </c>
      <c r="AQ110" s="77"/>
      <c r="AR110" s="77"/>
      <c r="AS110" s="77"/>
      <c r="AT110" s="77"/>
      <c r="AU110" s="78"/>
      <c r="AV110" s="78"/>
      <c r="AW110" s="78"/>
      <c r="AX110" s="78" t="str">
        <f t="shared" si="38"/>
        <v/>
      </c>
      <c r="AY110" s="78">
        <f t="shared" si="39"/>
        <v>0</v>
      </c>
      <c r="AZ110" s="262"/>
      <c r="BA110" s="263"/>
      <c r="BB110" s="80">
        <f t="shared" si="40"/>
        <v>0</v>
      </c>
      <c r="BC110" s="74">
        <v>80</v>
      </c>
      <c r="BD110" s="75">
        <v>70</v>
      </c>
      <c r="BE110" s="75">
        <v>83</v>
      </c>
      <c r="BF110" s="75"/>
      <c r="BG110" s="75"/>
      <c r="BH110" s="76">
        <f t="shared" si="41"/>
        <v>233</v>
      </c>
      <c r="BI110" s="76">
        <f t="shared" si="42"/>
        <v>77.666666666666657</v>
      </c>
      <c r="BJ110" s="77">
        <v>25</v>
      </c>
      <c r="BK110" s="77">
        <v>25</v>
      </c>
      <c r="BL110" s="77"/>
      <c r="BM110" s="77"/>
      <c r="BN110" s="77"/>
      <c r="BO110" s="77"/>
      <c r="BP110" s="77"/>
      <c r="BQ110" s="77"/>
      <c r="BR110" s="77"/>
      <c r="BS110" s="77"/>
      <c r="BT110" s="78">
        <f t="shared" si="43"/>
        <v>50</v>
      </c>
      <c r="BU110" s="78">
        <f t="shared" si="44"/>
        <v>90.909090909090907</v>
      </c>
      <c r="BV110" s="81">
        <v>70</v>
      </c>
      <c r="BW110" s="81">
        <v>70</v>
      </c>
      <c r="BX110" s="81">
        <v>89</v>
      </c>
      <c r="BY110" s="82"/>
      <c r="BZ110" s="82"/>
      <c r="CA110" s="82">
        <f t="shared" si="45"/>
        <v>229</v>
      </c>
      <c r="CB110" s="82">
        <f t="shared" si="46"/>
        <v>76.333333333333329</v>
      </c>
      <c r="CC110" s="83">
        <v>70</v>
      </c>
      <c r="CD110" s="83">
        <v>86</v>
      </c>
      <c r="CE110" s="84"/>
      <c r="CF110" s="84"/>
      <c r="CG110" s="84"/>
      <c r="CH110" s="84">
        <f t="shared" si="47"/>
        <v>156</v>
      </c>
      <c r="CI110" s="84">
        <f t="shared" si="48"/>
        <v>78</v>
      </c>
      <c r="CJ110" s="85">
        <v>84</v>
      </c>
      <c r="CK110" s="85">
        <v>70</v>
      </c>
      <c r="CL110" s="86"/>
      <c r="CM110" s="86"/>
      <c r="CN110" s="86"/>
      <c r="CO110" s="86">
        <f t="shared" si="49"/>
        <v>154</v>
      </c>
      <c r="CP110" s="86">
        <f t="shared" si="50"/>
        <v>77</v>
      </c>
      <c r="CQ110" s="74"/>
      <c r="CR110" s="75"/>
      <c r="CS110" s="75"/>
      <c r="CT110" s="87"/>
      <c r="CU110" s="88"/>
      <c r="CV110" s="88"/>
      <c r="CW110" s="88"/>
      <c r="CX110" s="88"/>
      <c r="CY110" s="88" t="str">
        <f t="shared" si="51"/>
        <v/>
      </c>
      <c r="CZ110" s="89">
        <f t="shared" si="52"/>
        <v>0</v>
      </c>
      <c r="DA110" s="264">
        <v>26</v>
      </c>
      <c r="DB110" s="263"/>
      <c r="DC110" s="80">
        <f t="shared" si="53"/>
        <v>10.833333333333336</v>
      </c>
      <c r="DD110" s="162" t="str">
        <f t="shared" si="54"/>
        <v/>
      </c>
      <c r="DE110" s="162">
        <f t="shared" si="62"/>
        <v>8.4210526315789469</v>
      </c>
      <c r="DF110" s="162">
        <f t="shared" si="63"/>
        <v>39.990909090909092</v>
      </c>
      <c r="DG110" s="162">
        <f t="shared" si="64"/>
        <v>10.833333333333336</v>
      </c>
      <c r="DH110" s="93">
        <f t="shared" si="55"/>
        <v>59.245295055821373</v>
      </c>
      <c r="DI110" s="94">
        <f t="shared" si="56"/>
        <v>74.528309409888351</v>
      </c>
      <c r="DJ110" s="95">
        <f t="shared" si="57"/>
        <v>77.358497253234091</v>
      </c>
      <c r="DK110" s="96">
        <f t="shared" si="58"/>
        <v>79.622647527910686</v>
      </c>
      <c r="DL110" s="163">
        <f t="shared" si="31"/>
        <v>80</v>
      </c>
      <c r="DM110" s="164">
        <f t="shared" si="59"/>
        <v>2</v>
      </c>
      <c r="DN110" s="225">
        <f t="shared" si="60"/>
        <v>78</v>
      </c>
      <c r="DO110" s="240">
        <f t="shared" si="61"/>
        <v>79</v>
      </c>
    </row>
    <row r="111" spans="1:119" ht="18" customHeight="1">
      <c r="A111" s="70"/>
      <c r="B111" s="71">
        <v>136733070143</v>
      </c>
      <c r="C111" s="236" t="s">
        <v>293</v>
      </c>
      <c r="D111" s="237"/>
      <c r="E111" s="74"/>
      <c r="F111" s="75"/>
      <c r="G111" s="75"/>
      <c r="H111" s="75"/>
      <c r="I111" s="75"/>
      <c r="J111" s="75"/>
      <c r="K111" s="75"/>
      <c r="L111" s="75"/>
      <c r="M111" s="76"/>
      <c r="N111" s="76"/>
      <c r="O111" s="76"/>
      <c r="P111" s="76"/>
      <c r="Q111" s="76" t="str">
        <f t="shared" si="32"/>
        <v/>
      </c>
      <c r="R111" s="76" t="str">
        <f t="shared" si="33"/>
        <v/>
      </c>
      <c r="S111" s="77"/>
      <c r="T111" s="77"/>
      <c r="U111" s="77"/>
      <c r="V111" s="77"/>
      <c r="W111" s="77"/>
      <c r="X111" s="78"/>
      <c r="Y111" s="78"/>
      <c r="Z111" s="78"/>
      <c r="AA111" s="78"/>
      <c r="AB111" s="78"/>
      <c r="AC111" s="78" t="str">
        <f t="shared" si="34"/>
        <v/>
      </c>
      <c r="AD111" s="79" t="str">
        <f t="shared" si="35"/>
        <v/>
      </c>
      <c r="AE111" s="74">
        <v>1</v>
      </c>
      <c r="AF111" s="75">
        <v>9</v>
      </c>
      <c r="AG111" s="75">
        <v>12</v>
      </c>
      <c r="AH111" s="75">
        <v>12</v>
      </c>
      <c r="AI111" s="75">
        <v>6</v>
      </c>
      <c r="AJ111" s="75">
        <v>17</v>
      </c>
      <c r="AK111" s="75"/>
      <c r="AL111" s="76"/>
      <c r="AM111" s="76"/>
      <c r="AN111" s="76"/>
      <c r="AO111" s="76">
        <f t="shared" si="36"/>
        <v>57</v>
      </c>
      <c r="AP111" s="76">
        <f t="shared" si="37"/>
        <v>60</v>
      </c>
      <c r="AQ111" s="77"/>
      <c r="AR111" s="77"/>
      <c r="AS111" s="77"/>
      <c r="AT111" s="77"/>
      <c r="AU111" s="78"/>
      <c r="AV111" s="78"/>
      <c r="AW111" s="78"/>
      <c r="AX111" s="78" t="str">
        <f t="shared" si="38"/>
        <v/>
      </c>
      <c r="AY111" s="78">
        <f t="shared" si="39"/>
        <v>0</v>
      </c>
      <c r="AZ111" s="262"/>
      <c r="BA111" s="263"/>
      <c r="BB111" s="80">
        <f t="shared" si="40"/>
        <v>0</v>
      </c>
      <c r="BC111" s="74">
        <v>89</v>
      </c>
      <c r="BD111" s="75">
        <v>93</v>
      </c>
      <c r="BE111" s="75">
        <v>82</v>
      </c>
      <c r="BF111" s="75"/>
      <c r="BG111" s="75"/>
      <c r="BH111" s="76">
        <f t="shared" si="41"/>
        <v>264</v>
      </c>
      <c r="BI111" s="76">
        <f t="shared" si="42"/>
        <v>88</v>
      </c>
      <c r="BJ111" s="77">
        <v>24</v>
      </c>
      <c r="BK111" s="77">
        <v>18</v>
      </c>
      <c r="BL111" s="77"/>
      <c r="BM111" s="77"/>
      <c r="BN111" s="77"/>
      <c r="BO111" s="77"/>
      <c r="BP111" s="77"/>
      <c r="BQ111" s="77"/>
      <c r="BR111" s="77"/>
      <c r="BS111" s="77"/>
      <c r="BT111" s="78">
        <f t="shared" si="43"/>
        <v>42</v>
      </c>
      <c r="BU111" s="78">
        <f t="shared" si="44"/>
        <v>76.363636363636374</v>
      </c>
      <c r="BV111" s="81">
        <v>70</v>
      </c>
      <c r="BW111" s="81">
        <v>97</v>
      </c>
      <c r="BX111" s="81">
        <v>92</v>
      </c>
      <c r="BY111" s="82"/>
      <c r="BZ111" s="82"/>
      <c r="CA111" s="82">
        <f t="shared" si="45"/>
        <v>259</v>
      </c>
      <c r="CB111" s="82">
        <f t="shared" si="46"/>
        <v>86.333333333333329</v>
      </c>
      <c r="CC111" s="83">
        <v>95</v>
      </c>
      <c r="CD111" s="83">
        <v>84</v>
      </c>
      <c r="CE111" s="84"/>
      <c r="CF111" s="84"/>
      <c r="CG111" s="84"/>
      <c r="CH111" s="84">
        <f t="shared" si="47"/>
        <v>179</v>
      </c>
      <c r="CI111" s="84">
        <f t="shared" si="48"/>
        <v>89.5</v>
      </c>
      <c r="CJ111" s="85">
        <v>92</v>
      </c>
      <c r="CK111" s="85">
        <v>80</v>
      </c>
      <c r="CL111" s="86"/>
      <c r="CM111" s="86"/>
      <c r="CN111" s="86"/>
      <c r="CO111" s="86">
        <f t="shared" si="49"/>
        <v>172</v>
      </c>
      <c r="CP111" s="86">
        <f t="shared" si="50"/>
        <v>86</v>
      </c>
      <c r="CQ111" s="74"/>
      <c r="CR111" s="75"/>
      <c r="CS111" s="75"/>
      <c r="CT111" s="87"/>
      <c r="CU111" s="88"/>
      <c r="CV111" s="88"/>
      <c r="CW111" s="88"/>
      <c r="CX111" s="88"/>
      <c r="CY111" s="88" t="str">
        <f t="shared" si="51"/>
        <v/>
      </c>
      <c r="CZ111" s="89">
        <f t="shared" si="52"/>
        <v>0</v>
      </c>
      <c r="DA111" s="264">
        <v>54</v>
      </c>
      <c r="DB111" s="263"/>
      <c r="DC111" s="80">
        <f t="shared" si="53"/>
        <v>22.5</v>
      </c>
      <c r="DD111" s="162" t="str">
        <f t="shared" si="54"/>
        <v/>
      </c>
      <c r="DE111" s="162">
        <f t="shared" si="62"/>
        <v>15</v>
      </c>
      <c r="DF111" s="162">
        <f t="shared" si="63"/>
        <v>42.619696969696967</v>
      </c>
      <c r="DG111" s="162">
        <f t="shared" si="64"/>
        <v>22.5</v>
      </c>
      <c r="DH111" s="93">
        <f t="shared" si="55"/>
        <v>80.119696969696975</v>
      </c>
      <c r="DI111" s="94">
        <f t="shared" si="56"/>
        <v>87.574810606060609</v>
      </c>
      <c r="DJ111" s="95">
        <f t="shared" si="57"/>
        <v>88.955387205387211</v>
      </c>
      <c r="DK111" s="96">
        <f t="shared" si="58"/>
        <v>90.059848484848487</v>
      </c>
      <c r="DL111" s="163">
        <f t="shared" si="31"/>
        <v>90</v>
      </c>
      <c r="DM111" s="164">
        <f t="shared" si="59"/>
        <v>7</v>
      </c>
      <c r="DN111" s="225">
        <f t="shared" si="60"/>
        <v>83</v>
      </c>
      <c r="DO111" s="240">
        <f t="shared" si="61"/>
        <v>86.5</v>
      </c>
    </row>
    <row r="112" spans="1:119" ht="18" customHeight="1">
      <c r="A112" s="70"/>
      <c r="B112" s="71">
        <v>109337131124</v>
      </c>
      <c r="C112" s="236" t="s">
        <v>294</v>
      </c>
      <c r="D112" s="237"/>
      <c r="E112" s="74"/>
      <c r="F112" s="75"/>
      <c r="G112" s="75"/>
      <c r="H112" s="75"/>
      <c r="I112" s="75"/>
      <c r="J112" s="75"/>
      <c r="K112" s="75"/>
      <c r="L112" s="75"/>
      <c r="M112" s="76"/>
      <c r="N112" s="76"/>
      <c r="O112" s="76"/>
      <c r="P112" s="76"/>
      <c r="Q112" s="76" t="str">
        <f t="shared" si="32"/>
        <v/>
      </c>
      <c r="R112" s="76" t="str">
        <f t="shared" si="33"/>
        <v/>
      </c>
      <c r="S112" s="77"/>
      <c r="T112" s="77"/>
      <c r="U112" s="77"/>
      <c r="V112" s="77"/>
      <c r="W112" s="77"/>
      <c r="X112" s="78"/>
      <c r="Y112" s="78"/>
      <c r="Z112" s="78"/>
      <c r="AA112" s="78"/>
      <c r="AB112" s="78"/>
      <c r="AC112" s="78" t="str">
        <f t="shared" si="34"/>
        <v/>
      </c>
      <c r="AD112" s="79" t="str">
        <f t="shared" si="35"/>
        <v/>
      </c>
      <c r="AE112" s="74">
        <v>2</v>
      </c>
      <c r="AF112" s="75">
        <v>4</v>
      </c>
      <c r="AG112" s="75">
        <v>1</v>
      </c>
      <c r="AH112" s="75">
        <v>10</v>
      </c>
      <c r="AI112" s="75">
        <v>8</v>
      </c>
      <c r="AJ112" s="75">
        <v>4</v>
      </c>
      <c r="AK112" s="75"/>
      <c r="AL112" s="76"/>
      <c r="AM112" s="76"/>
      <c r="AN112" s="76"/>
      <c r="AO112" s="76">
        <f t="shared" si="36"/>
        <v>29</v>
      </c>
      <c r="AP112" s="76">
        <f t="shared" si="37"/>
        <v>30.526315789473685</v>
      </c>
      <c r="AQ112" s="77"/>
      <c r="AR112" s="77"/>
      <c r="AS112" s="77"/>
      <c r="AT112" s="77"/>
      <c r="AU112" s="78"/>
      <c r="AV112" s="78"/>
      <c r="AW112" s="78"/>
      <c r="AX112" s="78" t="str">
        <f t="shared" si="38"/>
        <v/>
      </c>
      <c r="AY112" s="78">
        <f t="shared" si="39"/>
        <v>0</v>
      </c>
      <c r="AZ112" s="262"/>
      <c r="BA112" s="263"/>
      <c r="BB112" s="80">
        <f t="shared" si="40"/>
        <v>0</v>
      </c>
      <c r="BC112" s="74">
        <v>86</v>
      </c>
      <c r="BD112" s="75">
        <v>70</v>
      </c>
      <c r="BE112" s="75">
        <v>86</v>
      </c>
      <c r="BF112" s="75"/>
      <c r="BG112" s="75"/>
      <c r="BH112" s="76">
        <f t="shared" si="41"/>
        <v>242</v>
      </c>
      <c r="BI112" s="76">
        <f t="shared" si="42"/>
        <v>80.666666666666657</v>
      </c>
      <c r="BJ112" s="77">
        <v>1</v>
      </c>
      <c r="BK112" s="77">
        <v>30</v>
      </c>
      <c r="BL112" s="77"/>
      <c r="BM112" s="77"/>
      <c r="BN112" s="77"/>
      <c r="BO112" s="77"/>
      <c r="BP112" s="77"/>
      <c r="BQ112" s="77"/>
      <c r="BR112" s="77"/>
      <c r="BS112" s="77"/>
      <c r="BT112" s="78">
        <f t="shared" si="43"/>
        <v>31</v>
      </c>
      <c r="BU112" s="78">
        <f t="shared" si="44"/>
        <v>56.36363636363636</v>
      </c>
      <c r="BV112" s="81">
        <v>70</v>
      </c>
      <c r="BW112" s="81">
        <v>97</v>
      </c>
      <c r="BX112" s="81">
        <v>89</v>
      </c>
      <c r="BY112" s="82"/>
      <c r="BZ112" s="82"/>
      <c r="CA112" s="82">
        <f t="shared" si="45"/>
        <v>256</v>
      </c>
      <c r="CB112" s="82">
        <f t="shared" si="46"/>
        <v>85.333333333333343</v>
      </c>
      <c r="CC112" s="83">
        <v>98</v>
      </c>
      <c r="CD112" s="83">
        <v>70</v>
      </c>
      <c r="CE112" s="84"/>
      <c r="CF112" s="84"/>
      <c r="CG112" s="84"/>
      <c r="CH112" s="84">
        <f t="shared" si="47"/>
        <v>168</v>
      </c>
      <c r="CI112" s="84">
        <f t="shared" si="48"/>
        <v>84</v>
      </c>
      <c r="CJ112" s="85">
        <v>92</v>
      </c>
      <c r="CK112" s="85">
        <v>70</v>
      </c>
      <c r="CL112" s="86"/>
      <c r="CM112" s="86"/>
      <c r="CN112" s="86"/>
      <c r="CO112" s="86">
        <f t="shared" si="49"/>
        <v>162</v>
      </c>
      <c r="CP112" s="86">
        <f t="shared" si="50"/>
        <v>81</v>
      </c>
      <c r="CQ112" s="74"/>
      <c r="CR112" s="75"/>
      <c r="CS112" s="75"/>
      <c r="CT112" s="87"/>
      <c r="CU112" s="88"/>
      <c r="CV112" s="88"/>
      <c r="CW112" s="88"/>
      <c r="CX112" s="88"/>
      <c r="CY112" s="88" t="str">
        <f t="shared" si="51"/>
        <v/>
      </c>
      <c r="CZ112" s="89">
        <f t="shared" si="52"/>
        <v>0</v>
      </c>
      <c r="DA112" s="264">
        <v>37</v>
      </c>
      <c r="DB112" s="263"/>
      <c r="DC112" s="80">
        <f t="shared" si="53"/>
        <v>15.416666666666668</v>
      </c>
      <c r="DD112" s="162" t="str">
        <f t="shared" si="54"/>
        <v/>
      </c>
      <c r="DE112" s="162">
        <f t="shared" si="62"/>
        <v>7.6315789473684212</v>
      </c>
      <c r="DF112" s="162">
        <f t="shared" si="63"/>
        <v>38.736363636363635</v>
      </c>
      <c r="DG112" s="162">
        <f t="shared" si="64"/>
        <v>15.416666666666668</v>
      </c>
      <c r="DH112" s="93">
        <f t="shared" si="55"/>
        <v>61.784609250398731</v>
      </c>
      <c r="DI112" s="94">
        <f t="shared" si="56"/>
        <v>76.115380781499212</v>
      </c>
      <c r="DJ112" s="95">
        <f t="shared" si="57"/>
        <v>78.769227361332625</v>
      </c>
      <c r="DK112" s="96">
        <f t="shared" si="58"/>
        <v>80.892304625199358</v>
      </c>
      <c r="DL112" s="163">
        <f t="shared" si="31"/>
        <v>81</v>
      </c>
      <c r="DM112" s="164">
        <f t="shared" si="59"/>
        <v>3</v>
      </c>
      <c r="DN112" s="225">
        <f t="shared" si="60"/>
        <v>78</v>
      </c>
      <c r="DO112" s="240">
        <f t="shared" si="61"/>
        <v>79.5</v>
      </c>
    </row>
    <row r="113" spans="1:119" ht="18" customHeight="1">
      <c r="A113" s="70"/>
      <c r="B113" s="71">
        <v>305405140304</v>
      </c>
      <c r="C113" s="236" t="s">
        <v>295</v>
      </c>
      <c r="D113" s="237"/>
      <c r="E113" s="74"/>
      <c r="F113" s="75"/>
      <c r="G113" s="75"/>
      <c r="H113" s="75"/>
      <c r="I113" s="75"/>
      <c r="J113" s="75"/>
      <c r="K113" s="75"/>
      <c r="L113" s="75"/>
      <c r="M113" s="76"/>
      <c r="N113" s="76"/>
      <c r="O113" s="76"/>
      <c r="P113" s="76"/>
      <c r="Q113" s="76" t="str">
        <f t="shared" si="32"/>
        <v/>
      </c>
      <c r="R113" s="76" t="str">
        <f t="shared" si="33"/>
        <v/>
      </c>
      <c r="S113" s="77"/>
      <c r="T113" s="77"/>
      <c r="U113" s="77"/>
      <c r="V113" s="77"/>
      <c r="W113" s="77"/>
      <c r="X113" s="78"/>
      <c r="Y113" s="78"/>
      <c r="Z113" s="78"/>
      <c r="AA113" s="78"/>
      <c r="AB113" s="78"/>
      <c r="AC113" s="78" t="str">
        <f t="shared" si="34"/>
        <v/>
      </c>
      <c r="AD113" s="79" t="str">
        <f t="shared" si="35"/>
        <v/>
      </c>
      <c r="AE113" s="74">
        <v>1</v>
      </c>
      <c r="AF113" s="75">
        <v>2</v>
      </c>
      <c r="AG113" s="75">
        <v>8</v>
      </c>
      <c r="AH113" s="75">
        <v>9</v>
      </c>
      <c r="AI113" s="75">
        <v>7</v>
      </c>
      <c r="AJ113" s="75">
        <v>1</v>
      </c>
      <c r="AK113" s="75"/>
      <c r="AL113" s="76"/>
      <c r="AM113" s="76"/>
      <c r="AN113" s="76"/>
      <c r="AO113" s="76">
        <f t="shared" si="36"/>
        <v>28</v>
      </c>
      <c r="AP113" s="76">
        <f t="shared" si="37"/>
        <v>29.473684210526311</v>
      </c>
      <c r="AQ113" s="77"/>
      <c r="AR113" s="77"/>
      <c r="AS113" s="77"/>
      <c r="AT113" s="77"/>
      <c r="AU113" s="78"/>
      <c r="AV113" s="78"/>
      <c r="AW113" s="78"/>
      <c r="AX113" s="78" t="str">
        <f t="shared" si="38"/>
        <v/>
      </c>
      <c r="AY113" s="78">
        <f t="shared" si="39"/>
        <v>0</v>
      </c>
      <c r="AZ113" s="262"/>
      <c r="BA113" s="263"/>
      <c r="BB113" s="80">
        <f t="shared" si="40"/>
        <v>0</v>
      </c>
      <c r="BC113" s="74">
        <v>70</v>
      </c>
      <c r="BD113" s="75">
        <v>88</v>
      </c>
      <c r="BE113" s="75">
        <v>84</v>
      </c>
      <c r="BF113" s="75"/>
      <c r="BG113" s="75"/>
      <c r="BH113" s="76">
        <f t="shared" si="41"/>
        <v>242</v>
      </c>
      <c r="BI113" s="76">
        <f t="shared" si="42"/>
        <v>80.666666666666657</v>
      </c>
      <c r="BJ113" s="77">
        <v>1</v>
      </c>
      <c r="BK113" s="77">
        <v>1</v>
      </c>
      <c r="BL113" s="77"/>
      <c r="BM113" s="77"/>
      <c r="BN113" s="77"/>
      <c r="BO113" s="77"/>
      <c r="BP113" s="77"/>
      <c r="BQ113" s="77"/>
      <c r="BR113" s="77"/>
      <c r="BS113" s="77"/>
      <c r="BT113" s="78">
        <f t="shared" si="43"/>
        <v>2</v>
      </c>
      <c r="BU113" s="78">
        <f t="shared" si="44"/>
        <v>3.6363636363636362</v>
      </c>
      <c r="BV113" s="81">
        <v>70</v>
      </c>
      <c r="BW113" s="81">
        <v>70</v>
      </c>
      <c r="BX113" s="81">
        <v>88</v>
      </c>
      <c r="BY113" s="82"/>
      <c r="BZ113" s="82"/>
      <c r="CA113" s="82">
        <f t="shared" si="45"/>
        <v>228</v>
      </c>
      <c r="CB113" s="82">
        <f t="shared" si="46"/>
        <v>76</v>
      </c>
      <c r="CC113" s="83">
        <v>70</v>
      </c>
      <c r="CD113" s="83">
        <v>83</v>
      </c>
      <c r="CE113" s="84"/>
      <c r="CF113" s="84"/>
      <c r="CG113" s="84"/>
      <c r="CH113" s="84">
        <f t="shared" si="47"/>
        <v>153</v>
      </c>
      <c r="CI113" s="84">
        <f t="shared" si="48"/>
        <v>76.5</v>
      </c>
      <c r="CJ113" s="85">
        <v>70</v>
      </c>
      <c r="CK113" s="85">
        <v>70</v>
      </c>
      <c r="CL113" s="86"/>
      <c r="CM113" s="86"/>
      <c r="CN113" s="86"/>
      <c r="CO113" s="86">
        <f t="shared" si="49"/>
        <v>140</v>
      </c>
      <c r="CP113" s="86">
        <f t="shared" si="50"/>
        <v>70</v>
      </c>
      <c r="CQ113" s="74"/>
      <c r="CR113" s="75"/>
      <c r="CS113" s="75"/>
      <c r="CT113" s="87"/>
      <c r="CU113" s="88"/>
      <c r="CV113" s="88"/>
      <c r="CW113" s="88"/>
      <c r="CX113" s="88"/>
      <c r="CY113" s="88" t="str">
        <f t="shared" si="51"/>
        <v/>
      </c>
      <c r="CZ113" s="89">
        <f t="shared" si="52"/>
        <v>0</v>
      </c>
      <c r="DA113" s="264">
        <v>31</v>
      </c>
      <c r="DB113" s="263"/>
      <c r="DC113" s="80">
        <f t="shared" si="53"/>
        <v>12.916666666666668</v>
      </c>
      <c r="DD113" s="162" t="str">
        <f t="shared" si="54"/>
        <v/>
      </c>
      <c r="DE113" s="162">
        <f t="shared" si="62"/>
        <v>7.3684210526315779</v>
      </c>
      <c r="DF113" s="162">
        <f t="shared" si="63"/>
        <v>30.68030303030303</v>
      </c>
      <c r="DG113" s="162">
        <f t="shared" si="64"/>
        <v>12.916666666666668</v>
      </c>
      <c r="DH113" s="93">
        <f t="shared" si="55"/>
        <v>50.965390749601269</v>
      </c>
      <c r="DI113" s="94">
        <f t="shared" si="56"/>
        <v>69.353369218500788</v>
      </c>
      <c r="DJ113" s="95">
        <f t="shared" si="57"/>
        <v>72.758550416445146</v>
      </c>
      <c r="DK113" s="96">
        <f t="shared" si="58"/>
        <v>75.482695374800642</v>
      </c>
      <c r="DL113" s="163">
        <f t="shared" si="31"/>
        <v>75</v>
      </c>
      <c r="DM113" s="164">
        <f t="shared" si="59"/>
        <v>-4</v>
      </c>
      <c r="DN113" s="225">
        <f t="shared" si="60"/>
        <v>79</v>
      </c>
      <c r="DO113" s="240">
        <f t="shared" si="61"/>
        <v>77</v>
      </c>
    </row>
    <row r="114" spans="1:119" ht="18" customHeight="1" thickBot="1">
      <c r="A114" s="70"/>
      <c r="B114" s="71">
        <v>109330070635</v>
      </c>
      <c r="C114" s="236" t="s">
        <v>296</v>
      </c>
      <c r="D114" s="237"/>
      <c r="E114" s="74"/>
      <c r="F114" s="75"/>
      <c r="G114" s="75"/>
      <c r="H114" s="75"/>
      <c r="I114" s="75"/>
      <c r="J114" s="75"/>
      <c r="K114" s="75"/>
      <c r="L114" s="75"/>
      <c r="M114" s="76"/>
      <c r="N114" s="76"/>
      <c r="O114" s="76"/>
      <c r="P114" s="76"/>
      <c r="Q114" s="76" t="str">
        <f t="shared" si="32"/>
        <v/>
      </c>
      <c r="R114" s="76" t="str">
        <f t="shared" si="33"/>
        <v/>
      </c>
      <c r="S114" s="77"/>
      <c r="T114" s="77"/>
      <c r="U114" s="77"/>
      <c r="V114" s="77"/>
      <c r="W114" s="77"/>
      <c r="X114" s="78"/>
      <c r="Y114" s="78"/>
      <c r="Z114" s="78"/>
      <c r="AA114" s="78"/>
      <c r="AB114" s="78"/>
      <c r="AC114" s="78" t="str">
        <f t="shared" si="34"/>
        <v/>
      </c>
      <c r="AD114" s="79" t="str">
        <f t="shared" si="35"/>
        <v/>
      </c>
      <c r="AE114" s="74">
        <v>12</v>
      </c>
      <c r="AF114" s="75">
        <v>6</v>
      </c>
      <c r="AG114" s="75">
        <v>20</v>
      </c>
      <c r="AH114" s="75">
        <v>11</v>
      </c>
      <c r="AI114" s="75">
        <v>7</v>
      </c>
      <c r="AJ114" s="75">
        <v>15</v>
      </c>
      <c r="AK114" s="75"/>
      <c r="AL114" s="76"/>
      <c r="AM114" s="76"/>
      <c r="AN114" s="76"/>
      <c r="AO114" s="76">
        <f t="shared" si="36"/>
        <v>71</v>
      </c>
      <c r="AP114" s="76">
        <f t="shared" si="37"/>
        <v>74.73684210526315</v>
      </c>
      <c r="AQ114" s="77"/>
      <c r="AR114" s="77"/>
      <c r="AS114" s="77"/>
      <c r="AT114" s="77"/>
      <c r="AU114" s="78"/>
      <c r="AV114" s="78"/>
      <c r="AW114" s="78"/>
      <c r="AX114" s="78" t="str">
        <f t="shared" si="38"/>
        <v/>
      </c>
      <c r="AY114" s="78">
        <f t="shared" si="39"/>
        <v>0</v>
      </c>
      <c r="AZ114" s="262"/>
      <c r="BA114" s="263"/>
      <c r="BB114" s="80">
        <f t="shared" si="40"/>
        <v>0</v>
      </c>
      <c r="BC114" s="74">
        <v>86</v>
      </c>
      <c r="BD114" s="75">
        <v>86</v>
      </c>
      <c r="BE114" s="75">
        <v>86</v>
      </c>
      <c r="BF114" s="75"/>
      <c r="BG114" s="75"/>
      <c r="BH114" s="76">
        <f t="shared" si="41"/>
        <v>258</v>
      </c>
      <c r="BI114" s="76">
        <f t="shared" si="42"/>
        <v>86</v>
      </c>
      <c r="BJ114" s="77">
        <v>25</v>
      </c>
      <c r="BK114" s="77">
        <v>17</v>
      </c>
      <c r="BL114" s="77"/>
      <c r="BM114" s="77"/>
      <c r="BN114" s="77"/>
      <c r="BO114" s="77"/>
      <c r="BP114" s="77"/>
      <c r="BQ114" s="77"/>
      <c r="BR114" s="77"/>
      <c r="BS114" s="77"/>
      <c r="BT114" s="78">
        <f t="shared" si="43"/>
        <v>42</v>
      </c>
      <c r="BU114" s="78">
        <f t="shared" si="44"/>
        <v>76.363636363636374</v>
      </c>
      <c r="BV114" s="81">
        <v>82</v>
      </c>
      <c r="BW114" s="81">
        <v>98</v>
      </c>
      <c r="BX114" s="81">
        <v>92</v>
      </c>
      <c r="BY114" s="82"/>
      <c r="BZ114" s="82"/>
      <c r="CA114" s="82">
        <f t="shared" si="45"/>
        <v>272</v>
      </c>
      <c r="CB114" s="82">
        <f t="shared" si="46"/>
        <v>90.666666666666657</v>
      </c>
      <c r="CC114" s="83">
        <v>86</v>
      </c>
      <c r="CD114" s="83">
        <v>90</v>
      </c>
      <c r="CE114" s="84"/>
      <c r="CF114" s="84"/>
      <c r="CG114" s="84"/>
      <c r="CH114" s="84">
        <f t="shared" si="47"/>
        <v>176</v>
      </c>
      <c r="CI114" s="84">
        <f t="shared" si="48"/>
        <v>88</v>
      </c>
      <c r="CJ114" s="85">
        <v>97</v>
      </c>
      <c r="CK114" s="85">
        <v>80</v>
      </c>
      <c r="CL114" s="86"/>
      <c r="CM114" s="86"/>
      <c r="CN114" s="86"/>
      <c r="CO114" s="86">
        <f t="shared" si="49"/>
        <v>177</v>
      </c>
      <c r="CP114" s="86">
        <f t="shared" si="50"/>
        <v>88.5</v>
      </c>
      <c r="CQ114" s="74"/>
      <c r="CR114" s="75"/>
      <c r="CS114" s="75"/>
      <c r="CT114" s="87"/>
      <c r="CU114" s="88"/>
      <c r="CV114" s="88"/>
      <c r="CW114" s="88"/>
      <c r="CX114" s="88"/>
      <c r="CY114" s="88" t="str">
        <f t="shared" si="51"/>
        <v/>
      </c>
      <c r="CZ114" s="89">
        <f t="shared" si="52"/>
        <v>0</v>
      </c>
      <c r="DA114" s="264">
        <v>45</v>
      </c>
      <c r="DB114" s="263"/>
      <c r="DC114" s="80">
        <f t="shared" si="53"/>
        <v>18.75</v>
      </c>
      <c r="DD114" s="162" t="str">
        <f t="shared" si="54"/>
        <v/>
      </c>
      <c r="DE114" s="162">
        <f t="shared" si="62"/>
        <v>18.684210526315788</v>
      </c>
      <c r="DF114" s="162">
        <f t="shared" si="63"/>
        <v>42.953030303030303</v>
      </c>
      <c r="DG114" s="162">
        <f t="shared" si="64"/>
        <v>18.75</v>
      </c>
      <c r="DH114" s="93">
        <f t="shared" si="55"/>
        <v>80.387240829346098</v>
      </c>
      <c r="DI114" s="94">
        <f t="shared" si="56"/>
        <v>87.742025518341308</v>
      </c>
      <c r="DJ114" s="95">
        <f t="shared" si="57"/>
        <v>89.104022682970054</v>
      </c>
      <c r="DK114" s="96">
        <f t="shared" si="58"/>
        <v>90.193620414673049</v>
      </c>
      <c r="DL114" s="163">
        <f t="shared" si="31"/>
        <v>90</v>
      </c>
      <c r="DM114" s="164">
        <f t="shared" si="59"/>
        <v>5</v>
      </c>
      <c r="DN114" s="225">
        <f t="shared" si="60"/>
        <v>85</v>
      </c>
      <c r="DO114" s="240">
        <f t="shared" si="61"/>
        <v>87.5</v>
      </c>
    </row>
    <row r="115" spans="1:119" ht="18" hidden="1" customHeight="1">
      <c r="A115" s="70"/>
      <c r="B115" s="71"/>
      <c r="C115" s="236"/>
      <c r="D115" s="237"/>
      <c r="E115" s="74"/>
      <c r="F115" s="75"/>
      <c r="G115" s="75"/>
      <c r="H115" s="75"/>
      <c r="I115" s="75"/>
      <c r="J115" s="75"/>
      <c r="K115" s="75"/>
      <c r="L115" s="75"/>
      <c r="M115" s="76"/>
      <c r="N115" s="76"/>
      <c r="O115" s="76"/>
      <c r="P115" s="76"/>
      <c r="Q115" s="76" t="str">
        <f t="shared" si="32"/>
        <v/>
      </c>
      <c r="R115" s="76" t="str">
        <f t="shared" si="33"/>
        <v/>
      </c>
      <c r="S115" s="77"/>
      <c r="T115" s="77"/>
      <c r="U115" s="77"/>
      <c r="V115" s="77"/>
      <c r="W115" s="77"/>
      <c r="X115" s="78"/>
      <c r="Y115" s="78"/>
      <c r="Z115" s="78"/>
      <c r="AA115" s="78"/>
      <c r="AB115" s="78"/>
      <c r="AC115" s="78" t="str">
        <f t="shared" si="34"/>
        <v/>
      </c>
      <c r="AD115" s="79" t="str">
        <f t="shared" si="35"/>
        <v/>
      </c>
      <c r="AE115" s="74"/>
      <c r="AF115" s="75"/>
      <c r="AG115" s="75"/>
      <c r="AH115" s="75"/>
      <c r="AI115" s="75"/>
      <c r="AJ115" s="75"/>
      <c r="AK115" s="75"/>
      <c r="AL115" s="76"/>
      <c r="AM115" s="76"/>
      <c r="AN115" s="76"/>
      <c r="AO115" s="76" t="str">
        <f t="shared" si="36"/>
        <v/>
      </c>
      <c r="AP115" s="76" t="str">
        <f t="shared" si="37"/>
        <v/>
      </c>
      <c r="AQ115" s="77"/>
      <c r="AR115" s="77"/>
      <c r="AS115" s="77"/>
      <c r="AT115" s="77"/>
      <c r="AU115" s="78"/>
      <c r="AV115" s="78"/>
      <c r="AW115" s="78"/>
      <c r="AX115" s="78" t="str">
        <f t="shared" si="38"/>
        <v/>
      </c>
      <c r="AY115" s="78">
        <f t="shared" si="39"/>
        <v>0</v>
      </c>
      <c r="AZ115" s="262"/>
      <c r="BA115" s="263"/>
      <c r="BB115" s="80">
        <f t="shared" si="40"/>
        <v>0</v>
      </c>
      <c r="BC115" s="74"/>
      <c r="BD115" s="75"/>
      <c r="BE115" s="75"/>
      <c r="BF115" s="75"/>
      <c r="BG115" s="75"/>
      <c r="BH115" s="76" t="str">
        <f t="shared" si="41"/>
        <v/>
      </c>
      <c r="BI115" s="76" t="str">
        <f t="shared" si="42"/>
        <v/>
      </c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8" t="str">
        <f t="shared" si="43"/>
        <v/>
      </c>
      <c r="BU115" s="78" t="str">
        <f t="shared" si="44"/>
        <v/>
      </c>
      <c r="BV115" s="81"/>
      <c r="BW115" s="81"/>
      <c r="BX115" s="81"/>
      <c r="BY115" s="82"/>
      <c r="BZ115" s="82"/>
      <c r="CA115" s="82" t="str">
        <f t="shared" si="45"/>
        <v/>
      </c>
      <c r="CB115" s="82" t="str">
        <f t="shared" si="46"/>
        <v/>
      </c>
      <c r="CC115" s="83"/>
      <c r="CD115" s="83"/>
      <c r="CE115" s="84"/>
      <c r="CF115" s="84"/>
      <c r="CG115" s="84"/>
      <c r="CH115" s="84" t="str">
        <f t="shared" si="47"/>
        <v/>
      </c>
      <c r="CI115" s="84" t="str">
        <f t="shared" si="48"/>
        <v/>
      </c>
      <c r="CJ115" s="85"/>
      <c r="CK115" s="85"/>
      <c r="CL115" s="86"/>
      <c r="CM115" s="86"/>
      <c r="CN115" s="86"/>
      <c r="CO115" s="86" t="str">
        <f t="shared" si="49"/>
        <v/>
      </c>
      <c r="CP115" s="86" t="str">
        <f t="shared" si="50"/>
        <v/>
      </c>
      <c r="CQ115" s="74"/>
      <c r="CR115" s="75"/>
      <c r="CS115" s="75"/>
      <c r="CT115" s="87"/>
      <c r="CU115" s="88"/>
      <c r="CV115" s="88"/>
      <c r="CW115" s="88"/>
      <c r="CX115" s="88"/>
      <c r="CY115" s="88" t="str">
        <f t="shared" si="51"/>
        <v/>
      </c>
      <c r="CZ115" s="89">
        <f t="shared" si="52"/>
        <v>0</v>
      </c>
      <c r="DA115" s="264"/>
      <c r="DB115" s="263"/>
      <c r="DC115" s="80" t="str">
        <f t="shared" si="53"/>
        <v/>
      </c>
      <c r="DD115" s="162" t="str">
        <f t="shared" si="54"/>
        <v/>
      </c>
      <c r="DE115" s="162" t="str">
        <f t="shared" si="62"/>
        <v/>
      </c>
      <c r="DF115" s="162" t="str">
        <f t="shared" si="63"/>
        <v/>
      </c>
      <c r="DG115" s="162" t="str">
        <f t="shared" si="64"/>
        <v/>
      </c>
      <c r="DH115" s="93" t="str">
        <f t="shared" si="55"/>
        <v/>
      </c>
      <c r="DI115" s="94" t="str">
        <f t="shared" si="56"/>
        <v/>
      </c>
      <c r="DJ115" s="95" t="str">
        <f t="shared" si="57"/>
        <v/>
      </c>
      <c r="DK115" s="96" t="str">
        <f t="shared" si="58"/>
        <v/>
      </c>
      <c r="DL115" s="163" t="str">
        <f t="shared" si="31"/>
        <v/>
      </c>
      <c r="DM115" s="164" t="str">
        <f t="shared" si="59"/>
        <v/>
      </c>
      <c r="DN115" s="225" t="str">
        <f t="shared" si="60"/>
        <v/>
      </c>
      <c r="DO115" s="240" t="str">
        <f t="shared" si="61"/>
        <v/>
      </c>
    </row>
    <row r="116" spans="1:119" ht="18" hidden="1" customHeight="1">
      <c r="A116" s="70"/>
      <c r="B116" s="71"/>
      <c r="C116" s="236"/>
      <c r="D116" s="237"/>
      <c r="E116" s="74"/>
      <c r="F116" s="75"/>
      <c r="G116" s="75"/>
      <c r="H116" s="75"/>
      <c r="I116" s="75"/>
      <c r="J116" s="75"/>
      <c r="K116" s="75"/>
      <c r="L116" s="75"/>
      <c r="M116" s="76"/>
      <c r="N116" s="76"/>
      <c r="O116" s="76"/>
      <c r="P116" s="76"/>
      <c r="Q116" s="76" t="str">
        <f t="shared" si="32"/>
        <v/>
      </c>
      <c r="R116" s="76" t="str">
        <f t="shared" si="33"/>
        <v/>
      </c>
      <c r="S116" s="77"/>
      <c r="T116" s="77"/>
      <c r="U116" s="77"/>
      <c r="V116" s="77"/>
      <c r="W116" s="77"/>
      <c r="X116" s="78"/>
      <c r="Y116" s="78"/>
      <c r="Z116" s="78"/>
      <c r="AA116" s="78"/>
      <c r="AB116" s="78"/>
      <c r="AC116" s="78" t="str">
        <f t="shared" si="34"/>
        <v/>
      </c>
      <c r="AD116" s="79" t="str">
        <f t="shared" si="35"/>
        <v/>
      </c>
      <c r="AE116" s="74"/>
      <c r="AF116" s="75"/>
      <c r="AG116" s="75"/>
      <c r="AH116" s="75"/>
      <c r="AI116" s="75"/>
      <c r="AJ116" s="75"/>
      <c r="AK116" s="75"/>
      <c r="AL116" s="76"/>
      <c r="AM116" s="76"/>
      <c r="AN116" s="76"/>
      <c r="AO116" s="76" t="str">
        <f t="shared" si="36"/>
        <v/>
      </c>
      <c r="AP116" s="76" t="str">
        <f t="shared" si="37"/>
        <v/>
      </c>
      <c r="AQ116" s="77"/>
      <c r="AR116" s="77"/>
      <c r="AS116" s="77"/>
      <c r="AT116" s="77"/>
      <c r="AU116" s="78"/>
      <c r="AV116" s="78"/>
      <c r="AW116" s="78"/>
      <c r="AX116" s="78" t="str">
        <f t="shared" si="38"/>
        <v/>
      </c>
      <c r="AY116" s="78">
        <f t="shared" si="39"/>
        <v>0</v>
      </c>
      <c r="AZ116" s="262"/>
      <c r="BA116" s="263"/>
      <c r="BB116" s="80">
        <f t="shared" si="40"/>
        <v>0</v>
      </c>
      <c r="BC116" s="74"/>
      <c r="BD116" s="75"/>
      <c r="BE116" s="75"/>
      <c r="BF116" s="75"/>
      <c r="BG116" s="75"/>
      <c r="BH116" s="76" t="str">
        <f t="shared" si="41"/>
        <v/>
      </c>
      <c r="BI116" s="76" t="str">
        <f t="shared" si="42"/>
        <v/>
      </c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8" t="str">
        <f t="shared" si="43"/>
        <v/>
      </c>
      <c r="BU116" s="78" t="str">
        <f t="shared" si="44"/>
        <v/>
      </c>
      <c r="BV116" s="81"/>
      <c r="BW116" s="81"/>
      <c r="BX116" s="81"/>
      <c r="BY116" s="82"/>
      <c r="BZ116" s="82"/>
      <c r="CA116" s="82" t="str">
        <f t="shared" si="45"/>
        <v/>
      </c>
      <c r="CB116" s="82" t="str">
        <f t="shared" si="46"/>
        <v/>
      </c>
      <c r="CC116" s="83"/>
      <c r="CD116" s="83"/>
      <c r="CE116" s="84"/>
      <c r="CF116" s="84"/>
      <c r="CG116" s="84"/>
      <c r="CH116" s="84" t="str">
        <f t="shared" si="47"/>
        <v/>
      </c>
      <c r="CI116" s="84" t="str">
        <f t="shared" si="48"/>
        <v/>
      </c>
      <c r="CJ116" s="85"/>
      <c r="CK116" s="85"/>
      <c r="CL116" s="86"/>
      <c r="CM116" s="86"/>
      <c r="CN116" s="86"/>
      <c r="CO116" s="86" t="str">
        <f t="shared" si="49"/>
        <v/>
      </c>
      <c r="CP116" s="86" t="str">
        <f t="shared" si="50"/>
        <v/>
      </c>
      <c r="CQ116" s="74"/>
      <c r="CR116" s="75"/>
      <c r="CS116" s="75"/>
      <c r="CT116" s="87"/>
      <c r="CU116" s="88"/>
      <c r="CV116" s="88"/>
      <c r="CW116" s="88"/>
      <c r="CX116" s="88"/>
      <c r="CY116" s="88" t="str">
        <f t="shared" si="51"/>
        <v/>
      </c>
      <c r="CZ116" s="89">
        <f t="shared" si="52"/>
        <v>0</v>
      </c>
      <c r="DA116" s="264"/>
      <c r="DB116" s="263"/>
      <c r="DC116" s="80" t="str">
        <f t="shared" si="53"/>
        <v/>
      </c>
      <c r="DD116" s="162" t="str">
        <f t="shared" si="54"/>
        <v/>
      </c>
      <c r="DE116" s="162" t="str">
        <f t="shared" si="62"/>
        <v/>
      </c>
      <c r="DF116" s="162" t="str">
        <f t="shared" si="63"/>
        <v/>
      </c>
      <c r="DG116" s="162" t="str">
        <f t="shared" si="64"/>
        <v/>
      </c>
      <c r="DH116" s="93" t="str">
        <f t="shared" si="55"/>
        <v/>
      </c>
      <c r="DI116" s="94" t="str">
        <f t="shared" si="56"/>
        <v/>
      </c>
      <c r="DJ116" s="95" t="str">
        <f t="shared" si="57"/>
        <v/>
      </c>
      <c r="DK116" s="96" t="str">
        <f t="shared" si="58"/>
        <v/>
      </c>
      <c r="DL116" s="163" t="str">
        <f t="shared" si="31"/>
        <v/>
      </c>
      <c r="DM116" s="164" t="str">
        <f t="shared" si="59"/>
        <v/>
      </c>
      <c r="DN116" s="225" t="str">
        <f t="shared" si="60"/>
        <v/>
      </c>
      <c r="DO116" s="240" t="str">
        <f t="shared" si="61"/>
        <v/>
      </c>
    </row>
    <row r="117" spans="1:119" ht="18" hidden="1" customHeight="1" thickBot="1">
      <c r="A117" s="70"/>
      <c r="B117" s="71"/>
      <c r="C117" s="236"/>
      <c r="D117" s="237"/>
      <c r="E117" s="74"/>
      <c r="F117" s="75"/>
      <c r="G117" s="75"/>
      <c r="H117" s="75"/>
      <c r="I117" s="75"/>
      <c r="J117" s="75"/>
      <c r="K117" s="75"/>
      <c r="L117" s="75"/>
      <c r="M117" s="76"/>
      <c r="N117" s="76"/>
      <c r="O117" s="76"/>
      <c r="P117" s="76"/>
      <c r="Q117" s="76" t="str">
        <f t="shared" si="32"/>
        <v/>
      </c>
      <c r="R117" s="76" t="str">
        <f t="shared" si="33"/>
        <v/>
      </c>
      <c r="S117" s="77"/>
      <c r="T117" s="77"/>
      <c r="U117" s="77"/>
      <c r="V117" s="77"/>
      <c r="W117" s="77"/>
      <c r="X117" s="78"/>
      <c r="Y117" s="78"/>
      <c r="Z117" s="78"/>
      <c r="AA117" s="78"/>
      <c r="AB117" s="78"/>
      <c r="AC117" s="78" t="str">
        <f t="shared" si="34"/>
        <v/>
      </c>
      <c r="AD117" s="79" t="str">
        <f t="shared" si="35"/>
        <v/>
      </c>
      <c r="AE117" s="74"/>
      <c r="AF117" s="75"/>
      <c r="AG117" s="75"/>
      <c r="AH117" s="75"/>
      <c r="AI117" s="75"/>
      <c r="AJ117" s="75"/>
      <c r="AK117" s="75"/>
      <c r="AL117" s="76"/>
      <c r="AM117" s="76"/>
      <c r="AN117" s="76"/>
      <c r="AO117" s="76" t="str">
        <f t="shared" si="36"/>
        <v/>
      </c>
      <c r="AP117" s="76" t="str">
        <f t="shared" si="37"/>
        <v/>
      </c>
      <c r="AQ117" s="77"/>
      <c r="AR117" s="77"/>
      <c r="AS117" s="77"/>
      <c r="AT117" s="77"/>
      <c r="AU117" s="78"/>
      <c r="AV117" s="78"/>
      <c r="AW117" s="78"/>
      <c r="AX117" s="78" t="str">
        <f t="shared" si="38"/>
        <v/>
      </c>
      <c r="AY117" s="78">
        <f t="shared" si="39"/>
        <v>0</v>
      </c>
      <c r="AZ117" s="262"/>
      <c r="BA117" s="263"/>
      <c r="BB117" s="80">
        <f t="shared" si="40"/>
        <v>0</v>
      </c>
      <c r="BC117" s="74"/>
      <c r="BD117" s="75"/>
      <c r="BE117" s="75"/>
      <c r="BF117" s="75"/>
      <c r="BG117" s="75"/>
      <c r="BH117" s="76" t="str">
        <f t="shared" si="41"/>
        <v/>
      </c>
      <c r="BI117" s="76" t="str">
        <f t="shared" si="42"/>
        <v/>
      </c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8" t="str">
        <f t="shared" si="43"/>
        <v/>
      </c>
      <c r="BU117" s="78" t="str">
        <f t="shared" si="44"/>
        <v/>
      </c>
      <c r="BV117" s="81"/>
      <c r="BW117" s="81"/>
      <c r="BX117" s="81"/>
      <c r="BY117" s="82"/>
      <c r="BZ117" s="82"/>
      <c r="CA117" s="82" t="str">
        <f t="shared" si="45"/>
        <v/>
      </c>
      <c r="CB117" s="82" t="str">
        <f t="shared" si="46"/>
        <v/>
      </c>
      <c r="CC117" s="83"/>
      <c r="CD117" s="83"/>
      <c r="CE117" s="84"/>
      <c r="CF117" s="84"/>
      <c r="CG117" s="84"/>
      <c r="CH117" s="84" t="str">
        <f t="shared" si="47"/>
        <v/>
      </c>
      <c r="CI117" s="84" t="str">
        <f t="shared" si="48"/>
        <v/>
      </c>
      <c r="CJ117" s="85"/>
      <c r="CK117" s="85"/>
      <c r="CL117" s="86"/>
      <c r="CM117" s="86"/>
      <c r="CN117" s="86"/>
      <c r="CO117" s="86" t="str">
        <f t="shared" si="49"/>
        <v/>
      </c>
      <c r="CP117" s="86" t="str">
        <f t="shared" si="50"/>
        <v/>
      </c>
      <c r="CQ117" s="74"/>
      <c r="CR117" s="75"/>
      <c r="CS117" s="75"/>
      <c r="CT117" s="87"/>
      <c r="CU117" s="88"/>
      <c r="CV117" s="88"/>
      <c r="CW117" s="88"/>
      <c r="CX117" s="88"/>
      <c r="CY117" s="88" t="str">
        <f t="shared" si="51"/>
        <v/>
      </c>
      <c r="CZ117" s="89">
        <f t="shared" si="52"/>
        <v>0</v>
      </c>
      <c r="DA117" s="264"/>
      <c r="DB117" s="263"/>
      <c r="DC117" s="80" t="str">
        <f t="shared" si="53"/>
        <v/>
      </c>
      <c r="DD117" s="162" t="str">
        <f t="shared" si="54"/>
        <v/>
      </c>
      <c r="DE117" s="162" t="str">
        <f t="shared" si="62"/>
        <v/>
      </c>
      <c r="DF117" s="162" t="str">
        <f t="shared" si="63"/>
        <v/>
      </c>
      <c r="DG117" s="162" t="str">
        <f t="shared" si="64"/>
        <v/>
      </c>
      <c r="DH117" s="93" t="str">
        <f t="shared" si="55"/>
        <v/>
      </c>
      <c r="DI117" s="94" t="str">
        <f t="shared" si="56"/>
        <v/>
      </c>
      <c r="DJ117" s="95" t="str">
        <f t="shared" si="57"/>
        <v/>
      </c>
      <c r="DK117" s="96" t="str">
        <f t="shared" si="58"/>
        <v/>
      </c>
      <c r="DL117" s="163" t="str">
        <f t="shared" si="31"/>
        <v/>
      </c>
      <c r="DM117" s="164" t="str">
        <f t="shared" si="59"/>
        <v/>
      </c>
      <c r="DN117" s="225" t="str">
        <f t="shared" si="60"/>
        <v/>
      </c>
      <c r="DO117" s="240" t="str">
        <f t="shared" si="61"/>
        <v/>
      </c>
    </row>
    <row r="118" spans="1:119" ht="18" hidden="1" customHeight="1">
      <c r="A118" s="70"/>
      <c r="B118" s="71"/>
      <c r="C118" s="236"/>
      <c r="D118" s="237"/>
      <c r="E118" s="74"/>
      <c r="F118" s="75"/>
      <c r="G118" s="75"/>
      <c r="H118" s="75"/>
      <c r="I118" s="75"/>
      <c r="J118" s="75"/>
      <c r="K118" s="75"/>
      <c r="L118" s="75"/>
      <c r="M118" s="76"/>
      <c r="N118" s="76"/>
      <c r="O118" s="76"/>
      <c r="P118" s="76"/>
      <c r="Q118" s="76" t="str">
        <f t="shared" si="32"/>
        <v/>
      </c>
      <c r="R118" s="76" t="str">
        <f t="shared" si="33"/>
        <v/>
      </c>
      <c r="S118" s="77"/>
      <c r="T118" s="77"/>
      <c r="U118" s="77"/>
      <c r="V118" s="77"/>
      <c r="W118" s="77"/>
      <c r="X118" s="78"/>
      <c r="Y118" s="78"/>
      <c r="Z118" s="78"/>
      <c r="AA118" s="78"/>
      <c r="AB118" s="78"/>
      <c r="AC118" s="78" t="str">
        <f t="shared" si="34"/>
        <v/>
      </c>
      <c r="AD118" s="79" t="str">
        <f t="shared" si="35"/>
        <v/>
      </c>
      <c r="AE118" s="74"/>
      <c r="AF118" s="75"/>
      <c r="AG118" s="75"/>
      <c r="AH118" s="75"/>
      <c r="AI118" s="75"/>
      <c r="AJ118" s="75"/>
      <c r="AK118" s="75"/>
      <c r="AL118" s="76"/>
      <c r="AM118" s="76"/>
      <c r="AN118" s="76"/>
      <c r="AO118" s="76" t="str">
        <f t="shared" si="36"/>
        <v/>
      </c>
      <c r="AP118" s="76" t="str">
        <f t="shared" si="37"/>
        <v/>
      </c>
      <c r="AQ118" s="77"/>
      <c r="AR118" s="77"/>
      <c r="AS118" s="77"/>
      <c r="AT118" s="77"/>
      <c r="AU118" s="78"/>
      <c r="AV118" s="78"/>
      <c r="AW118" s="78"/>
      <c r="AX118" s="78" t="str">
        <f t="shared" si="38"/>
        <v/>
      </c>
      <c r="AY118" s="78">
        <f t="shared" si="39"/>
        <v>0</v>
      </c>
      <c r="AZ118" s="262"/>
      <c r="BA118" s="263"/>
      <c r="BB118" s="80">
        <f t="shared" si="40"/>
        <v>0</v>
      </c>
      <c r="BC118" s="74"/>
      <c r="BD118" s="75"/>
      <c r="BE118" s="75"/>
      <c r="BF118" s="75"/>
      <c r="BG118" s="75"/>
      <c r="BH118" s="76" t="str">
        <f t="shared" si="41"/>
        <v/>
      </c>
      <c r="BI118" s="76" t="str">
        <f t="shared" si="42"/>
        <v/>
      </c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8" t="str">
        <f t="shared" si="43"/>
        <v/>
      </c>
      <c r="BU118" s="78" t="str">
        <f t="shared" si="44"/>
        <v/>
      </c>
      <c r="BV118" s="81"/>
      <c r="BW118" s="81"/>
      <c r="BX118" s="81"/>
      <c r="BY118" s="82"/>
      <c r="BZ118" s="82"/>
      <c r="CA118" s="82" t="str">
        <f t="shared" si="45"/>
        <v/>
      </c>
      <c r="CB118" s="82" t="str">
        <f t="shared" si="46"/>
        <v/>
      </c>
      <c r="CC118" s="83"/>
      <c r="CD118" s="83"/>
      <c r="CE118" s="84"/>
      <c r="CF118" s="84"/>
      <c r="CG118" s="84"/>
      <c r="CH118" s="84" t="str">
        <f t="shared" si="47"/>
        <v/>
      </c>
      <c r="CI118" s="84" t="str">
        <f t="shared" si="48"/>
        <v/>
      </c>
      <c r="CJ118" s="85"/>
      <c r="CK118" s="85"/>
      <c r="CL118" s="86"/>
      <c r="CM118" s="86"/>
      <c r="CN118" s="86"/>
      <c r="CO118" s="86" t="str">
        <f t="shared" si="49"/>
        <v/>
      </c>
      <c r="CP118" s="86" t="str">
        <f t="shared" si="50"/>
        <v/>
      </c>
      <c r="CQ118" s="74"/>
      <c r="CR118" s="75"/>
      <c r="CS118" s="75"/>
      <c r="CT118" s="87"/>
      <c r="CU118" s="88"/>
      <c r="CV118" s="88"/>
      <c r="CW118" s="88"/>
      <c r="CX118" s="88"/>
      <c r="CY118" s="88" t="str">
        <f t="shared" si="51"/>
        <v/>
      </c>
      <c r="CZ118" s="89">
        <f t="shared" si="52"/>
        <v>0</v>
      </c>
      <c r="DA118" s="264"/>
      <c r="DB118" s="263"/>
      <c r="DC118" s="80" t="str">
        <f t="shared" si="53"/>
        <v/>
      </c>
      <c r="DD118" s="162" t="str">
        <f t="shared" si="54"/>
        <v/>
      </c>
      <c r="DE118" s="162" t="str">
        <f t="shared" si="62"/>
        <v/>
      </c>
      <c r="DF118" s="162" t="str">
        <f t="shared" si="63"/>
        <v/>
      </c>
      <c r="DG118" s="162" t="str">
        <f t="shared" si="64"/>
        <v/>
      </c>
      <c r="DH118" s="93" t="str">
        <f t="shared" si="55"/>
        <v/>
      </c>
      <c r="DI118" s="94" t="str">
        <f t="shared" si="56"/>
        <v/>
      </c>
      <c r="DJ118" s="95" t="str">
        <f t="shared" si="57"/>
        <v/>
      </c>
      <c r="DK118" s="96" t="str">
        <f t="shared" si="58"/>
        <v/>
      </c>
      <c r="DL118" s="163" t="str">
        <f t="shared" si="31"/>
        <v/>
      </c>
      <c r="DM118" s="164" t="str">
        <f t="shared" si="59"/>
        <v/>
      </c>
      <c r="DN118" s="225" t="str">
        <f t="shared" si="60"/>
        <v/>
      </c>
      <c r="DO118" s="240" t="str">
        <f t="shared" si="61"/>
        <v/>
      </c>
    </row>
    <row r="119" spans="1:119" ht="18" hidden="1" customHeight="1">
      <c r="A119" s="70"/>
      <c r="B119" s="71"/>
      <c r="C119" s="236"/>
      <c r="D119" s="237"/>
      <c r="E119" s="74"/>
      <c r="F119" s="75"/>
      <c r="G119" s="75"/>
      <c r="H119" s="75"/>
      <c r="I119" s="75"/>
      <c r="J119" s="75"/>
      <c r="K119" s="75"/>
      <c r="L119" s="75"/>
      <c r="M119" s="76"/>
      <c r="N119" s="76"/>
      <c r="O119" s="76"/>
      <c r="P119" s="76"/>
      <c r="Q119" s="76" t="str">
        <f t="shared" si="32"/>
        <v/>
      </c>
      <c r="R119" s="76" t="str">
        <f t="shared" si="33"/>
        <v/>
      </c>
      <c r="S119" s="77"/>
      <c r="T119" s="77"/>
      <c r="U119" s="77"/>
      <c r="V119" s="77"/>
      <c r="W119" s="77"/>
      <c r="X119" s="78"/>
      <c r="Y119" s="78"/>
      <c r="Z119" s="78"/>
      <c r="AA119" s="78"/>
      <c r="AB119" s="78"/>
      <c r="AC119" s="78" t="str">
        <f t="shared" si="34"/>
        <v/>
      </c>
      <c r="AD119" s="79" t="str">
        <f t="shared" si="35"/>
        <v/>
      </c>
      <c r="AE119" s="74"/>
      <c r="AF119" s="75"/>
      <c r="AG119" s="75"/>
      <c r="AH119" s="75"/>
      <c r="AI119" s="75"/>
      <c r="AJ119" s="75"/>
      <c r="AK119" s="75"/>
      <c r="AL119" s="76"/>
      <c r="AM119" s="76"/>
      <c r="AN119" s="76"/>
      <c r="AO119" s="76" t="str">
        <f t="shared" si="36"/>
        <v/>
      </c>
      <c r="AP119" s="76" t="str">
        <f t="shared" si="37"/>
        <v/>
      </c>
      <c r="AQ119" s="77"/>
      <c r="AR119" s="77"/>
      <c r="AS119" s="77"/>
      <c r="AT119" s="77"/>
      <c r="AU119" s="78"/>
      <c r="AV119" s="78"/>
      <c r="AW119" s="78"/>
      <c r="AX119" s="78" t="str">
        <f t="shared" si="38"/>
        <v/>
      </c>
      <c r="AY119" s="78">
        <f t="shared" si="39"/>
        <v>0</v>
      </c>
      <c r="AZ119" s="262"/>
      <c r="BA119" s="263"/>
      <c r="BB119" s="80">
        <f t="shared" si="40"/>
        <v>0</v>
      </c>
      <c r="BC119" s="74"/>
      <c r="BD119" s="75"/>
      <c r="BE119" s="75"/>
      <c r="BF119" s="75"/>
      <c r="BG119" s="75"/>
      <c r="BH119" s="76" t="str">
        <f t="shared" si="41"/>
        <v/>
      </c>
      <c r="BI119" s="76" t="str">
        <f t="shared" si="42"/>
        <v/>
      </c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8" t="str">
        <f t="shared" si="43"/>
        <v/>
      </c>
      <c r="BU119" s="78" t="str">
        <f t="shared" si="44"/>
        <v/>
      </c>
      <c r="BV119" s="81"/>
      <c r="BW119" s="81"/>
      <c r="BX119" s="81"/>
      <c r="BY119" s="82"/>
      <c r="BZ119" s="82"/>
      <c r="CA119" s="82" t="str">
        <f t="shared" si="45"/>
        <v/>
      </c>
      <c r="CB119" s="82" t="str">
        <f t="shared" si="46"/>
        <v/>
      </c>
      <c r="CC119" s="83"/>
      <c r="CD119" s="83"/>
      <c r="CE119" s="84"/>
      <c r="CF119" s="84"/>
      <c r="CG119" s="84"/>
      <c r="CH119" s="84" t="str">
        <f t="shared" si="47"/>
        <v/>
      </c>
      <c r="CI119" s="84" t="str">
        <f t="shared" si="48"/>
        <v/>
      </c>
      <c r="CJ119" s="85"/>
      <c r="CK119" s="85"/>
      <c r="CL119" s="86"/>
      <c r="CM119" s="86"/>
      <c r="CN119" s="86"/>
      <c r="CO119" s="86" t="str">
        <f t="shared" si="49"/>
        <v/>
      </c>
      <c r="CP119" s="86" t="str">
        <f t="shared" si="50"/>
        <v/>
      </c>
      <c r="CQ119" s="74"/>
      <c r="CR119" s="75"/>
      <c r="CS119" s="75"/>
      <c r="CT119" s="87"/>
      <c r="CU119" s="88"/>
      <c r="CV119" s="88"/>
      <c r="CW119" s="88"/>
      <c r="CX119" s="88"/>
      <c r="CY119" s="88" t="str">
        <f t="shared" si="51"/>
        <v/>
      </c>
      <c r="CZ119" s="89">
        <f t="shared" si="52"/>
        <v>0</v>
      </c>
      <c r="DA119" s="264"/>
      <c r="DB119" s="263"/>
      <c r="DC119" s="80" t="str">
        <f t="shared" si="53"/>
        <v/>
      </c>
      <c r="DD119" s="162" t="str">
        <f t="shared" si="54"/>
        <v/>
      </c>
      <c r="DE119" s="162" t="str">
        <f t="shared" si="62"/>
        <v/>
      </c>
      <c r="DF119" s="162" t="str">
        <f t="shared" si="63"/>
        <v/>
      </c>
      <c r="DG119" s="162" t="str">
        <f t="shared" si="64"/>
        <v/>
      </c>
      <c r="DH119" s="93" t="str">
        <f t="shared" si="55"/>
        <v/>
      </c>
      <c r="DI119" s="94" t="str">
        <f t="shared" si="56"/>
        <v/>
      </c>
      <c r="DJ119" s="95" t="str">
        <f t="shared" si="57"/>
        <v/>
      </c>
      <c r="DK119" s="96" t="str">
        <f t="shared" si="58"/>
        <v/>
      </c>
      <c r="DL119" s="163" t="str">
        <f t="shared" si="31"/>
        <v/>
      </c>
      <c r="DM119" s="164" t="str">
        <f t="shared" si="59"/>
        <v/>
      </c>
      <c r="DN119" s="225" t="str">
        <f t="shared" si="60"/>
        <v/>
      </c>
      <c r="DO119" s="240" t="str">
        <f t="shared" si="61"/>
        <v/>
      </c>
    </row>
    <row r="120" spans="1:119" ht="18" hidden="1" customHeight="1">
      <c r="A120" s="70"/>
      <c r="B120" s="71"/>
      <c r="C120" s="236"/>
      <c r="D120" s="237"/>
      <c r="E120" s="74"/>
      <c r="F120" s="75"/>
      <c r="G120" s="75"/>
      <c r="H120" s="75"/>
      <c r="I120" s="75"/>
      <c r="J120" s="75"/>
      <c r="K120" s="75"/>
      <c r="L120" s="75"/>
      <c r="M120" s="76"/>
      <c r="N120" s="76"/>
      <c r="O120" s="76"/>
      <c r="P120" s="76"/>
      <c r="Q120" s="76" t="str">
        <f t="shared" si="32"/>
        <v/>
      </c>
      <c r="R120" s="76" t="str">
        <f t="shared" si="33"/>
        <v/>
      </c>
      <c r="S120" s="77"/>
      <c r="T120" s="77"/>
      <c r="U120" s="77"/>
      <c r="V120" s="77"/>
      <c r="W120" s="77"/>
      <c r="X120" s="78"/>
      <c r="Y120" s="78"/>
      <c r="Z120" s="78"/>
      <c r="AA120" s="78"/>
      <c r="AB120" s="78"/>
      <c r="AC120" s="78" t="str">
        <f t="shared" si="34"/>
        <v/>
      </c>
      <c r="AD120" s="79" t="str">
        <f t="shared" si="35"/>
        <v/>
      </c>
      <c r="AE120" s="74"/>
      <c r="AF120" s="75"/>
      <c r="AG120" s="75"/>
      <c r="AH120" s="75"/>
      <c r="AI120" s="75"/>
      <c r="AJ120" s="75"/>
      <c r="AK120" s="75"/>
      <c r="AL120" s="76"/>
      <c r="AM120" s="76"/>
      <c r="AN120" s="76"/>
      <c r="AO120" s="76" t="str">
        <f t="shared" si="36"/>
        <v/>
      </c>
      <c r="AP120" s="76" t="str">
        <f t="shared" si="37"/>
        <v/>
      </c>
      <c r="AQ120" s="77"/>
      <c r="AR120" s="77"/>
      <c r="AS120" s="77"/>
      <c r="AT120" s="77"/>
      <c r="AU120" s="78"/>
      <c r="AV120" s="78"/>
      <c r="AW120" s="78"/>
      <c r="AX120" s="78" t="str">
        <f t="shared" si="38"/>
        <v/>
      </c>
      <c r="AY120" s="78">
        <f t="shared" si="39"/>
        <v>0</v>
      </c>
      <c r="AZ120" s="262"/>
      <c r="BA120" s="263"/>
      <c r="BB120" s="80">
        <f t="shared" si="40"/>
        <v>0</v>
      </c>
      <c r="BC120" s="74"/>
      <c r="BD120" s="75"/>
      <c r="BE120" s="75"/>
      <c r="BF120" s="75"/>
      <c r="BG120" s="75"/>
      <c r="BH120" s="76" t="str">
        <f t="shared" si="41"/>
        <v/>
      </c>
      <c r="BI120" s="76" t="str">
        <f t="shared" si="42"/>
        <v/>
      </c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8" t="str">
        <f t="shared" si="43"/>
        <v/>
      </c>
      <c r="BU120" s="78" t="str">
        <f t="shared" si="44"/>
        <v/>
      </c>
      <c r="BV120" s="81"/>
      <c r="BW120" s="81"/>
      <c r="BX120" s="81"/>
      <c r="BY120" s="82"/>
      <c r="BZ120" s="82"/>
      <c r="CA120" s="82" t="str">
        <f t="shared" si="45"/>
        <v/>
      </c>
      <c r="CB120" s="82" t="str">
        <f t="shared" si="46"/>
        <v/>
      </c>
      <c r="CC120" s="83"/>
      <c r="CD120" s="83"/>
      <c r="CE120" s="84"/>
      <c r="CF120" s="84"/>
      <c r="CG120" s="84"/>
      <c r="CH120" s="84" t="str">
        <f t="shared" si="47"/>
        <v/>
      </c>
      <c r="CI120" s="84" t="str">
        <f t="shared" si="48"/>
        <v/>
      </c>
      <c r="CJ120" s="85"/>
      <c r="CK120" s="85"/>
      <c r="CL120" s="86"/>
      <c r="CM120" s="86"/>
      <c r="CN120" s="86"/>
      <c r="CO120" s="86" t="str">
        <f t="shared" si="49"/>
        <v/>
      </c>
      <c r="CP120" s="86" t="str">
        <f t="shared" si="50"/>
        <v/>
      </c>
      <c r="CQ120" s="74"/>
      <c r="CR120" s="75"/>
      <c r="CS120" s="75"/>
      <c r="CT120" s="87"/>
      <c r="CU120" s="88"/>
      <c r="CV120" s="88"/>
      <c r="CW120" s="88"/>
      <c r="CX120" s="88"/>
      <c r="CY120" s="88" t="str">
        <f t="shared" si="51"/>
        <v/>
      </c>
      <c r="CZ120" s="89">
        <f t="shared" si="52"/>
        <v>0</v>
      </c>
      <c r="DA120" s="264"/>
      <c r="DB120" s="263"/>
      <c r="DC120" s="80" t="str">
        <f t="shared" si="53"/>
        <v/>
      </c>
      <c r="DD120" s="162" t="str">
        <f t="shared" si="54"/>
        <v/>
      </c>
      <c r="DE120" s="162" t="str">
        <f t="shared" si="62"/>
        <v/>
      </c>
      <c r="DF120" s="162" t="str">
        <f t="shared" si="63"/>
        <v/>
      </c>
      <c r="DG120" s="162" t="str">
        <f t="shared" si="64"/>
        <v/>
      </c>
      <c r="DH120" s="93" t="str">
        <f t="shared" si="55"/>
        <v/>
      </c>
      <c r="DI120" s="94" t="str">
        <f t="shared" si="56"/>
        <v/>
      </c>
      <c r="DJ120" s="95" t="str">
        <f t="shared" si="57"/>
        <v/>
      </c>
      <c r="DK120" s="96" t="str">
        <f t="shared" si="58"/>
        <v/>
      </c>
      <c r="DL120" s="163" t="str">
        <f t="shared" si="31"/>
        <v/>
      </c>
      <c r="DM120" s="164" t="str">
        <f t="shared" si="59"/>
        <v/>
      </c>
      <c r="DN120" s="225" t="str">
        <f t="shared" si="60"/>
        <v/>
      </c>
      <c r="DO120" s="240" t="str">
        <f t="shared" si="61"/>
        <v/>
      </c>
    </row>
    <row r="121" spans="1:119" ht="18" hidden="1" customHeight="1" thickBot="1">
      <c r="A121" s="70"/>
      <c r="B121" s="71"/>
      <c r="C121" s="236"/>
      <c r="D121" s="237"/>
      <c r="E121" s="74"/>
      <c r="F121" s="75"/>
      <c r="G121" s="75"/>
      <c r="H121" s="75"/>
      <c r="I121" s="75"/>
      <c r="J121" s="75"/>
      <c r="K121" s="75"/>
      <c r="L121" s="75"/>
      <c r="M121" s="76"/>
      <c r="N121" s="76"/>
      <c r="O121" s="76"/>
      <c r="P121" s="76"/>
      <c r="Q121" s="76" t="str">
        <f t="shared" si="32"/>
        <v/>
      </c>
      <c r="R121" s="76" t="str">
        <f t="shared" si="33"/>
        <v/>
      </c>
      <c r="S121" s="77"/>
      <c r="T121" s="77"/>
      <c r="U121" s="77"/>
      <c r="V121" s="77"/>
      <c r="W121" s="77"/>
      <c r="X121" s="78"/>
      <c r="Y121" s="78"/>
      <c r="Z121" s="78"/>
      <c r="AA121" s="78"/>
      <c r="AB121" s="78"/>
      <c r="AC121" s="78" t="str">
        <f t="shared" si="34"/>
        <v/>
      </c>
      <c r="AD121" s="79" t="str">
        <f t="shared" si="35"/>
        <v/>
      </c>
      <c r="AE121" s="74"/>
      <c r="AF121" s="75"/>
      <c r="AG121" s="75"/>
      <c r="AH121" s="75"/>
      <c r="AI121" s="75"/>
      <c r="AJ121" s="75"/>
      <c r="AK121" s="75"/>
      <c r="AL121" s="76"/>
      <c r="AM121" s="76"/>
      <c r="AN121" s="76"/>
      <c r="AO121" s="76" t="str">
        <f t="shared" si="36"/>
        <v/>
      </c>
      <c r="AP121" s="76" t="str">
        <f t="shared" si="37"/>
        <v/>
      </c>
      <c r="AQ121" s="77"/>
      <c r="AR121" s="77"/>
      <c r="AS121" s="77"/>
      <c r="AT121" s="77"/>
      <c r="AU121" s="78"/>
      <c r="AV121" s="78"/>
      <c r="AW121" s="78"/>
      <c r="AX121" s="78" t="str">
        <f t="shared" si="38"/>
        <v/>
      </c>
      <c r="AY121" s="78">
        <f t="shared" si="39"/>
        <v>0</v>
      </c>
      <c r="AZ121" s="262"/>
      <c r="BA121" s="263"/>
      <c r="BB121" s="80">
        <f t="shared" si="40"/>
        <v>0</v>
      </c>
      <c r="BC121" s="74"/>
      <c r="BD121" s="75"/>
      <c r="BE121" s="75"/>
      <c r="BF121" s="75"/>
      <c r="BG121" s="75"/>
      <c r="BH121" s="76" t="str">
        <f t="shared" si="41"/>
        <v/>
      </c>
      <c r="BI121" s="76" t="str">
        <f t="shared" si="42"/>
        <v/>
      </c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8" t="str">
        <f t="shared" si="43"/>
        <v/>
      </c>
      <c r="BU121" s="78" t="str">
        <f t="shared" si="44"/>
        <v/>
      </c>
      <c r="BV121" s="81"/>
      <c r="BW121" s="81"/>
      <c r="BX121" s="81"/>
      <c r="BY121" s="82"/>
      <c r="BZ121" s="82"/>
      <c r="CA121" s="82" t="str">
        <f t="shared" si="45"/>
        <v/>
      </c>
      <c r="CB121" s="82" t="str">
        <f t="shared" si="46"/>
        <v/>
      </c>
      <c r="CC121" s="83"/>
      <c r="CD121" s="83"/>
      <c r="CE121" s="84"/>
      <c r="CF121" s="84"/>
      <c r="CG121" s="84"/>
      <c r="CH121" s="84" t="str">
        <f t="shared" si="47"/>
        <v/>
      </c>
      <c r="CI121" s="84" t="str">
        <f t="shared" si="48"/>
        <v/>
      </c>
      <c r="CJ121" s="85"/>
      <c r="CK121" s="85"/>
      <c r="CL121" s="86"/>
      <c r="CM121" s="86"/>
      <c r="CN121" s="86"/>
      <c r="CO121" s="86" t="str">
        <f t="shared" si="49"/>
        <v/>
      </c>
      <c r="CP121" s="86" t="str">
        <f t="shared" si="50"/>
        <v/>
      </c>
      <c r="CQ121" s="74"/>
      <c r="CR121" s="75"/>
      <c r="CS121" s="75"/>
      <c r="CT121" s="87"/>
      <c r="CU121" s="88"/>
      <c r="CV121" s="88"/>
      <c r="CW121" s="88"/>
      <c r="CX121" s="88"/>
      <c r="CY121" s="88" t="str">
        <f t="shared" si="51"/>
        <v/>
      </c>
      <c r="CZ121" s="89">
        <f t="shared" si="52"/>
        <v>0</v>
      </c>
      <c r="DA121" s="486"/>
      <c r="DB121" s="487"/>
      <c r="DC121" s="80" t="str">
        <f t="shared" si="53"/>
        <v/>
      </c>
      <c r="DD121" s="162" t="str">
        <f t="shared" si="54"/>
        <v/>
      </c>
      <c r="DE121" s="162" t="str">
        <f t="shared" si="62"/>
        <v/>
      </c>
      <c r="DF121" s="162" t="str">
        <f t="shared" si="63"/>
        <v/>
      </c>
      <c r="DG121" s="162" t="str">
        <f t="shared" si="64"/>
        <v/>
      </c>
      <c r="DH121" s="93" t="str">
        <f t="shared" si="55"/>
        <v/>
      </c>
      <c r="DI121" s="94" t="str">
        <f t="shared" si="56"/>
        <v/>
      </c>
      <c r="DJ121" s="95" t="str">
        <f t="shared" si="57"/>
        <v/>
      </c>
      <c r="DK121" s="96" t="str">
        <f t="shared" si="58"/>
        <v/>
      </c>
      <c r="DL121" s="163" t="str">
        <f t="shared" si="31"/>
        <v/>
      </c>
      <c r="DM121" s="164" t="str">
        <f t="shared" si="59"/>
        <v/>
      </c>
      <c r="DN121" s="225" t="str">
        <f t="shared" si="60"/>
        <v/>
      </c>
      <c r="DO121" s="240" t="str">
        <f t="shared" si="61"/>
        <v/>
      </c>
    </row>
    <row r="122" spans="1:119" ht="18" hidden="1" customHeight="1">
      <c r="A122" s="70"/>
      <c r="B122" s="71"/>
      <c r="C122" s="236"/>
      <c r="D122" s="237"/>
      <c r="E122" s="74"/>
      <c r="F122" s="75"/>
      <c r="G122" s="75"/>
      <c r="H122" s="75"/>
      <c r="I122" s="75"/>
      <c r="J122" s="75"/>
      <c r="K122" s="75"/>
      <c r="L122" s="75"/>
      <c r="M122" s="76"/>
      <c r="N122" s="76"/>
      <c r="O122" s="76"/>
      <c r="P122" s="76"/>
      <c r="Q122" s="76" t="str">
        <f t="shared" si="32"/>
        <v/>
      </c>
      <c r="R122" s="76" t="str">
        <f t="shared" si="33"/>
        <v/>
      </c>
      <c r="S122" s="77"/>
      <c r="T122" s="77"/>
      <c r="U122" s="77"/>
      <c r="V122" s="77"/>
      <c r="W122" s="77"/>
      <c r="X122" s="78"/>
      <c r="Y122" s="78"/>
      <c r="Z122" s="78"/>
      <c r="AA122" s="78"/>
      <c r="AB122" s="78"/>
      <c r="AC122" s="78" t="str">
        <f t="shared" si="34"/>
        <v/>
      </c>
      <c r="AD122" s="79" t="str">
        <f t="shared" si="35"/>
        <v/>
      </c>
      <c r="AE122" s="74"/>
      <c r="AF122" s="75"/>
      <c r="AG122" s="75"/>
      <c r="AH122" s="75"/>
      <c r="AI122" s="75"/>
      <c r="AJ122" s="75"/>
      <c r="AK122" s="75"/>
      <c r="AL122" s="76"/>
      <c r="AM122" s="76"/>
      <c r="AN122" s="76"/>
      <c r="AO122" s="76" t="str">
        <f t="shared" si="36"/>
        <v/>
      </c>
      <c r="AP122" s="76" t="str">
        <f t="shared" si="37"/>
        <v/>
      </c>
      <c r="AQ122" s="77"/>
      <c r="AR122" s="77"/>
      <c r="AS122" s="77"/>
      <c r="AT122" s="77"/>
      <c r="AU122" s="78"/>
      <c r="AV122" s="78"/>
      <c r="AW122" s="78"/>
      <c r="AX122" s="78" t="str">
        <f t="shared" si="38"/>
        <v/>
      </c>
      <c r="AY122" s="78">
        <f t="shared" si="39"/>
        <v>0</v>
      </c>
      <c r="AZ122" s="262"/>
      <c r="BA122" s="263"/>
      <c r="BB122" s="80">
        <f t="shared" si="40"/>
        <v>0</v>
      </c>
      <c r="BC122" s="74"/>
      <c r="BD122" s="75"/>
      <c r="BE122" s="75"/>
      <c r="BF122" s="75"/>
      <c r="BG122" s="75"/>
      <c r="BH122" s="76" t="str">
        <f t="shared" si="41"/>
        <v/>
      </c>
      <c r="BI122" s="76" t="str">
        <f t="shared" si="42"/>
        <v/>
      </c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8" t="str">
        <f t="shared" si="43"/>
        <v/>
      </c>
      <c r="BU122" s="78" t="str">
        <f t="shared" si="44"/>
        <v/>
      </c>
      <c r="BV122" s="81"/>
      <c r="BW122" s="81"/>
      <c r="BX122" s="81"/>
      <c r="BY122" s="82"/>
      <c r="BZ122" s="82"/>
      <c r="CA122" s="82" t="str">
        <f t="shared" si="45"/>
        <v/>
      </c>
      <c r="CB122" s="82" t="str">
        <f t="shared" si="46"/>
        <v/>
      </c>
      <c r="CC122" s="83"/>
      <c r="CD122" s="83"/>
      <c r="CE122" s="84"/>
      <c r="CF122" s="84"/>
      <c r="CG122" s="84"/>
      <c r="CH122" s="84" t="str">
        <f t="shared" si="47"/>
        <v/>
      </c>
      <c r="CI122" s="84" t="str">
        <f t="shared" si="48"/>
        <v/>
      </c>
      <c r="CJ122" s="85"/>
      <c r="CK122" s="85"/>
      <c r="CL122" s="86"/>
      <c r="CM122" s="86"/>
      <c r="CN122" s="86"/>
      <c r="CO122" s="86" t="str">
        <f t="shared" si="49"/>
        <v/>
      </c>
      <c r="CP122" s="86" t="str">
        <f t="shared" si="50"/>
        <v/>
      </c>
      <c r="CQ122" s="74"/>
      <c r="CR122" s="75"/>
      <c r="CS122" s="75"/>
      <c r="CT122" s="87"/>
      <c r="CU122" s="88"/>
      <c r="CV122" s="88"/>
      <c r="CW122" s="88"/>
      <c r="CX122" s="88"/>
      <c r="CY122" s="88" t="str">
        <f t="shared" si="51"/>
        <v/>
      </c>
      <c r="CZ122" s="89">
        <f t="shared" si="52"/>
        <v>0</v>
      </c>
      <c r="DA122" s="264"/>
      <c r="DB122" s="263"/>
      <c r="DC122" s="80" t="str">
        <f t="shared" si="53"/>
        <v/>
      </c>
      <c r="DD122" s="162" t="str">
        <f t="shared" si="54"/>
        <v/>
      </c>
      <c r="DE122" s="162" t="str">
        <f t="shared" si="62"/>
        <v/>
      </c>
      <c r="DF122" s="162" t="str">
        <f t="shared" si="63"/>
        <v/>
      </c>
      <c r="DG122" s="162" t="str">
        <f t="shared" si="64"/>
        <v/>
      </c>
      <c r="DH122" s="93" t="str">
        <f t="shared" si="55"/>
        <v/>
      </c>
      <c r="DI122" s="94" t="str">
        <f t="shared" si="56"/>
        <v/>
      </c>
      <c r="DJ122" s="95" t="str">
        <f t="shared" si="57"/>
        <v/>
      </c>
      <c r="DK122" s="96" t="str">
        <f t="shared" si="58"/>
        <v/>
      </c>
      <c r="DL122" s="163" t="str">
        <f t="shared" si="31"/>
        <v/>
      </c>
      <c r="DM122" s="164" t="str">
        <f t="shared" si="59"/>
        <v/>
      </c>
      <c r="DN122" s="225" t="str">
        <f t="shared" si="60"/>
        <v/>
      </c>
      <c r="DO122" s="240" t="str">
        <f t="shared" si="61"/>
        <v/>
      </c>
    </row>
    <row r="123" spans="1:119" ht="18" hidden="1" customHeight="1">
      <c r="A123" s="70"/>
      <c r="B123" s="103"/>
      <c r="C123" s="234"/>
      <c r="D123" s="235"/>
      <c r="E123" s="74"/>
      <c r="F123" s="75"/>
      <c r="G123" s="75"/>
      <c r="H123" s="75"/>
      <c r="I123" s="75"/>
      <c r="J123" s="75"/>
      <c r="K123" s="75"/>
      <c r="L123" s="75"/>
      <c r="M123" s="76"/>
      <c r="N123" s="76"/>
      <c r="O123" s="76"/>
      <c r="P123" s="76"/>
      <c r="Q123" s="76" t="str">
        <f t="shared" si="32"/>
        <v/>
      </c>
      <c r="R123" s="76" t="str">
        <f t="shared" si="33"/>
        <v/>
      </c>
      <c r="S123" s="77"/>
      <c r="T123" s="77"/>
      <c r="U123" s="77"/>
      <c r="V123" s="77"/>
      <c r="W123" s="77"/>
      <c r="X123" s="78"/>
      <c r="Y123" s="78"/>
      <c r="Z123" s="78"/>
      <c r="AA123" s="78"/>
      <c r="AB123" s="78"/>
      <c r="AC123" s="78" t="str">
        <f t="shared" si="34"/>
        <v/>
      </c>
      <c r="AD123" s="79" t="str">
        <f t="shared" si="35"/>
        <v/>
      </c>
      <c r="AE123" s="74"/>
      <c r="AF123" s="75"/>
      <c r="AG123" s="75"/>
      <c r="AH123" s="75"/>
      <c r="AI123" s="75"/>
      <c r="AJ123" s="75"/>
      <c r="AK123" s="75"/>
      <c r="AL123" s="76"/>
      <c r="AM123" s="76"/>
      <c r="AN123" s="76"/>
      <c r="AO123" s="76" t="str">
        <f t="shared" si="36"/>
        <v/>
      </c>
      <c r="AP123" s="76" t="str">
        <f t="shared" si="37"/>
        <v/>
      </c>
      <c r="AQ123" s="77"/>
      <c r="AR123" s="77"/>
      <c r="AS123" s="77"/>
      <c r="AT123" s="77"/>
      <c r="AU123" s="78"/>
      <c r="AV123" s="78"/>
      <c r="AW123" s="78"/>
      <c r="AX123" s="78" t="str">
        <f t="shared" si="38"/>
        <v/>
      </c>
      <c r="AY123" s="78">
        <f t="shared" si="39"/>
        <v>0</v>
      </c>
      <c r="AZ123" s="262"/>
      <c r="BA123" s="263"/>
      <c r="BB123" s="80">
        <f t="shared" si="40"/>
        <v>0</v>
      </c>
      <c r="BC123" s="74"/>
      <c r="BD123" s="75"/>
      <c r="BE123" s="75"/>
      <c r="BF123" s="75"/>
      <c r="BG123" s="75"/>
      <c r="BH123" s="76" t="str">
        <f t="shared" si="41"/>
        <v/>
      </c>
      <c r="BI123" s="76" t="str">
        <f t="shared" si="42"/>
        <v/>
      </c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8" t="str">
        <f t="shared" si="43"/>
        <v/>
      </c>
      <c r="BU123" s="78" t="str">
        <f t="shared" si="44"/>
        <v/>
      </c>
      <c r="BV123" s="81"/>
      <c r="BW123" s="81"/>
      <c r="BX123" s="81"/>
      <c r="BY123" s="82"/>
      <c r="BZ123" s="82"/>
      <c r="CA123" s="82" t="str">
        <f t="shared" si="45"/>
        <v/>
      </c>
      <c r="CB123" s="82" t="str">
        <f t="shared" si="46"/>
        <v/>
      </c>
      <c r="CC123" s="83"/>
      <c r="CD123" s="83"/>
      <c r="CE123" s="84"/>
      <c r="CF123" s="84"/>
      <c r="CG123" s="84"/>
      <c r="CH123" s="84" t="str">
        <f t="shared" si="47"/>
        <v/>
      </c>
      <c r="CI123" s="84" t="str">
        <f t="shared" si="48"/>
        <v/>
      </c>
      <c r="CJ123" s="85"/>
      <c r="CK123" s="85"/>
      <c r="CL123" s="86"/>
      <c r="CM123" s="86"/>
      <c r="CN123" s="86"/>
      <c r="CO123" s="86" t="str">
        <f t="shared" si="49"/>
        <v/>
      </c>
      <c r="CP123" s="86" t="str">
        <f t="shared" si="50"/>
        <v/>
      </c>
      <c r="CQ123" s="74"/>
      <c r="CR123" s="75"/>
      <c r="CS123" s="75"/>
      <c r="CT123" s="87"/>
      <c r="CU123" s="88"/>
      <c r="CV123" s="88"/>
      <c r="CW123" s="88"/>
      <c r="CX123" s="88"/>
      <c r="CY123" s="88" t="str">
        <f t="shared" si="51"/>
        <v/>
      </c>
      <c r="CZ123" s="89">
        <f t="shared" si="52"/>
        <v>0</v>
      </c>
      <c r="DA123" s="264"/>
      <c r="DB123" s="263"/>
      <c r="DC123" s="80" t="str">
        <f t="shared" si="53"/>
        <v/>
      </c>
      <c r="DD123" s="162" t="str">
        <f t="shared" si="54"/>
        <v/>
      </c>
      <c r="DE123" s="162" t="str">
        <f t="shared" si="62"/>
        <v/>
      </c>
      <c r="DF123" s="162" t="str">
        <f t="shared" si="63"/>
        <v/>
      </c>
      <c r="DG123" s="162" t="str">
        <f t="shared" si="64"/>
        <v/>
      </c>
      <c r="DH123" s="93" t="str">
        <f t="shared" si="55"/>
        <v/>
      </c>
      <c r="DI123" s="94" t="str">
        <f t="shared" si="56"/>
        <v/>
      </c>
      <c r="DJ123" s="95" t="str">
        <f t="shared" si="57"/>
        <v/>
      </c>
      <c r="DK123" s="96" t="str">
        <f t="shared" si="58"/>
        <v/>
      </c>
      <c r="DL123" s="163" t="str">
        <f t="shared" si="31"/>
        <v/>
      </c>
      <c r="DM123" s="164" t="str">
        <f t="shared" si="59"/>
        <v/>
      </c>
      <c r="DN123" s="225" t="str">
        <f t="shared" si="60"/>
        <v/>
      </c>
      <c r="DO123" s="240" t="str">
        <f t="shared" si="61"/>
        <v/>
      </c>
    </row>
    <row r="124" spans="1:119" ht="18" hidden="1" customHeight="1">
      <c r="A124" s="70"/>
      <c r="B124" s="103"/>
      <c r="C124" s="234"/>
      <c r="D124" s="235"/>
      <c r="E124" s="74"/>
      <c r="F124" s="75"/>
      <c r="G124" s="75"/>
      <c r="H124" s="75"/>
      <c r="I124" s="75"/>
      <c r="J124" s="75"/>
      <c r="K124" s="75"/>
      <c r="L124" s="75"/>
      <c r="M124" s="76"/>
      <c r="N124" s="76"/>
      <c r="O124" s="76"/>
      <c r="P124" s="76"/>
      <c r="Q124" s="76" t="str">
        <f t="shared" si="32"/>
        <v/>
      </c>
      <c r="R124" s="76" t="str">
        <f t="shared" si="33"/>
        <v/>
      </c>
      <c r="S124" s="77"/>
      <c r="T124" s="77"/>
      <c r="U124" s="77"/>
      <c r="V124" s="77"/>
      <c r="W124" s="77"/>
      <c r="X124" s="78"/>
      <c r="Y124" s="78"/>
      <c r="Z124" s="78"/>
      <c r="AA124" s="78"/>
      <c r="AB124" s="78"/>
      <c r="AC124" s="78" t="str">
        <f t="shared" si="34"/>
        <v/>
      </c>
      <c r="AD124" s="79" t="str">
        <f t="shared" si="35"/>
        <v/>
      </c>
      <c r="AE124" s="74"/>
      <c r="AF124" s="75"/>
      <c r="AG124" s="75"/>
      <c r="AH124" s="75"/>
      <c r="AI124" s="75"/>
      <c r="AJ124" s="75"/>
      <c r="AK124" s="75"/>
      <c r="AL124" s="76"/>
      <c r="AM124" s="76"/>
      <c r="AN124" s="76"/>
      <c r="AO124" s="76" t="str">
        <f t="shared" si="36"/>
        <v/>
      </c>
      <c r="AP124" s="76" t="str">
        <f t="shared" si="37"/>
        <v/>
      </c>
      <c r="AQ124" s="77"/>
      <c r="AR124" s="77"/>
      <c r="AS124" s="77"/>
      <c r="AT124" s="77"/>
      <c r="AU124" s="78"/>
      <c r="AV124" s="78"/>
      <c r="AW124" s="78"/>
      <c r="AX124" s="78" t="str">
        <f t="shared" si="38"/>
        <v/>
      </c>
      <c r="AY124" s="78">
        <f t="shared" si="39"/>
        <v>0</v>
      </c>
      <c r="AZ124" s="262"/>
      <c r="BA124" s="263"/>
      <c r="BB124" s="80">
        <f t="shared" si="40"/>
        <v>0</v>
      </c>
      <c r="BC124" s="74"/>
      <c r="BD124" s="75"/>
      <c r="BE124" s="75"/>
      <c r="BF124" s="75"/>
      <c r="BG124" s="75"/>
      <c r="BH124" s="76" t="str">
        <f t="shared" si="41"/>
        <v/>
      </c>
      <c r="BI124" s="76" t="str">
        <f t="shared" si="42"/>
        <v/>
      </c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8" t="str">
        <f t="shared" si="43"/>
        <v/>
      </c>
      <c r="BU124" s="78" t="str">
        <f t="shared" si="44"/>
        <v/>
      </c>
      <c r="BV124" s="81"/>
      <c r="BW124" s="81"/>
      <c r="BX124" s="81"/>
      <c r="BY124" s="82"/>
      <c r="BZ124" s="82"/>
      <c r="CA124" s="82" t="str">
        <f t="shared" si="45"/>
        <v/>
      </c>
      <c r="CB124" s="82" t="str">
        <f t="shared" si="46"/>
        <v/>
      </c>
      <c r="CC124" s="83"/>
      <c r="CD124" s="83"/>
      <c r="CE124" s="84"/>
      <c r="CF124" s="84"/>
      <c r="CG124" s="84"/>
      <c r="CH124" s="84" t="str">
        <f t="shared" si="47"/>
        <v/>
      </c>
      <c r="CI124" s="84" t="str">
        <f t="shared" si="48"/>
        <v/>
      </c>
      <c r="CJ124" s="85"/>
      <c r="CK124" s="85"/>
      <c r="CL124" s="86"/>
      <c r="CM124" s="86"/>
      <c r="CN124" s="86"/>
      <c r="CO124" s="86" t="str">
        <f t="shared" si="49"/>
        <v/>
      </c>
      <c r="CP124" s="86" t="str">
        <f t="shared" si="50"/>
        <v/>
      </c>
      <c r="CQ124" s="87"/>
      <c r="CR124" s="87"/>
      <c r="CS124" s="87"/>
      <c r="CT124" s="87"/>
      <c r="CU124" s="88"/>
      <c r="CV124" s="88"/>
      <c r="CW124" s="88"/>
      <c r="CX124" s="88"/>
      <c r="CY124" s="88" t="str">
        <f t="shared" si="51"/>
        <v/>
      </c>
      <c r="CZ124" s="89">
        <f t="shared" si="52"/>
        <v>0</v>
      </c>
      <c r="DA124" s="264"/>
      <c r="DB124" s="263"/>
      <c r="DC124" s="80" t="str">
        <f t="shared" si="53"/>
        <v/>
      </c>
      <c r="DD124" s="162" t="str">
        <f t="shared" si="54"/>
        <v/>
      </c>
      <c r="DE124" s="162" t="str">
        <f t="shared" si="62"/>
        <v/>
      </c>
      <c r="DF124" s="162" t="str">
        <f t="shared" si="63"/>
        <v/>
      </c>
      <c r="DG124" s="162" t="str">
        <f t="shared" si="64"/>
        <v/>
      </c>
      <c r="DH124" s="93" t="str">
        <f t="shared" si="55"/>
        <v/>
      </c>
      <c r="DI124" s="94" t="str">
        <f t="shared" si="56"/>
        <v/>
      </c>
      <c r="DJ124" s="95" t="str">
        <f t="shared" si="57"/>
        <v/>
      </c>
      <c r="DK124" s="96" t="str">
        <f t="shared" si="58"/>
        <v/>
      </c>
      <c r="DL124" s="163" t="str">
        <f t="shared" si="31"/>
        <v/>
      </c>
      <c r="DM124" s="164" t="str">
        <f t="shared" si="59"/>
        <v/>
      </c>
      <c r="DN124" s="225" t="str">
        <f t="shared" si="60"/>
        <v/>
      </c>
      <c r="DO124" s="240" t="str">
        <f t="shared" si="61"/>
        <v/>
      </c>
    </row>
    <row r="125" spans="1:119" ht="18" hidden="1" customHeight="1">
      <c r="A125" s="70"/>
      <c r="B125" s="103"/>
      <c r="C125" s="234"/>
      <c r="D125" s="235"/>
      <c r="E125" s="74"/>
      <c r="F125" s="75"/>
      <c r="G125" s="75"/>
      <c r="H125" s="75"/>
      <c r="I125" s="75"/>
      <c r="J125" s="75"/>
      <c r="K125" s="75"/>
      <c r="L125" s="75"/>
      <c r="M125" s="76"/>
      <c r="N125" s="76"/>
      <c r="O125" s="76"/>
      <c r="P125" s="76"/>
      <c r="Q125" s="76" t="str">
        <f t="shared" si="32"/>
        <v/>
      </c>
      <c r="R125" s="76" t="str">
        <f t="shared" si="33"/>
        <v/>
      </c>
      <c r="S125" s="77"/>
      <c r="T125" s="77"/>
      <c r="U125" s="77"/>
      <c r="V125" s="77"/>
      <c r="W125" s="77"/>
      <c r="X125" s="78"/>
      <c r="Y125" s="78"/>
      <c r="Z125" s="78"/>
      <c r="AA125" s="78"/>
      <c r="AB125" s="78"/>
      <c r="AC125" s="78" t="str">
        <f t="shared" si="34"/>
        <v/>
      </c>
      <c r="AD125" s="79" t="str">
        <f t="shared" si="35"/>
        <v/>
      </c>
      <c r="AE125" s="74"/>
      <c r="AF125" s="75"/>
      <c r="AG125" s="75"/>
      <c r="AH125" s="75"/>
      <c r="AI125" s="75"/>
      <c r="AJ125" s="75"/>
      <c r="AK125" s="75"/>
      <c r="AL125" s="76"/>
      <c r="AM125" s="76"/>
      <c r="AN125" s="76"/>
      <c r="AO125" s="76" t="str">
        <f t="shared" si="36"/>
        <v/>
      </c>
      <c r="AP125" s="76" t="str">
        <f t="shared" si="37"/>
        <v/>
      </c>
      <c r="AQ125" s="77"/>
      <c r="AR125" s="77"/>
      <c r="AS125" s="77"/>
      <c r="AT125" s="77"/>
      <c r="AU125" s="78"/>
      <c r="AV125" s="78"/>
      <c r="AW125" s="78"/>
      <c r="AX125" s="78" t="str">
        <f t="shared" si="38"/>
        <v/>
      </c>
      <c r="AY125" s="78">
        <f t="shared" si="39"/>
        <v>0</v>
      </c>
      <c r="AZ125" s="262"/>
      <c r="BA125" s="263"/>
      <c r="BB125" s="80">
        <f t="shared" si="40"/>
        <v>0</v>
      </c>
      <c r="BC125" s="74"/>
      <c r="BD125" s="75"/>
      <c r="BE125" s="75"/>
      <c r="BF125" s="75"/>
      <c r="BG125" s="75"/>
      <c r="BH125" s="76" t="str">
        <f t="shared" si="41"/>
        <v/>
      </c>
      <c r="BI125" s="76" t="str">
        <f t="shared" si="42"/>
        <v/>
      </c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8" t="str">
        <f t="shared" si="43"/>
        <v/>
      </c>
      <c r="BU125" s="78" t="str">
        <f t="shared" si="44"/>
        <v/>
      </c>
      <c r="BV125" s="81"/>
      <c r="BW125" s="81"/>
      <c r="BX125" s="81"/>
      <c r="BY125" s="82"/>
      <c r="BZ125" s="82"/>
      <c r="CA125" s="82" t="str">
        <f t="shared" si="45"/>
        <v/>
      </c>
      <c r="CB125" s="82" t="str">
        <f t="shared" si="46"/>
        <v/>
      </c>
      <c r="CC125" s="83"/>
      <c r="CD125" s="83"/>
      <c r="CE125" s="84"/>
      <c r="CF125" s="84"/>
      <c r="CG125" s="84"/>
      <c r="CH125" s="84" t="str">
        <f t="shared" si="47"/>
        <v/>
      </c>
      <c r="CI125" s="84" t="str">
        <f t="shared" si="48"/>
        <v/>
      </c>
      <c r="CJ125" s="85"/>
      <c r="CK125" s="85"/>
      <c r="CL125" s="86"/>
      <c r="CM125" s="86"/>
      <c r="CN125" s="86"/>
      <c r="CO125" s="86" t="str">
        <f t="shared" si="49"/>
        <v/>
      </c>
      <c r="CP125" s="86" t="str">
        <f t="shared" si="50"/>
        <v/>
      </c>
      <c r="CQ125" s="87"/>
      <c r="CR125" s="87"/>
      <c r="CS125" s="87"/>
      <c r="CT125" s="87"/>
      <c r="CU125" s="88"/>
      <c r="CV125" s="88"/>
      <c r="CW125" s="88"/>
      <c r="CX125" s="88"/>
      <c r="CY125" s="88" t="str">
        <f t="shared" si="51"/>
        <v/>
      </c>
      <c r="CZ125" s="89">
        <f t="shared" si="52"/>
        <v>0</v>
      </c>
      <c r="DA125" s="264"/>
      <c r="DB125" s="263"/>
      <c r="DC125" s="80" t="str">
        <f t="shared" si="53"/>
        <v/>
      </c>
      <c r="DD125" s="162" t="str">
        <f t="shared" si="54"/>
        <v/>
      </c>
      <c r="DE125" s="162" t="str">
        <f t="shared" si="62"/>
        <v/>
      </c>
      <c r="DF125" s="162" t="str">
        <f t="shared" si="63"/>
        <v/>
      </c>
      <c r="DG125" s="162" t="str">
        <f t="shared" si="64"/>
        <v/>
      </c>
      <c r="DH125" s="93" t="str">
        <f t="shared" si="55"/>
        <v/>
      </c>
      <c r="DI125" s="94" t="str">
        <f t="shared" si="56"/>
        <v/>
      </c>
      <c r="DJ125" s="95" t="str">
        <f t="shared" si="57"/>
        <v/>
      </c>
      <c r="DK125" s="96" t="str">
        <f t="shared" si="58"/>
        <v/>
      </c>
      <c r="DL125" s="163" t="str">
        <f t="shared" si="31"/>
        <v/>
      </c>
      <c r="DM125" s="164" t="str">
        <f t="shared" si="59"/>
        <v/>
      </c>
      <c r="DN125" s="225" t="str">
        <f t="shared" si="60"/>
        <v/>
      </c>
      <c r="DO125" s="240" t="str">
        <f t="shared" si="61"/>
        <v/>
      </c>
    </row>
    <row r="126" spans="1:119" ht="18" hidden="1" customHeight="1">
      <c r="A126" s="70"/>
      <c r="B126" s="103"/>
      <c r="C126" s="234"/>
      <c r="D126" s="235"/>
      <c r="E126" s="74"/>
      <c r="F126" s="75"/>
      <c r="G126" s="75"/>
      <c r="H126" s="75"/>
      <c r="I126" s="75"/>
      <c r="J126" s="75"/>
      <c r="K126" s="75"/>
      <c r="L126" s="75"/>
      <c r="M126" s="76"/>
      <c r="N126" s="76"/>
      <c r="O126" s="76"/>
      <c r="P126" s="76"/>
      <c r="Q126" s="76" t="str">
        <f t="shared" si="32"/>
        <v/>
      </c>
      <c r="R126" s="76" t="str">
        <f t="shared" si="33"/>
        <v/>
      </c>
      <c r="S126" s="77"/>
      <c r="T126" s="77"/>
      <c r="U126" s="77"/>
      <c r="V126" s="77"/>
      <c r="W126" s="77"/>
      <c r="X126" s="78"/>
      <c r="Y126" s="78"/>
      <c r="Z126" s="78"/>
      <c r="AA126" s="78"/>
      <c r="AB126" s="78"/>
      <c r="AC126" s="78" t="str">
        <f t="shared" si="34"/>
        <v/>
      </c>
      <c r="AD126" s="79" t="str">
        <f t="shared" si="35"/>
        <v/>
      </c>
      <c r="AE126" s="74"/>
      <c r="AF126" s="75"/>
      <c r="AG126" s="75"/>
      <c r="AH126" s="75"/>
      <c r="AI126" s="75"/>
      <c r="AJ126" s="75"/>
      <c r="AK126" s="75"/>
      <c r="AL126" s="76"/>
      <c r="AM126" s="76"/>
      <c r="AN126" s="76"/>
      <c r="AO126" s="76" t="str">
        <f t="shared" si="36"/>
        <v/>
      </c>
      <c r="AP126" s="76" t="str">
        <f t="shared" si="37"/>
        <v/>
      </c>
      <c r="AQ126" s="77"/>
      <c r="AR126" s="77"/>
      <c r="AS126" s="77"/>
      <c r="AT126" s="77"/>
      <c r="AU126" s="78"/>
      <c r="AV126" s="78"/>
      <c r="AW126" s="78"/>
      <c r="AX126" s="78" t="str">
        <f t="shared" si="38"/>
        <v/>
      </c>
      <c r="AY126" s="78">
        <f t="shared" si="39"/>
        <v>0</v>
      </c>
      <c r="AZ126" s="262"/>
      <c r="BA126" s="263"/>
      <c r="BB126" s="80">
        <f t="shared" si="40"/>
        <v>0</v>
      </c>
      <c r="BC126" s="74"/>
      <c r="BD126" s="75"/>
      <c r="BE126" s="75"/>
      <c r="BF126" s="75"/>
      <c r="BG126" s="75"/>
      <c r="BH126" s="76" t="str">
        <f t="shared" si="41"/>
        <v/>
      </c>
      <c r="BI126" s="76" t="str">
        <f t="shared" si="42"/>
        <v/>
      </c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8" t="str">
        <f t="shared" si="43"/>
        <v/>
      </c>
      <c r="BU126" s="78" t="str">
        <f t="shared" si="44"/>
        <v/>
      </c>
      <c r="BV126" s="81"/>
      <c r="BW126" s="81"/>
      <c r="BX126" s="81"/>
      <c r="BY126" s="82"/>
      <c r="BZ126" s="82"/>
      <c r="CA126" s="82" t="str">
        <f t="shared" si="45"/>
        <v/>
      </c>
      <c r="CB126" s="82" t="str">
        <f t="shared" si="46"/>
        <v/>
      </c>
      <c r="CC126" s="83"/>
      <c r="CD126" s="83"/>
      <c r="CE126" s="84"/>
      <c r="CF126" s="84"/>
      <c r="CG126" s="84"/>
      <c r="CH126" s="84" t="str">
        <f t="shared" si="47"/>
        <v/>
      </c>
      <c r="CI126" s="84" t="str">
        <f t="shared" si="48"/>
        <v/>
      </c>
      <c r="CJ126" s="85"/>
      <c r="CK126" s="85"/>
      <c r="CL126" s="86"/>
      <c r="CM126" s="86"/>
      <c r="CN126" s="86"/>
      <c r="CO126" s="86" t="str">
        <f t="shared" si="49"/>
        <v/>
      </c>
      <c r="CP126" s="86" t="str">
        <f t="shared" si="50"/>
        <v/>
      </c>
      <c r="CQ126" s="87"/>
      <c r="CR126" s="87"/>
      <c r="CS126" s="87"/>
      <c r="CT126" s="87"/>
      <c r="CU126" s="88"/>
      <c r="CV126" s="88"/>
      <c r="CW126" s="88"/>
      <c r="CX126" s="88"/>
      <c r="CY126" s="88" t="str">
        <f t="shared" si="51"/>
        <v/>
      </c>
      <c r="CZ126" s="89">
        <f t="shared" si="52"/>
        <v>0</v>
      </c>
      <c r="DA126" s="264"/>
      <c r="DB126" s="263"/>
      <c r="DC126" s="80" t="str">
        <f t="shared" si="53"/>
        <v/>
      </c>
      <c r="DD126" s="162" t="str">
        <f t="shared" si="54"/>
        <v/>
      </c>
      <c r="DE126" s="162" t="str">
        <f t="shared" si="62"/>
        <v/>
      </c>
      <c r="DF126" s="162" t="str">
        <f t="shared" si="63"/>
        <v/>
      </c>
      <c r="DG126" s="162" t="str">
        <f t="shared" si="64"/>
        <v/>
      </c>
      <c r="DH126" s="93" t="str">
        <f t="shared" si="55"/>
        <v/>
      </c>
      <c r="DI126" s="94" t="str">
        <f t="shared" si="56"/>
        <v/>
      </c>
      <c r="DJ126" s="95" t="str">
        <f t="shared" si="57"/>
        <v/>
      </c>
      <c r="DK126" s="96" t="str">
        <f t="shared" si="58"/>
        <v/>
      </c>
      <c r="DL126" s="163" t="str">
        <f t="shared" si="31"/>
        <v/>
      </c>
      <c r="DM126" s="164" t="str">
        <f t="shared" si="59"/>
        <v/>
      </c>
      <c r="DN126" s="225" t="str">
        <f t="shared" si="60"/>
        <v/>
      </c>
      <c r="DO126" s="175" t="str">
        <f t="shared" si="61"/>
        <v/>
      </c>
    </row>
    <row r="127" spans="1:119" ht="18" hidden="1" customHeight="1">
      <c r="A127" s="70"/>
      <c r="B127" s="103"/>
      <c r="C127" s="234"/>
      <c r="D127" s="235"/>
      <c r="E127" s="74"/>
      <c r="F127" s="75"/>
      <c r="G127" s="75"/>
      <c r="H127" s="75"/>
      <c r="I127" s="75"/>
      <c r="J127" s="75"/>
      <c r="K127" s="75"/>
      <c r="L127" s="75"/>
      <c r="M127" s="76"/>
      <c r="N127" s="76"/>
      <c r="O127" s="76"/>
      <c r="P127" s="76"/>
      <c r="Q127" s="76" t="str">
        <f t="shared" si="32"/>
        <v/>
      </c>
      <c r="R127" s="76" t="str">
        <f t="shared" si="33"/>
        <v/>
      </c>
      <c r="S127" s="77"/>
      <c r="T127" s="77"/>
      <c r="U127" s="77"/>
      <c r="V127" s="77"/>
      <c r="W127" s="77"/>
      <c r="X127" s="78"/>
      <c r="Y127" s="78"/>
      <c r="Z127" s="78"/>
      <c r="AA127" s="78"/>
      <c r="AB127" s="78"/>
      <c r="AC127" s="78" t="str">
        <f t="shared" si="34"/>
        <v/>
      </c>
      <c r="AD127" s="79" t="str">
        <f t="shared" si="35"/>
        <v/>
      </c>
      <c r="AE127" s="74"/>
      <c r="AF127" s="75"/>
      <c r="AG127" s="75"/>
      <c r="AH127" s="75"/>
      <c r="AI127" s="75"/>
      <c r="AJ127" s="75"/>
      <c r="AK127" s="75"/>
      <c r="AL127" s="76"/>
      <c r="AM127" s="76"/>
      <c r="AN127" s="76"/>
      <c r="AO127" s="76" t="str">
        <f t="shared" si="36"/>
        <v/>
      </c>
      <c r="AP127" s="76" t="str">
        <f t="shared" si="37"/>
        <v/>
      </c>
      <c r="AQ127" s="77"/>
      <c r="AR127" s="77"/>
      <c r="AS127" s="77"/>
      <c r="AT127" s="77"/>
      <c r="AU127" s="78"/>
      <c r="AV127" s="78"/>
      <c r="AW127" s="78"/>
      <c r="AX127" s="78" t="str">
        <f t="shared" si="38"/>
        <v/>
      </c>
      <c r="AY127" s="78">
        <f t="shared" si="39"/>
        <v>0</v>
      </c>
      <c r="AZ127" s="262"/>
      <c r="BA127" s="263"/>
      <c r="BB127" s="80">
        <f t="shared" si="40"/>
        <v>0</v>
      </c>
      <c r="BC127" s="74"/>
      <c r="BD127" s="75"/>
      <c r="BE127" s="75"/>
      <c r="BF127" s="75"/>
      <c r="BG127" s="75"/>
      <c r="BH127" s="76" t="str">
        <f t="shared" si="41"/>
        <v/>
      </c>
      <c r="BI127" s="76" t="str">
        <f t="shared" si="42"/>
        <v/>
      </c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8" t="str">
        <f t="shared" si="43"/>
        <v/>
      </c>
      <c r="BU127" s="78" t="str">
        <f t="shared" si="44"/>
        <v/>
      </c>
      <c r="BV127" s="81"/>
      <c r="BW127" s="81"/>
      <c r="BX127" s="81"/>
      <c r="BY127" s="82"/>
      <c r="BZ127" s="82"/>
      <c r="CA127" s="82" t="str">
        <f t="shared" si="45"/>
        <v/>
      </c>
      <c r="CB127" s="82" t="str">
        <f t="shared" si="46"/>
        <v/>
      </c>
      <c r="CC127" s="83"/>
      <c r="CD127" s="83"/>
      <c r="CE127" s="84"/>
      <c r="CF127" s="84"/>
      <c r="CG127" s="84"/>
      <c r="CH127" s="84" t="str">
        <f t="shared" si="47"/>
        <v/>
      </c>
      <c r="CI127" s="84" t="str">
        <f t="shared" si="48"/>
        <v/>
      </c>
      <c r="CJ127" s="85"/>
      <c r="CK127" s="85"/>
      <c r="CL127" s="86"/>
      <c r="CM127" s="86"/>
      <c r="CN127" s="86"/>
      <c r="CO127" s="86" t="str">
        <f t="shared" si="49"/>
        <v/>
      </c>
      <c r="CP127" s="86" t="str">
        <f t="shared" si="50"/>
        <v/>
      </c>
      <c r="CQ127" s="87"/>
      <c r="CR127" s="87"/>
      <c r="CS127" s="87"/>
      <c r="CT127" s="87"/>
      <c r="CU127" s="88"/>
      <c r="CV127" s="88"/>
      <c r="CW127" s="88"/>
      <c r="CX127" s="88"/>
      <c r="CY127" s="88" t="str">
        <f t="shared" si="51"/>
        <v/>
      </c>
      <c r="CZ127" s="89">
        <f t="shared" si="52"/>
        <v>0</v>
      </c>
      <c r="DA127" s="264"/>
      <c r="DB127" s="263"/>
      <c r="DC127" s="80" t="str">
        <f t="shared" si="53"/>
        <v/>
      </c>
      <c r="DD127" s="162" t="str">
        <f t="shared" si="54"/>
        <v/>
      </c>
      <c r="DE127" s="162" t="str">
        <f t="shared" si="62"/>
        <v/>
      </c>
      <c r="DF127" s="162" t="str">
        <f t="shared" si="63"/>
        <v/>
      </c>
      <c r="DG127" s="162" t="str">
        <f t="shared" si="64"/>
        <v/>
      </c>
      <c r="DH127" s="93" t="str">
        <f t="shared" si="55"/>
        <v/>
      </c>
      <c r="DI127" s="94" t="str">
        <f t="shared" si="56"/>
        <v/>
      </c>
      <c r="DJ127" s="95" t="str">
        <f t="shared" si="57"/>
        <v/>
      </c>
      <c r="DK127" s="96" t="str">
        <f t="shared" si="58"/>
        <v/>
      </c>
      <c r="DL127" s="163" t="str">
        <f t="shared" si="31"/>
        <v/>
      </c>
      <c r="DM127" s="164" t="str">
        <f t="shared" si="59"/>
        <v/>
      </c>
      <c r="DN127" s="225" t="str">
        <f t="shared" si="60"/>
        <v/>
      </c>
      <c r="DO127" s="175" t="str">
        <f t="shared" si="61"/>
        <v/>
      </c>
    </row>
    <row r="128" spans="1:119" ht="18" hidden="1" customHeight="1">
      <c r="A128" s="70"/>
      <c r="B128" s="103"/>
      <c r="C128" s="234"/>
      <c r="D128" s="235"/>
      <c r="E128" s="74"/>
      <c r="F128" s="75"/>
      <c r="G128" s="75"/>
      <c r="H128" s="75"/>
      <c r="I128" s="75"/>
      <c r="J128" s="75"/>
      <c r="K128" s="75"/>
      <c r="L128" s="75"/>
      <c r="M128" s="76"/>
      <c r="N128" s="76"/>
      <c r="O128" s="76"/>
      <c r="P128" s="76"/>
      <c r="Q128" s="76" t="str">
        <f t="shared" si="32"/>
        <v/>
      </c>
      <c r="R128" s="76" t="str">
        <f t="shared" si="33"/>
        <v/>
      </c>
      <c r="S128" s="77"/>
      <c r="T128" s="77"/>
      <c r="U128" s="77"/>
      <c r="V128" s="77"/>
      <c r="W128" s="77"/>
      <c r="X128" s="78"/>
      <c r="Y128" s="78"/>
      <c r="Z128" s="78"/>
      <c r="AA128" s="78"/>
      <c r="AB128" s="78"/>
      <c r="AC128" s="78" t="str">
        <f t="shared" si="34"/>
        <v/>
      </c>
      <c r="AD128" s="79" t="str">
        <f t="shared" si="35"/>
        <v/>
      </c>
      <c r="AE128" s="74"/>
      <c r="AF128" s="75"/>
      <c r="AG128" s="75"/>
      <c r="AH128" s="75"/>
      <c r="AI128" s="75"/>
      <c r="AJ128" s="75"/>
      <c r="AK128" s="75"/>
      <c r="AL128" s="76"/>
      <c r="AM128" s="76"/>
      <c r="AN128" s="76"/>
      <c r="AO128" s="76" t="str">
        <f t="shared" si="36"/>
        <v/>
      </c>
      <c r="AP128" s="76" t="str">
        <f t="shared" si="37"/>
        <v/>
      </c>
      <c r="AQ128" s="77"/>
      <c r="AR128" s="77"/>
      <c r="AS128" s="77"/>
      <c r="AT128" s="77"/>
      <c r="AU128" s="78"/>
      <c r="AV128" s="78"/>
      <c r="AW128" s="78"/>
      <c r="AX128" s="78" t="str">
        <f t="shared" si="38"/>
        <v/>
      </c>
      <c r="AY128" s="78">
        <f t="shared" si="39"/>
        <v>0</v>
      </c>
      <c r="AZ128" s="262"/>
      <c r="BA128" s="263"/>
      <c r="BB128" s="80">
        <f t="shared" si="40"/>
        <v>0</v>
      </c>
      <c r="BC128" s="74"/>
      <c r="BD128" s="75"/>
      <c r="BE128" s="75"/>
      <c r="BF128" s="75"/>
      <c r="BG128" s="75"/>
      <c r="BH128" s="76" t="str">
        <f t="shared" si="41"/>
        <v/>
      </c>
      <c r="BI128" s="76" t="str">
        <f t="shared" si="42"/>
        <v/>
      </c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8" t="str">
        <f t="shared" si="43"/>
        <v/>
      </c>
      <c r="BU128" s="78" t="str">
        <f t="shared" si="44"/>
        <v/>
      </c>
      <c r="BV128" s="81"/>
      <c r="BW128" s="81"/>
      <c r="BX128" s="81"/>
      <c r="BY128" s="82"/>
      <c r="BZ128" s="82"/>
      <c r="CA128" s="82" t="str">
        <f t="shared" si="45"/>
        <v/>
      </c>
      <c r="CB128" s="82" t="str">
        <f t="shared" si="46"/>
        <v/>
      </c>
      <c r="CC128" s="83"/>
      <c r="CD128" s="83"/>
      <c r="CE128" s="84"/>
      <c r="CF128" s="84"/>
      <c r="CG128" s="84"/>
      <c r="CH128" s="84" t="str">
        <f t="shared" si="47"/>
        <v/>
      </c>
      <c r="CI128" s="84" t="str">
        <f t="shared" si="48"/>
        <v/>
      </c>
      <c r="CJ128" s="85"/>
      <c r="CK128" s="85"/>
      <c r="CL128" s="86"/>
      <c r="CM128" s="86"/>
      <c r="CN128" s="86"/>
      <c r="CO128" s="86" t="str">
        <f t="shared" si="49"/>
        <v/>
      </c>
      <c r="CP128" s="86" t="str">
        <f t="shared" si="50"/>
        <v/>
      </c>
      <c r="CQ128" s="87"/>
      <c r="CR128" s="87"/>
      <c r="CS128" s="87"/>
      <c r="CT128" s="87"/>
      <c r="CU128" s="88"/>
      <c r="CV128" s="88"/>
      <c r="CW128" s="88"/>
      <c r="CX128" s="88"/>
      <c r="CY128" s="88" t="str">
        <f t="shared" si="51"/>
        <v/>
      </c>
      <c r="CZ128" s="89">
        <f t="shared" si="52"/>
        <v>0</v>
      </c>
      <c r="DA128" s="264"/>
      <c r="DB128" s="263"/>
      <c r="DC128" s="80" t="str">
        <f t="shared" si="53"/>
        <v/>
      </c>
      <c r="DD128" s="162" t="str">
        <f t="shared" si="54"/>
        <v/>
      </c>
      <c r="DE128" s="162" t="str">
        <f t="shared" si="62"/>
        <v/>
      </c>
      <c r="DF128" s="162" t="str">
        <f t="shared" si="63"/>
        <v/>
      </c>
      <c r="DG128" s="162" t="str">
        <f t="shared" si="64"/>
        <v/>
      </c>
      <c r="DH128" s="93" t="str">
        <f t="shared" si="55"/>
        <v/>
      </c>
      <c r="DI128" s="94" t="str">
        <f t="shared" si="56"/>
        <v/>
      </c>
      <c r="DJ128" s="95" t="str">
        <f t="shared" si="57"/>
        <v/>
      </c>
      <c r="DK128" s="96" t="str">
        <f t="shared" si="58"/>
        <v/>
      </c>
      <c r="DL128" s="163" t="str">
        <f t="shared" si="31"/>
        <v/>
      </c>
      <c r="DM128" s="164" t="str">
        <f t="shared" si="59"/>
        <v/>
      </c>
      <c r="DN128" s="225" t="str">
        <f t="shared" si="60"/>
        <v/>
      </c>
      <c r="DO128" s="175" t="str">
        <f t="shared" si="61"/>
        <v/>
      </c>
    </row>
    <row r="129" spans="1:119" ht="18" hidden="1" customHeight="1">
      <c r="A129" s="70"/>
      <c r="B129" s="103"/>
      <c r="C129" s="234"/>
      <c r="D129" s="235"/>
      <c r="E129" s="74"/>
      <c r="F129" s="75"/>
      <c r="G129" s="75"/>
      <c r="H129" s="75"/>
      <c r="I129" s="75"/>
      <c r="J129" s="75"/>
      <c r="K129" s="75"/>
      <c r="L129" s="75"/>
      <c r="M129" s="76"/>
      <c r="N129" s="76"/>
      <c r="O129" s="76"/>
      <c r="P129" s="76"/>
      <c r="Q129" s="76" t="str">
        <f t="shared" si="32"/>
        <v/>
      </c>
      <c r="R129" s="76" t="str">
        <f t="shared" si="33"/>
        <v/>
      </c>
      <c r="S129" s="77"/>
      <c r="T129" s="77"/>
      <c r="U129" s="77"/>
      <c r="V129" s="77"/>
      <c r="W129" s="77"/>
      <c r="X129" s="78"/>
      <c r="Y129" s="78"/>
      <c r="Z129" s="78"/>
      <c r="AA129" s="78"/>
      <c r="AB129" s="78"/>
      <c r="AC129" s="78" t="str">
        <f t="shared" si="34"/>
        <v/>
      </c>
      <c r="AD129" s="79" t="str">
        <f t="shared" si="35"/>
        <v/>
      </c>
      <c r="AE129" s="74"/>
      <c r="AF129" s="75"/>
      <c r="AG129" s="75"/>
      <c r="AH129" s="75"/>
      <c r="AI129" s="75"/>
      <c r="AJ129" s="75"/>
      <c r="AK129" s="75"/>
      <c r="AL129" s="76"/>
      <c r="AM129" s="76"/>
      <c r="AN129" s="76"/>
      <c r="AO129" s="76" t="str">
        <f t="shared" si="36"/>
        <v/>
      </c>
      <c r="AP129" s="76" t="str">
        <f t="shared" si="37"/>
        <v/>
      </c>
      <c r="AQ129" s="77"/>
      <c r="AR129" s="77"/>
      <c r="AS129" s="77"/>
      <c r="AT129" s="77"/>
      <c r="AU129" s="78"/>
      <c r="AV129" s="78"/>
      <c r="AW129" s="78"/>
      <c r="AX129" s="78" t="str">
        <f t="shared" si="38"/>
        <v/>
      </c>
      <c r="AY129" s="78">
        <f t="shared" si="39"/>
        <v>0</v>
      </c>
      <c r="AZ129" s="262"/>
      <c r="BA129" s="263"/>
      <c r="BB129" s="80">
        <f t="shared" si="40"/>
        <v>0</v>
      </c>
      <c r="BC129" s="74"/>
      <c r="BD129" s="75"/>
      <c r="BE129" s="75"/>
      <c r="BF129" s="75"/>
      <c r="BG129" s="75"/>
      <c r="BH129" s="76" t="str">
        <f t="shared" si="41"/>
        <v/>
      </c>
      <c r="BI129" s="76" t="str">
        <f t="shared" si="42"/>
        <v/>
      </c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8" t="str">
        <f t="shared" si="43"/>
        <v/>
      </c>
      <c r="BU129" s="78" t="str">
        <f t="shared" si="44"/>
        <v/>
      </c>
      <c r="BV129" s="81"/>
      <c r="BW129" s="81"/>
      <c r="BX129" s="81"/>
      <c r="BY129" s="82"/>
      <c r="BZ129" s="82"/>
      <c r="CA129" s="82" t="str">
        <f t="shared" si="45"/>
        <v/>
      </c>
      <c r="CB129" s="82" t="str">
        <f t="shared" si="46"/>
        <v/>
      </c>
      <c r="CC129" s="83"/>
      <c r="CD129" s="83"/>
      <c r="CE129" s="84"/>
      <c r="CF129" s="84"/>
      <c r="CG129" s="84"/>
      <c r="CH129" s="84" t="str">
        <f t="shared" si="47"/>
        <v/>
      </c>
      <c r="CI129" s="84" t="str">
        <f t="shared" si="48"/>
        <v/>
      </c>
      <c r="CJ129" s="85"/>
      <c r="CK129" s="85"/>
      <c r="CL129" s="86"/>
      <c r="CM129" s="86"/>
      <c r="CN129" s="86"/>
      <c r="CO129" s="86" t="str">
        <f t="shared" si="49"/>
        <v/>
      </c>
      <c r="CP129" s="86" t="str">
        <f t="shared" si="50"/>
        <v/>
      </c>
      <c r="CQ129" s="87"/>
      <c r="CR129" s="87"/>
      <c r="CS129" s="87"/>
      <c r="CT129" s="87"/>
      <c r="CU129" s="88"/>
      <c r="CV129" s="88"/>
      <c r="CW129" s="88"/>
      <c r="CX129" s="88"/>
      <c r="CY129" s="88" t="str">
        <f t="shared" si="51"/>
        <v/>
      </c>
      <c r="CZ129" s="89">
        <f t="shared" si="52"/>
        <v>0</v>
      </c>
      <c r="DA129" s="264"/>
      <c r="DB129" s="263"/>
      <c r="DC129" s="80" t="str">
        <f t="shared" si="53"/>
        <v/>
      </c>
      <c r="DD129" s="162" t="str">
        <f t="shared" si="54"/>
        <v/>
      </c>
      <c r="DE129" s="162" t="str">
        <f t="shared" si="62"/>
        <v/>
      </c>
      <c r="DF129" s="162" t="str">
        <f t="shared" si="63"/>
        <v/>
      </c>
      <c r="DG129" s="162" t="str">
        <f t="shared" si="64"/>
        <v/>
      </c>
      <c r="DH129" s="93" t="str">
        <f t="shared" si="55"/>
        <v/>
      </c>
      <c r="DI129" s="94" t="str">
        <f t="shared" si="56"/>
        <v/>
      </c>
      <c r="DJ129" s="95" t="str">
        <f t="shared" si="57"/>
        <v/>
      </c>
      <c r="DK129" s="96" t="str">
        <f t="shared" si="58"/>
        <v/>
      </c>
      <c r="DL129" s="163" t="str">
        <f t="shared" si="31"/>
        <v/>
      </c>
      <c r="DM129" s="164" t="str">
        <f t="shared" si="59"/>
        <v/>
      </c>
      <c r="DN129" s="225" t="str">
        <f t="shared" si="60"/>
        <v/>
      </c>
      <c r="DO129" s="175" t="str">
        <f t="shared" si="61"/>
        <v/>
      </c>
    </row>
    <row r="130" spans="1:119" ht="18" hidden="1" customHeight="1">
      <c r="A130" s="70"/>
      <c r="B130" s="103"/>
      <c r="C130" s="234"/>
      <c r="D130" s="235"/>
      <c r="E130" s="74"/>
      <c r="F130" s="75"/>
      <c r="G130" s="75"/>
      <c r="H130" s="75"/>
      <c r="I130" s="75"/>
      <c r="J130" s="75"/>
      <c r="K130" s="75"/>
      <c r="L130" s="75"/>
      <c r="M130" s="76"/>
      <c r="N130" s="76"/>
      <c r="O130" s="76"/>
      <c r="P130" s="76"/>
      <c r="Q130" s="76" t="str">
        <f t="shared" si="32"/>
        <v/>
      </c>
      <c r="R130" s="76" t="str">
        <f t="shared" si="33"/>
        <v/>
      </c>
      <c r="S130" s="77"/>
      <c r="T130" s="77"/>
      <c r="U130" s="77"/>
      <c r="V130" s="77"/>
      <c r="W130" s="77"/>
      <c r="X130" s="78"/>
      <c r="Y130" s="78"/>
      <c r="Z130" s="78"/>
      <c r="AA130" s="78"/>
      <c r="AB130" s="78"/>
      <c r="AC130" s="78" t="str">
        <f t="shared" si="34"/>
        <v/>
      </c>
      <c r="AD130" s="79" t="str">
        <f t="shared" si="35"/>
        <v/>
      </c>
      <c r="AE130" s="74"/>
      <c r="AF130" s="75"/>
      <c r="AG130" s="75"/>
      <c r="AH130" s="75"/>
      <c r="AI130" s="75"/>
      <c r="AJ130" s="75"/>
      <c r="AK130" s="75"/>
      <c r="AL130" s="76"/>
      <c r="AM130" s="76"/>
      <c r="AN130" s="76"/>
      <c r="AO130" s="76" t="str">
        <f t="shared" si="36"/>
        <v/>
      </c>
      <c r="AP130" s="76" t="str">
        <f t="shared" si="37"/>
        <v/>
      </c>
      <c r="AQ130" s="77"/>
      <c r="AR130" s="77"/>
      <c r="AS130" s="77"/>
      <c r="AT130" s="77"/>
      <c r="AU130" s="78"/>
      <c r="AV130" s="78"/>
      <c r="AW130" s="78"/>
      <c r="AX130" s="78" t="str">
        <f t="shared" si="38"/>
        <v/>
      </c>
      <c r="AY130" s="78">
        <f t="shared" si="39"/>
        <v>0</v>
      </c>
      <c r="AZ130" s="262"/>
      <c r="BA130" s="263"/>
      <c r="BB130" s="80">
        <f t="shared" si="40"/>
        <v>0</v>
      </c>
      <c r="BC130" s="74"/>
      <c r="BD130" s="75"/>
      <c r="BE130" s="75"/>
      <c r="BF130" s="75"/>
      <c r="BG130" s="75"/>
      <c r="BH130" s="76" t="str">
        <f t="shared" si="41"/>
        <v/>
      </c>
      <c r="BI130" s="76" t="str">
        <f t="shared" si="42"/>
        <v/>
      </c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8" t="str">
        <f t="shared" si="43"/>
        <v/>
      </c>
      <c r="BU130" s="78" t="str">
        <f t="shared" si="44"/>
        <v/>
      </c>
      <c r="BV130" s="81"/>
      <c r="BW130" s="81"/>
      <c r="BX130" s="81"/>
      <c r="BY130" s="82"/>
      <c r="BZ130" s="82"/>
      <c r="CA130" s="82" t="str">
        <f t="shared" si="45"/>
        <v/>
      </c>
      <c r="CB130" s="82" t="str">
        <f t="shared" si="46"/>
        <v/>
      </c>
      <c r="CC130" s="83"/>
      <c r="CD130" s="83"/>
      <c r="CE130" s="84"/>
      <c r="CF130" s="84"/>
      <c r="CG130" s="84"/>
      <c r="CH130" s="84" t="str">
        <f t="shared" si="47"/>
        <v/>
      </c>
      <c r="CI130" s="84" t="str">
        <f t="shared" si="48"/>
        <v/>
      </c>
      <c r="CJ130" s="85"/>
      <c r="CK130" s="85"/>
      <c r="CL130" s="86"/>
      <c r="CM130" s="86"/>
      <c r="CN130" s="86"/>
      <c r="CO130" s="86" t="str">
        <f t="shared" si="49"/>
        <v/>
      </c>
      <c r="CP130" s="86" t="str">
        <f t="shared" si="50"/>
        <v/>
      </c>
      <c r="CQ130" s="87"/>
      <c r="CR130" s="87"/>
      <c r="CS130" s="87"/>
      <c r="CT130" s="87"/>
      <c r="CU130" s="88"/>
      <c r="CV130" s="88"/>
      <c r="CW130" s="88"/>
      <c r="CX130" s="88"/>
      <c r="CY130" s="88" t="str">
        <f t="shared" si="51"/>
        <v/>
      </c>
      <c r="CZ130" s="89">
        <f t="shared" si="52"/>
        <v>0</v>
      </c>
      <c r="DA130" s="264"/>
      <c r="DB130" s="263"/>
      <c r="DC130" s="80" t="str">
        <f t="shared" si="53"/>
        <v/>
      </c>
      <c r="DD130" s="162" t="str">
        <f t="shared" si="54"/>
        <v/>
      </c>
      <c r="DE130" s="162" t="str">
        <f t="shared" si="62"/>
        <v/>
      </c>
      <c r="DF130" s="162" t="str">
        <f t="shared" si="63"/>
        <v/>
      </c>
      <c r="DG130" s="162" t="str">
        <f t="shared" si="64"/>
        <v/>
      </c>
      <c r="DH130" s="93" t="str">
        <f t="shared" si="55"/>
        <v/>
      </c>
      <c r="DI130" s="94" t="str">
        <f t="shared" si="56"/>
        <v/>
      </c>
      <c r="DJ130" s="95" t="str">
        <f t="shared" si="57"/>
        <v/>
      </c>
      <c r="DK130" s="96" t="str">
        <f t="shared" si="58"/>
        <v/>
      </c>
      <c r="DL130" s="163" t="str">
        <f t="shared" si="31"/>
        <v/>
      </c>
      <c r="DM130" s="164" t="str">
        <f t="shared" si="59"/>
        <v/>
      </c>
      <c r="DN130" s="225" t="str">
        <f t="shared" si="60"/>
        <v/>
      </c>
      <c r="DO130" s="175" t="str">
        <f t="shared" si="61"/>
        <v/>
      </c>
    </row>
    <row r="131" spans="1:119" ht="18" hidden="1" customHeight="1">
      <c r="A131" s="70"/>
      <c r="B131" s="103"/>
      <c r="C131" s="234"/>
      <c r="D131" s="235"/>
      <c r="E131" s="74"/>
      <c r="F131" s="75"/>
      <c r="G131" s="75"/>
      <c r="H131" s="75"/>
      <c r="I131" s="75"/>
      <c r="J131" s="75"/>
      <c r="K131" s="75"/>
      <c r="L131" s="75"/>
      <c r="M131" s="76"/>
      <c r="N131" s="76"/>
      <c r="O131" s="76"/>
      <c r="P131" s="76"/>
      <c r="Q131" s="76" t="str">
        <f t="shared" si="32"/>
        <v/>
      </c>
      <c r="R131" s="76" t="str">
        <f t="shared" si="33"/>
        <v/>
      </c>
      <c r="S131" s="77"/>
      <c r="T131" s="77"/>
      <c r="U131" s="77"/>
      <c r="V131" s="77"/>
      <c r="W131" s="77"/>
      <c r="X131" s="78"/>
      <c r="Y131" s="78"/>
      <c r="Z131" s="78"/>
      <c r="AA131" s="78"/>
      <c r="AB131" s="78"/>
      <c r="AC131" s="78" t="str">
        <f t="shared" si="34"/>
        <v/>
      </c>
      <c r="AD131" s="79" t="str">
        <f t="shared" si="35"/>
        <v/>
      </c>
      <c r="AE131" s="74"/>
      <c r="AF131" s="75"/>
      <c r="AG131" s="75"/>
      <c r="AH131" s="75"/>
      <c r="AI131" s="75"/>
      <c r="AJ131" s="75"/>
      <c r="AK131" s="75"/>
      <c r="AL131" s="76"/>
      <c r="AM131" s="76"/>
      <c r="AN131" s="76"/>
      <c r="AO131" s="76" t="str">
        <f t="shared" si="36"/>
        <v/>
      </c>
      <c r="AP131" s="76" t="str">
        <f t="shared" si="37"/>
        <v/>
      </c>
      <c r="AQ131" s="77"/>
      <c r="AR131" s="77"/>
      <c r="AS131" s="77"/>
      <c r="AT131" s="77"/>
      <c r="AU131" s="78"/>
      <c r="AV131" s="78"/>
      <c r="AW131" s="78"/>
      <c r="AX131" s="78" t="str">
        <f t="shared" si="38"/>
        <v/>
      </c>
      <c r="AY131" s="78">
        <f t="shared" si="39"/>
        <v>0</v>
      </c>
      <c r="AZ131" s="262"/>
      <c r="BA131" s="263"/>
      <c r="BB131" s="80">
        <f t="shared" si="40"/>
        <v>0</v>
      </c>
      <c r="BC131" s="74"/>
      <c r="BD131" s="75"/>
      <c r="BE131" s="75"/>
      <c r="BF131" s="75"/>
      <c r="BG131" s="75"/>
      <c r="BH131" s="76" t="str">
        <f t="shared" si="41"/>
        <v/>
      </c>
      <c r="BI131" s="76" t="str">
        <f t="shared" si="42"/>
        <v/>
      </c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8" t="str">
        <f t="shared" si="43"/>
        <v/>
      </c>
      <c r="BU131" s="78" t="str">
        <f t="shared" si="44"/>
        <v/>
      </c>
      <c r="BV131" s="81"/>
      <c r="BW131" s="81"/>
      <c r="BX131" s="81"/>
      <c r="BY131" s="82"/>
      <c r="BZ131" s="82"/>
      <c r="CA131" s="82" t="str">
        <f t="shared" si="45"/>
        <v/>
      </c>
      <c r="CB131" s="82" t="str">
        <f t="shared" si="46"/>
        <v/>
      </c>
      <c r="CC131" s="83"/>
      <c r="CD131" s="83"/>
      <c r="CE131" s="84"/>
      <c r="CF131" s="84"/>
      <c r="CG131" s="84"/>
      <c r="CH131" s="84" t="str">
        <f t="shared" si="47"/>
        <v/>
      </c>
      <c r="CI131" s="84" t="str">
        <f t="shared" si="48"/>
        <v/>
      </c>
      <c r="CJ131" s="85"/>
      <c r="CK131" s="85"/>
      <c r="CL131" s="86"/>
      <c r="CM131" s="86"/>
      <c r="CN131" s="86"/>
      <c r="CO131" s="86" t="str">
        <f t="shared" si="49"/>
        <v/>
      </c>
      <c r="CP131" s="86" t="str">
        <f t="shared" si="50"/>
        <v/>
      </c>
      <c r="CQ131" s="87"/>
      <c r="CR131" s="87"/>
      <c r="CS131" s="87"/>
      <c r="CT131" s="87"/>
      <c r="CU131" s="88"/>
      <c r="CV131" s="88"/>
      <c r="CW131" s="88"/>
      <c r="CX131" s="88"/>
      <c r="CY131" s="88" t="str">
        <f t="shared" si="51"/>
        <v/>
      </c>
      <c r="CZ131" s="89">
        <f t="shared" si="52"/>
        <v>0</v>
      </c>
      <c r="DA131" s="264"/>
      <c r="DB131" s="263"/>
      <c r="DC131" s="80" t="str">
        <f t="shared" si="53"/>
        <v/>
      </c>
      <c r="DD131" s="162" t="str">
        <f t="shared" si="54"/>
        <v/>
      </c>
      <c r="DE131" s="162" t="str">
        <f t="shared" si="62"/>
        <v/>
      </c>
      <c r="DF131" s="162" t="str">
        <f t="shared" si="63"/>
        <v/>
      </c>
      <c r="DG131" s="162" t="str">
        <f t="shared" si="64"/>
        <v/>
      </c>
      <c r="DH131" s="93" t="str">
        <f t="shared" si="55"/>
        <v/>
      </c>
      <c r="DI131" s="94" t="str">
        <f t="shared" si="56"/>
        <v/>
      </c>
      <c r="DJ131" s="95" t="str">
        <f t="shared" si="57"/>
        <v/>
      </c>
      <c r="DK131" s="96" t="str">
        <f t="shared" si="58"/>
        <v/>
      </c>
      <c r="DL131" s="163" t="str">
        <f t="shared" si="31"/>
        <v/>
      </c>
      <c r="DM131" s="164" t="str">
        <f t="shared" si="59"/>
        <v/>
      </c>
      <c r="DN131" s="225" t="str">
        <f t="shared" si="60"/>
        <v/>
      </c>
      <c r="DO131" s="175" t="str">
        <f t="shared" si="61"/>
        <v/>
      </c>
    </row>
    <row r="132" spans="1:119" ht="18" hidden="1" customHeight="1">
      <c r="A132" s="70"/>
      <c r="B132" s="103"/>
      <c r="C132" s="234"/>
      <c r="D132" s="235"/>
      <c r="E132" s="74"/>
      <c r="F132" s="75"/>
      <c r="G132" s="75"/>
      <c r="H132" s="75"/>
      <c r="I132" s="75"/>
      <c r="J132" s="75"/>
      <c r="K132" s="75"/>
      <c r="L132" s="75"/>
      <c r="M132" s="76"/>
      <c r="N132" s="76"/>
      <c r="O132" s="76"/>
      <c r="P132" s="76"/>
      <c r="Q132" s="76" t="str">
        <f t="shared" si="32"/>
        <v/>
      </c>
      <c r="R132" s="76" t="str">
        <f t="shared" si="33"/>
        <v/>
      </c>
      <c r="S132" s="77"/>
      <c r="T132" s="77"/>
      <c r="U132" s="77"/>
      <c r="V132" s="77"/>
      <c r="W132" s="77"/>
      <c r="X132" s="78"/>
      <c r="Y132" s="78"/>
      <c r="Z132" s="78"/>
      <c r="AA132" s="78"/>
      <c r="AB132" s="78"/>
      <c r="AC132" s="78" t="str">
        <f t="shared" si="34"/>
        <v/>
      </c>
      <c r="AD132" s="79" t="str">
        <f t="shared" si="35"/>
        <v/>
      </c>
      <c r="AE132" s="74"/>
      <c r="AF132" s="75"/>
      <c r="AG132" s="75"/>
      <c r="AH132" s="75"/>
      <c r="AI132" s="75"/>
      <c r="AJ132" s="75"/>
      <c r="AK132" s="75"/>
      <c r="AL132" s="76"/>
      <c r="AM132" s="76"/>
      <c r="AN132" s="76"/>
      <c r="AO132" s="76" t="str">
        <f t="shared" si="36"/>
        <v/>
      </c>
      <c r="AP132" s="76" t="str">
        <f t="shared" si="37"/>
        <v/>
      </c>
      <c r="AQ132" s="77"/>
      <c r="AR132" s="77"/>
      <c r="AS132" s="77"/>
      <c r="AT132" s="77"/>
      <c r="AU132" s="78"/>
      <c r="AV132" s="78"/>
      <c r="AW132" s="78"/>
      <c r="AX132" s="78" t="str">
        <f t="shared" si="38"/>
        <v/>
      </c>
      <c r="AY132" s="78">
        <f t="shared" si="39"/>
        <v>0</v>
      </c>
      <c r="AZ132" s="262"/>
      <c r="BA132" s="263"/>
      <c r="BB132" s="80">
        <f t="shared" si="40"/>
        <v>0</v>
      </c>
      <c r="BC132" s="74"/>
      <c r="BD132" s="75"/>
      <c r="BE132" s="75"/>
      <c r="BF132" s="75"/>
      <c r="BG132" s="75"/>
      <c r="BH132" s="76" t="str">
        <f t="shared" si="41"/>
        <v/>
      </c>
      <c r="BI132" s="76" t="str">
        <f t="shared" si="42"/>
        <v/>
      </c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8" t="str">
        <f t="shared" si="43"/>
        <v/>
      </c>
      <c r="BU132" s="78" t="str">
        <f t="shared" si="44"/>
        <v/>
      </c>
      <c r="BV132" s="81"/>
      <c r="BW132" s="81"/>
      <c r="BX132" s="81"/>
      <c r="BY132" s="82"/>
      <c r="BZ132" s="82"/>
      <c r="CA132" s="82" t="str">
        <f t="shared" si="45"/>
        <v/>
      </c>
      <c r="CB132" s="82" t="str">
        <f t="shared" si="46"/>
        <v/>
      </c>
      <c r="CC132" s="83"/>
      <c r="CD132" s="83"/>
      <c r="CE132" s="84"/>
      <c r="CF132" s="84"/>
      <c r="CG132" s="84"/>
      <c r="CH132" s="84" t="str">
        <f t="shared" si="47"/>
        <v/>
      </c>
      <c r="CI132" s="84" t="str">
        <f t="shared" si="48"/>
        <v/>
      </c>
      <c r="CJ132" s="85"/>
      <c r="CK132" s="85"/>
      <c r="CL132" s="86"/>
      <c r="CM132" s="86"/>
      <c r="CN132" s="86"/>
      <c r="CO132" s="86" t="str">
        <f t="shared" si="49"/>
        <v/>
      </c>
      <c r="CP132" s="86" t="str">
        <f t="shared" si="50"/>
        <v/>
      </c>
      <c r="CQ132" s="87"/>
      <c r="CR132" s="87"/>
      <c r="CS132" s="87"/>
      <c r="CT132" s="87"/>
      <c r="CU132" s="88"/>
      <c r="CV132" s="88"/>
      <c r="CW132" s="88"/>
      <c r="CX132" s="88"/>
      <c r="CY132" s="88" t="str">
        <f t="shared" si="51"/>
        <v/>
      </c>
      <c r="CZ132" s="89">
        <f t="shared" si="52"/>
        <v>0</v>
      </c>
      <c r="DA132" s="264"/>
      <c r="DB132" s="263"/>
      <c r="DC132" s="80" t="str">
        <f t="shared" si="53"/>
        <v/>
      </c>
      <c r="DD132" s="162" t="str">
        <f t="shared" si="54"/>
        <v/>
      </c>
      <c r="DE132" s="162" t="str">
        <f t="shared" si="62"/>
        <v/>
      </c>
      <c r="DF132" s="162" t="str">
        <f t="shared" si="63"/>
        <v/>
      </c>
      <c r="DG132" s="162" t="str">
        <f t="shared" si="64"/>
        <v/>
      </c>
      <c r="DH132" s="93" t="str">
        <f t="shared" si="55"/>
        <v/>
      </c>
      <c r="DI132" s="94" t="str">
        <f t="shared" si="56"/>
        <v/>
      </c>
      <c r="DJ132" s="95" t="str">
        <f t="shared" si="57"/>
        <v/>
      </c>
      <c r="DK132" s="96" t="str">
        <f t="shared" si="58"/>
        <v/>
      </c>
      <c r="DL132" s="163" t="str">
        <f t="shared" si="31"/>
        <v/>
      </c>
      <c r="DM132" s="164" t="str">
        <f t="shared" si="59"/>
        <v/>
      </c>
      <c r="DN132" s="225" t="str">
        <f t="shared" si="60"/>
        <v/>
      </c>
      <c r="DO132" s="175" t="str">
        <f t="shared" si="61"/>
        <v/>
      </c>
    </row>
    <row r="133" spans="1:119" ht="18" hidden="1" customHeight="1">
      <c r="A133" s="70"/>
      <c r="B133" s="103"/>
      <c r="C133" s="234"/>
      <c r="D133" s="235"/>
      <c r="E133" s="74"/>
      <c r="F133" s="75"/>
      <c r="G133" s="75"/>
      <c r="H133" s="75"/>
      <c r="I133" s="75"/>
      <c r="J133" s="75"/>
      <c r="K133" s="75"/>
      <c r="L133" s="75"/>
      <c r="M133" s="76"/>
      <c r="N133" s="76"/>
      <c r="O133" s="76"/>
      <c r="P133" s="76"/>
      <c r="Q133" s="76" t="str">
        <f t="shared" si="32"/>
        <v/>
      </c>
      <c r="R133" s="76" t="str">
        <f t="shared" si="33"/>
        <v/>
      </c>
      <c r="S133" s="77"/>
      <c r="T133" s="77"/>
      <c r="U133" s="77"/>
      <c r="V133" s="77"/>
      <c r="W133" s="77"/>
      <c r="X133" s="78"/>
      <c r="Y133" s="78"/>
      <c r="Z133" s="78"/>
      <c r="AA133" s="78"/>
      <c r="AB133" s="78"/>
      <c r="AC133" s="78" t="str">
        <f t="shared" si="34"/>
        <v/>
      </c>
      <c r="AD133" s="79" t="str">
        <f t="shared" si="35"/>
        <v/>
      </c>
      <c r="AE133" s="74"/>
      <c r="AF133" s="75"/>
      <c r="AG133" s="75"/>
      <c r="AH133" s="75"/>
      <c r="AI133" s="75"/>
      <c r="AJ133" s="75"/>
      <c r="AK133" s="75"/>
      <c r="AL133" s="76"/>
      <c r="AM133" s="76"/>
      <c r="AN133" s="76"/>
      <c r="AO133" s="76" t="str">
        <f t="shared" si="36"/>
        <v/>
      </c>
      <c r="AP133" s="76" t="str">
        <f t="shared" si="37"/>
        <v/>
      </c>
      <c r="AQ133" s="77"/>
      <c r="AR133" s="77"/>
      <c r="AS133" s="77"/>
      <c r="AT133" s="77"/>
      <c r="AU133" s="78"/>
      <c r="AV133" s="78"/>
      <c r="AW133" s="78"/>
      <c r="AX133" s="78" t="str">
        <f t="shared" si="38"/>
        <v/>
      </c>
      <c r="AY133" s="78">
        <f t="shared" si="39"/>
        <v>0</v>
      </c>
      <c r="AZ133" s="262"/>
      <c r="BA133" s="263"/>
      <c r="BB133" s="80">
        <f t="shared" si="40"/>
        <v>0</v>
      </c>
      <c r="BC133" s="74"/>
      <c r="BD133" s="75"/>
      <c r="BE133" s="75"/>
      <c r="BF133" s="75"/>
      <c r="BG133" s="75"/>
      <c r="BH133" s="76" t="str">
        <f t="shared" si="41"/>
        <v/>
      </c>
      <c r="BI133" s="76" t="str">
        <f t="shared" si="42"/>
        <v/>
      </c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8" t="str">
        <f t="shared" si="43"/>
        <v/>
      </c>
      <c r="BU133" s="78" t="str">
        <f t="shared" si="44"/>
        <v/>
      </c>
      <c r="BV133" s="81"/>
      <c r="BW133" s="81"/>
      <c r="BX133" s="81"/>
      <c r="BY133" s="82"/>
      <c r="BZ133" s="82"/>
      <c r="CA133" s="82" t="str">
        <f t="shared" si="45"/>
        <v/>
      </c>
      <c r="CB133" s="82" t="str">
        <f t="shared" si="46"/>
        <v/>
      </c>
      <c r="CC133" s="83"/>
      <c r="CD133" s="83"/>
      <c r="CE133" s="84"/>
      <c r="CF133" s="84"/>
      <c r="CG133" s="84"/>
      <c r="CH133" s="84" t="str">
        <f t="shared" si="47"/>
        <v/>
      </c>
      <c r="CI133" s="84" t="str">
        <f t="shared" si="48"/>
        <v/>
      </c>
      <c r="CJ133" s="85"/>
      <c r="CK133" s="85"/>
      <c r="CL133" s="86"/>
      <c r="CM133" s="86"/>
      <c r="CN133" s="86"/>
      <c r="CO133" s="86" t="str">
        <f t="shared" si="49"/>
        <v/>
      </c>
      <c r="CP133" s="86" t="str">
        <f t="shared" si="50"/>
        <v/>
      </c>
      <c r="CQ133" s="87"/>
      <c r="CR133" s="87"/>
      <c r="CS133" s="87"/>
      <c r="CT133" s="87"/>
      <c r="CU133" s="88"/>
      <c r="CV133" s="88"/>
      <c r="CW133" s="88"/>
      <c r="CX133" s="88"/>
      <c r="CY133" s="88" t="str">
        <f t="shared" si="51"/>
        <v/>
      </c>
      <c r="CZ133" s="89">
        <f t="shared" si="52"/>
        <v>0</v>
      </c>
      <c r="DA133" s="264"/>
      <c r="DB133" s="263"/>
      <c r="DC133" s="80" t="str">
        <f t="shared" si="53"/>
        <v/>
      </c>
      <c r="DD133" s="162" t="str">
        <f t="shared" si="54"/>
        <v/>
      </c>
      <c r="DE133" s="162" t="str">
        <f t="shared" si="62"/>
        <v/>
      </c>
      <c r="DF133" s="162" t="str">
        <f t="shared" si="63"/>
        <v/>
      </c>
      <c r="DG133" s="162" t="str">
        <f t="shared" si="64"/>
        <v/>
      </c>
      <c r="DH133" s="93" t="str">
        <f t="shared" si="55"/>
        <v/>
      </c>
      <c r="DI133" s="94" t="str">
        <f t="shared" si="56"/>
        <v/>
      </c>
      <c r="DJ133" s="95" t="str">
        <f t="shared" si="57"/>
        <v/>
      </c>
      <c r="DK133" s="96" t="str">
        <f t="shared" si="58"/>
        <v/>
      </c>
      <c r="DL133" s="163" t="str">
        <f t="shared" si="31"/>
        <v/>
      </c>
      <c r="DM133" s="164" t="str">
        <f t="shared" si="59"/>
        <v/>
      </c>
      <c r="DN133" s="225" t="str">
        <f t="shared" si="60"/>
        <v/>
      </c>
      <c r="DO133" s="175" t="str">
        <f t="shared" si="61"/>
        <v/>
      </c>
    </row>
    <row r="134" spans="1:119" ht="18" hidden="1" customHeight="1" thickBot="1">
      <c r="A134" s="70"/>
      <c r="B134" s="103"/>
      <c r="C134" s="234"/>
      <c r="D134" s="115"/>
      <c r="E134" s="119"/>
      <c r="F134" s="120"/>
      <c r="G134" s="120"/>
      <c r="H134" s="120"/>
      <c r="I134" s="120"/>
      <c r="J134" s="120"/>
      <c r="K134" s="120"/>
      <c r="L134" s="120"/>
      <c r="M134" s="121"/>
      <c r="N134" s="121"/>
      <c r="O134" s="121"/>
      <c r="P134" s="121"/>
      <c r="Q134" s="76" t="str">
        <f t="shared" si="32"/>
        <v/>
      </c>
      <c r="R134" s="76" t="str">
        <f t="shared" si="33"/>
        <v/>
      </c>
      <c r="S134" s="122"/>
      <c r="T134" s="122"/>
      <c r="U134" s="122"/>
      <c r="V134" s="122"/>
      <c r="W134" s="122"/>
      <c r="X134" s="123"/>
      <c r="Y134" s="123"/>
      <c r="Z134" s="123"/>
      <c r="AA134" s="123"/>
      <c r="AB134" s="123"/>
      <c r="AC134" s="78" t="str">
        <f t="shared" si="34"/>
        <v/>
      </c>
      <c r="AD134" s="79" t="str">
        <f t="shared" si="35"/>
        <v/>
      </c>
      <c r="AE134" s="119"/>
      <c r="AF134" s="120"/>
      <c r="AG134" s="120"/>
      <c r="AH134" s="120"/>
      <c r="AI134" s="120"/>
      <c r="AJ134" s="120"/>
      <c r="AK134" s="120"/>
      <c r="AL134" s="121"/>
      <c r="AM134" s="121"/>
      <c r="AN134" s="121"/>
      <c r="AO134" s="76" t="str">
        <f t="shared" si="36"/>
        <v/>
      </c>
      <c r="AP134" s="76" t="str">
        <f t="shared" si="37"/>
        <v/>
      </c>
      <c r="AQ134" s="122"/>
      <c r="AR134" s="122"/>
      <c r="AS134" s="122"/>
      <c r="AT134" s="122"/>
      <c r="AU134" s="123"/>
      <c r="AV134" s="123"/>
      <c r="AW134" s="123"/>
      <c r="AX134" s="78" t="str">
        <f t="shared" si="38"/>
        <v/>
      </c>
      <c r="AY134" s="78">
        <f t="shared" si="39"/>
        <v>0</v>
      </c>
      <c r="AZ134" s="265"/>
      <c r="BA134" s="266"/>
      <c r="BB134" s="80">
        <f t="shared" si="40"/>
        <v>0</v>
      </c>
      <c r="BC134" s="119"/>
      <c r="BD134" s="120"/>
      <c r="BE134" s="120"/>
      <c r="BF134" s="120"/>
      <c r="BG134" s="120"/>
      <c r="BH134" s="76" t="str">
        <f t="shared" si="41"/>
        <v/>
      </c>
      <c r="BI134" s="76" t="str">
        <f t="shared" si="42"/>
        <v/>
      </c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78" t="str">
        <f t="shared" si="43"/>
        <v/>
      </c>
      <c r="BU134" s="78" t="str">
        <f t="shared" si="44"/>
        <v/>
      </c>
      <c r="BV134" s="126"/>
      <c r="BW134" s="126"/>
      <c r="BX134" s="126"/>
      <c r="BY134" s="127"/>
      <c r="BZ134" s="127"/>
      <c r="CA134" s="82" t="str">
        <f t="shared" si="45"/>
        <v/>
      </c>
      <c r="CB134" s="82" t="str">
        <f t="shared" si="46"/>
        <v/>
      </c>
      <c r="CC134" s="128"/>
      <c r="CD134" s="128"/>
      <c r="CE134" s="129"/>
      <c r="CF134" s="129"/>
      <c r="CG134" s="129"/>
      <c r="CH134" s="84" t="str">
        <f t="shared" si="47"/>
        <v/>
      </c>
      <c r="CI134" s="84" t="str">
        <f t="shared" si="48"/>
        <v/>
      </c>
      <c r="CJ134" s="130"/>
      <c r="CK134" s="130"/>
      <c r="CL134" s="131"/>
      <c r="CM134" s="131"/>
      <c r="CN134" s="131"/>
      <c r="CO134" s="86" t="str">
        <f t="shared" si="49"/>
        <v/>
      </c>
      <c r="CP134" s="86" t="str">
        <f t="shared" si="50"/>
        <v/>
      </c>
      <c r="CQ134" s="132"/>
      <c r="CR134" s="132"/>
      <c r="CS134" s="132"/>
      <c r="CT134" s="132"/>
      <c r="CU134" s="133"/>
      <c r="CV134" s="133"/>
      <c r="CW134" s="133"/>
      <c r="CX134" s="133"/>
      <c r="CY134" s="88" t="str">
        <f t="shared" si="51"/>
        <v/>
      </c>
      <c r="CZ134" s="89">
        <f t="shared" si="52"/>
        <v>0</v>
      </c>
      <c r="DA134" s="267"/>
      <c r="DB134" s="266"/>
      <c r="DC134" s="80" t="str">
        <f t="shared" si="53"/>
        <v/>
      </c>
      <c r="DD134" s="162" t="str">
        <f t="shared" si="54"/>
        <v/>
      </c>
      <c r="DE134" s="162" t="str">
        <f t="shared" si="62"/>
        <v/>
      </c>
      <c r="DF134" s="162" t="str">
        <f t="shared" si="63"/>
        <v/>
      </c>
      <c r="DG134" s="162" t="str">
        <f t="shared" si="64"/>
        <v/>
      </c>
      <c r="DH134" s="93" t="str">
        <f t="shared" si="55"/>
        <v/>
      </c>
      <c r="DI134" s="94" t="str">
        <f t="shared" si="56"/>
        <v/>
      </c>
      <c r="DJ134" s="95" t="str">
        <f t="shared" si="57"/>
        <v/>
      </c>
      <c r="DK134" s="96" t="str">
        <f t="shared" si="58"/>
        <v/>
      </c>
      <c r="DL134" s="163" t="str">
        <f t="shared" si="31"/>
        <v/>
      </c>
      <c r="DM134" s="164" t="str">
        <f t="shared" si="59"/>
        <v/>
      </c>
      <c r="DN134" s="225" t="str">
        <f t="shared" si="60"/>
        <v/>
      </c>
      <c r="DO134" s="175" t="str">
        <f t="shared" si="61"/>
        <v/>
      </c>
    </row>
    <row r="135" spans="1:119" s="148" customFormat="1" ht="16.5" hidden="1" thickBot="1">
      <c r="A135" s="70"/>
      <c r="B135" s="118"/>
      <c r="C135" s="117"/>
      <c r="D135" s="115"/>
      <c r="E135" s="119"/>
      <c r="F135" s="120"/>
      <c r="G135" s="120"/>
      <c r="H135" s="120"/>
      <c r="I135" s="120"/>
      <c r="J135" s="120"/>
      <c r="K135" s="120"/>
      <c r="L135" s="120"/>
      <c r="M135" s="121"/>
      <c r="N135" s="121"/>
      <c r="O135" s="121"/>
      <c r="P135" s="121"/>
      <c r="Q135" s="76" t="str">
        <f t="shared" si="32"/>
        <v/>
      </c>
      <c r="R135" s="76" t="str">
        <f t="shared" si="33"/>
        <v/>
      </c>
      <c r="S135" s="122"/>
      <c r="T135" s="122"/>
      <c r="U135" s="122"/>
      <c r="V135" s="122"/>
      <c r="W135" s="122"/>
      <c r="X135" s="123"/>
      <c r="Y135" s="123"/>
      <c r="Z135" s="123"/>
      <c r="AA135" s="123"/>
      <c r="AB135" s="123"/>
      <c r="AC135" s="78" t="str">
        <f t="shared" si="34"/>
        <v/>
      </c>
      <c r="AD135" s="79" t="str">
        <f t="shared" si="35"/>
        <v/>
      </c>
      <c r="AE135" s="119"/>
      <c r="AF135" s="120"/>
      <c r="AG135" s="120"/>
      <c r="AH135" s="120"/>
      <c r="AI135" s="120"/>
      <c r="AJ135" s="120"/>
      <c r="AK135" s="120"/>
      <c r="AL135" s="121"/>
      <c r="AM135" s="121"/>
      <c r="AN135" s="121"/>
      <c r="AO135" s="76" t="str">
        <f t="shared" si="36"/>
        <v/>
      </c>
      <c r="AP135" s="76" t="str">
        <f t="shared" si="37"/>
        <v/>
      </c>
      <c r="AQ135" s="122"/>
      <c r="AR135" s="122"/>
      <c r="AS135" s="122"/>
      <c r="AT135" s="122"/>
      <c r="AU135" s="123"/>
      <c r="AV135" s="123"/>
      <c r="AW135" s="123"/>
      <c r="AX135" s="78" t="str">
        <f t="shared" si="38"/>
        <v/>
      </c>
      <c r="AY135" s="78">
        <f t="shared" si="39"/>
        <v>0</v>
      </c>
      <c r="AZ135" s="265"/>
      <c r="BA135" s="266"/>
      <c r="BB135" s="80">
        <f t="shared" si="40"/>
        <v>0</v>
      </c>
      <c r="BC135" s="119"/>
      <c r="BD135" s="120"/>
      <c r="BE135" s="120"/>
      <c r="BF135" s="120"/>
      <c r="BG135" s="120"/>
      <c r="BH135" s="76" t="str">
        <f t="shared" si="41"/>
        <v/>
      </c>
      <c r="BI135" s="76" t="str">
        <f t="shared" si="42"/>
        <v/>
      </c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78" t="str">
        <f t="shared" si="43"/>
        <v/>
      </c>
      <c r="BU135" s="78" t="str">
        <f t="shared" si="44"/>
        <v/>
      </c>
      <c r="BV135" s="126"/>
      <c r="BW135" s="126"/>
      <c r="BX135" s="126"/>
      <c r="BY135" s="127"/>
      <c r="BZ135" s="127"/>
      <c r="CA135" s="82" t="str">
        <f t="shared" si="45"/>
        <v/>
      </c>
      <c r="CB135" s="82" t="str">
        <f t="shared" si="46"/>
        <v/>
      </c>
      <c r="CC135" s="128"/>
      <c r="CD135" s="128"/>
      <c r="CE135" s="129"/>
      <c r="CF135" s="129"/>
      <c r="CG135" s="129"/>
      <c r="CH135" s="84" t="str">
        <f t="shared" si="47"/>
        <v/>
      </c>
      <c r="CI135" s="84" t="str">
        <f t="shared" si="48"/>
        <v/>
      </c>
      <c r="CJ135" s="130"/>
      <c r="CK135" s="130"/>
      <c r="CL135" s="131"/>
      <c r="CM135" s="131"/>
      <c r="CN135" s="131"/>
      <c r="CO135" s="86" t="str">
        <f t="shared" si="49"/>
        <v/>
      </c>
      <c r="CP135" s="86" t="str">
        <f t="shared" si="50"/>
        <v/>
      </c>
      <c r="CQ135" s="132"/>
      <c r="CR135" s="132"/>
      <c r="CS135" s="132"/>
      <c r="CT135" s="132"/>
      <c r="CU135" s="133"/>
      <c r="CV135" s="133"/>
      <c r="CW135" s="133"/>
      <c r="CX135" s="133"/>
      <c r="CY135" s="88" t="str">
        <f t="shared" si="51"/>
        <v/>
      </c>
      <c r="CZ135" s="89">
        <f t="shared" si="52"/>
        <v>0</v>
      </c>
      <c r="DA135" s="267"/>
      <c r="DB135" s="266"/>
      <c r="DC135" s="80" t="str">
        <f t="shared" si="53"/>
        <v/>
      </c>
      <c r="DD135" s="162" t="str">
        <f t="shared" si="54"/>
        <v/>
      </c>
      <c r="DE135" s="162" t="str">
        <f t="shared" si="62"/>
        <v/>
      </c>
      <c r="DF135" s="162" t="str">
        <f t="shared" si="63"/>
        <v/>
      </c>
      <c r="DG135" s="162" t="str">
        <f t="shared" si="64"/>
        <v/>
      </c>
      <c r="DH135" s="93" t="str">
        <f t="shared" ref="DH135" si="65">IFERROR(IF(AND($C$76="",$E$75="",$AE$75="",$BC$75="",$E$74=""),IF(SUM(DD135:DG135)=0,"",SUM(DD135:DG135)),""),"")</f>
        <v/>
      </c>
      <c r="DI135" s="94" t="str">
        <f t="shared" si="56"/>
        <v/>
      </c>
      <c r="DJ135" s="95" t="str">
        <f t="shared" si="57"/>
        <v/>
      </c>
      <c r="DK135" s="96" t="str">
        <f t="shared" si="58"/>
        <v/>
      </c>
      <c r="DL135" s="163" t="str">
        <f t="shared" si="31"/>
        <v/>
      </c>
      <c r="DM135" s="164" t="str">
        <f t="shared" si="59"/>
        <v/>
      </c>
      <c r="DN135" s="225" t="str">
        <f t="shared" si="60"/>
        <v/>
      </c>
      <c r="DO135" s="175" t="str">
        <f t="shared" si="61"/>
        <v/>
      </c>
    </row>
    <row r="136" spans="1:119" s="148" customFormat="1" ht="15">
      <c r="B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  <c r="AN136" s="144"/>
      <c r="AO136" s="144"/>
      <c r="AP136" s="144"/>
      <c r="AQ136" s="144"/>
      <c r="AR136" s="144"/>
      <c r="AS136" s="144"/>
      <c r="AT136" s="144"/>
      <c r="AU136" s="144"/>
      <c r="AV136" s="144"/>
      <c r="AW136" s="144"/>
      <c r="AX136" s="144"/>
      <c r="AY136" s="144"/>
      <c r="AZ136" s="144"/>
      <c r="BA136" s="144"/>
      <c r="BB136" s="144"/>
      <c r="BC136" s="144"/>
      <c r="BD136" s="144"/>
      <c r="BE136" s="144"/>
      <c r="BF136" s="144"/>
      <c r="BG136" s="144"/>
      <c r="BH136" s="144"/>
      <c r="BI136" s="144"/>
      <c r="BJ136" s="144"/>
      <c r="BK136" s="144"/>
      <c r="BL136" s="144"/>
      <c r="BM136" s="144"/>
      <c r="BN136" s="144"/>
      <c r="BO136" s="144"/>
      <c r="BP136" s="144"/>
      <c r="BQ136" s="144"/>
      <c r="BR136" s="144"/>
      <c r="BS136" s="144"/>
      <c r="BT136" s="144"/>
      <c r="BU136" s="144"/>
      <c r="BV136" s="144"/>
      <c r="BW136" s="144"/>
      <c r="BX136" s="144"/>
      <c r="BY136" s="144"/>
      <c r="BZ136" s="144"/>
      <c r="CA136" s="144"/>
      <c r="CB136" s="144"/>
      <c r="CC136" s="144"/>
      <c r="CD136" s="144"/>
      <c r="CE136" s="144"/>
      <c r="CF136" s="144"/>
      <c r="CG136" s="144"/>
      <c r="CH136" s="144"/>
      <c r="CI136" s="144"/>
      <c r="CJ136" s="144"/>
      <c r="CK136" s="144"/>
      <c r="CL136" s="144"/>
      <c r="CM136" s="144"/>
      <c r="CN136" s="144"/>
      <c r="CO136" s="144"/>
      <c r="CP136" s="144"/>
      <c r="CQ136" s="144"/>
      <c r="CR136" s="144"/>
      <c r="CS136" s="144"/>
      <c r="CT136" s="144"/>
      <c r="CU136" s="144"/>
      <c r="CV136" s="144"/>
      <c r="CW136" s="144"/>
      <c r="CX136" s="144"/>
      <c r="CY136" s="144"/>
      <c r="CZ136" s="268" t="s">
        <v>102</v>
      </c>
      <c r="DA136" s="269"/>
      <c r="DB136" s="269"/>
      <c r="DC136" s="269"/>
      <c r="DD136" s="2"/>
      <c r="DE136" s="2"/>
      <c r="DF136" s="2"/>
      <c r="DG136" s="2"/>
      <c r="DH136" s="145">
        <f>IFERROR(AVERAGE(DH81:DH135),"")</f>
        <v>63.330003383113421</v>
      </c>
      <c r="DI136" s="145">
        <f>IFERROR(AVERAGE(DI81:DI135),"")</f>
        <v>77.081252114445888</v>
      </c>
      <c r="DJ136" s="145">
        <f>IFERROR(AVERAGE(DJ81:DJ135),"")</f>
        <v>79.627779657285231</v>
      </c>
      <c r="DK136" s="145">
        <f>IFERROR(AVERAGE(DK81:DK135),"")</f>
        <v>81.665001691556697</v>
      </c>
      <c r="DL136" s="151"/>
      <c r="DM136" s="147"/>
      <c r="DN136" s="151"/>
    </row>
    <row r="137" spans="1:119" s="148" customFormat="1" ht="15">
      <c r="B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  <c r="AN137" s="144"/>
      <c r="AO137" s="144"/>
      <c r="AP137" s="144"/>
      <c r="AQ137" s="144"/>
      <c r="AR137" s="144"/>
      <c r="AS137" s="144"/>
      <c r="AT137" s="144"/>
      <c r="AU137" s="144"/>
      <c r="AV137" s="144"/>
      <c r="AW137" s="144"/>
      <c r="AX137" s="144"/>
      <c r="AY137" s="144"/>
      <c r="AZ137" s="144"/>
      <c r="BA137" s="144"/>
      <c r="BB137" s="144"/>
      <c r="BC137" s="144"/>
      <c r="BD137" s="144"/>
      <c r="BE137" s="144"/>
      <c r="BF137" s="144"/>
      <c r="BG137" s="144"/>
      <c r="BH137" s="144"/>
      <c r="BI137" s="144"/>
      <c r="BJ137" s="144"/>
      <c r="BK137" s="144"/>
      <c r="BL137" s="144"/>
      <c r="BM137" s="144"/>
      <c r="BN137" s="144"/>
      <c r="BO137" s="144"/>
      <c r="BP137" s="144"/>
      <c r="BQ137" s="144"/>
      <c r="BR137" s="144"/>
      <c r="BS137" s="144"/>
      <c r="BT137" s="144"/>
      <c r="BU137" s="144"/>
      <c r="BV137" s="144"/>
      <c r="BW137" s="144"/>
      <c r="BX137" s="144"/>
      <c r="BY137" s="144"/>
      <c r="BZ137" s="144"/>
      <c r="CA137" s="144"/>
      <c r="CB137" s="144"/>
      <c r="CC137" s="144"/>
      <c r="CD137" s="144"/>
      <c r="CE137" s="144"/>
      <c r="CF137" s="144"/>
      <c r="CG137" s="144"/>
      <c r="CH137" s="144"/>
      <c r="CI137" s="144"/>
      <c r="CJ137" s="144"/>
      <c r="CK137" s="144"/>
      <c r="CL137" s="144"/>
      <c r="CM137" s="144"/>
      <c r="CN137" s="144"/>
      <c r="CO137" s="144"/>
      <c r="CP137" s="144"/>
      <c r="CQ137" s="144"/>
      <c r="CR137" s="144"/>
      <c r="CS137" s="144"/>
      <c r="CT137" s="144"/>
      <c r="CU137" s="144"/>
      <c r="CV137" s="144"/>
      <c r="CW137" s="144"/>
      <c r="CX137" s="144"/>
      <c r="CY137" s="144"/>
      <c r="CZ137" s="270" t="s">
        <v>103</v>
      </c>
      <c r="DA137" s="270"/>
      <c r="DB137" s="270"/>
      <c r="DC137" s="270"/>
      <c r="DD137" s="149"/>
      <c r="DE137" s="149"/>
      <c r="DF137" s="149"/>
      <c r="DG137" s="149"/>
      <c r="DH137" s="145">
        <f>IFERROR(ROUND(STDEV(DH81:DH135),2),"")</f>
        <v>15.56</v>
      </c>
      <c r="DI137" s="145">
        <f>IFERROR(ROUND(STDEV(DI81:DI135),2),"")</f>
        <v>9.73</v>
      </c>
      <c r="DJ137" s="145">
        <f>IFERROR(ROUND(STDEV(DJ81:DJ135),2),"")</f>
        <v>8.64</v>
      </c>
      <c r="DK137" s="145">
        <f>IFERROR(ROUND(STDEV(DK81:DK135),2),"")</f>
        <v>7.78</v>
      </c>
      <c r="DL137" s="151"/>
      <c r="DM137" s="147"/>
      <c r="DN137" s="151"/>
    </row>
    <row r="138" spans="1:119" s="148" customFormat="1" ht="15">
      <c r="B138" s="144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  <c r="AN138" s="144"/>
      <c r="AO138" s="144"/>
      <c r="AP138" s="144"/>
      <c r="AQ138" s="144"/>
      <c r="AR138" s="144"/>
      <c r="AS138" s="144"/>
      <c r="AT138" s="144"/>
      <c r="AU138" s="144"/>
      <c r="AV138" s="144"/>
      <c r="AW138" s="144"/>
      <c r="AX138" s="144"/>
      <c r="AY138" s="144"/>
      <c r="AZ138" s="144"/>
      <c r="BA138" s="144"/>
      <c r="BB138" s="144"/>
      <c r="BC138" s="144"/>
      <c r="BD138" s="144"/>
      <c r="BE138" s="144"/>
      <c r="BF138" s="144"/>
      <c r="BG138" s="144"/>
      <c r="BH138" s="144"/>
      <c r="BI138" s="144"/>
      <c r="BJ138" s="144"/>
      <c r="BK138" s="144"/>
      <c r="BL138" s="144"/>
      <c r="BM138" s="144"/>
      <c r="BN138" s="144"/>
      <c r="BO138" s="144"/>
      <c r="BP138" s="144"/>
      <c r="BQ138" s="144"/>
      <c r="BR138" s="144"/>
      <c r="BS138" s="144"/>
      <c r="BT138" s="144"/>
      <c r="BU138" s="144"/>
      <c r="BV138" s="144"/>
      <c r="BW138" s="144"/>
      <c r="BX138" s="144"/>
      <c r="BY138" s="144"/>
      <c r="BZ138" s="144"/>
      <c r="CA138" s="144"/>
      <c r="CB138" s="144"/>
      <c r="CC138" s="144"/>
      <c r="CD138" s="144"/>
      <c r="CE138" s="144"/>
      <c r="CF138" s="144"/>
      <c r="CG138" s="144"/>
      <c r="CH138" s="144"/>
      <c r="CI138" s="144"/>
      <c r="CJ138" s="144"/>
      <c r="CK138" s="144"/>
      <c r="CL138" s="144"/>
      <c r="CM138" s="144"/>
      <c r="CN138" s="144"/>
      <c r="CO138" s="144"/>
      <c r="CP138" s="144"/>
      <c r="CQ138" s="144"/>
      <c r="CR138" s="144"/>
      <c r="CS138" s="144"/>
      <c r="CT138" s="144"/>
      <c r="CU138" s="144"/>
      <c r="CV138" s="144"/>
      <c r="CW138" s="144"/>
      <c r="CX138" s="144"/>
      <c r="CY138" s="144"/>
      <c r="CZ138" s="144"/>
      <c r="DA138" s="144"/>
      <c r="DB138" s="144"/>
      <c r="DC138" s="144"/>
      <c r="DD138" s="149"/>
      <c r="DE138" s="149"/>
      <c r="DF138" s="149"/>
      <c r="DG138" s="149"/>
      <c r="DH138" s="150"/>
      <c r="DL138" s="151"/>
      <c r="DM138" s="147"/>
      <c r="DN138" s="151"/>
    </row>
    <row r="139" spans="1:119" s="148" customFormat="1" ht="15">
      <c r="B139" s="144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  <c r="AN139" s="144"/>
      <c r="AO139" s="144"/>
      <c r="AP139" s="144"/>
      <c r="AQ139" s="144"/>
      <c r="AR139" s="144"/>
      <c r="AS139" s="144"/>
      <c r="AT139" s="144"/>
      <c r="AU139" s="144"/>
      <c r="AV139" s="144"/>
      <c r="AW139" s="144"/>
      <c r="AX139" s="144"/>
      <c r="AY139" s="144"/>
      <c r="AZ139" s="144"/>
      <c r="BA139" s="144"/>
      <c r="BB139" s="144"/>
      <c r="BC139" s="144"/>
      <c r="BD139" s="144"/>
      <c r="BE139" s="144"/>
      <c r="BF139" s="144"/>
      <c r="BG139" s="144"/>
      <c r="BH139" s="144"/>
      <c r="BI139" s="144"/>
      <c r="BJ139" s="144"/>
      <c r="BK139" s="144"/>
      <c r="BL139" s="144"/>
      <c r="BM139" s="144"/>
      <c r="BN139" s="144"/>
      <c r="BO139" s="144"/>
      <c r="BP139" s="144"/>
      <c r="BQ139" s="144"/>
      <c r="BR139" s="144"/>
      <c r="BS139" s="144"/>
      <c r="BT139" s="144"/>
      <c r="BU139" s="144"/>
      <c r="BV139" s="144"/>
      <c r="BW139" s="144"/>
      <c r="BX139" s="144"/>
      <c r="BY139" s="144"/>
      <c r="BZ139" s="144"/>
      <c r="CA139" s="144"/>
      <c r="CB139" s="144"/>
      <c r="CC139" s="144"/>
      <c r="CD139" s="144"/>
      <c r="CE139" s="144"/>
      <c r="CF139" s="144"/>
      <c r="CG139" s="144"/>
      <c r="CH139" s="144"/>
      <c r="CI139" s="144"/>
      <c r="CJ139" s="144"/>
      <c r="CK139" s="144"/>
      <c r="CL139" s="144"/>
      <c r="CM139" s="144"/>
      <c r="CN139" s="144"/>
      <c r="CO139" s="144"/>
      <c r="CP139" s="144"/>
      <c r="CQ139" s="144"/>
      <c r="CR139" s="144"/>
      <c r="CS139" s="144"/>
      <c r="CT139" s="144"/>
      <c r="CU139" s="144"/>
      <c r="CV139" s="144"/>
      <c r="CW139" s="144"/>
      <c r="CX139" s="144"/>
      <c r="CY139" s="144"/>
      <c r="CZ139" s="144"/>
      <c r="DA139" s="144"/>
      <c r="DB139" s="144"/>
      <c r="DC139" s="144"/>
      <c r="DD139" s="149"/>
      <c r="DE139" s="149"/>
      <c r="DF139" s="149"/>
      <c r="DG139" s="149"/>
      <c r="DH139" s="150"/>
      <c r="DL139" s="151"/>
      <c r="DM139" s="147"/>
      <c r="DN139" s="151"/>
    </row>
    <row r="140" spans="1:119" ht="23.25" hidden="1">
      <c r="B140" s="1"/>
      <c r="C140" s="363" t="s">
        <v>107</v>
      </c>
      <c r="D140" s="363"/>
      <c r="DM140" s="1"/>
      <c r="DN140" s="1"/>
    </row>
    <row r="141" spans="1:119" ht="20.25" hidden="1">
      <c r="B141" s="1"/>
      <c r="C141" s="364" t="s">
        <v>1</v>
      </c>
      <c r="D141" s="364"/>
      <c r="E141" s="365" t="str">
        <f>IF($AC$143+$BA$143+$CY$143+$DC$144=100,"","Total weight should be equal to 100")</f>
        <v/>
      </c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  <c r="BI141" s="366"/>
      <c r="BJ141" s="366"/>
      <c r="BK141" s="366"/>
      <c r="BL141" s="366"/>
      <c r="BM141" s="366"/>
      <c r="BN141" s="366"/>
      <c r="BO141" s="366"/>
      <c r="BP141" s="366"/>
      <c r="BQ141" s="366"/>
      <c r="BR141" s="366"/>
      <c r="BS141" s="366"/>
      <c r="BT141" s="366"/>
      <c r="BU141" s="366"/>
      <c r="BV141" s="366"/>
      <c r="BW141" s="366"/>
      <c r="BX141" s="366"/>
      <c r="BY141" s="366"/>
      <c r="BZ141" s="366"/>
      <c r="CA141" s="366"/>
      <c r="CB141" s="366"/>
      <c r="CC141" s="366"/>
      <c r="CD141" s="366"/>
      <c r="CE141" s="366"/>
      <c r="CF141" s="366"/>
      <c r="CG141" s="366"/>
      <c r="CH141" s="366"/>
      <c r="CI141" s="366"/>
      <c r="CJ141" s="366"/>
      <c r="CK141" s="366"/>
      <c r="CL141" s="366"/>
      <c r="CM141" s="366"/>
      <c r="CN141" s="366"/>
      <c r="CO141" s="366"/>
      <c r="CP141" s="366"/>
      <c r="CQ141" s="366"/>
      <c r="CR141" s="366"/>
      <c r="CS141" s="366"/>
      <c r="CT141" s="366"/>
      <c r="CU141" s="366"/>
      <c r="CV141" s="366"/>
      <c r="CW141" s="366"/>
      <c r="CX141" s="366"/>
      <c r="CY141" s="366"/>
      <c r="CZ141" s="367"/>
      <c r="DM141" s="1"/>
      <c r="DN141" s="1"/>
    </row>
    <row r="142" spans="1:119" ht="17.25" hidden="1" thickBot="1">
      <c r="B142" s="1"/>
      <c r="C142" s="426" t="s">
        <v>2</v>
      </c>
      <c r="D142" s="427"/>
      <c r="E142" s="370" t="str">
        <f>IF(R144+AD144=100,"","Total formative assessment weight should be 100")</f>
        <v/>
      </c>
      <c r="F142" s="371"/>
      <c r="G142" s="371"/>
      <c r="H142" s="371"/>
      <c r="I142" s="371"/>
      <c r="J142" s="371"/>
      <c r="K142" s="371"/>
      <c r="L142" s="371"/>
      <c r="M142" s="371"/>
      <c r="N142" s="371"/>
      <c r="O142" s="371"/>
      <c r="P142" s="371"/>
      <c r="Q142" s="371"/>
      <c r="R142" s="371"/>
      <c r="S142" s="371"/>
      <c r="T142" s="371"/>
      <c r="U142" s="371"/>
      <c r="V142" s="371"/>
      <c r="W142" s="371"/>
      <c r="X142" s="371"/>
      <c r="Y142" s="371"/>
      <c r="Z142" s="371"/>
      <c r="AA142" s="371"/>
      <c r="AB142" s="371"/>
      <c r="AC142" s="371"/>
      <c r="AD142" s="371"/>
      <c r="AE142" s="371" t="str">
        <f>IF(AP144+AY144+BB144=100,"","Total written work weight should be 100")</f>
        <v/>
      </c>
      <c r="AF142" s="371"/>
      <c r="AG142" s="371"/>
      <c r="AH142" s="371"/>
      <c r="AI142" s="371"/>
      <c r="AJ142" s="371"/>
      <c r="AK142" s="371"/>
      <c r="AL142" s="371"/>
      <c r="AM142" s="371"/>
      <c r="AN142" s="371"/>
      <c r="AO142" s="371"/>
      <c r="AP142" s="371"/>
      <c r="AQ142" s="371"/>
      <c r="AR142" s="371"/>
      <c r="AS142" s="371"/>
      <c r="AT142" s="371"/>
      <c r="AU142" s="371"/>
      <c r="AV142" s="371"/>
      <c r="AW142" s="371"/>
      <c r="AX142" s="371"/>
      <c r="AY142" s="371"/>
      <c r="AZ142" s="371"/>
      <c r="BA142" s="371"/>
      <c r="BB142" s="371"/>
      <c r="BC142" s="371" t="str">
        <f>IF(BI144+BU144+CB144+CI144+CP144+CZ144=100,"","Total written work weight should be 100")</f>
        <v/>
      </c>
      <c r="BD142" s="371"/>
      <c r="BE142" s="371"/>
      <c r="BF142" s="371"/>
      <c r="BG142" s="371"/>
      <c r="BH142" s="371"/>
      <c r="BI142" s="371"/>
      <c r="BJ142" s="371"/>
      <c r="BK142" s="371"/>
      <c r="BL142" s="371"/>
      <c r="BM142" s="371"/>
      <c r="BN142" s="371"/>
      <c r="BO142" s="371"/>
      <c r="BP142" s="371"/>
      <c r="BQ142" s="371"/>
      <c r="BR142" s="371"/>
      <c r="BS142" s="371"/>
      <c r="BT142" s="371"/>
      <c r="BU142" s="371"/>
      <c r="BV142" s="371"/>
      <c r="BW142" s="371"/>
      <c r="BX142" s="371"/>
      <c r="BY142" s="371"/>
      <c r="BZ142" s="371"/>
      <c r="CA142" s="371"/>
      <c r="CB142" s="371"/>
      <c r="CC142" s="371"/>
      <c r="CD142" s="371"/>
      <c r="CE142" s="371"/>
      <c r="CF142" s="371"/>
      <c r="CG142" s="371"/>
      <c r="CH142" s="371"/>
      <c r="CI142" s="371"/>
      <c r="CJ142" s="371"/>
      <c r="CK142" s="371"/>
      <c r="CL142" s="371"/>
      <c r="CM142" s="371"/>
      <c r="CN142" s="371"/>
      <c r="CO142" s="371"/>
      <c r="CP142" s="371"/>
      <c r="CQ142" s="371"/>
      <c r="CR142" s="371"/>
      <c r="CS142" s="371"/>
      <c r="CT142" s="371"/>
      <c r="CU142" s="371"/>
      <c r="CV142" s="371"/>
      <c r="CW142" s="371"/>
      <c r="CX142" s="371"/>
      <c r="CY142" s="371"/>
      <c r="CZ142" s="372"/>
      <c r="DA142" s="373" t="s">
        <v>3</v>
      </c>
      <c r="DB142" s="374"/>
      <c r="DC142" s="375"/>
      <c r="DD142" s="9"/>
      <c r="DE142" s="9"/>
      <c r="DF142" s="9"/>
      <c r="DG142" s="9"/>
      <c r="DH142" s="7"/>
      <c r="DI142" s="5"/>
      <c r="DJ142" s="5"/>
      <c r="DK142" s="5"/>
      <c r="DL142" s="10"/>
      <c r="DN142" s="1"/>
    </row>
    <row r="143" spans="1:119" ht="18" hidden="1">
      <c r="B143" s="1"/>
      <c r="C143" s="359"/>
      <c r="D143" s="359"/>
      <c r="E143" s="431" t="s">
        <v>4</v>
      </c>
      <c r="F143" s="432"/>
      <c r="G143" s="432"/>
      <c r="H143" s="432"/>
      <c r="I143" s="432"/>
      <c r="J143" s="432"/>
      <c r="K143" s="432"/>
      <c r="L143" s="432"/>
      <c r="M143" s="432"/>
      <c r="N143" s="432"/>
      <c r="O143" s="432"/>
      <c r="P143" s="432"/>
      <c r="Q143" s="432"/>
      <c r="R143" s="432"/>
      <c r="S143" s="432"/>
      <c r="T143" s="432"/>
      <c r="U143" s="432"/>
      <c r="V143" s="432"/>
      <c r="W143" s="432"/>
      <c r="X143" s="432" t="s">
        <v>5</v>
      </c>
      <c r="Y143" s="432"/>
      <c r="Z143" s="432"/>
      <c r="AA143" s="432"/>
      <c r="AB143" s="432"/>
      <c r="AC143" s="432">
        <v>0</v>
      </c>
      <c r="AD143" s="433"/>
      <c r="AE143" s="434" t="s">
        <v>6</v>
      </c>
      <c r="AF143" s="435"/>
      <c r="AG143" s="435"/>
      <c r="AH143" s="435"/>
      <c r="AI143" s="435"/>
      <c r="AJ143" s="435"/>
      <c r="AK143" s="435"/>
      <c r="AL143" s="435"/>
      <c r="AM143" s="435"/>
      <c r="AN143" s="435"/>
      <c r="AO143" s="435"/>
      <c r="AP143" s="435"/>
      <c r="AQ143" s="435"/>
      <c r="AR143" s="435"/>
      <c r="AS143" s="435"/>
      <c r="AT143" s="435"/>
      <c r="AU143" s="435"/>
      <c r="AV143" s="435"/>
      <c r="AW143" s="435" t="s">
        <v>5</v>
      </c>
      <c r="AX143" s="435"/>
      <c r="AY143" s="435"/>
      <c r="AZ143" s="435"/>
      <c r="BA143" s="329">
        <v>25</v>
      </c>
      <c r="BB143" s="330"/>
      <c r="BC143" s="480" t="s">
        <v>7</v>
      </c>
      <c r="BD143" s="481"/>
      <c r="BE143" s="481"/>
      <c r="BF143" s="481"/>
      <c r="BG143" s="481"/>
      <c r="BH143" s="481"/>
      <c r="BI143" s="481"/>
      <c r="BJ143" s="481"/>
      <c r="BK143" s="481"/>
      <c r="BL143" s="481"/>
      <c r="BM143" s="481"/>
      <c r="BN143" s="481"/>
      <c r="BO143" s="481"/>
      <c r="BP143" s="481"/>
      <c r="BQ143" s="481"/>
      <c r="BR143" s="481"/>
      <c r="BS143" s="481"/>
      <c r="BT143" s="481"/>
      <c r="BU143" s="481"/>
      <c r="BV143" s="481"/>
      <c r="BW143" s="481"/>
      <c r="BX143" s="481"/>
      <c r="BY143" s="481"/>
      <c r="BZ143" s="481"/>
      <c r="CA143" s="481"/>
      <c r="CB143" s="481"/>
      <c r="CC143" s="481"/>
      <c r="CD143" s="481"/>
      <c r="CE143" s="481"/>
      <c r="CF143" s="481"/>
      <c r="CG143" s="481"/>
      <c r="CH143" s="481"/>
      <c r="CI143" s="481"/>
      <c r="CJ143" s="481"/>
      <c r="CK143" s="481"/>
      <c r="CL143" s="481"/>
      <c r="CM143" s="481"/>
      <c r="CN143" s="481"/>
      <c r="CO143" s="481"/>
      <c r="CP143" s="481"/>
      <c r="CQ143" s="481"/>
      <c r="CR143" s="481"/>
      <c r="CS143" s="481"/>
      <c r="CT143" s="482" t="s">
        <v>5</v>
      </c>
      <c r="CU143" s="483"/>
      <c r="CV143" s="483"/>
      <c r="CW143" s="483"/>
      <c r="CX143" s="484"/>
      <c r="CY143" s="481">
        <v>50</v>
      </c>
      <c r="CZ143" s="485"/>
      <c r="DA143" s="428"/>
      <c r="DB143" s="429"/>
      <c r="DC143" s="430"/>
      <c r="DD143" s="12"/>
      <c r="DE143" s="12"/>
      <c r="DF143" s="12"/>
      <c r="DG143" s="12"/>
      <c r="DH143" s="13"/>
      <c r="DI143" s="14"/>
      <c r="DJ143" s="14"/>
      <c r="DK143" s="14"/>
      <c r="DL143" s="15"/>
      <c r="DN143" s="1"/>
    </row>
    <row r="144" spans="1:119" ht="24.75" hidden="1" customHeight="1">
      <c r="A144" s="350" t="s">
        <v>8</v>
      </c>
      <c r="B144" s="350" t="s">
        <v>108</v>
      </c>
      <c r="C144" s="353" t="s">
        <v>9</v>
      </c>
      <c r="D144" s="356" t="s">
        <v>10</v>
      </c>
      <c r="E144" s="419" t="s">
        <v>11</v>
      </c>
      <c r="F144" s="420"/>
      <c r="G144" s="420"/>
      <c r="H144" s="420"/>
      <c r="I144" s="420"/>
      <c r="J144" s="420"/>
      <c r="K144" s="420"/>
      <c r="L144" s="420"/>
      <c r="M144" s="421"/>
      <c r="N144" s="422" t="s">
        <v>5</v>
      </c>
      <c r="O144" s="423"/>
      <c r="P144" s="423"/>
      <c r="Q144" s="424"/>
      <c r="R144" s="233">
        <v>50</v>
      </c>
      <c r="S144" s="404" t="s">
        <v>12</v>
      </c>
      <c r="T144" s="404"/>
      <c r="U144" s="404"/>
      <c r="V144" s="404"/>
      <c r="W144" s="404"/>
      <c r="X144" s="404"/>
      <c r="Y144" s="404"/>
      <c r="Z144" s="405" t="s">
        <v>5</v>
      </c>
      <c r="AA144" s="425"/>
      <c r="AB144" s="425"/>
      <c r="AC144" s="406"/>
      <c r="AD144" s="176">
        <v>50</v>
      </c>
      <c r="AE144" s="419" t="s">
        <v>13</v>
      </c>
      <c r="AF144" s="420"/>
      <c r="AG144" s="420"/>
      <c r="AH144" s="420"/>
      <c r="AI144" s="420"/>
      <c r="AJ144" s="420"/>
      <c r="AK144" s="420"/>
      <c r="AL144" s="420"/>
      <c r="AM144" s="421"/>
      <c r="AN144" s="411" t="s">
        <v>5</v>
      </c>
      <c r="AO144" s="412"/>
      <c r="AP144" s="233">
        <v>35</v>
      </c>
      <c r="AQ144" s="404" t="s">
        <v>14</v>
      </c>
      <c r="AR144" s="404"/>
      <c r="AS144" s="404"/>
      <c r="AT144" s="404"/>
      <c r="AU144" s="404"/>
      <c r="AV144" s="404"/>
      <c r="AW144" s="405" t="s">
        <v>5</v>
      </c>
      <c r="AX144" s="406"/>
      <c r="AY144" s="232">
        <v>35</v>
      </c>
      <c r="AZ144" s="413" t="s">
        <v>15</v>
      </c>
      <c r="BA144" s="414"/>
      <c r="BB144" s="160">
        <v>30</v>
      </c>
      <c r="BC144" s="415" t="s">
        <v>16</v>
      </c>
      <c r="BD144" s="416"/>
      <c r="BE144" s="416"/>
      <c r="BF144" s="416"/>
      <c r="BG144" s="411" t="s">
        <v>5</v>
      </c>
      <c r="BH144" s="412"/>
      <c r="BI144" s="233">
        <v>20</v>
      </c>
      <c r="BJ144" s="404" t="s">
        <v>17</v>
      </c>
      <c r="BK144" s="404"/>
      <c r="BL144" s="404"/>
      <c r="BM144" s="404"/>
      <c r="BN144" s="404"/>
      <c r="BO144" s="404"/>
      <c r="BP144" s="404"/>
      <c r="BQ144" s="404"/>
      <c r="BR144" s="404"/>
      <c r="BS144" s="405" t="s">
        <v>5</v>
      </c>
      <c r="BT144" s="406"/>
      <c r="BU144" s="232">
        <v>20</v>
      </c>
      <c r="BV144" s="407" t="s">
        <v>109</v>
      </c>
      <c r="BW144" s="407"/>
      <c r="BX144" s="407"/>
      <c r="BY144" s="407"/>
      <c r="BZ144" s="408" t="s">
        <v>5</v>
      </c>
      <c r="CA144" s="408"/>
      <c r="CB144" s="177">
        <v>15</v>
      </c>
      <c r="CC144" s="409" t="s">
        <v>110</v>
      </c>
      <c r="CD144" s="409"/>
      <c r="CE144" s="409"/>
      <c r="CF144" s="409"/>
      <c r="CG144" s="410" t="s">
        <v>5</v>
      </c>
      <c r="CH144" s="410"/>
      <c r="CI144" s="178">
        <v>20</v>
      </c>
      <c r="CJ144" s="398" t="s">
        <v>111</v>
      </c>
      <c r="CK144" s="398"/>
      <c r="CL144" s="398"/>
      <c r="CM144" s="398"/>
      <c r="CN144" s="399" t="s">
        <v>5</v>
      </c>
      <c r="CO144" s="399"/>
      <c r="CP144" s="231">
        <v>15</v>
      </c>
      <c r="CQ144" s="400" t="s">
        <v>21</v>
      </c>
      <c r="CR144" s="400"/>
      <c r="CS144" s="400"/>
      <c r="CT144" s="400"/>
      <c r="CU144" s="400"/>
      <c r="CV144" s="400"/>
      <c r="CW144" s="400"/>
      <c r="CX144" s="401" t="s">
        <v>5</v>
      </c>
      <c r="CY144" s="401"/>
      <c r="CZ144" s="179">
        <v>10</v>
      </c>
      <c r="DA144" s="402" t="s">
        <v>5</v>
      </c>
      <c r="DB144" s="403"/>
      <c r="DC144" s="160">
        <v>25</v>
      </c>
      <c r="DD144" s="161"/>
      <c r="DE144" s="161"/>
      <c r="DF144" s="161"/>
      <c r="DG144" s="161"/>
      <c r="DH144" s="306" t="s">
        <v>22</v>
      </c>
      <c r="DI144" s="309" t="s">
        <v>23</v>
      </c>
      <c r="DJ144" s="312" t="s">
        <v>23</v>
      </c>
      <c r="DK144" s="315" t="s">
        <v>23</v>
      </c>
      <c r="DL144" s="282" t="s">
        <v>24</v>
      </c>
      <c r="DM144" s="282" t="s">
        <v>105</v>
      </c>
      <c r="DN144" s="282" t="s">
        <v>112</v>
      </c>
      <c r="DO144" s="282" t="s">
        <v>106</v>
      </c>
    </row>
    <row r="145" spans="1:127" ht="15" hidden="1" customHeight="1">
      <c r="A145" s="351"/>
      <c r="B145" s="351"/>
      <c r="C145" s="354"/>
      <c r="D145" s="357"/>
      <c r="E145" s="30">
        <v>1</v>
      </c>
      <c r="F145" s="227">
        <v>2</v>
      </c>
      <c r="G145" s="227">
        <v>3</v>
      </c>
      <c r="H145" s="227">
        <v>4</v>
      </c>
      <c r="I145" s="227">
        <v>5</v>
      </c>
      <c r="J145" s="227">
        <v>6</v>
      </c>
      <c r="K145" s="227">
        <v>7</v>
      </c>
      <c r="L145" s="227">
        <v>8</v>
      </c>
      <c r="M145" s="227">
        <v>9</v>
      </c>
      <c r="N145" s="227">
        <v>10</v>
      </c>
      <c r="O145" s="227">
        <v>11</v>
      </c>
      <c r="P145" s="227">
        <v>12</v>
      </c>
      <c r="Q145" s="336" t="s">
        <v>25</v>
      </c>
      <c r="R145" s="289" t="s">
        <v>26</v>
      </c>
      <c r="S145" s="29">
        <v>1</v>
      </c>
      <c r="T145" s="29">
        <v>2</v>
      </c>
      <c r="U145" s="29">
        <v>3</v>
      </c>
      <c r="V145" s="29">
        <v>4</v>
      </c>
      <c r="W145" s="29">
        <v>5</v>
      </c>
      <c r="X145" s="29">
        <v>6</v>
      </c>
      <c r="Y145" s="29">
        <v>7</v>
      </c>
      <c r="Z145" s="29">
        <v>8</v>
      </c>
      <c r="AA145" s="29">
        <v>9</v>
      </c>
      <c r="AB145" s="29">
        <v>10</v>
      </c>
      <c r="AC145" s="285" t="s">
        <v>25</v>
      </c>
      <c r="AD145" s="338" t="s">
        <v>26</v>
      </c>
      <c r="AE145" s="30">
        <v>1</v>
      </c>
      <c r="AF145" s="227">
        <v>2</v>
      </c>
      <c r="AG145" s="227">
        <v>3</v>
      </c>
      <c r="AH145" s="227">
        <v>4</v>
      </c>
      <c r="AI145" s="227">
        <v>5</v>
      </c>
      <c r="AJ145" s="227">
        <v>6</v>
      </c>
      <c r="AK145" s="227">
        <v>7</v>
      </c>
      <c r="AL145" s="227">
        <v>8</v>
      </c>
      <c r="AM145" s="227">
        <v>9</v>
      </c>
      <c r="AN145" s="227">
        <v>10</v>
      </c>
      <c r="AO145" s="336" t="s">
        <v>25</v>
      </c>
      <c r="AP145" s="289" t="s">
        <v>26</v>
      </c>
      <c r="AQ145" s="29">
        <v>1</v>
      </c>
      <c r="AR145" s="29">
        <v>2</v>
      </c>
      <c r="AS145" s="29">
        <v>3</v>
      </c>
      <c r="AT145" s="29">
        <v>4</v>
      </c>
      <c r="AU145" s="29">
        <v>5</v>
      </c>
      <c r="AV145" s="29">
        <v>6</v>
      </c>
      <c r="AW145" s="29">
        <v>7</v>
      </c>
      <c r="AX145" s="285" t="s">
        <v>25</v>
      </c>
      <c r="AY145" s="278" t="s">
        <v>113</v>
      </c>
      <c r="AZ145" s="297"/>
      <c r="BA145" s="298"/>
      <c r="BB145" s="287" t="s">
        <v>26</v>
      </c>
      <c r="BC145" s="30">
        <v>1</v>
      </c>
      <c r="BD145" s="227">
        <v>2</v>
      </c>
      <c r="BE145" s="227">
        <v>3</v>
      </c>
      <c r="BF145" s="227">
        <v>4</v>
      </c>
      <c r="BG145" s="227">
        <v>5</v>
      </c>
      <c r="BH145" s="288" t="s">
        <v>25</v>
      </c>
      <c r="BI145" s="289" t="s">
        <v>26</v>
      </c>
      <c r="BJ145" s="29">
        <v>1</v>
      </c>
      <c r="BK145" s="29">
        <v>2</v>
      </c>
      <c r="BL145" s="29">
        <v>3</v>
      </c>
      <c r="BM145" s="29">
        <v>4</v>
      </c>
      <c r="BN145" s="29">
        <v>5</v>
      </c>
      <c r="BO145" s="29">
        <v>6</v>
      </c>
      <c r="BP145" s="29">
        <v>7</v>
      </c>
      <c r="BQ145" s="29">
        <v>8</v>
      </c>
      <c r="BR145" s="29">
        <v>9</v>
      </c>
      <c r="BS145" s="29">
        <v>10</v>
      </c>
      <c r="BT145" s="290" t="s">
        <v>25</v>
      </c>
      <c r="BU145" s="278" t="s">
        <v>26</v>
      </c>
      <c r="BV145" s="31">
        <v>1</v>
      </c>
      <c r="BW145" s="31">
        <v>2</v>
      </c>
      <c r="BX145" s="31">
        <v>3</v>
      </c>
      <c r="BY145" s="31">
        <v>4</v>
      </c>
      <c r="BZ145" s="32">
        <v>5</v>
      </c>
      <c r="CA145" s="344" t="s">
        <v>25</v>
      </c>
      <c r="CB145" s="345" t="s">
        <v>26</v>
      </c>
      <c r="CC145" s="230">
        <v>1</v>
      </c>
      <c r="CD145" s="230">
        <v>2</v>
      </c>
      <c r="CE145" s="230">
        <v>3</v>
      </c>
      <c r="CF145" s="230">
        <v>4</v>
      </c>
      <c r="CG145" s="230">
        <v>5</v>
      </c>
      <c r="CH145" s="346" t="s">
        <v>25</v>
      </c>
      <c r="CI145" s="347" t="s">
        <v>26</v>
      </c>
      <c r="CJ145" s="34">
        <v>1</v>
      </c>
      <c r="CK145" s="34">
        <v>2</v>
      </c>
      <c r="CL145" s="34">
        <v>3</v>
      </c>
      <c r="CM145" s="34">
        <v>4</v>
      </c>
      <c r="CN145" s="34">
        <v>5</v>
      </c>
      <c r="CO145" s="348" t="s">
        <v>25</v>
      </c>
      <c r="CP145" s="349" t="s">
        <v>26</v>
      </c>
      <c r="CQ145" s="35">
        <v>1</v>
      </c>
      <c r="CR145" s="35">
        <v>2</v>
      </c>
      <c r="CS145" s="35">
        <v>3</v>
      </c>
      <c r="CT145" s="36">
        <v>4</v>
      </c>
      <c r="CU145" s="35">
        <v>5</v>
      </c>
      <c r="CV145" s="35">
        <v>6</v>
      </c>
      <c r="CW145" s="35">
        <v>7</v>
      </c>
      <c r="CX145" s="35">
        <v>8</v>
      </c>
      <c r="CY145" s="288" t="s">
        <v>25</v>
      </c>
      <c r="CZ145" s="318" t="s">
        <v>26</v>
      </c>
      <c r="DA145" s="37"/>
      <c r="DB145" s="38"/>
      <c r="DC145" s="287" t="s">
        <v>27</v>
      </c>
      <c r="DD145" s="39"/>
      <c r="DE145" s="39"/>
      <c r="DF145" s="39"/>
      <c r="DG145" s="39"/>
      <c r="DH145" s="307"/>
      <c r="DI145" s="310"/>
      <c r="DJ145" s="313"/>
      <c r="DK145" s="316"/>
      <c r="DL145" s="283"/>
      <c r="DM145" s="283"/>
      <c r="DN145" s="283"/>
      <c r="DO145" s="283"/>
    </row>
    <row r="146" spans="1:127" ht="17.25" hidden="1" customHeight="1">
      <c r="A146" s="351"/>
      <c r="B146" s="351"/>
      <c r="C146" s="354"/>
      <c r="D146" s="40" t="s">
        <v>28</v>
      </c>
      <c r="E146" s="180"/>
      <c r="F146" s="43"/>
      <c r="G146" s="43"/>
      <c r="H146" s="43"/>
      <c r="I146" s="43"/>
      <c r="J146" s="43"/>
      <c r="K146" s="43"/>
      <c r="L146" s="43"/>
      <c r="M146" s="43"/>
      <c r="N146" s="44"/>
      <c r="O146" s="44"/>
      <c r="P146" s="44"/>
      <c r="Q146" s="337"/>
      <c r="R146" s="289"/>
      <c r="S146" s="46"/>
      <c r="T146" s="46"/>
      <c r="U146" s="46"/>
      <c r="V146" s="46"/>
      <c r="W146" s="46"/>
      <c r="X146" s="46"/>
      <c r="Y146" s="46"/>
      <c r="Z146" s="46"/>
      <c r="AA146" s="47"/>
      <c r="AB146" s="47"/>
      <c r="AC146" s="286"/>
      <c r="AD146" s="338"/>
      <c r="AE146" s="180"/>
      <c r="AF146" s="43"/>
      <c r="AG146" s="43"/>
      <c r="AH146" s="43"/>
      <c r="AI146" s="43"/>
      <c r="AJ146" s="43"/>
      <c r="AK146" s="43"/>
      <c r="AL146" s="43"/>
      <c r="AM146" s="43"/>
      <c r="AN146" s="43"/>
      <c r="AO146" s="337"/>
      <c r="AP146" s="289"/>
      <c r="AQ146" s="46"/>
      <c r="AR146" s="46"/>
      <c r="AS146" s="46"/>
      <c r="AT146" s="46"/>
      <c r="AU146" s="46"/>
      <c r="AV146" s="46"/>
      <c r="AW146" s="46"/>
      <c r="AX146" s="286"/>
      <c r="AY146" s="278"/>
      <c r="AZ146" s="417"/>
      <c r="BA146" s="418"/>
      <c r="BB146" s="287"/>
      <c r="BC146" s="180"/>
      <c r="BD146" s="43"/>
      <c r="BE146" s="43"/>
      <c r="BF146" s="43"/>
      <c r="BG146" s="43"/>
      <c r="BH146" s="288"/>
      <c r="BI146" s="289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290"/>
      <c r="BU146" s="278"/>
      <c r="BV146" s="49"/>
      <c r="BW146" s="49"/>
      <c r="BX146" s="49"/>
      <c r="BY146" s="49"/>
      <c r="BZ146" s="50"/>
      <c r="CA146" s="344"/>
      <c r="CB146" s="345"/>
      <c r="CC146" s="52"/>
      <c r="CD146" s="52"/>
      <c r="CE146" s="52"/>
      <c r="CF146" s="52"/>
      <c r="CG146" s="52"/>
      <c r="CH146" s="346"/>
      <c r="CI146" s="347"/>
      <c r="CJ146" s="54"/>
      <c r="CK146" s="54"/>
      <c r="CL146" s="54"/>
      <c r="CM146" s="54"/>
      <c r="CN146" s="54"/>
      <c r="CO146" s="348"/>
      <c r="CP146" s="349"/>
      <c r="CQ146" s="57"/>
      <c r="CR146" s="57"/>
      <c r="CS146" s="57"/>
      <c r="CT146" s="181"/>
      <c r="CU146" s="57"/>
      <c r="CV146" s="57"/>
      <c r="CW146" s="57"/>
      <c r="CX146" s="57"/>
      <c r="CY146" s="288"/>
      <c r="CZ146" s="318"/>
      <c r="DA146" s="394"/>
      <c r="DB146" s="395"/>
      <c r="DC146" s="287"/>
      <c r="DD146" s="39" t="s">
        <v>29</v>
      </c>
      <c r="DE146" s="39" t="s">
        <v>30</v>
      </c>
      <c r="DF146" s="39" t="s">
        <v>31</v>
      </c>
      <c r="DG146" s="39" t="s">
        <v>32</v>
      </c>
      <c r="DH146" s="307"/>
      <c r="DI146" s="311"/>
      <c r="DJ146" s="314"/>
      <c r="DK146" s="317"/>
      <c r="DL146" s="283"/>
      <c r="DM146" s="283"/>
      <c r="DN146" s="283"/>
      <c r="DO146" s="283"/>
    </row>
    <row r="147" spans="1:127" ht="15" hidden="1" customHeight="1" thickBot="1">
      <c r="A147" s="352"/>
      <c r="B147" s="352"/>
      <c r="C147" s="355"/>
      <c r="D147" s="40" t="s">
        <v>33</v>
      </c>
      <c r="E147" s="30"/>
      <c r="F147" s="227"/>
      <c r="G147" s="227"/>
      <c r="H147" s="227"/>
      <c r="I147" s="227"/>
      <c r="J147" s="227"/>
      <c r="K147" s="227"/>
      <c r="L147" s="227"/>
      <c r="M147" s="227"/>
      <c r="N147" s="227"/>
      <c r="O147" s="227"/>
      <c r="P147" s="227"/>
      <c r="Q147" s="227">
        <f>SUM(E147:P147)</f>
        <v>0</v>
      </c>
      <c r="R147" s="28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>
        <f>SUM(S147:AB147)</f>
        <v>0</v>
      </c>
      <c r="AD147" s="338"/>
      <c r="AE147" s="30"/>
      <c r="AF147" s="227"/>
      <c r="AG147" s="227"/>
      <c r="AH147" s="227"/>
      <c r="AI147" s="227"/>
      <c r="AJ147" s="227"/>
      <c r="AK147" s="227"/>
      <c r="AL147" s="227"/>
      <c r="AM147" s="227"/>
      <c r="AN147" s="227"/>
      <c r="AO147" s="227">
        <f>SUM(AE147:AN147)</f>
        <v>0</v>
      </c>
      <c r="AP147" s="289"/>
      <c r="AQ147" s="29"/>
      <c r="AR147" s="29"/>
      <c r="AS147" s="29"/>
      <c r="AT147" s="29"/>
      <c r="AU147" s="29"/>
      <c r="AV147" s="29"/>
      <c r="AW147" s="29"/>
      <c r="AX147" s="29">
        <f>SUM(AQ147:AW147)</f>
        <v>0</v>
      </c>
      <c r="AY147" s="278"/>
      <c r="AZ147" s="390"/>
      <c r="BA147" s="391"/>
      <c r="BB147" s="287"/>
      <c r="BC147" s="30"/>
      <c r="BD147" s="227"/>
      <c r="BE147" s="227"/>
      <c r="BF147" s="227"/>
      <c r="BG147" s="227"/>
      <c r="BH147" s="227">
        <f>SUM(BC147:BG147)</f>
        <v>0</v>
      </c>
      <c r="BI147" s="28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>
        <f>SUM(BJ147:BS147)</f>
        <v>0</v>
      </c>
      <c r="BU147" s="278"/>
      <c r="BV147" s="31"/>
      <c r="BW147" s="31"/>
      <c r="BX147" s="31"/>
      <c r="BY147" s="31"/>
      <c r="BZ147" s="31"/>
      <c r="CA147" s="32">
        <f>SUM(BV147:BZ147)</f>
        <v>0</v>
      </c>
      <c r="CB147" s="345"/>
      <c r="CC147" s="230"/>
      <c r="CD147" s="230"/>
      <c r="CE147" s="230"/>
      <c r="CF147" s="230"/>
      <c r="CG147" s="230"/>
      <c r="CH147" s="230">
        <f>SUM(CC147:CG147)</f>
        <v>0</v>
      </c>
      <c r="CI147" s="347"/>
      <c r="CJ147" s="34"/>
      <c r="CK147" s="34"/>
      <c r="CL147" s="34"/>
      <c r="CM147" s="34"/>
      <c r="CN147" s="34"/>
      <c r="CO147" s="63">
        <f>SUM(CJ147:CN147)</f>
        <v>0</v>
      </c>
      <c r="CP147" s="349"/>
      <c r="CQ147" s="35"/>
      <c r="CR147" s="35"/>
      <c r="CS147" s="35"/>
      <c r="CT147" s="36"/>
      <c r="CU147" s="35"/>
      <c r="CV147" s="35"/>
      <c r="CW147" s="35"/>
      <c r="CX147" s="35"/>
      <c r="CY147" s="66">
        <f>SUM(CQ147:CX147)</f>
        <v>0</v>
      </c>
      <c r="CZ147" s="318"/>
      <c r="DA147" s="396"/>
      <c r="DB147" s="397"/>
      <c r="DC147" s="319"/>
      <c r="DD147" s="39"/>
      <c r="DE147" s="39"/>
      <c r="DF147" s="39"/>
      <c r="DG147" s="39"/>
      <c r="DH147" s="308"/>
      <c r="DI147" s="67" t="s">
        <v>34</v>
      </c>
      <c r="DJ147" s="68" t="s">
        <v>35</v>
      </c>
      <c r="DK147" s="69" t="s">
        <v>36</v>
      </c>
      <c r="DL147" s="283"/>
      <c r="DM147" s="283"/>
      <c r="DN147" s="283"/>
      <c r="DO147" s="283"/>
      <c r="DR147" s="279" t="s">
        <v>37</v>
      </c>
      <c r="DS147" s="279"/>
      <c r="DT147" s="279"/>
      <c r="DU147" s="279"/>
      <c r="DV147" s="279"/>
      <c r="DW147" s="279"/>
    </row>
    <row r="148" spans="1:127" ht="18" hidden="1" customHeight="1">
      <c r="A148" s="70">
        <v>136671050011</v>
      </c>
      <c r="B148" s="71">
        <v>1669</v>
      </c>
      <c r="C148" s="476" t="s">
        <v>223</v>
      </c>
      <c r="D148" s="477"/>
      <c r="E148" s="182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 t="str">
        <f>IF(SUMIFS(E148:P148,E148:P148,"&gt;=0")=0,"",SUMIFS(E148:P148,E148:P148,"&gt;=0"))</f>
        <v/>
      </c>
      <c r="R148" s="76" t="str">
        <f>IFERROR(IF($R$144=0,0,((Q148/SUMIFS($E$147:$P$147,E148:P148,"&gt;=0")*100))),"")</f>
        <v/>
      </c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 t="str">
        <f>IF(SUMIFS(S148:AB148,S148:AB148,"&gt;=0")=0,"",SUMIFS(S148:AB148,S148:AB148,"&gt;=0"))</f>
        <v/>
      </c>
      <c r="AD148" s="79" t="str">
        <f>IFERROR(IF($AD$144=0,0,((AC148/SUMIFS($S$147:$AB$147,S148:AB148,"&gt;=0")*100))),"")</f>
        <v/>
      </c>
      <c r="AE148" s="182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 t="str">
        <f>IF(SUMIFS(AE148:AN148,AE148:AN148,"&gt;=0")=0,"",SUMIFS(AE148:AN148,AE148:AN148,"&gt;=0"))</f>
        <v/>
      </c>
      <c r="AP148" s="76" t="str">
        <f>IFERROR(IF($AP$144=0,0,((AO148/SUMIFS($AE$147:$AN$147,AE148:AN148,"&gt;=0"))*100)),"")</f>
        <v/>
      </c>
      <c r="AQ148" s="78"/>
      <c r="AR148" s="78"/>
      <c r="AS148" s="78"/>
      <c r="AT148" s="78"/>
      <c r="AU148" s="78"/>
      <c r="AV148" s="78"/>
      <c r="AW148" s="78"/>
      <c r="AX148" s="78" t="str">
        <f>IF(SUMIFS(AQ148:AW148,AQ148:AW148,"&gt;=0")=0,"",SUMIFS(AQ148:AW148,AQ148:AW148,"&gt;=0"))</f>
        <v/>
      </c>
      <c r="AY148" s="78" t="str">
        <f>IFERROR(IF($AY$144=0,0,((AX148/SUMIFS($AQ$147:$AW$147,AQ148:AW148,"&gt;=0"))*100)),"")</f>
        <v/>
      </c>
      <c r="AZ148" s="384"/>
      <c r="BA148" s="385"/>
      <c r="BB148" s="80" t="str">
        <f>IFERROR(IF(OR($BB$144="",$BB$144=0),0,IF(AZ148/$AZ$147*100=0,"",AZ148/$AZ$147*100)),"")</f>
        <v/>
      </c>
      <c r="BC148" s="182"/>
      <c r="BD148" s="76"/>
      <c r="BE148" s="76"/>
      <c r="BF148" s="76"/>
      <c r="BG148" s="76"/>
      <c r="BH148" s="76" t="str">
        <f>IF(SUMIFS(BC148:BG148,BC148:BG148,"&gt;=0")=0,"",SUMIFS(BC148:BG148,BC148:BG148,"&gt;=0"))</f>
        <v/>
      </c>
      <c r="BI148" s="76" t="str">
        <f>IFERROR(IF($BI$144=0,0,((BH148/SUMIFS($BC$147:$BG$147,BC148:BG148,"&gt;=0"))*100)),"")</f>
        <v/>
      </c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 t="str">
        <f>IF(SUMIFS(BJ148:BS148,BJ148:BS148,"&gt;=0")=0,"",SUMIFS(BJ148:BS148,BJ148:BS148,"&gt;=0"))</f>
        <v/>
      </c>
      <c r="BU148" s="78" t="str">
        <f>IFERROR(IF($BU$144=0,0,((BT148/SUMIFS($BJ$147:$BS$147,BJ148:BS148,"&gt;=0"))*100)),"")</f>
        <v/>
      </c>
      <c r="BV148" s="82"/>
      <c r="BW148" s="82"/>
      <c r="BX148" s="82"/>
      <c r="BY148" s="82"/>
      <c r="BZ148" s="82"/>
      <c r="CA148" s="82" t="str">
        <f>IF(SUMIFS(BV148:BZ148,BV148:BZ148,"&gt;=0")=0,"",SUMIFS(BV148:BZ148,BV148:BZ148,"&gt;=0"))</f>
        <v/>
      </c>
      <c r="CB148" s="82" t="str">
        <f>IFERROR(IF($CB$144=0,0,((CA148/SUMIFS($BV$147:$BZ$147,BV148:BZ148,"&gt;=0"))*100)),"")</f>
        <v/>
      </c>
      <c r="CC148" s="84"/>
      <c r="CD148" s="84"/>
      <c r="CE148" s="84"/>
      <c r="CF148" s="84"/>
      <c r="CG148" s="84"/>
      <c r="CH148" s="84" t="str">
        <f>IF(SUMIFS(CC148:CG148,CC148:CG148,"&gt;=0")=0,"",SUMIFS(CC148:CG148,CC148:CG148,"&gt;=0"))</f>
        <v/>
      </c>
      <c r="CI148" s="84" t="str">
        <f>IFERROR(IF($CI$144=0,0,((CH148/SUMIFS($CC$147:$CG$147,CC148:CG148,"&gt;=0"))*100)),"")</f>
        <v/>
      </c>
      <c r="CJ148" s="86"/>
      <c r="CK148" s="86"/>
      <c r="CL148" s="86"/>
      <c r="CM148" s="86"/>
      <c r="CN148" s="86"/>
      <c r="CO148" s="86" t="str">
        <f>IF(SUMIFS(CJ148:CN148,CJ148:CN148,"&gt;=0")=0,"",SUMIFS(CJ148:CN148,CJ148:CN148,"&gt;=0"))</f>
        <v/>
      </c>
      <c r="CP148" s="86" t="str">
        <f>IFERROR(IF($CP$144=0,0,((CO148/SUMIFS($CJ$147:$CN$147,CJ148:CN148,"&gt;=0"))*100)),"")</f>
        <v/>
      </c>
      <c r="CQ148" s="182"/>
      <c r="CR148" s="76"/>
      <c r="CS148" s="76"/>
      <c r="CT148" s="88"/>
      <c r="CU148" s="88"/>
      <c r="CV148" s="88"/>
      <c r="CW148" s="88"/>
      <c r="CX148" s="88"/>
      <c r="CY148" s="88" t="str">
        <f>IF(SUMIFS(CQ148:CX148,CQ148:CX148,"&gt;=0")=0,"",SUMIFS(CQ148:CX148,CQ148:CX148,"&gt;=0"))</f>
        <v/>
      </c>
      <c r="CZ148" s="89" t="str">
        <f>IFERROR(IF($CZ$144=0,0,((CY148/SUMIFS($CQ$147:$CX$147,CQ148:CX148,"&gt;=0"))*100)),"")</f>
        <v/>
      </c>
      <c r="DA148" s="392"/>
      <c r="DB148" s="393"/>
      <c r="DC148" s="80" t="str">
        <f>IFERROR(IF(OR($DC$144="",$DC$144=0),0,IF((DA148/$DA$146*100)*$DC$144/100=0,"",(DA148/$DA$146*100)*$DC$144/100)),"")</f>
        <v/>
      </c>
      <c r="DD148" s="162" t="str">
        <f>IFERROR((R148*$R$144+AD148*$AD$144)/100*$AC$143/100,"")</f>
        <v/>
      </c>
      <c r="DE148" s="162" t="str">
        <f>IFERROR(((AP148*$AP$144+AY148*$AY$144+BB148*$BB$144)/100)*$BA$143/100,"")</f>
        <v/>
      </c>
      <c r="DF148" s="162" t="str">
        <f>IFERROR(((BI148*$BI$144+BU148*$BU$144+CB148*$CB$144+CI148*$CI$144+CP148*$CP$144+CZ148*$CZ$144)/100)*$CY$143/100,"")</f>
        <v/>
      </c>
      <c r="DG148" s="162" t="str">
        <f>IFERROR(DC148,"")</f>
        <v/>
      </c>
      <c r="DH148" s="93" t="str">
        <f>IFERROR(IF(AND($C$143="",$E$142="",$AE$142="",$BC$142="",$E$141=""),IF(SUM(DD148:DG148)=0,"",SUM(DD148:DG148)),""),"")</f>
        <v/>
      </c>
      <c r="DI148" s="94" t="str">
        <f>IFERROR(75+(100-75)/(100-60)*(DH148-60),"")</f>
        <v/>
      </c>
      <c r="DJ148" s="95" t="str">
        <f>IFERROR(75+(100-75)/(100-55)*(DH148-55),"")</f>
        <v/>
      </c>
      <c r="DK148" s="96" t="str">
        <f>IFERROR(75+(100-75)/(100-50)*(DH148-50),"")</f>
        <v/>
      </c>
      <c r="DL148" s="97" t="str">
        <f>IFERROR(IF(ROUND(IF($C$142="Green",DI148,IF($C$142="Orange",DJ148,IF($C$142="Yellow",DK148,"Error!"))),0)&lt;70,70,ROUND(IF($C$142="Green",DI148,IF($C$142="Orange",DJ148,IF($C$142="Yellow",DK148,"Error!"))),0)),"")</f>
        <v/>
      </c>
      <c r="DM148" s="164" t="str">
        <f t="shared" ref="DM148:DM173" si="66">IFERROR(DL148-DL81,"")</f>
        <v/>
      </c>
      <c r="DN148" s="225">
        <f t="shared" ref="DN148:DN173" si="67">DL81</f>
        <v>78</v>
      </c>
      <c r="DO148" s="225">
        <f t="shared" ref="DO148:DO172" si="68">DL13</f>
        <v>84</v>
      </c>
      <c r="DR148" s="275" t="s">
        <v>40</v>
      </c>
      <c r="DS148" s="275"/>
      <c r="DT148" s="275"/>
      <c r="DU148" s="275"/>
      <c r="DV148" s="276">
        <f>COUNTIFS($DL$148:$DL$187,"&gt;=95",$DL$148:$DL$187,"&lt;=100")</f>
        <v>0</v>
      </c>
      <c r="DW148" s="276"/>
    </row>
    <row r="149" spans="1:127" ht="18" hidden="1" customHeight="1">
      <c r="A149" s="70">
        <v>136678050011</v>
      </c>
      <c r="B149" s="99">
        <v>1670</v>
      </c>
      <c r="C149" s="476" t="s">
        <v>224</v>
      </c>
      <c r="D149" s="477"/>
      <c r="E149" s="182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 t="str">
        <f t="shared" ref="Q149:Q187" si="69">IF(SUMIFS(E149:P149,E149:P149,"&gt;=0")=0,"",SUMIFS(E149:P149,E149:P149,"&gt;=0"))</f>
        <v/>
      </c>
      <c r="R149" s="76" t="str">
        <f t="shared" ref="R149:R187" si="70">IFERROR(IF($R$144=0,0,((Q149/SUMIFS($E$147:$P$147,E149:P149,"&gt;=0")*100))),"")</f>
        <v/>
      </c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 t="str">
        <f t="shared" ref="AC149:AC187" si="71">IF(SUMIFS(S149:AB149,S149:AB149,"&gt;=0")=0,"",SUMIFS(S149:AB149,S149:AB149,"&gt;=0"))</f>
        <v/>
      </c>
      <c r="AD149" s="79" t="str">
        <f t="shared" ref="AD149:AD187" si="72">IFERROR(IF($AD$144=0,0,((AC149/SUMIFS($S$147:$AB$147,S149:AB149,"&gt;=0")*100))),"")</f>
        <v/>
      </c>
      <c r="AE149" s="182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 t="str">
        <f t="shared" ref="AO149:AO187" si="73">IF(SUMIFS(AE149:AN149,AE149:AN149,"&gt;=0")=0,"",SUMIFS(AE149:AN149,AE149:AN149,"&gt;=0"))</f>
        <v/>
      </c>
      <c r="AP149" s="76" t="str">
        <f t="shared" ref="AP149:AP187" si="74">IFERROR(IF($AP$144=0,0,((AO149/SUMIFS($AE$147:$AN$147,AE149:AN149,"&gt;=0"))*100)),"")</f>
        <v/>
      </c>
      <c r="AQ149" s="78"/>
      <c r="AR149" s="78"/>
      <c r="AS149" s="78"/>
      <c r="AT149" s="78"/>
      <c r="AU149" s="78"/>
      <c r="AV149" s="78"/>
      <c r="AW149" s="78"/>
      <c r="AX149" s="78" t="str">
        <f t="shared" ref="AX149:AX187" si="75">IF(SUMIFS(AQ149:AW149,AQ149:AW149,"&gt;=0")=0,"",SUMIFS(AQ149:AW149,AQ149:AW149,"&gt;=0"))</f>
        <v/>
      </c>
      <c r="AY149" s="78" t="str">
        <f t="shared" ref="AY149:AY187" si="76">IFERROR(IF($AY$144=0,0,((AX149/SUMIFS($AQ$147:$AW$147,AQ149:AW149,"&gt;=0"))*100)),"")</f>
        <v/>
      </c>
      <c r="AZ149" s="384"/>
      <c r="BA149" s="385"/>
      <c r="BB149" s="80" t="str">
        <f t="shared" ref="BB149:BB187" si="77">IFERROR(IF(OR($BB$144="",$BB$144=0),0,IF(AZ149/$AZ$147*100=0,"",AZ149/$AZ$147*100)),"")</f>
        <v/>
      </c>
      <c r="BC149" s="182"/>
      <c r="BD149" s="76"/>
      <c r="BE149" s="76"/>
      <c r="BF149" s="76"/>
      <c r="BG149" s="76"/>
      <c r="BH149" s="76" t="str">
        <f t="shared" ref="BH149:BH187" si="78">IF(SUMIFS(BC149:BG149,BC149:BG149,"&gt;=0")=0,"",SUMIFS(BC149:BG149,BC149:BG149,"&gt;=0"))</f>
        <v/>
      </c>
      <c r="BI149" s="76" t="str">
        <f t="shared" ref="BI149:BI187" si="79">IFERROR(IF($BI$144=0,0,((BH149/SUMIFS($BC$147:$BG$147,BC149:BG149,"&gt;=0"))*100)),"")</f>
        <v/>
      </c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 t="str">
        <f t="shared" ref="BT149:BT187" si="80">IF(SUMIFS(BJ149:BS149,BJ149:BS149,"&gt;=0")=0,"",SUMIFS(BJ149:BS149,BJ149:BS149,"&gt;=0"))</f>
        <v/>
      </c>
      <c r="BU149" s="78" t="str">
        <f t="shared" ref="BU149:BU187" si="81">IFERROR(IF($BU$144=0,0,((BT149/SUMIFS($BJ$147:$BS$147,BJ149:BS149,"&gt;=0"))*100)),"")</f>
        <v/>
      </c>
      <c r="BV149" s="82"/>
      <c r="BW149" s="82"/>
      <c r="BX149" s="82"/>
      <c r="BY149" s="82"/>
      <c r="BZ149" s="82"/>
      <c r="CA149" s="82" t="str">
        <f t="shared" ref="CA149:CA187" si="82">IF(SUMIFS(BV149:BZ149,BV149:BZ149,"&gt;=0")=0,"",SUMIFS(BV149:BZ149,BV149:BZ149,"&gt;=0"))</f>
        <v/>
      </c>
      <c r="CB149" s="82" t="str">
        <f t="shared" ref="CB149:CB187" si="83">IFERROR(IF($CB$144=0,0,((CA149/SUMIFS($BV$147:$BZ$147,BV149:BZ149,"&gt;=0"))*100)),"")</f>
        <v/>
      </c>
      <c r="CC149" s="84"/>
      <c r="CD149" s="84"/>
      <c r="CE149" s="84"/>
      <c r="CF149" s="84"/>
      <c r="CG149" s="84"/>
      <c r="CH149" s="84" t="str">
        <f t="shared" ref="CH149:CH187" si="84">IF(SUMIFS(CC149:CG149,CC149:CG149,"&gt;=0")=0,"",SUMIFS(CC149:CG149,CC149:CG149,"&gt;=0"))</f>
        <v/>
      </c>
      <c r="CI149" s="84" t="str">
        <f t="shared" ref="CI149:CI187" si="85">IFERROR(IF($CI$144=0,0,((CH149/SUMIFS($CC$147:$CG$147,CC149:CG149,"&gt;=0"))*100)),"")</f>
        <v/>
      </c>
      <c r="CJ149" s="86"/>
      <c r="CK149" s="86"/>
      <c r="CL149" s="86"/>
      <c r="CM149" s="86"/>
      <c r="CN149" s="86"/>
      <c r="CO149" s="86" t="str">
        <f t="shared" ref="CO149:CO187" si="86">IF(SUMIFS(CJ149:CN149,CJ149:CN149,"&gt;=0")=0,"",SUMIFS(CJ149:CN149,CJ149:CN149,"&gt;=0"))</f>
        <v/>
      </c>
      <c r="CP149" s="86" t="str">
        <f t="shared" ref="CP149:CP187" si="87">IFERROR(IF($CP$144=0,0,((CO149/SUMIFS($CJ$147:$CN$147,CJ149:CN149,"&gt;=0"))*100)),"")</f>
        <v/>
      </c>
      <c r="CQ149" s="182"/>
      <c r="CR149" s="76"/>
      <c r="CS149" s="76"/>
      <c r="CT149" s="88"/>
      <c r="CU149" s="88"/>
      <c r="CV149" s="88"/>
      <c r="CW149" s="88"/>
      <c r="CX149" s="88"/>
      <c r="CY149" s="88" t="str">
        <f t="shared" ref="CY149:CY187" si="88">IF(SUMIFS(CQ149:CX149,CQ149:CX149,"&gt;=0")=0,"",SUMIFS(CQ149:CX149,CQ149:CX149,"&gt;=0"))</f>
        <v/>
      </c>
      <c r="CZ149" s="89" t="str">
        <f t="shared" ref="CZ149:CZ187" si="89">IFERROR(IF($CZ$144=0,0,((CY149/SUMIFS($CQ$147:$CX$147,CQ149:CX149,"&gt;=0"))*100)),"")</f>
        <v/>
      </c>
      <c r="DA149" s="386"/>
      <c r="DB149" s="385"/>
      <c r="DC149" s="80" t="str">
        <f t="shared" ref="DC149:DC186" si="90">IFERROR(IF(OR($DC$144="",$DC$144=0),0,IF((DA149/$DA$146*100)*$DC$144/100=0,"",(DA149/$DA$146*100)*$DC$144/100)),"")</f>
        <v/>
      </c>
      <c r="DD149" s="162" t="str">
        <f t="shared" ref="DD149:DD187" si="91">IFERROR((R149*$R$144+AD149*$AD$144)/100*$AC$143/100,"")</f>
        <v/>
      </c>
      <c r="DE149" s="162" t="str">
        <f t="shared" ref="DE149:DE187" si="92">IFERROR(((AP149*$AP$144+AY149*$AY$144+BB149*$BB$144)/100)*$BA$143/100,"")</f>
        <v/>
      </c>
      <c r="DF149" s="162" t="str">
        <f t="shared" ref="DF149:DF187" si="93">IFERROR(((BI149*$BI$144+BU149*$BU$144+CB149*$CB$144+CI149*$CI$144+CP149*$CP$144+CZ149*$CZ$144)/100)*$CY$143/100,"")</f>
        <v/>
      </c>
      <c r="DG149" s="162" t="str">
        <f t="shared" ref="DG149:DG187" si="94">IFERROR(DC149,"")</f>
        <v/>
      </c>
      <c r="DH149" s="93" t="str">
        <f t="shared" ref="DH149:DH187" si="95">IFERROR(IF(AND($C$143="",$E$142="",$AE$142="",$BC$142="",$E$141=""),IF(SUM(DD149:DG149)=0,"",SUM(DD149:DG149)),""),"")</f>
        <v/>
      </c>
      <c r="DI149" s="94" t="str">
        <f t="shared" ref="DI149:DI187" si="96">IFERROR(75+(100-75)/(100-60)*(DH149-60),"")</f>
        <v/>
      </c>
      <c r="DJ149" s="95" t="str">
        <f t="shared" ref="DJ149:DJ187" si="97">IFERROR(75+(100-75)/(100-55)*(DH149-55),"")</f>
        <v/>
      </c>
      <c r="DK149" s="96" t="str">
        <f t="shared" ref="DK149:DK187" si="98">IFERROR(75+(100-75)/(100-50)*(DH149-50),"")</f>
        <v/>
      </c>
      <c r="DL149" s="97" t="str">
        <f t="shared" ref="DL149:DL187" si="99">IFERROR(IF(ROUND(IF($C$142="Green",DI149,IF($C$142="Orange",DJ149,IF($C$142="Yellow",DK149,"Error!"))),0)&lt;70,70,ROUND(IF($C$142="Green",DI149,IF($C$142="Orange",DJ149,IF($C$142="Yellow",DK149,"Error!"))),0)),"")</f>
        <v/>
      </c>
      <c r="DM149" s="164" t="str">
        <f t="shared" si="66"/>
        <v/>
      </c>
      <c r="DN149" s="225">
        <f t="shared" si="67"/>
        <v>77</v>
      </c>
      <c r="DO149" s="225">
        <f t="shared" si="68"/>
        <v>78</v>
      </c>
      <c r="DR149" s="275" t="s">
        <v>43</v>
      </c>
      <c r="DS149" s="275"/>
      <c r="DT149" s="275"/>
      <c r="DU149" s="275"/>
      <c r="DV149" s="276">
        <f>COUNTIFS($DL$148:$DL$187,"&gt;=90",$DL$148:$DL$187,"&lt;95")</f>
        <v>0</v>
      </c>
      <c r="DW149" s="276"/>
    </row>
    <row r="150" spans="1:127" ht="18" hidden="1" customHeight="1">
      <c r="A150" s="70">
        <v>305420120010</v>
      </c>
      <c r="B150" s="71">
        <v>1671</v>
      </c>
      <c r="C150" s="476" t="s">
        <v>225</v>
      </c>
      <c r="D150" s="477"/>
      <c r="E150" s="182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 t="str">
        <f t="shared" si="69"/>
        <v/>
      </c>
      <c r="R150" s="76" t="str">
        <f t="shared" si="70"/>
        <v/>
      </c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 t="str">
        <f t="shared" si="71"/>
        <v/>
      </c>
      <c r="AD150" s="79" t="str">
        <f t="shared" si="72"/>
        <v/>
      </c>
      <c r="AE150" s="182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 t="str">
        <f t="shared" si="73"/>
        <v/>
      </c>
      <c r="AP150" s="76" t="str">
        <f t="shared" si="74"/>
        <v/>
      </c>
      <c r="AQ150" s="78"/>
      <c r="AR150" s="78"/>
      <c r="AS150" s="78"/>
      <c r="AT150" s="78"/>
      <c r="AU150" s="78"/>
      <c r="AV150" s="78"/>
      <c r="AW150" s="78"/>
      <c r="AX150" s="78" t="str">
        <f>IF(SUMIFS(AQ150:AW150,AQ150:AW150,"&gt;=0")=0,"",SUMIFS(AQ150:AW150,AQ150:AW150,"&gt;=0"))</f>
        <v/>
      </c>
      <c r="AY150" s="78" t="str">
        <f t="shared" si="76"/>
        <v/>
      </c>
      <c r="AZ150" s="384"/>
      <c r="BA150" s="385"/>
      <c r="BB150" s="80" t="str">
        <f t="shared" si="77"/>
        <v/>
      </c>
      <c r="BC150" s="182"/>
      <c r="BD150" s="76"/>
      <c r="BE150" s="76"/>
      <c r="BF150" s="76"/>
      <c r="BG150" s="76"/>
      <c r="BH150" s="76" t="str">
        <f t="shared" si="78"/>
        <v/>
      </c>
      <c r="BI150" s="76" t="str">
        <f t="shared" si="79"/>
        <v/>
      </c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 t="str">
        <f t="shared" si="80"/>
        <v/>
      </c>
      <c r="BU150" s="78" t="str">
        <f t="shared" si="81"/>
        <v/>
      </c>
      <c r="BV150" s="82"/>
      <c r="BW150" s="82"/>
      <c r="BX150" s="82"/>
      <c r="BY150" s="82"/>
      <c r="BZ150" s="82"/>
      <c r="CA150" s="82" t="str">
        <f t="shared" si="82"/>
        <v/>
      </c>
      <c r="CB150" s="82" t="str">
        <f t="shared" si="83"/>
        <v/>
      </c>
      <c r="CC150" s="84"/>
      <c r="CD150" s="84"/>
      <c r="CE150" s="84"/>
      <c r="CF150" s="84"/>
      <c r="CG150" s="84"/>
      <c r="CH150" s="84" t="str">
        <f t="shared" si="84"/>
        <v/>
      </c>
      <c r="CI150" s="84" t="str">
        <f t="shared" si="85"/>
        <v/>
      </c>
      <c r="CJ150" s="86"/>
      <c r="CK150" s="86"/>
      <c r="CL150" s="86"/>
      <c r="CM150" s="86"/>
      <c r="CN150" s="86"/>
      <c r="CO150" s="86" t="str">
        <f t="shared" si="86"/>
        <v/>
      </c>
      <c r="CP150" s="86" t="str">
        <f t="shared" si="87"/>
        <v/>
      </c>
      <c r="CQ150" s="182"/>
      <c r="CR150" s="76"/>
      <c r="CS150" s="76"/>
      <c r="CT150" s="88"/>
      <c r="CU150" s="88"/>
      <c r="CV150" s="88"/>
      <c r="CW150" s="88"/>
      <c r="CX150" s="88"/>
      <c r="CY150" s="88" t="str">
        <f t="shared" si="88"/>
        <v/>
      </c>
      <c r="CZ150" s="89" t="str">
        <f t="shared" si="89"/>
        <v/>
      </c>
      <c r="DA150" s="386"/>
      <c r="DB150" s="385"/>
      <c r="DC150" s="80" t="str">
        <f t="shared" si="90"/>
        <v/>
      </c>
      <c r="DD150" s="162" t="str">
        <f t="shared" si="91"/>
        <v/>
      </c>
      <c r="DE150" s="162" t="str">
        <f t="shared" si="92"/>
        <v/>
      </c>
      <c r="DF150" s="162" t="str">
        <f t="shared" si="93"/>
        <v/>
      </c>
      <c r="DG150" s="162" t="str">
        <f t="shared" si="94"/>
        <v/>
      </c>
      <c r="DH150" s="93" t="str">
        <f t="shared" si="95"/>
        <v/>
      </c>
      <c r="DI150" s="94" t="str">
        <f t="shared" si="96"/>
        <v/>
      </c>
      <c r="DJ150" s="95" t="str">
        <f t="shared" si="97"/>
        <v/>
      </c>
      <c r="DK150" s="96" t="str">
        <f t="shared" si="98"/>
        <v/>
      </c>
      <c r="DL150" s="97" t="str">
        <f t="shared" si="99"/>
        <v/>
      </c>
      <c r="DM150" s="164" t="str">
        <f t="shared" si="66"/>
        <v/>
      </c>
      <c r="DN150" s="225">
        <f t="shared" si="67"/>
        <v>93</v>
      </c>
      <c r="DO150" s="225">
        <f t="shared" si="68"/>
        <v>87</v>
      </c>
      <c r="DR150" s="275" t="s">
        <v>46</v>
      </c>
      <c r="DS150" s="275"/>
      <c r="DT150" s="275"/>
      <c r="DU150" s="275"/>
      <c r="DV150" s="276">
        <f>COUNTIFS($DL$148:$DL$187,"&gt;=85",$DL$148:$DL$187,"&lt;90")</f>
        <v>0</v>
      </c>
      <c r="DW150" s="276"/>
    </row>
    <row r="151" spans="1:127" ht="18" hidden="1" customHeight="1">
      <c r="A151" s="70">
        <v>136673050022</v>
      </c>
      <c r="B151" s="103">
        <v>1672</v>
      </c>
      <c r="C151" s="468" t="s">
        <v>226</v>
      </c>
      <c r="D151" s="469"/>
      <c r="E151" s="182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 t="str">
        <f t="shared" si="69"/>
        <v/>
      </c>
      <c r="R151" s="76" t="str">
        <f t="shared" si="70"/>
        <v/>
      </c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 t="str">
        <f t="shared" si="71"/>
        <v/>
      </c>
      <c r="AD151" s="79" t="str">
        <f t="shared" si="72"/>
        <v/>
      </c>
      <c r="AE151" s="182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 t="str">
        <f t="shared" si="73"/>
        <v/>
      </c>
      <c r="AP151" s="76" t="str">
        <f t="shared" si="74"/>
        <v/>
      </c>
      <c r="AQ151" s="78"/>
      <c r="AR151" s="78"/>
      <c r="AS151" s="78"/>
      <c r="AT151" s="78"/>
      <c r="AU151" s="78"/>
      <c r="AV151" s="78"/>
      <c r="AW151" s="78"/>
      <c r="AX151" s="78" t="str">
        <f t="shared" si="75"/>
        <v/>
      </c>
      <c r="AY151" s="78" t="str">
        <f t="shared" si="76"/>
        <v/>
      </c>
      <c r="AZ151" s="384"/>
      <c r="BA151" s="385"/>
      <c r="BB151" s="80" t="str">
        <f t="shared" si="77"/>
        <v/>
      </c>
      <c r="BC151" s="182"/>
      <c r="BD151" s="76"/>
      <c r="BE151" s="76"/>
      <c r="BF151" s="76"/>
      <c r="BG151" s="76"/>
      <c r="BH151" s="76" t="str">
        <f t="shared" si="78"/>
        <v/>
      </c>
      <c r="BI151" s="76" t="str">
        <f t="shared" si="79"/>
        <v/>
      </c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 t="str">
        <f t="shared" si="80"/>
        <v/>
      </c>
      <c r="BU151" s="78" t="str">
        <f t="shared" si="81"/>
        <v/>
      </c>
      <c r="BV151" s="82"/>
      <c r="BW151" s="82"/>
      <c r="BX151" s="82"/>
      <c r="BY151" s="82"/>
      <c r="BZ151" s="82"/>
      <c r="CA151" s="82" t="str">
        <f t="shared" si="82"/>
        <v/>
      </c>
      <c r="CB151" s="82" t="str">
        <f t="shared" si="83"/>
        <v/>
      </c>
      <c r="CC151" s="84"/>
      <c r="CD151" s="84"/>
      <c r="CE151" s="84"/>
      <c r="CF151" s="84"/>
      <c r="CG151" s="84"/>
      <c r="CH151" s="84" t="str">
        <f t="shared" si="84"/>
        <v/>
      </c>
      <c r="CI151" s="84" t="str">
        <f t="shared" si="85"/>
        <v/>
      </c>
      <c r="CJ151" s="86"/>
      <c r="CK151" s="86"/>
      <c r="CL151" s="86"/>
      <c r="CM151" s="86"/>
      <c r="CN151" s="86"/>
      <c r="CO151" s="86" t="str">
        <f t="shared" si="86"/>
        <v/>
      </c>
      <c r="CP151" s="86" t="str">
        <f t="shared" si="87"/>
        <v/>
      </c>
      <c r="CQ151" s="182"/>
      <c r="CR151" s="76"/>
      <c r="CS151" s="76"/>
      <c r="CT151" s="88"/>
      <c r="CU151" s="88"/>
      <c r="CV151" s="88"/>
      <c r="CW151" s="88"/>
      <c r="CX151" s="88"/>
      <c r="CY151" s="88" t="str">
        <f t="shared" si="88"/>
        <v/>
      </c>
      <c r="CZ151" s="89" t="str">
        <f>IFERROR(IF($CZ$144=0,0,((CY151/SUMIFS($CQ$147:$CX$147,CQ151:CX151,"&gt;=0"))*100)),"")</f>
        <v/>
      </c>
      <c r="DA151" s="386"/>
      <c r="DB151" s="385"/>
      <c r="DC151" s="80" t="str">
        <f t="shared" si="90"/>
        <v/>
      </c>
      <c r="DD151" s="162" t="str">
        <f t="shared" si="91"/>
        <v/>
      </c>
      <c r="DE151" s="162" t="str">
        <f t="shared" si="92"/>
        <v/>
      </c>
      <c r="DF151" s="162" t="str">
        <f t="shared" si="93"/>
        <v/>
      </c>
      <c r="DG151" s="162" t="str">
        <f t="shared" si="94"/>
        <v/>
      </c>
      <c r="DH151" s="93" t="str">
        <f t="shared" si="95"/>
        <v/>
      </c>
      <c r="DI151" s="94" t="str">
        <f t="shared" si="96"/>
        <v/>
      </c>
      <c r="DJ151" s="95" t="str">
        <f t="shared" si="97"/>
        <v/>
      </c>
      <c r="DK151" s="96" t="str">
        <f t="shared" si="98"/>
        <v/>
      </c>
      <c r="DL151" s="97" t="str">
        <f t="shared" si="99"/>
        <v/>
      </c>
      <c r="DM151" s="164" t="str">
        <f t="shared" si="66"/>
        <v/>
      </c>
      <c r="DN151" s="225">
        <f t="shared" si="67"/>
        <v>70</v>
      </c>
      <c r="DO151" s="225">
        <f t="shared" si="68"/>
        <v>70</v>
      </c>
      <c r="DR151" s="275" t="s">
        <v>49</v>
      </c>
      <c r="DS151" s="275"/>
      <c r="DT151" s="275"/>
      <c r="DU151" s="275"/>
      <c r="DV151" s="276">
        <f>COUNTIFS($DL$148:$DL$187,"&gt;=80",$DL$148:$DL$187,"&lt;85")</f>
        <v>0</v>
      </c>
      <c r="DW151" s="276"/>
    </row>
    <row r="152" spans="1:127" ht="18" hidden="1" customHeight="1">
      <c r="A152" s="70">
        <v>136678050032</v>
      </c>
      <c r="B152" s="71">
        <v>1673</v>
      </c>
      <c r="C152" s="476" t="s">
        <v>227</v>
      </c>
      <c r="D152" s="477"/>
      <c r="E152" s="182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 t="str">
        <f t="shared" si="69"/>
        <v/>
      </c>
      <c r="R152" s="76" t="str">
        <f t="shared" si="70"/>
        <v/>
      </c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 t="str">
        <f t="shared" si="71"/>
        <v/>
      </c>
      <c r="AD152" s="79" t="str">
        <f t="shared" si="72"/>
        <v/>
      </c>
      <c r="AE152" s="182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 t="str">
        <f t="shared" si="73"/>
        <v/>
      </c>
      <c r="AP152" s="76" t="str">
        <f t="shared" si="74"/>
        <v/>
      </c>
      <c r="AQ152" s="78"/>
      <c r="AR152" s="78"/>
      <c r="AS152" s="78"/>
      <c r="AT152" s="78"/>
      <c r="AU152" s="78"/>
      <c r="AV152" s="78"/>
      <c r="AW152" s="78"/>
      <c r="AX152" s="78" t="str">
        <f t="shared" si="75"/>
        <v/>
      </c>
      <c r="AY152" s="78" t="str">
        <f t="shared" si="76"/>
        <v/>
      </c>
      <c r="AZ152" s="384"/>
      <c r="BA152" s="385"/>
      <c r="BB152" s="80" t="str">
        <f t="shared" si="77"/>
        <v/>
      </c>
      <c r="BC152" s="182"/>
      <c r="BD152" s="76"/>
      <c r="BE152" s="76"/>
      <c r="BF152" s="76"/>
      <c r="BG152" s="76"/>
      <c r="BH152" s="76" t="str">
        <f t="shared" si="78"/>
        <v/>
      </c>
      <c r="BI152" s="76" t="str">
        <f t="shared" si="79"/>
        <v/>
      </c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 t="str">
        <f t="shared" si="80"/>
        <v/>
      </c>
      <c r="BU152" s="78" t="str">
        <f t="shared" si="81"/>
        <v/>
      </c>
      <c r="BV152" s="82"/>
      <c r="BW152" s="82"/>
      <c r="BX152" s="82"/>
      <c r="BY152" s="82"/>
      <c r="BZ152" s="82"/>
      <c r="CA152" s="82" t="str">
        <f t="shared" si="82"/>
        <v/>
      </c>
      <c r="CB152" s="82" t="str">
        <f t="shared" si="83"/>
        <v/>
      </c>
      <c r="CC152" s="84"/>
      <c r="CD152" s="84"/>
      <c r="CE152" s="84"/>
      <c r="CF152" s="84"/>
      <c r="CG152" s="84"/>
      <c r="CH152" s="84" t="str">
        <f t="shared" si="84"/>
        <v/>
      </c>
      <c r="CI152" s="84" t="str">
        <f t="shared" si="85"/>
        <v/>
      </c>
      <c r="CJ152" s="86"/>
      <c r="CK152" s="86"/>
      <c r="CL152" s="86"/>
      <c r="CM152" s="86"/>
      <c r="CN152" s="86"/>
      <c r="CO152" s="86" t="str">
        <f t="shared" si="86"/>
        <v/>
      </c>
      <c r="CP152" s="86" t="str">
        <f t="shared" si="87"/>
        <v/>
      </c>
      <c r="CQ152" s="182"/>
      <c r="CR152" s="76"/>
      <c r="CS152" s="76"/>
      <c r="CT152" s="88"/>
      <c r="CU152" s="88"/>
      <c r="CV152" s="88"/>
      <c r="CW152" s="88"/>
      <c r="CX152" s="88"/>
      <c r="CY152" s="88" t="str">
        <f t="shared" si="88"/>
        <v/>
      </c>
      <c r="CZ152" s="89" t="str">
        <f t="shared" si="89"/>
        <v/>
      </c>
      <c r="DA152" s="386"/>
      <c r="DB152" s="385"/>
      <c r="DC152" s="80" t="str">
        <f t="shared" si="90"/>
        <v/>
      </c>
      <c r="DD152" s="162" t="str">
        <f t="shared" si="91"/>
        <v/>
      </c>
      <c r="DE152" s="162" t="str">
        <f t="shared" si="92"/>
        <v/>
      </c>
      <c r="DF152" s="162" t="str">
        <f t="shared" si="93"/>
        <v/>
      </c>
      <c r="DG152" s="162" t="str">
        <f t="shared" si="94"/>
        <v/>
      </c>
      <c r="DH152" s="93" t="str">
        <f t="shared" si="95"/>
        <v/>
      </c>
      <c r="DI152" s="94" t="str">
        <f t="shared" si="96"/>
        <v/>
      </c>
      <c r="DJ152" s="95" t="str">
        <f t="shared" si="97"/>
        <v/>
      </c>
      <c r="DK152" s="96" t="str">
        <f t="shared" si="98"/>
        <v/>
      </c>
      <c r="DL152" s="97" t="str">
        <f>IFERROR(IF(ROUND(IF($C$142="Green",DI152,IF($C$142="Orange",DJ152,IF($C$142="Yellow",DK152,"Error!"))),0)&lt;70,70,ROUND(IF($C$142="Green",DI152,IF($C$142="Orange",DJ152,IF($C$142="Yellow",DK152,"Error!"))),0)),"")</f>
        <v/>
      </c>
      <c r="DM152" s="164" t="str">
        <f t="shared" si="66"/>
        <v/>
      </c>
      <c r="DN152" s="225">
        <f t="shared" si="67"/>
        <v>76</v>
      </c>
      <c r="DO152" s="225">
        <f t="shared" si="68"/>
        <v>74</v>
      </c>
      <c r="DR152" s="275" t="s">
        <v>52</v>
      </c>
      <c r="DS152" s="275"/>
      <c r="DT152" s="275"/>
      <c r="DU152" s="275"/>
      <c r="DV152" s="276">
        <f>COUNTIFS($DL$148:$DL$187,"&gt;=75",$DL$148:$DL$187,"&lt;80")</f>
        <v>0</v>
      </c>
      <c r="DW152" s="276"/>
    </row>
    <row r="153" spans="1:127" ht="18" hidden="1" customHeight="1">
      <c r="A153" s="70">
        <v>136678050034</v>
      </c>
      <c r="B153" s="71">
        <v>1674</v>
      </c>
      <c r="C153" s="474" t="s">
        <v>228</v>
      </c>
      <c r="D153" s="475"/>
      <c r="E153" s="182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 t="str">
        <f t="shared" si="69"/>
        <v/>
      </c>
      <c r="R153" s="76" t="str">
        <f t="shared" si="70"/>
        <v/>
      </c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 t="str">
        <f t="shared" si="71"/>
        <v/>
      </c>
      <c r="AD153" s="79" t="str">
        <f t="shared" si="72"/>
        <v/>
      </c>
      <c r="AE153" s="182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 t="str">
        <f t="shared" si="73"/>
        <v/>
      </c>
      <c r="AP153" s="76" t="str">
        <f t="shared" si="74"/>
        <v/>
      </c>
      <c r="AQ153" s="78"/>
      <c r="AR153" s="78"/>
      <c r="AS153" s="78"/>
      <c r="AT153" s="78"/>
      <c r="AU153" s="78"/>
      <c r="AV153" s="78"/>
      <c r="AW153" s="78"/>
      <c r="AX153" s="78" t="str">
        <f>IF(SUMIFS(AQ153:AW153,AQ153:AW153,"&gt;=0")=0,"",SUMIFS(AQ153:AW153,AQ153:AW153,"&gt;=0"))</f>
        <v/>
      </c>
      <c r="AY153" s="78" t="str">
        <f t="shared" si="76"/>
        <v/>
      </c>
      <c r="AZ153" s="384"/>
      <c r="BA153" s="385"/>
      <c r="BB153" s="80" t="str">
        <f t="shared" si="77"/>
        <v/>
      </c>
      <c r="BC153" s="182"/>
      <c r="BD153" s="76"/>
      <c r="BE153" s="76"/>
      <c r="BF153" s="76"/>
      <c r="BG153" s="76"/>
      <c r="BH153" s="76" t="str">
        <f t="shared" si="78"/>
        <v/>
      </c>
      <c r="BI153" s="76" t="str">
        <f t="shared" si="79"/>
        <v/>
      </c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 t="str">
        <f t="shared" si="80"/>
        <v/>
      </c>
      <c r="BU153" s="78" t="str">
        <f t="shared" si="81"/>
        <v/>
      </c>
      <c r="BV153" s="82"/>
      <c r="BW153" s="82"/>
      <c r="BX153" s="82"/>
      <c r="BY153" s="82"/>
      <c r="BZ153" s="82"/>
      <c r="CA153" s="82" t="str">
        <f t="shared" si="82"/>
        <v/>
      </c>
      <c r="CB153" s="82" t="str">
        <f t="shared" si="83"/>
        <v/>
      </c>
      <c r="CC153" s="84"/>
      <c r="CD153" s="84"/>
      <c r="CE153" s="84"/>
      <c r="CF153" s="84"/>
      <c r="CG153" s="84"/>
      <c r="CH153" s="84" t="str">
        <f t="shared" si="84"/>
        <v/>
      </c>
      <c r="CI153" s="84" t="str">
        <f t="shared" si="85"/>
        <v/>
      </c>
      <c r="CJ153" s="86"/>
      <c r="CK153" s="86"/>
      <c r="CL153" s="86"/>
      <c r="CM153" s="86"/>
      <c r="CN153" s="86"/>
      <c r="CO153" s="86" t="str">
        <f t="shared" si="86"/>
        <v/>
      </c>
      <c r="CP153" s="86" t="str">
        <f t="shared" si="87"/>
        <v/>
      </c>
      <c r="CQ153" s="182"/>
      <c r="CR153" s="76"/>
      <c r="CS153" s="76"/>
      <c r="CT153" s="88"/>
      <c r="CU153" s="88"/>
      <c r="CV153" s="88"/>
      <c r="CW153" s="88"/>
      <c r="CX153" s="88"/>
      <c r="CY153" s="88" t="str">
        <f t="shared" si="88"/>
        <v/>
      </c>
      <c r="CZ153" s="89" t="str">
        <f t="shared" si="89"/>
        <v/>
      </c>
      <c r="DA153" s="386"/>
      <c r="DB153" s="385"/>
      <c r="DC153" s="80" t="str">
        <f t="shared" si="90"/>
        <v/>
      </c>
      <c r="DD153" s="162" t="str">
        <f t="shared" si="91"/>
        <v/>
      </c>
      <c r="DE153" s="162" t="str">
        <f t="shared" si="92"/>
        <v/>
      </c>
      <c r="DF153" s="162" t="str">
        <f t="shared" si="93"/>
        <v/>
      </c>
      <c r="DG153" s="162" t="str">
        <f t="shared" si="94"/>
        <v/>
      </c>
      <c r="DH153" s="93" t="str">
        <f t="shared" si="95"/>
        <v/>
      </c>
      <c r="DI153" s="94" t="str">
        <f t="shared" si="96"/>
        <v/>
      </c>
      <c r="DJ153" s="95" t="str">
        <f t="shared" si="97"/>
        <v/>
      </c>
      <c r="DK153" s="96" t="str">
        <f t="shared" si="98"/>
        <v/>
      </c>
      <c r="DL153" s="97" t="str">
        <f t="shared" si="99"/>
        <v/>
      </c>
      <c r="DM153" s="164" t="str">
        <f t="shared" si="66"/>
        <v/>
      </c>
      <c r="DN153" s="225">
        <f t="shared" si="67"/>
        <v>93</v>
      </c>
      <c r="DO153" s="225">
        <f t="shared" si="68"/>
        <v>88</v>
      </c>
      <c r="DR153" s="275" t="s">
        <v>55</v>
      </c>
      <c r="DS153" s="275"/>
      <c r="DT153" s="275"/>
      <c r="DU153" s="275"/>
      <c r="DV153" s="276">
        <f>COUNTIFS($DL$148:$DL$187,"&lt;75")</f>
        <v>0</v>
      </c>
      <c r="DW153" s="276"/>
    </row>
    <row r="154" spans="1:127" ht="18" hidden="1" customHeight="1">
      <c r="A154" s="70">
        <v>301448110286</v>
      </c>
      <c r="B154" s="71">
        <v>1675</v>
      </c>
      <c r="C154" s="474" t="s">
        <v>229</v>
      </c>
      <c r="D154" s="475"/>
      <c r="E154" s="182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 t="str">
        <f t="shared" si="69"/>
        <v/>
      </c>
      <c r="R154" s="76" t="str">
        <f t="shared" si="70"/>
        <v/>
      </c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 t="str">
        <f t="shared" si="71"/>
        <v/>
      </c>
      <c r="AD154" s="79" t="str">
        <f t="shared" si="72"/>
        <v/>
      </c>
      <c r="AE154" s="182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 t="str">
        <f t="shared" si="73"/>
        <v/>
      </c>
      <c r="AP154" s="76" t="str">
        <f t="shared" si="74"/>
        <v/>
      </c>
      <c r="AQ154" s="78"/>
      <c r="AR154" s="78"/>
      <c r="AS154" s="78"/>
      <c r="AT154" s="78"/>
      <c r="AU154" s="78"/>
      <c r="AV154" s="78"/>
      <c r="AW154" s="78"/>
      <c r="AX154" s="78" t="str">
        <f t="shared" si="75"/>
        <v/>
      </c>
      <c r="AY154" s="78" t="str">
        <f t="shared" si="76"/>
        <v/>
      </c>
      <c r="AZ154" s="384"/>
      <c r="BA154" s="385"/>
      <c r="BB154" s="80" t="str">
        <f t="shared" si="77"/>
        <v/>
      </c>
      <c r="BC154" s="182"/>
      <c r="BD154" s="76"/>
      <c r="BE154" s="76"/>
      <c r="BF154" s="76"/>
      <c r="BG154" s="76"/>
      <c r="BH154" s="76" t="str">
        <f t="shared" si="78"/>
        <v/>
      </c>
      <c r="BI154" s="76" t="str">
        <f t="shared" si="79"/>
        <v/>
      </c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 t="str">
        <f>IF(SUMIFS(BJ154:BS154,BJ154:BS154,"&gt;=0")=0,"",SUMIFS(BJ154:BS154,BJ154:BS154,"&gt;=0"))</f>
        <v/>
      </c>
      <c r="BU154" s="78" t="str">
        <f t="shared" si="81"/>
        <v/>
      </c>
      <c r="BV154" s="82"/>
      <c r="BW154" s="82"/>
      <c r="BX154" s="82"/>
      <c r="BY154" s="82"/>
      <c r="BZ154" s="82"/>
      <c r="CA154" s="82" t="str">
        <f t="shared" si="82"/>
        <v/>
      </c>
      <c r="CB154" s="82" t="str">
        <f t="shared" si="83"/>
        <v/>
      </c>
      <c r="CC154" s="84"/>
      <c r="CD154" s="84"/>
      <c r="CE154" s="84"/>
      <c r="CF154" s="84"/>
      <c r="CG154" s="84"/>
      <c r="CH154" s="84" t="str">
        <f t="shared" si="84"/>
        <v/>
      </c>
      <c r="CI154" s="84" t="str">
        <f t="shared" si="85"/>
        <v/>
      </c>
      <c r="CJ154" s="86"/>
      <c r="CK154" s="86"/>
      <c r="CL154" s="86"/>
      <c r="CM154" s="86"/>
      <c r="CN154" s="86"/>
      <c r="CO154" s="86" t="str">
        <f t="shared" si="86"/>
        <v/>
      </c>
      <c r="CP154" s="86" t="str">
        <f t="shared" si="87"/>
        <v/>
      </c>
      <c r="CQ154" s="182"/>
      <c r="CR154" s="76"/>
      <c r="CS154" s="76"/>
      <c r="CT154" s="88"/>
      <c r="CU154" s="88"/>
      <c r="CV154" s="88"/>
      <c r="CW154" s="88"/>
      <c r="CX154" s="88"/>
      <c r="CY154" s="88" t="str">
        <f t="shared" si="88"/>
        <v/>
      </c>
      <c r="CZ154" s="89" t="str">
        <f t="shared" si="89"/>
        <v/>
      </c>
      <c r="DA154" s="386"/>
      <c r="DB154" s="385"/>
      <c r="DC154" s="80" t="str">
        <f t="shared" si="90"/>
        <v/>
      </c>
      <c r="DD154" s="162" t="str">
        <f t="shared" si="91"/>
        <v/>
      </c>
      <c r="DE154" s="162" t="str">
        <f t="shared" si="92"/>
        <v/>
      </c>
      <c r="DF154" s="162" t="str">
        <f t="shared" si="93"/>
        <v/>
      </c>
      <c r="DG154" s="162" t="str">
        <f t="shared" si="94"/>
        <v/>
      </c>
      <c r="DH154" s="93" t="str">
        <f t="shared" si="95"/>
        <v/>
      </c>
      <c r="DI154" s="94" t="str">
        <f t="shared" si="96"/>
        <v/>
      </c>
      <c r="DJ154" s="95" t="str">
        <f t="shared" si="97"/>
        <v/>
      </c>
      <c r="DK154" s="96" t="str">
        <f t="shared" si="98"/>
        <v/>
      </c>
      <c r="DL154" s="97" t="str">
        <f t="shared" si="99"/>
        <v/>
      </c>
      <c r="DM154" s="164" t="str">
        <f t="shared" si="66"/>
        <v/>
      </c>
      <c r="DN154" s="225">
        <f t="shared" si="67"/>
        <v>91</v>
      </c>
      <c r="DO154" s="225">
        <f t="shared" si="68"/>
        <v>88</v>
      </c>
      <c r="DR154" s="272" t="s">
        <v>25</v>
      </c>
      <c r="DS154" s="272"/>
      <c r="DT154" s="272"/>
      <c r="DU154" s="272"/>
      <c r="DV154" s="273">
        <f>SUM(DV148:DW153)</f>
        <v>0</v>
      </c>
      <c r="DW154" s="273"/>
    </row>
    <row r="155" spans="1:127" ht="18" hidden="1" customHeight="1">
      <c r="A155" s="70">
        <v>109337050135</v>
      </c>
      <c r="B155" s="99">
        <v>1676</v>
      </c>
      <c r="C155" s="478" t="s">
        <v>230</v>
      </c>
      <c r="D155" s="479"/>
      <c r="E155" s="182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 t="str">
        <f t="shared" si="69"/>
        <v/>
      </c>
      <c r="R155" s="76" t="str">
        <f t="shared" si="70"/>
        <v/>
      </c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 t="str">
        <f t="shared" si="71"/>
        <v/>
      </c>
      <c r="AD155" s="79" t="str">
        <f t="shared" si="72"/>
        <v/>
      </c>
      <c r="AE155" s="182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 t="str">
        <f t="shared" si="73"/>
        <v/>
      </c>
      <c r="AP155" s="76" t="str">
        <f t="shared" si="74"/>
        <v/>
      </c>
      <c r="AQ155" s="78"/>
      <c r="AR155" s="78"/>
      <c r="AS155" s="78"/>
      <c r="AT155" s="78"/>
      <c r="AU155" s="78"/>
      <c r="AV155" s="78"/>
      <c r="AW155" s="78"/>
      <c r="AX155" s="78" t="str">
        <f t="shared" si="75"/>
        <v/>
      </c>
      <c r="AY155" s="78" t="str">
        <f t="shared" si="76"/>
        <v/>
      </c>
      <c r="AZ155" s="384"/>
      <c r="BA155" s="385"/>
      <c r="BB155" s="80" t="str">
        <f t="shared" si="77"/>
        <v/>
      </c>
      <c r="BC155" s="182"/>
      <c r="BD155" s="76"/>
      <c r="BE155" s="76"/>
      <c r="BF155" s="76"/>
      <c r="BG155" s="76"/>
      <c r="BH155" s="76" t="str">
        <f t="shared" si="78"/>
        <v/>
      </c>
      <c r="BI155" s="76" t="str">
        <f t="shared" si="79"/>
        <v/>
      </c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 t="str">
        <f t="shared" si="80"/>
        <v/>
      </c>
      <c r="BU155" s="78" t="str">
        <f t="shared" si="81"/>
        <v/>
      </c>
      <c r="BV155" s="82"/>
      <c r="BW155" s="82"/>
      <c r="BX155" s="82"/>
      <c r="BY155" s="82"/>
      <c r="BZ155" s="82"/>
      <c r="CA155" s="82" t="str">
        <f t="shared" si="82"/>
        <v/>
      </c>
      <c r="CB155" s="82" t="str">
        <f t="shared" si="83"/>
        <v/>
      </c>
      <c r="CC155" s="84"/>
      <c r="CD155" s="84"/>
      <c r="CE155" s="84"/>
      <c r="CF155" s="84"/>
      <c r="CG155" s="84"/>
      <c r="CH155" s="84" t="str">
        <f t="shared" si="84"/>
        <v/>
      </c>
      <c r="CI155" s="84" t="str">
        <f t="shared" si="85"/>
        <v/>
      </c>
      <c r="CJ155" s="86"/>
      <c r="CK155" s="86"/>
      <c r="CL155" s="86"/>
      <c r="CM155" s="86"/>
      <c r="CN155" s="86"/>
      <c r="CO155" s="86" t="str">
        <f>IF(SUMIFS(CJ155:CN155,CJ155:CN155,"&gt;=0")=0,"",SUMIFS(CJ155:CN155,CJ155:CN155,"&gt;=0"))</f>
        <v/>
      </c>
      <c r="CP155" s="86" t="str">
        <f t="shared" si="87"/>
        <v/>
      </c>
      <c r="CQ155" s="182"/>
      <c r="CR155" s="76"/>
      <c r="CS155" s="76"/>
      <c r="CT155" s="88"/>
      <c r="CU155" s="88"/>
      <c r="CV155" s="88"/>
      <c r="CW155" s="88"/>
      <c r="CX155" s="88"/>
      <c r="CY155" s="88" t="str">
        <f t="shared" si="88"/>
        <v/>
      </c>
      <c r="CZ155" s="89" t="str">
        <f t="shared" si="89"/>
        <v/>
      </c>
      <c r="DA155" s="386"/>
      <c r="DB155" s="385"/>
      <c r="DC155" s="80" t="str">
        <f t="shared" si="90"/>
        <v/>
      </c>
      <c r="DD155" s="162" t="str">
        <f t="shared" si="91"/>
        <v/>
      </c>
      <c r="DE155" s="162" t="str">
        <f t="shared" si="92"/>
        <v/>
      </c>
      <c r="DF155" s="162" t="str">
        <f t="shared" si="93"/>
        <v/>
      </c>
      <c r="DG155" s="162" t="str">
        <f t="shared" si="94"/>
        <v/>
      </c>
      <c r="DH155" s="93" t="str">
        <f t="shared" si="95"/>
        <v/>
      </c>
      <c r="DI155" s="94" t="str">
        <f t="shared" si="96"/>
        <v/>
      </c>
      <c r="DJ155" s="95" t="str">
        <f t="shared" si="97"/>
        <v/>
      </c>
      <c r="DK155" s="96" t="str">
        <f t="shared" si="98"/>
        <v/>
      </c>
      <c r="DL155" s="97" t="str">
        <f t="shared" si="99"/>
        <v/>
      </c>
      <c r="DM155" s="164" t="str">
        <f t="shared" si="66"/>
        <v/>
      </c>
      <c r="DN155" s="225">
        <f t="shared" si="67"/>
        <v>72</v>
      </c>
      <c r="DO155" s="225">
        <f t="shared" si="68"/>
        <v>70</v>
      </c>
    </row>
    <row r="156" spans="1:127" ht="18" hidden="1" customHeight="1">
      <c r="A156" s="70">
        <v>406913150532</v>
      </c>
      <c r="B156" s="71">
        <v>366</v>
      </c>
      <c r="C156" s="476" t="s">
        <v>231</v>
      </c>
      <c r="D156" s="477"/>
      <c r="E156" s="182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 t="str">
        <f t="shared" si="69"/>
        <v/>
      </c>
      <c r="R156" s="76" t="str">
        <f t="shared" si="70"/>
        <v/>
      </c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 t="str">
        <f t="shared" si="71"/>
        <v/>
      </c>
      <c r="AD156" s="79" t="str">
        <f t="shared" si="72"/>
        <v/>
      </c>
      <c r="AE156" s="182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 t="str">
        <f t="shared" si="73"/>
        <v/>
      </c>
      <c r="AP156" s="76" t="str">
        <f t="shared" si="74"/>
        <v/>
      </c>
      <c r="AQ156" s="78"/>
      <c r="AR156" s="78"/>
      <c r="AS156" s="78"/>
      <c r="AT156" s="78"/>
      <c r="AU156" s="78"/>
      <c r="AV156" s="78"/>
      <c r="AW156" s="78"/>
      <c r="AX156" s="78" t="str">
        <f t="shared" si="75"/>
        <v/>
      </c>
      <c r="AY156" s="78" t="str">
        <f t="shared" si="76"/>
        <v/>
      </c>
      <c r="AZ156" s="384"/>
      <c r="BA156" s="385"/>
      <c r="BB156" s="80" t="str">
        <f t="shared" si="77"/>
        <v/>
      </c>
      <c r="BC156" s="182"/>
      <c r="BD156" s="76"/>
      <c r="BE156" s="76"/>
      <c r="BF156" s="76"/>
      <c r="BG156" s="76"/>
      <c r="BH156" s="76" t="str">
        <f t="shared" si="78"/>
        <v/>
      </c>
      <c r="BI156" s="76" t="str">
        <f t="shared" si="79"/>
        <v/>
      </c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 t="str">
        <f t="shared" si="80"/>
        <v/>
      </c>
      <c r="BU156" s="78" t="str">
        <f t="shared" si="81"/>
        <v/>
      </c>
      <c r="BV156" s="82"/>
      <c r="BW156" s="82"/>
      <c r="BX156" s="82"/>
      <c r="BY156" s="82"/>
      <c r="BZ156" s="82"/>
      <c r="CA156" s="82" t="str">
        <f t="shared" si="82"/>
        <v/>
      </c>
      <c r="CB156" s="82" t="str">
        <f t="shared" si="83"/>
        <v/>
      </c>
      <c r="CC156" s="84"/>
      <c r="CD156" s="84"/>
      <c r="CE156" s="84"/>
      <c r="CF156" s="84"/>
      <c r="CG156" s="84"/>
      <c r="CH156" s="84" t="str">
        <f t="shared" si="84"/>
        <v/>
      </c>
      <c r="CI156" s="84" t="str">
        <f t="shared" si="85"/>
        <v/>
      </c>
      <c r="CJ156" s="86"/>
      <c r="CK156" s="86"/>
      <c r="CL156" s="86"/>
      <c r="CM156" s="86"/>
      <c r="CN156" s="86"/>
      <c r="CO156" s="86" t="str">
        <f t="shared" si="86"/>
        <v/>
      </c>
      <c r="CP156" s="86" t="str">
        <f t="shared" si="87"/>
        <v/>
      </c>
      <c r="CQ156" s="182"/>
      <c r="CR156" s="76"/>
      <c r="CS156" s="76"/>
      <c r="CT156" s="88"/>
      <c r="CU156" s="88"/>
      <c r="CV156" s="88"/>
      <c r="CW156" s="88"/>
      <c r="CX156" s="88"/>
      <c r="CY156" s="88" t="str">
        <f t="shared" si="88"/>
        <v/>
      </c>
      <c r="CZ156" s="89" t="str">
        <f t="shared" si="89"/>
        <v/>
      </c>
      <c r="DA156" s="386"/>
      <c r="DB156" s="385"/>
      <c r="DC156" s="80" t="str">
        <f t="shared" si="90"/>
        <v/>
      </c>
      <c r="DD156" s="162" t="str">
        <f t="shared" si="91"/>
        <v/>
      </c>
      <c r="DE156" s="162" t="str">
        <f t="shared" si="92"/>
        <v/>
      </c>
      <c r="DF156" s="162" t="str">
        <f t="shared" si="93"/>
        <v/>
      </c>
      <c r="DG156" s="162" t="str">
        <f t="shared" si="94"/>
        <v/>
      </c>
      <c r="DH156" s="93" t="str">
        <f t="shared" si="95"/>
        <v/>
      </c>
      <c r="DI156" s="94" t="str">
        <f t="shared" si="96"/>
        <v/>
      </c>
      <c r="DJ156" s="95" t="str">
        <f t="shared" si="97"/>
        <v/>
      </c>
      <c r="DK156" s="96" t="str">
        <f t="shared" si="98"/>
        <v/>
      </c>
      <c r="DL156" s="97" t="str">
        <f>IFERROR(IF(ROUND(IF($C$142="Green",DI156,IF($C$142="Orange",DJ156,IF($C$142="Yellow",DK156,"Error!"))),0)&lt;70,70,ROUND(IF($C$142="Green",DI156,IF($C$142="Orange",DJ156,IF($C$142="Yellow",DK156,"Error!"))),0)),"")</f>
        <v/>
      </c>
      <c r="DM156" s="164" t="str">
        <f t="shared" si="66"/>
        <v/>
      </c>
      <c r="DN156" s="225">
        <f t="shared" si="67"/>
        <v>90</v>
      </c>
      <c r="DO156" s="225">
        <f t="shared" si="68"/>
        <v>87</v>
      </c>
    </row>
    <row r="157" spans="1:127" ht="18" hidden="1" customHeight="1">
      <c r="A157" s="70">
        <v>406913150533</v>
      </c>
      <c r="B157" s="103">
        <v>344</v>
      </c>
      <c r="C157" s="468" t="s">
        <v>232</v>
      </c>
      <c r="D157" s="469"/>
      <c r="E157" s="182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 t="str">
        <f t="shared" si="69"/>
        <v/>
      </c>
      <c r="R157" s="76" t="str">
        <f>IFERROR(IF($R$144=0,0,((Q157/SUMIFS($E$147:$P$147,E157:P157,"&gt;=0")*100))),"")</f>
        <v/>
      </c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 t="str">
        <f t="shared" si="71"/>
        <v/>
      </c>
      <c r="AD157" s="79" t="str">
        <f t="shared" si="72"/>
        <v/>
      </c>
      <c r="AE157" s="182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 t="str">
        <f t="shared" si="73"/>
        <v/>
      </c>
      <c r="AP157" s="76" t="str">
        <f t="shared" si="74"/>
        <v/>
      </c>
      <c r="AQ157" s="78"/>
      <c r="AR157" s="78"/>
      <c r="AS157" s="78"/>
      <c r="AT157" s="78"/>
      <c r="AU157" s="78"/>
      <c r="AV157" s="78"/>
      <c r="AW157" s="78"/>
      <c r="AX157" s="78" t="str">
        <f t="shared" si="75"/>
        <v/>
      </c>
      <c r="AY157" s="78" t="str">
        <f t="shared" si="76"/>
        <v/>
      </c>
      <c r="AZ157" s="384"/>
      <c r="BA157" s="385"/>
      <c r="BB157" s="80" t="str">
        <f t="shared" si="77"/>
        <v/>
      </c>
      <c r="BC157" s="182"/>
      <c r="BD157" s="76"/>
      <c r="BE157" s="76"/>
      <c r="BF157" s="76"/>
      <c r="BG157" s="76"/>
      <c r="BH157" s="76" t="str">
        <f t="shared" si="78"/>
        <v/>
      </c>
      <c r="BI157" s="76" t="str">
        <f t="shared" si="79"/>
        <v/>
      </c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 t="str">
        <f t="shared" si="80"/>
        <v/>
      </c>
      <c r="BU157" s="78" t="str">
        <f t="shared" si="81"/>
        <v/>
      </c>
      <c r="BV157" s="82"/>
      <c r="BW157" s="82"/>
      <c r="BX157" s="82"/>
      <c r="BY157" s="82"/>
      <c r="BZ157" s="82"/>
      <c r="CA157" s="82" t="str">
        <f t="shared" si="82"/>
        <v/>
      </c>
      <c r="CB157" s="82" t="str">
        <f t="shared" si="83"/>
        <v/>
      </c>
      <c r="CC157" s="84"/>
      <c r="CD157" s="84"/>
      <c r="CE157" s="84"/>
      <c r="CF157" s="84"/>
      <c r="CG157" s="84"/>
      <c r="CH157" s="84" t="str">
        <f t="shared" si="84"/>
        <v/>
      </c>
      <c r="CI157" s="84" t="str">
        <f t="shared" si="85"/>
        <v/>
      </c>
      <c r="CJ157" s="86"/>
      <c r="CK157" s="86"/>
      <c r="CL157" s="86"/>
      <c r="CM157" s="86"/>
      <c r="CN157" s="86"/>
      <c r="CO157" s="86" t="str">
        <f t="shared" si="86"/>
        <v/>
      </c>
      <c r="CP157" s="86" t="str">
        <f t="shared" si="87"/>
        <v/>
      </c>
      <c r="CQ157" s="182"/>
      <c r="CR157" s="76"/>
      <c r="CS157" s="76"/>
      <c r="CT157" s="88"/>
      <c r="CU157" s="88"/>
      <c r="CV157" s="88"/>
      <c r="CW157" s="88"/>
      <c r="CX157" s="88"/>
      <c r="CY157" s="88" t="str">
        <f t="shared" si="88"/>
        <v/>
      </c>
      <c r="CZ157" s="89" t="str">
        <f t="shared" si="89"/>
        <v/>
      </c>
      <c r="DA157" s="386"/>
      <c r="DB157" s="385"/>
      <c r="DC157" s="80" t="str">
        <f t="shared" si="90"/>
        <v/>
      </c>
      <c r="DD157" s="162" t="str">
        <f t="shared" si="91"/>
        <v/>
      </c>
      <c r="DE157" s="162" t="str">
        <f t="shared" si="92"/>
        <v/>
      </c>
      <c r="DF157" s="162" t="str">
        <f t="shared" si="93"/>
        <v/>
      </c>
      <c r="DG157" s="162" t="str">
        <f t="shared" si="94"/>
        <v/>
      </c>
      <c r="DH157" s="93" t="str">
        <f t="shared" si="95"/>
        <v/>
      </c>
      <c r="DI157" s="94" t="str">
        <f t="shared" si="96"/>
        <v/>
      </c>
      <c r="DJ157" s="95" t="str">
        <f t="shared" si="97"/>
        <v/>
      </c>
      <c r="DK157" s="96" t="str">
        <f t="shared" si="98"/>
        <v/>
      </c>
      <c r="DL157" s="97" t="str">
        <f t="shared" si="99"/>
        <v/>
      </c>
      <c r="DM157" s="164" t="str">
        <f t="shared" si="66"/>
        <v/>
      </c>
      <c r="DN157" s="225">
        <f t="shared" si="67"/>
        <v>77</v>
      </c>
      <c r="DO157" s="225">
        <f t="shared" si="68"/>
        <v>78</v>
      </c>
    </row>
    <row r="158" spans="1:127" ht="18" hidden="1" customHeight="1">
      <c r="A158" s="70">
        <v>425513150028</v>
      </c>
      <c r="B158" s="71">
        <v>1677</v>
      </c>
      <c r="C158" s="474" t="s">
        <v>233</v>
      </c>
      <c r="D158" s="475"/>
      <c r="E158" s="182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 t="str">
        <f t="shared" si="69"/>
        <v/>
      </c>
      <c r="R158" s="76" t="str">
        <f t="shared" si="70"/>
        <v/>
      </c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 t="str">
        <f t="shared" si="71"/>
        <v/>
      </c>
      <c r="AD158" s="79" t="str">
        <f t="shared" si="72"/>
        <v/>
      </c>
      <c r="AE158" s="182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 t="str">
        <f t="shared" si="73"/>
        <v/>
      </c>
      <c r="AP158" s="76" t="str">
        <f t="shared" si="74"/>
        <v/>
      </c>
      <c r="AQ158" s="78"/>
      <c r="AR158" s="78"/>
      <c r="AS158" s="78"/>
      <c r="AT158" s="78"/>
      <c r="AU158" s="78"/>
      <c r="AV158" s="78"/>
      <c r="AW158" s="78"/>
      <c r="AX158" s="78" t="str">
        <f t="shared" si="75"/>
        <v/>
      </c>
      <c r="AY158" s="78" t="str">
        <f t="shared" si="76"/>
        <v/>
      </c>
      <c r="AZ158" s="384"/>
      <c r="BA158" s="385"/>
      <c r="BB158" s="80" t="str">
        <f t="shared" si="77"/>
        <v/>
      </c>
      <c r="BC158" s="182"/>
      <c r="BD158" s="76"/>
      <c r="BE158" s="76"/>
      <c r="BF158" s="76"/>
      <c r="BG158" s="76"/>
      <c r="BH158" s="76" t="str">
        <f t="shared" si="78"/>
        <v/>
      </c>
      <c r="BI158" s="76" t="str">
        <f t="shared" si="79"/>
        <v/>
      </c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 t="str">
        <f t="shared" si="80"/>
        <v/>
      </c>
      <c r="BU158" s="78" t="str">
        <f t="shared" si="81"/>
        <v/>
      </c>
      <c r="BV158" s="82"/>
      <c r="BW158" s="82"/>
      <c r="BX158" s="82"/>
      <c r="BY158" s="82"/>
      <c r="BZ158" s="82"/>
      <c r="CA158" s="82" t="str">
        <f t="shared" si="82"/>
        <v/>
      </c>
      <c r="CB158" s="82" t="str">
        <f t="shared" si="83"/>
        <v/>
      </c>
      <c r="CC158" s="84"/>
      <c r="CD158" s="84"/>
      <c r="CE158" s="84"/>
      <c r="CF158" s="84"/>
      <c r="CG158" s="84"/>
      <c r="CH158" s="84" t="str">
        <f t="shared" si="84"/>
        <v/>
      </c>
      <c r="CI158" s="84" t="str">
        <f t="shared" si="85"/>
        <v/>
      </c>
      <c r="CJ158" s="86"/>
      <c r="CK158" s="86"/>
      <c r="CL158" s="86"/>
      <c r="CM158" s="86"/>
      <c r="CN158" s="86"/>
      <c r="CO158" s="86" t="str">
        <f t="shared" si="86"/>
        <v/>
      </c>
      <c r="CP158" s="86" t="str">
        <f t="shared" si="87"/>
        <v/>
      </c>
      <c r="CQ158" s="182"/>
      <c r="CR158" s="76"/>
      <c r="CS158" s="76"/>
      <c r="CT158" s="88"/>
      <c r="CU158" s="88"/>
      <c r="CV158" s="88"/>
      <c r="CW158" s="88"/>
      <c r="CX158" s="88"/>
      <c r="CY158" s="88" t="str">
        <f t="shared" si="88"/>
        <v/>
      </c>
      <c r="CZ158" s="89" t="str">
        <f t="shared" si="89"/>
        <v/>
      </c>
      <c r="DA158" s="386"/>
      <c r="DB158" s="385"/>
      <c r="DC158" s="80" t="str">
        <f t="shared" si="90"/>
        <v/>
      </c>
      <c r="DD158" s="162" t="str">
        <f t="shared" si="91"/>
        <v/>
      </c>
      <c r="DE158" s="162" t="str">
        <f t="shared" si="92"/>
        <v/>
      </c>
      <c r="DF158" s="162" t="str">
        <f t="shared" si="93"/>
        <v/>
      </c>
      <c r="DG158" s="162" t="str">
        <f t="shared" si="94"/>
        <v/>
      </c>
      <c r="DH158" s="93" t="str">
        <f t="shared" si="95"/>
        <v/>
      </c>
      <c r="DI158" s="94" t="str">
        <f t="shared" si="96"/>
        <v/>
      </c>
      <c r="DJ158" s="95" t="str">
        <f t="shared" si="97"/>
        <v/>
      </c>
      <c r="DK158" s="96" t="str">
        <f t="shared" si="98"/>
        <v/>
      </c>
      <c r="DL158" s="97" t="str">
        <f t="shared" si="99"/>
        <v/>
      </c>
      <c r="DM158" s="164" t="str">
        <f t="shared" si="66"/>
        <v/>
      </c>
      <c r="DN158" s="225">
        <f t="shared" si="67"/>
        <v>70</v>
      </c>
      <c r="DO158" s="225">
        <f t="shared" si="68"/>
        <v>70</v>
      </c>
    </row>
    <row r="159" spans="1:127" ht="18" hidden="1" customHeight="1">
      <c r="A159" s="70">
        <v>319905110109</v>
      </c>
      <c r="B159" s="71">
        <v>1678</v>
      </c>
      <c r="C159" s="476" t="s">
        <v>234</v>
      </c>
      <c r="D159" s="477"/>
      <c r="E159" s="182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 t="str">
        <f t="shared" si="69"/>
        <v/>
      </c>
      <c r="R159" s="76" t="str">
        <f t="shared" si="70"/>
        <v/>
      </c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 t="str">
        <f t="shared" si="71"/>
        <v/>
      </c>
      <c r="AD159" s="79" t="str">
        <f t="shared" si="72"/>
        <v/>
      </c>
      <c r="AE159" s="182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 t="str">
        <f t="shared" si="73"/>
        <v/>
      </c>
      <c r="AP159" s="76" t="str">
        <f t="shared" si="74"/>
        <v/>
      </c>
      <c r="AQ159" s="78"/>
      <c r="AR159" s="78"/>
      <c r="AS159" s="78"/>
      <c r="AT159" s="78"/>
      <c r="AU159" s="78"/>
      <c r="AV159" s="78"/>
      <c r="AW159" s="78"/>
      <c r="AX159" s="78" t="str">
        <f t="shared" si="75"/>
        <v/>
      </c>
      <c r="AY159" s="78" t="str">
        <f t="shared" si="76"/>
        <v/>
      </c>
      <c r="AZ159" s="384"/>
      <c r="BA159" s="385"/>
      <c r="BB159" s="80" t="str">
        <f t="shared" si="77"/>
        <v/>
      </c>
      <c r="BC159" s="182"/>
      <c r="BD159" s="76"/>
      <c r="BE159" s="76"/>
      <c r="BF159" s="76"/>
      <c r="BG159" s="76"/>
      <c r="BH159" s="76" t="str">
        <f t="shared" si="78"/>
        <v/>
      </c>
      <c r="BI159" s="76" t="str">
        <f t="shared" si="79"/>
        <v/>
      </c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 t="str">
        <f t="shared" si="80"/>
        <v/>
      </c>
      <c r="BU159" s="78" t="str">
        <f t="shared" si="81"/>
        <v/>
      </c>
      <c r="BV159" s="82"/>
      <c r="BW159" s="82"/>
      <c r="BX159" s="82"/>
      <c r="BY159" s="82"/>
      <c r="BZ159" s="82"/>
      <c r="CA159" s="82" t="str">
        <f t="shared" si="82"/>
        <v/>
      </c>
      <c r="CB159" s="82" t="str">
        <f t="shared" si="83"/>
        <v/>
      </c>
      <c r="CC159" s="84"/>
      <c r="CD159" s="84"/>
      <c r="CE159" s="84"/>
      <c r="CF159" s="84"/>
      <c r="CG159" s="84"/>
      <c r="CH159" s="84" t="str">
        <f t="shared" si="84"/>
        <v/>
      </c>
      <c r="CI159" s="84" t="str">
        <f t="shared" si="85"/>
        <v/>
      </c>
      <c r="CJ159" s="86"/>
      <c r="CK159" s="86"/>
      <c r="CL159" s="86"/>
      <c r="CM159" s="86"/>
      <c r="CN159" s="86"/>
      <c r="CO159" s="86" t="str">
        <f t="shared" si="86"/>
        <v/>
      </c>
      <c r="CP159" s="86" t="str">
        <f t="shared" si="87"/>
        <v/>
      </c>
      <c r="CQ159" s="182"/>
      <c r="CR159" s="76"/>
      <c r="CS159" s="76"/>
      <c r="CT159" s="88"/>
      <c r="CU159" s="88"/>
      <c r="CV159" s="88"/>
      <c r="CW159" s="88"/>
      <c r="CX159" s="88"/>
      <c r="CY159" s="88" t="str">
        <f t="shared" si="88"/>
        <v/>
      </c>
      <c r="CZ159" s="89" t="str">
        <f t="shared" si="89"/>
        <v/>
      </c>
      <c r="DA159" s="386"/>
      <c r="DB159" s="385"/>
      <c r="DC159" s="80" t="str">
        <f t="shared" si="90"/>
        <v/>
      </c>
      <c r="DD159" s="162" t="str">
        <f t="shared" si="91"/>
        <v/>
      </c>
      <c r="DE159" s="162" t="str">
        <f t="shared" si="92"/>
        <v/>
      </c>
      <c r="DF159" s="162" t="str">
        <f t="shared" si="93"/>
        <v/>
      </c>
      <c r="DG159" s="162" t="str">
        <f t="shared" si="94"/>
        <v/>
      </c>
      <c r="DH159" s="93" t="str">
        <f t="shared" si="95"/>
        <v/>
      </c>
      <c r="DI159" s="94" t="str">
        <f t="shared" si="96"/>
        <v/>
      </c>
      <c r="DJ159" s="95" t="str">
        <f t="shared" si="97"/>
        <v/>
      </c>
      <c r="DK159" s="96" t="str">
        <f t="shared" si="98"/>
        <v/>
      </c>
      <c r="DL159" s="97" t="str">
        <f t="shared" si="99"/>
        <v/>
      </c>
      <c r="DM159" s="164" t="str">
        <f t="shared" si="66"/>
        <v/>
      </c>
      <c r="DN159" s="225">
        <f t="shared" si="67"/>
        <v>81</v>
      </c>
      <c r="DO159" s="225">
        <f t="shared" si="68"/>
        <v>82</v>
      </c>
    </row>
    <row r="160" spans="1:127" ht="18" hidden="1" customHeight="1">
      <c r="A160" s="70">
        <v>406913150545</v>
      </c>
      <c r="B160" s="71">
        <v>359</v>
      </c>
      <c r="C160" s="474" t="s">
        <v>235</v>
      </c>
      <c r="D160" s="475"/>
      <c r="E160" s="182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 t="str">
        <f t="shared" si="69"/>
        <v/>
      </c>
      <c r="R160" s="76" t="str">
        <f t="shared" si="70"/>
        <v/>
      </c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 t="str">
        <f t="shared" si="71"/>
        <v/>
      </c>
      <c r="AD160" s="79" t="str">
        <f t="shared" si="72"/>
        <v/>
      </c>
      <c r="AE160" s="182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 t="str">
        <f t="shared" si="73"/>
        <v/>
      </c>
      <c r="AP160" s="76" t="str">
        <f t="shared" si="74"/>
        <v/>
      </c>
      <c r="AQ160" s="78"/>
      <c r="AR160" s="78"/>
      <c r="AS160" s="78"/>
      <c r="AT160" s="78"/>
      <c r="AU160" s="78"/>
      <c r="AV160" s="78"/>
      <c r="AW160" s="78"/>
      <c r="AX160" s="78" t="str">
        <f t="shared" si="75"/>
        <v/>
      </c>
      <c r="AY160" s="78" t="str">
        <f t="shared" si="76"/>
        <v/>
      </c>
      <c r="AZ160" s="384"/>
      <c r="BA160" s="385"/>
      <c r="BB160" s="80" t="str">
        <f t="shared" si="77"/>
        <v/>
      </c>
      <c r="BC160" s="182"/>
      <c r="BD160" s="76"/>
      <c r="BE160" s="76"/>
      <c r="BF160" s="76"/>
      <c r="BG160" s="76"/>
      <c r="BH160" s="76" t="str">
        <f t="shared" si="78"/>
        <v/>
      </c>
      <c r="BI160" s="76" t="str">
        <f t="shared" si="79"/>
        <v/>
      </c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 t="str">
        <f t="shared" si="80"/>
        <v/>
      </c>
      <c r="BU160" s="78" t="str">
        <f t="shared" si="81"/>
        <v/>
      </c>
      <c r="BV160" s="82"/>
      <c r="BW160" s="82"/>
      <c r="BX160" s="82"/>
      <c r="BY160" s="82"/>
      <c r="BZ160" s="82"/>
      <c r="CA160" s="82" t="str">
        <f t="shared" si="82"/>
        <v/>
      </c>
      <c r="CB160" s="82" t="str">
        <f t="shared" si="83"/>
        <v/>
      </c>
      <c r="CC160" s="84"/>
      <c r="CD160" s="84"/>
      <c r="CE160" s="84"/>
      <c r="CF160" s="84"/>
      <c r="CG160" s="84"/>
      <c r="CH160" s="84" t="str">
        <f t="shared" si="84"/>
        <v/>
      </c>
      <c r="CI160" s="84" t="str">
        <f t="shared" si="85"/>
        <v/>
      </c>
      <c r="CJ160" s="86"/>
      <c r="CK160" s="86"/>
      <c r="CL160" s="86"/>
      <c r="CM160" s="86"/>
      <c r="CN160" s="86"/>
      <c r="CO160" s="86" t="str">
        <f t="shared" si="86"/>
        <v/>
      </c>
      <c r="CP160" s="86" t="str">
        <f t="shared" si="87"/>
        <v/>
      </c>
      <c r="CQ160" s="182"/>
      <c r="CR160" s="76"/>
      <c r="CS160" s="76"/>
      <c r="CT160" s="88"/>
      <c r="CU160" s="88"/>
      <c r="CV160" s="88"/>
      <c r="CW160" s="88"/>
      <c r="CX160" s="88"/>
      <c r="CY160" s="88" t="str">
        <f t="shared" si="88"/>
        <v/>
      </c>
      <c r="CZ160" s="89" t="str">
        <f t="shared" si="89"/>
        <v/>
      </c>
      <c r="DA160" s="386"/>
      <c r="DB160" s="385"/>
      <c r="DC160" s="80" t="str">
        <f t="shared" si="90"/>
        <v/>
      </c>
      <c r="DD160" s="162" t="str">
        <f t="shared" si="91"/>
        <v/>
      </c>
      <c r="DE160" s="162" t="str">
        <f t="shared" si="92"/>
        <v/>
      </c>
      <c r="DF160" s="162" t="str">
        <f t="shared" si="93"/>
        <v/>
      </c>
      <c r="DG160" s="162" t="str">
        <f t="shared" si="94"/>
        <v/>
      </c>
      <c r="DH160" s="93" t="str">
        <f t="shared" si="95"/>
        <v/>
      </c>
      <c r="DI160" s="94" t="str">
        <f t="shared" si="96"/>
        <v/>
      </c>
      <c r="DJ160" s="95" t="str">
        <f t="shared" si="97"/>
        <v/>
      </c>
      <c r="DK160" s="96" t="str">
        <f t="shared" si="98"/>
        <v/>
      </c>
      <c r="DL160" s="97" t="str">
        <f t="shared" si="99"/>
        <v/>
      </c>
      <c r="DM160" s="164" t="str">
        <f t="shared" si="66"/>
        <v/>
      </c>
      <c r="DN160" s="225" t="str">
        <f t="shared" si="67"/>
        <v/>
      </c>
      <c r="DO160" s="225" t="str">
        <f t="shared" si="68"/>
        <v/>
      </c>
    </row>
    <row r="161" spans="1:119" ht="18" hidden="1" customHeight="1">
      <c r="A161" s="70">
        <v>406913150513</v>
      </c>
      <c r="B161" s="71">
        <v>1179</v>
      </c>
      <c r="C161" s="476" t="s">
        <v>236</v>
      </c>
      <c r="D161" s="477"/>
      <c r="E161" s="182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 t="str">
        <f t="shared" si="69"/>
        <v/>
      </c>
      <c r="R161" s="76" t="str">
        <f t="shared" si="70"/>
        <v/>
      </c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 t="str">
        <f t="shared" si="71"/>
        <v/>
      </c>
      <c r="AD161" s="79" t="str">
        <f t="shared" si="72"/>
        <v/>
      </c>
      <c r="AE161" s="182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 t="str">
        <f t="shared" si="73"/>
        <v/>
      </c>
      <c r="AP161" s="76" t="str">
        <f t="shared" si="74"/>
        <v/>
      </c>
      <c r="AQ161" s="78"/>
      <c r="AR161" s="78"/>
      <c r="AS161" s="78"/>
      <c r="AT161" s="78"/>
      <c r="AU161" s="78"/>
      <c r="AV161" s="78"/>
      <c r="AW161" s="78"/>
      <c r="AX161" s="78" t="str">
        <f t="shared" si="75"/>
        <v/>
      </c>
      <c r="AY161" s="78" t="str">
        <f t="shared" si="76"/>
        <v/>
      </c>
      <c r="AZ161" s="384"/>
      <c r="BA161" s="385"/>
      <c r="BB161" s="80" t="str">
        <f t="shared" si="77"/>
        <v/>
      </c>
      <c r="BC161" s="182"/>
      <c r="BD161" s="76"/>
      <c r="BE161" s="76"/>
      <c r="BF161" s="76"/>
      <c r="BG161" s="76"/>
      <c r="BH161" s="76" t="str">
        <f t="shared" si="78"/>
        <v/>
      </c>
      <c r="BI161" s="76" t="str">
        <f t="shared" si="79"/>
        <v/>
      </c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 t="str">
        <f t="shared" si="80"/>
        <v/>
      </c>
      <c r="BU161" s="78" t="str">
        <f t="shared" si="81"/>
        <v/>
      </c>
      <c r="BV161" s="82"/>
      <c r="BW161" s="82"/>
      <c r="BX161" s="82"/>
      <c r="BY161" s="82"/>
      <c r="BZ161" s="82"/>
      <c r="CA161" s="82" t="str">
        <f t="shared" si="82"/>
        <v/>
      </c>
      <c r="CB161" s="82" t="str">
        <f t="shared" si="83"/>
        <v/>
      </c>
      <c r="CC161" s="84"/>
      <c r="CD161" s="84"/>
      <c r="CE161" s="84"/>
      <c r="CF161" s="84"/>
      <c r="CG161" s="84"/>
      <c r="CH161" s="84" t="str">
        <f t="shared" si="84"/>
        <v/>
      </c>
      <c r="CI161" s="84" t="str">
        <f t="shared" si="85"/>
        <v/>
      </c>
      <c r="CJ161" s="86"/>
      <c r="CK161" s="86"/>
      <c r="CL161" s="86"/>
      <c r="CM161" s="86"/>
      <c r="CN161" s="86"/>
      <c r="CO161" s="86" t="str">
        <f t="shared" si="86"/>
        <v/>
      </c>
      <c r="CP161" s="86" t="str">
        <f t="shared" si="87"/>
        <v/>
      </c>
      <c r="CQ161" s="182"/>
      <c r="CR161" s="76"/>
      <c r="CS161" s="76"/>
      <c r="CT161" s="88"/>
      <c r="CU161" s="88"/>
      <c r="CV161" s="88"/>
      <c r="CW161" s="88"/>
      <c r="CX161" s="88"/>
      <c r="CY161" s="88" t="str">
        <f t="shared" si="88"/>
        <v/>
      </c>
      <c r="CZ161" s="89" t="str">
        <f t="shared" si="89"/>
        <v/>
      </c>
      <c r="DA161" s="386"/>
      <c r="DB161" s="385"/>
      <c r="DC161" s="80" t="str">
        <f t="shared" si="90"/>
        <v/>
      </c>
      <c r="DD161" s="162" t="str">
        <f t="shared" si="91"/>
        <v/>
      </c>
      <c r="DE161" s="162" t="str">
        <f t="shared" si="92"/>
        <v/>
      </c>
      <c r="DF161" s="162" t="str">
        <f t="shared" si="93"/>
        <v/>
      </c>
      <c r="DG161" s="162" t="str">
        <f t="shared" si="94"/>
        <v/>
      </c>
      <c r="DH161" s="93" t="str">
        <f t="shared" si="95"/>
        <v/>
      </c>
      <c r="DI161" s="94" t="str">
        <f t="shared" si="96"/>
        <v/>
      </c>
      <c r="DJ161" s="95" t="str">
        <f t="shared" si="97"/>
        <v/>
      </c>
      <c r="DK161" s="96" t="str">
        <f t="shared" si="98"/>
        <v/>
      </c>
      <c r="DL161" s="97" t="str">
        <f t="shared" si="99"/>
        <v/>
      </c>
      <c r="DM161" s="164" t="str">
        <f t="shared" si="66"/>
        <v/>
      </c>
      <c r="DN161" s="225">
        <f t="shared" si="67"/>
        <v>81</v>
      </c>
      <c r="DO161" s="225">
        <f t="shared" si="68"/>
        <v>74</v>
      </c>
    </row>
    <row r="162" spans="1:119" ht="18" hidden="1" customHeight="1">
      <c r="A162" s="70">
        <v>136672050087</v>
      </c>
      <c r="B162" s="103">
        <v>1679</v>
      </c>
      <c r="C162" s="465" t="s">
        <v>237</v>
      </c>
      <c r="D162" s="466"/>
      <c r="E162" s="182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 t="str">
        <f t="shared" si="69"/>
        <v/>
      </c>
      <c r="R162" s="76" t="str">
        <f t="shared" si="70"/>
        <v/>
      </c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 t="str">
        <f t="shared" si="71"/>
        <v/>
      </c>
      <c r="AD162" s="79" t="str">
        <f t="shared" si="72"/>
        <v/>
      </c>
      <c r="AE162" s="182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 t="str">
        <f t="shared" si="73"/>
        <v/>
      </c>
      <c r="AP162" s="76" t="str">
        <f t="shared" si="74"/>
        <v/>
      </c>
      <c r="AQ162" s="78"/>
      <c r="AR162" s="78"/>
      <c r="AS162" s="78"/>
      <c r="AT162" s="78"/>
      <c r="AU162" s="78"/>
      <c r="AV162" s="78"/>
      <c r="AW162" s="78"/>
      <c r="AX162" s="78" t="str">
        <f t="shared" si="75"/>
        <v/>
      </c>
      <c r="AY162" s="78" t="str">
        <f t="shared" si="76"/>
        <v/>
      </c>
      <c r="AZ162" s="384"/>
      <c r="BA162" s="385"/>
      <c r="BB162" s="80" t="str">
        <f t="shared" si="77"/>
        <v/>
      </c>
      <c r="BC162" s="182"/>
      <c r="BD162" s="76"/>
      <c r="BE162" s="76"/>
      <c r="BF162" s="76"/>
      <c r="BG162" s="76"/>
      <c r="BH162" s="76" t="str">
        <f t="shared" si="78"/>
        <v/>
      </c>
      <c r="BI162" s="76" t="str">
        <f t="shared" si="79"/>
        <v/>
      </c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 t="str">
        <f t="shared" si="80"/>
        <v/>
      </c>
      <c r="BU162" s="78" t="str">
        <f t="shared" si="81"/>
        <v/>
      </c>
      <c r="BV162" s="82"/>
      <c r="BW162" s="82"/>
      <c r="BX162" s="82"/>
      <c r="BY162" s="82"/>
      <c r="BZ162" s="82"/>
      <c r="CA162" s="82" t="str">
        <f t="shared" si="82"/>
        <v/>
      </c>
      <c r="CB162" s="82" t="str">
        <f t="shared" si="83"/>
        <v/>
      </c>
      <c r="CC162" s="84"/>
      <c r="CD162" s="84"/>
      <c r="CE162" s="84"/>
      <c r="CF162" s="84"/>
      <c r="CG162" s="84"/>
      <c r="CH162" s="84" t="str">
        <f t="shared" si="84"/>
        <v/>
      </c>
      <c r="CI162" s="84" t="str">
        <f t="shared" si="85"/>
        <v/>
      </c>
      <c r="CJ162" s="86"/>
      <c r="CK162" s="86"/>
      <c r="CL162" s="86"/>
      <c r="CM162" s="86"/>
      <c r="CN162" s="86"/>
      <c r="CO162" s="86" t="str">
        <f t="shared" si="86"/>
        <v/>
      </c>
      <c r="CP162" s="86" t="str">
        <f t="shared" si="87"/>
        <v/>
      </c>
      <c r="CQ162" s="182"/>
      <c r="CR162" s="76"/>
      <c r="CS162" s="76"/>
      <c r="CT162" s="88"/>
      <c r="CU162" s="88"/>
      <c r="CV162" s="88"/>
      <c r="CW162" s="88"/>
      <c r="CX162" s="88"/>
      <c r="CY162" s="88" t="str">
        <f t="shared" si="88"/>
        <v/>
      </c>
      <c r="CZ162" s="89" t="str">
        <f t="shared" si="89"/>
        <v/>
      </c>
      <c r="DA162" s="386"/>
      <c r="DB162" s="385"/>
      <c r="DC162" s="80" t="str">
        <f t="shared" si="90"/>
        <v/>
      </c>
      <c r="DD162" s="162" t="str">
        <f t="shared" si="91"/>
        <v/>
      </c>
      <c r="DE162" s="162" t="str">
        <f t="shared" si="92"/>
        <v/>
      </c>
      <c r="DF162" s="162" t="str">
        <f t="shared" si="93"/>
        <v/>
      </c>
      <c r="DG162" s="162" t="str">
        <f t="shared" si="94"/>
        <v/>
      </c>
      <c r="DH162" s="93" t="str">
        <f t="shared" si="95"/>
        <v/>
      </c>
      <c r="DI162" s="94" t="str">
        <f t="shared" si="96"/>
        <v/>
      </c>
      <c r="DJ162" s="95" t="str">
        <f t="shared" si="97"/>
        <v/>
      </c>
      <c r="DK162" s="96" t="str">
        <f t="shared" si="98"/>
        <v/>
      </c>
      <c r="DL162" s="97" t="str">
        <f t="shared" si="99"/>
        <v/>
      </c>
      <c r="DM162" s="164" t="str">
        <f t="shared" si="66"/>
        <v/>
      </c>
      <c r="DN162" s="225">
        <f t="shared" si="67"/>
        <v>74</v>
      </c>
      <c r="DO162" s="225">
        <f t="shared" si="68"/>
        <v>72</v>
      </c>
    </row>
    <row r="163" spans="1:119" ht="18" hidden="1" customHeight="1">
      <c r="A163" s="70">
        <v>406913150539</v>
      </c>
      <c r="B163" s="71">
        <v>1122</v>
      </c>
      <c r="C163" s="474" t="s">
        <v>238</v>
      </c>
      <c r="D163" s="475"/>
      <c r="E163" s="182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 t="str">
        <f t="shared" si="69"/>
        <v/>
      </c>
      <c r="R163" s="76" t="str">
        <f t="shared" si="70"/>
        <v/>
      </c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 t="str">
        <f t="shared" si="71"/>
        <v/>
      </c>
      <c r="AD163" s="79" t="str">
        <f t="shared" si="72"/>
        <v/>
      </c>
      <c r="AE163" s="182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 t="str">
        <f t="shared" si="73"/>
        <v/>
      </c>
      <c r="AP163" s="76" t="str">
        <f t="shared" si="74"/>
        <v/>
      </c>
      <c r="AQ163" s="78"/>
      <c r="AR163" s="78"/>
      <c r="AS163" s="78"/>
      <c r="AT163" s="78"/>
      <c r="AU163" s="78"/>
      <c r="AV163" s="78"/>
      <c r="AW163" s="78"/>
      <c r="AX163" s="78" t="str">
        <f t="shared" si="75"/>
        <v/>
      </c>
      <c r="AY163" s="78" t="str">
        <f t="shared" si="76"/>
        <v/>
      </c>
      <c r="AZ163" s="384"/>
      <c r="BA163" s="385"/>
      <c r="BB163" s="80" t="str">
        <f t="shared" si="77"/>
        <v/>
      </c>
      <c r="BC163" s="182"/>
      <c r="BD163" s="76"/>
      <c r="BE163" s="76"/>
      <c r="BF163" s="76"/>
      <c r="BG163" s="76"/>
      <c r="BH163" s="76" t="str">
        <f t="shared" si="78"/>
        <v/>
      </c>
      <c r="BI163" s="76" t="str">
        <f t="shared" si="79"/>
        <v/>
      </c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 t="str">
        <f t="shared" si="80"/>
        <v/>
      </c>
      <c r="BU163" s="78" t="str">
        <f t="shared" si="81"/>
        <v/>
      </c>
      <c r="BV163" s="82"/>
      <c r="BW163" s="82"/>
      <c r="BX163" s="82"/>
      <c r="BY163" s="82"/>
      <c r="BZ163" s="82"/>
      <c r="CA163" s="82" t="str">
        <f t="shared" si="82"/>
        <v/>
      </c>
      <c r="CB163" s="82" t="str">
        <f t="shared" si="83"/>
        <v/>
      </c>
      <c r="CC163" s="84"/>
      <c r="CD163" s="84"/>
      <c r="CE163" s="84"/>
      <c r="CF163" s="84"/>
      <c r="CG163" s="84"/>
      <c r="CH163" s="84" t="str">
        <f t="shared" si="84"/>
        <v/>
      </c>
      <c r="CI163" s="84" t="str">
        <f t="shared" si="85"/>
        <v/>
      </c>
      <c r="CJ163" s="86"/>
      <c r="CK163" s="86"/>
      <c r="CL163" s="86"/>
      <c r="CM163" s="86"/>
      <c r="CN163" s="86"/>
      <c r="CO163" s="86" t="str">
        <f t="shared" si="86"/>
        <v/>
      </c>
      <c r="CP163" s="86" t="str">
        <f t="shared" si="87"/>
        <v/>
      </c>
      <c r="CQ163" s="182"/>
      <c r="CR163" s="76"/>
      <c r="CS163" s="76"/>
      <c r="CT163" s="88"/>
      <c r="CU163" s="88"/>
      <c r="CV163" s="88"/>
      <c r="CW163" s="88"/>
      <c r="CX163" s="88"/>
      <c r="CY163" s="88" t="str">
        <f t="shared" si="88"/>
        <v/>
      </c>
      <c r="CZ163" s="89" t="str">
        <f t="shared" si="89"/>
        <v/>
      </c>
      <c r="DA163" s="386"/>
      <c r="DB163" s="385"/>
      <c r="DC163" s="80" t="str">
        <f t="shared" si="90"/>
        <v/>
      </c>
      <c r="DD163" s="162" t="str">
        <f t="shared" si="91"/>
        <v/>
      </c>
      <c r="DE163" s="162" t="str">
        <f t="shared" si="92"/>
        <v/>
      </c>
      <c r="DF163" s="162" t="str">
        <f t="shared" si="93"/>
        <v/>
      </c>
      <c r="DG163" s="162" t="str">
        <f t="shared" si="94"/>
        <v/>
      </c>
      <c r="DH163" s="93" t="str">
        <f t="shared" si="95"/>
        <v/>
      </c>
      <c r="DI163" s="94" t="str">
        <f t="shared" si="96"/>
        <v/>
      </c>
      <c r="DJ163" s="95" t="str">
        <f t="shared" si="97"/>
        <v/>
      </c>
      <c r="DK163" s="96" t="str">
        <f t="shared" si="98"/>
        <v/>
      </c>
      <c r="DL163" s="97" t="str">
        <f t="shared" si="99"/>
        <v/>
      </c>
      <c r="DM163" s="164" t="str">
        <f t="shared" si="66"/>
        <v/>
      </c>
      <c r="DN163" s="225">
        <f t="shared" si="67"/>
        <v>91</v>
      </c>
      <c r="DO163" s="225">
        <f t="shared" si="68"/>
        <v>84</v>
      </c>
    </row>
    <row r="164" spans="1:119" ht="18" hidden="1" customHeight="1">
      <c r="A164" s="70">
        <v>136674050133</v>
      </c>
      <c r="B164" s="112">
        <v>1680</v>
      </c>
      <c r="C164" s="478" t="s">
        <v>239</v>
      </c>
      <c r="D164" s="479"/>
      <c r="E164" s="182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 t="str">
        <f t="shared" si="69"/>
        <v/>
      </c>
      <c r="R164" s="76" t="str">
        <f t="shared" si="70"/>
        <v/>
      </c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 t="str">
        <f t="shared" si="71"/>
        <v/>
      </c>
      <c r="AD164" s="79" t="str">
        <f t="shared" si="72"/>
        <v/>
      </c>
      <c r="AE164" s="182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 t="str">
        <f t="shared" si="73"/>
        <v/>
      </c>
      <c r="AP164" s="76" t="str">
        <f t="shared" si="74"/>
        <v/>
      </c>
      <c r="AQ164" s="78"/>
      <c r="AR164" s="78"/>
      <c r="AS164" s="78"/>
      <c r="AT164" s="78"/>
      <c r="AU164" s="78"/>
      <c r="AV164" s="78"/>
      <c r="AW164" s="78"/>
      <c r="AX164" s="78" t="str">
        <f t="shared" si="75"/>
        <v/>
      </c>
      <c r="AY164" s="78" t="str">
        <f t="shared" si="76"/>
        <v/>
      </c>
      <c r="AZ164" s="384"/>
      <c r="BA164" s="385"/>
      <c r="BB164" s="80" t="str">
        <f t="shared" si="77"/>
        <v/>
      </c>
      <c r="BC164" s="182"/>
      <c r="BD164" s="76"/>
      <c r="BE164" s="76"/>
      <c r="BF164" s="76"/>
      <c r="BG164" s="76"/>
      <c r="BH164" s="76" t="str">
        <f t="shared" si="78"/>
        <v/>
      </c>
      <c r="BI164" s="76" t="str">
        <f t="shared" si="79"/>
        <v/>
      </c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 t="str">
        <f t="shared" si="80"/>
        <v/>
      </c>
      <c r="BU164" s="78" t="str">
        <f t="shared" si="81"/>
        <v/>
      </c>
      <c r="BV164" s="82"/>
      <c r="BW164" s="82"/>
      <c r="BX164" s="82"/>
      <c r="BY164" s="82"/>
      <c r="BZ164" s="82"/>
      <c r="CA164" s="82" t="str">
        <f t="shared" si="82"/>
        <v/>
      </c>
      <c r="CB164" s="82" t="str">
        <f t="shared" si="83"/>
        <v/>
      </c>
      <c r="CC164" s="84"/>
      <c r="CD164" s="84"/>
      <c r="CE164" s="84"/>
      <c r="CF164" s="84"/>
      <c r="CG164" s="84"/>
      <c r="CH164" s="84" t="str">
        <f t="shared" si="84"/>
        <v/>
      </c>
      <c r="CI164" s="84" t="str">
        <f t="shared" si="85"/>
        <v/>
      </c>
      <c r="CJ164" s="86"/>
      <c r="CK164" s="86"/>
      <c r="CL164" s="86"/>
      <c r="CM164" s="86"/>
      <c r="CN164" s="86"/>
      <c r="CO164" s="86" t="str">
        <f t="shared" si="86"/>
        <v/>
      </c>
      <c r="CP164" s="86" t="str">
        <f t="shared" si="87"/>
        <v/>
      </c>
      <c r="CQ164" s="182"/>
      <c r="CR164" s="76"/>
      <c r="CS164" s="76"/>
      <c r="CT164" s="88"/>
      <c r="CU164" s="88"/>
      <c r="CV164" s="88"/>
      <c r="CW164" s="88"/>
      <c r="CX164" s="88"/>
      <c r="CY164" s="88" t="str">
        <f t="shared" si="88"/>
        <v/>
      </c>
      <c r="CZ164" s="89" t="str">
        <f t="shared" si="89"/>
        <v/>
      </c>
      <c r="DA164" s="386"/>
      <c r="DB164" s="385"/>
      <c r="DC164" s="80" t="str">
        <f t="shared" si="90"/>
        <v/>
      </c>
      <c r="DD164" s="162" t="str">
        <f t="shared" si="91"/>
        <v/>
      </c>
      <c r="DE164" s="162" t="str">
        <f t="shared" si="92"/>
        <v/>
      </c>
      <c r="DF164" s="162" t="str">
        <f t="shared" si="93"/>
        <v/>
      </c>
      <c r="DG164" s="162" t="str">
        <f t="shared" si="94"/>
        <v/>
      </c>
      <c r="DH164" s="93" t="str">
        <f t="shared" si="95"/>
        <v/>
      </c>
      <c r="DI164" s="94" t="str">
        <f t="shared" si="96"/>
        <v/>
      </c>
      <c r="DJ164" s="95" t="str">
        <f t="shared" si="97"/>
        <v/>
      </c>
      <c r="DK164" s="96" t="str">
        <f t="shared" si="98"/>
        <v/>
      </c>
      <c r="DL164" s="97" t="str">
        <f t="shared" si="99"/>
        <v/>
      </c>
      <c r="DM164" s="164" t="str">
        <f t="shared" si="66"/>
        <v/>
      </c>
      <c r="DN164" s="225">
        <f t="shared" si="67"/>
        <v>80</v>
      </c>
      <c r="DO164" s="225">
        <f t="shared" si="68"/>
        <v>80</v>
      </c>
    </row>
    <row r="165" spans="1:119" ht="18" hidden="1" customHeight="1">
      <c r="A165" s="70">
        <v>406913150540</v>
      </c>
      <c r="B165" s="99">
        <v>324</v>
      </c>
      <c r="C165" s="468" t="s">
        <v>240</v>
      </c>
      <c r="D165" s="469"/>
      <c r="E165" s="182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 t="str">
        <f t="shared" si="69"/>
        <v/>
      </c>
      <c r="R165" s="76" t="str">
        <f t="shared" si="70"/>
        <v/>
      </c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 t="str">
        <f t="shared" si="71"/>
        <v/>
      </c>
      <c r="AD165" s="79" t="str">
        <f t="shared" si="72"/>
        <v/>
      </c>
      <c r="AE165" s="182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 t="str">
        <f t="shared" si="73"/>
        <v/>
      </c>
      <c r="AP165" s="76" t="str">
        <f t="shared" si="74"/>
        <v/>
      </c>
      <c r="AQ165" s="78"/>
      <c r="AR165" s="78"/>
      <c r="AS165" s="78"/>
      <c r="AT165" s="78"/>
      <c r="AU165" s="78"/>
      <c r="AV165" s="78"/>
      <c r="AW165" s="78"/>
      <c r="AX165" s="78" t="str">
        <f t="shared" si="75"/>
        <v/>
      </c>
      <c r="AY165" s="78" t="str">
        <f t="shared" si="76"/>
        <v/>
      </c>
      <c r="AZ165" s="384"/>
      <c r="BA165" s="385"/>
      <c r="BB165" s="80" t="str">
        <f t="shared" si="77"/>
        <v/>
      </c>
      <c r="BC165" s="182"/>
      <c r="BD165" s="76"/>
      <c r="BE165" s="76"/>
      <c r="BF165" s="76"/>
      <c r="BG165" s="76"/>
      <c r="BH165" s="76" t="str">
        <f t="shared" si="78"/>
        <v/>
      </c>
      <c r="BI165" s="76" t="str">
        <f t="shared" si="79"/>
        <v/>
      </c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 t="str">
        <f t="shared" si="80"/>
        <v/>
      </c>
      <c r="BU165" s="78" t="str">
        <f t="shared" si="81"/>
        <v/>
      </c>
      <c r="BV165" s="82"/>
      <c r="BW165" s="82"/>
      <c r="BX165" s="82"/>
      <c r="BY165" s="82"/>
      <c r="BZ165" s="82"/>
      <c r="CA165" s="82" t="str">
        <f t="shared" si="82"/>
        <v/>
      </c>
      <c r="CB165" s="82" t="str">
        <f t="shared" si="83"/>
        <v/>
      </c>
      <c r="CC165" s="84"/>
      <c r="CD165" s="84"/>
      <c r="CE165" s="84"/>
      <c r="CF165" s="84"/>
      <c r="CG165" s="84"/>
      <c r="CH165" s="84" t="str">
        <f t="shared" si="84"/>
        <v/>
      </c>
      <c r="CI165" s="84" t="str">
        <f t="shared" si="85"/>
        <v/>
      </c>
      <c r="CJ165" s="86"/>
      <c r="CK165" s="86"/>
      <c r="CL165" s="86"/>
      <c r="CM165" s="86"/>
      <c r="CN165" s="86"/>
      <c r="CO165" s="86" t="str">
        <f t="shared" si="86"/>
        <v/>
      </c>
      <c r="CP165" s="86" t="str">
        <f t="shared" si="87"/>
        <v/>
      </c>
      <c r="CQ165" s="182"/>
      <c r="CR165" s="76"/>
      <c r="CS165" s="76"/>
      <c r="CT165" s="88"/>
      <c r="CU165" s="88"/>
      <c r="CV165" s="88"/>
      <c r="CW165" s="88"/>
      <c r="CX165" s="88"/>
      <c r="CY165" s="88" t="str">
        <f t="shared" si="88"/>
        <v/>
      </c>
      <c r="CZ165" s="89" t="str">
        <f t="shared" si="89"/>
        <v/>
      </c>
      <c r="DA165" s="386"/>
      <c r="DB165" s="385"/>
      <c r="DC165" s="80" t="str">
        <f t="shared" si="90"/>
        <v/>
      </c>
      <c r="DD165" s="162" t="str">
        <f t="shared" si="91"/>
        <v/>
      </c>
      <c r="DE165" s="162" t="str">
        <f t="shared" si="92"/>
        <v/>
      </c>
      <c r="DF165" s="162" t="str">
        <f t="shared" si="93"/>
        <v/>
      </c>
      <c r="DG165" s="162" t="str">
        <f t="shared" si="94"/>
        <v/>
      </c>
      <c r="DH165" s="93" t="str">
        <f t="shared" si="95"/>
        <v/>
      </c>
      <c r="DI165" s="94" t="str">
        <f t="shared" si="96"/>
        <v/>
      </c>
      <c r="DJ165" s="95" t="str">
        <f t="shared" si="97"/>
        <v/>
      </c>
      <c r="DK165" s="96" t="str">
        <f t="shared" si="98"/>
        <v/>
      </c>
      <c r="DL165" s="97" t="str">
        <f t="shared" si="99"/>
        <v/>
      </c>
      <c r="DM165" s="164" t="str">
        <f t="shared" si="66"/>
        <v/>
      </c>
      <c r="DN165" s="225">
        <f t="shared" si="67"/>
        <v>83</v>
      </c>
      <c r="DO165" s="225">
        <f t="shared" si="68"/>
        <v>82</v>
      </c>
    </row>
    <row r="166" spans="1:119" ht="18" hidden="1" customHeight="1">
      <c r="A166" s="70">
        <v>406913150541</v>
      </c>
      <c r="B166" s="71">
        <v>384</v>
      </c>
      <c r="C166" s="476" t="s">
        <v>241</v>
      </c>
      <c r="D166" s="477"/>
      <c r="E166" s="182"/>
      <c r="F166" s="76"/>
      <c r="G166" s="76"/>
      <c r="H166" s="76"/>
      <c r="I166" s="76"/>
      <c r="J166" s="76"/>
      <c r="K166" s="76"/>
      <c r="L166" s="76"/>
      <c r="M166" s="76"/>
      <c r="N166" s="76"/>
      <c r="O166" s="106"/>
      <c r="P166" s="106"/>
      <c r="Q166" s="76" t="str">
        <f t="shared" si="69"/>
        <v/>
      </c>
      <c r="R166" s="76" t="str">
        <f t="shared" si="70"/>
        <v/>
      </c>
      <c r="S166" s="108"/>
      <c r="T166" s="108"/>
      <c r="U166" s="108"/>
      <c r="V166" s="108"/>
      <c r="W166" s="108"/>
      <c r="X166" s="108"/>
      <c r="Y166" s="108"/>
      <c r="Z166" s="108"/>
      <c r="AA166" s="108"/>
      <c r="AB166" s="108"/>
      <c r="AC166" s="78" t="str">
        <f t="shared" si="71"/>
        <v/>
      </c>
      <c r="AD166" s="79" t="str">
        <f t="shared" si="72"/>
        <v/>
      </c>
      <c r="AE166" s="182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 t="str">
        <f t="shared" si="73"/>
        <v/>
      </c>
      <c r="AP166" s="76" t="str">
        <f t="shared" si="74"/>
        <v/>
      </c>
      <c r="AQ166" s="108"/>
      <c r="AR166" s="108"/>
      <c r="AS166" s="108"/>
      <c r="AT166" s="108"/>
      <c r="AU166" s="108"/>
      <c r="AV166" s="108"/>
      <c r="AW166" s="108"/>
      <c r="AX166" s="78" t="str">
        <f t="shared" si="75"/>
        <v/>
      </c>
      <c r="AY166" s="78" t="str">
        <f t="shared" si="76"/>
        <v/>
      </c>
      <c r="AZ166" s="384"/>
      <c r="BA166" s="385"/>
      <c r="BB166" s="80" t="str">
        <f t="shared" si="77"/>
        <v/>
      </c>
      <c r="BC166" s="182"/>
      <c r="BD166" s="76"/>
      <c r="BE166" s="76"/>
      <c r="BF166" s="76"/>
      <c r="BG166" s="76"/>
      <c r="BH166" s="76" t="str">
        <f t="shared" si="78"/>
        <v/>
      </c>
      <c r="BI166" s="76" t="str">
        <f t="shared" si="79"/>
        <v/>
      </c>
      <c r="BJ166" s="108"/>
      <c r="BK166" s="108"/>
      <c r="BL166" s="78"/>
      <c r="BM166" s="78"/>
      <c r="BN166" s="78"/>
      <c r="BO166" s="78"/>
      <c r="BP166" s="78"/>
      <c r="BQ166" s="78"/>
      <c r="BR166" s="78"/>
      <c r="BS166" s="78"/>
      <c r="BT166" s="78" t="str">
        <f t="shared" si="80"/>
        <v/>
      </c>
      <c r="BU166" s="78" t="str">
        <f t="shared" si="81"/>
        <v/>
      </c>
      <c r="BV166" s="82"/>
      <c r="BW166" s="82"/>
      <c r="BX166" s="82"/>
      <c r="BY166" s="82"/>
      <c r="BZ166" s="82"/>
      <c r="CA166" s="82" t="str">
        <f t="shared" si="82"/>
        <v/>
      </c>
      <c r="CB166" s="82" t="str">
        <f t="shared" si="83"/>
        <v/>
      </c>
      <c r="CC166" s="84"/>
      <c r="CD166" s="84"/>
      <c r="CE166" s="84"/>
      <c r="CF166" s="84"/>
      <c r="CG166" s="84"/>
      <c r="CH166" s="84" t="str">
        <f t="shared" si="84"/>
        <v/>
      </c>
      <c r="CI166" s="84" t="str">
        <f t="shared" si="85"/>
        <v/>
      </c>
      <c r="CJ166" s="86"/>
      <c r="CK166" s="86"/>
      <c r="CL166" s="86"/>
      <c r="CM166" s="86"/>
      <c r="CN166" s="86"/>
      <c r="CO166" s="86" t="str">
        <f t="shared" si="86"/>
        <v/>
      </c>
      <c r="CP166" s="86" t="str">
        <f t="shared" si="87"/>
        <v/>
      </c>
      <c r="CQ166" s="182"/>
      <c r="CR166" s="76"/>
      <c r="CS166" s="76"/>
      <c r="CT166" s="88"/>
      <c r="CU166" s="88"/>
      <c r="CV166" s="88"/>
      <c r="CW166" s="88"/>
      <c r="CX166" s="88"/>
      <c r="CY166" s="88" t="str">
        <f t="shared" si="88"/>
        <v/>
      </c>
      <c r="CZ166" s="89" t="str">
        <f t="shared" si="89"/>
        <v/>
      </c>
      <c r="DA166" s="386"/>
      <c r="DB166" s="385"/>
      <c r="DC166" s="80" t="str">
        <f t="shared" si="90"/>
        <v/>
      </c>
      <c r="DD166" s="162" t="str">
        <f t="shared" si="91"/>
        <v/>
      </c>
      <c r="DE166" s="162" t="str">
        <f t="shared" si="92"/>
        <v/>
      </c>
      <c r="DF166" s="162" t="str">
        <f t="shared" si="93"/>
        <v/>
      </c>
      <c r="DG166" s="162" t="str">
        <f t="shared" si="94"/>
        <v/>
      </c>
      <c r="DH166" s="93" t="str">
        <f t="shared" si="95"/>
        <v/>
      </c>
      <c r="DI166" s="94" t="str">
        <f t="shared" si="96"/>
        <v/>
      </c>
      <c r="DJ166" s="95" t="str">
        <f t="shared" si="97"/>
        <v/>
      </c>
      <c r="DK166" s="96" t="str">
        <f t="shared" si="98"/>
        <v/>
      </c>
      <c r="DL166" s="97" t="str">
        <f t="shared" si="99"/>
        <v/>
      </c>
      <c r="DM166" s="164" t="str">
        <f t="shared" si="66"/>
        <v/>
      </c>
      <c r="DN166" s="225">
        <f t="shared" si="67"/>
        <v>89</v>
      </c>
      <c r="DO166" s="225">
        <f t="shared" si="68"/>
        <v>87</v>
      </c>
    </row>
    <row r="167" spans="1:119" ht="18" hidden="1" customHeight="1">
      <c r="A167" s="70">
        <v>406913150542</v>
      </c>
      <c r="B167" s="103">
        <v>1202</v>
      </c>
      <c r="C167" s="465" t="s">
        <v>242</v>
      </c>
      <c r="D167" s="466"/>
      <c r="E167" s="182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 t="str">
        <f t="shared" si="69"/>
        <v/>
      </c>
      <c r="R167" s="76" t="str">
        <f t="shared" si="70"/>
        <v/>
      </c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 t="str">
        <f t="shared" si="71"/>
        <v/>
      </c>
      <c r="AD167" s="79" t="str">
        <f t="shared" si="72"/>
        <v/>
      </c>
      <c r="AE167" s="182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 t="str">
        <f t="shared" si="73"/>
        <v/>
      </c>
      <c r="AP167" s="76" t="str">
        <f t="shared" si="74"/>
        <v/>
      </c>
      <c r="AQ167" s="78"/>
      <c r="AR167" s="78"/>
      <c r="AS167" s="78"/>
      <c r="AT167" s="78"/>
      <c r="AU167" s="78"/>
      <c r="AV167" s="78"/>
      <c r="AW167" s="78"/>
      <c r="AX167" s="78" t="str">
        <f t="shared" si="75"/>
        <v/>
      </c>
      <c r="AY167" s="78" t="str">
        <f t="shared" si="76"/>
        <v/>
      </c>
      <c r="AZ167" s="384"/>
      <c r="BA167" s="385"/>
      <c r="BB167" s="80" t="str">
        <f t="shared" si="77"/>
        <v/>
      </c>
      <c r="BC167" s="182"/>
      <c r="BD167" s="76"/>
      <c r="BE167" s="76"/>
      <c r="BF167" s="76"/>
      <c r="BG167" s="76"/>
      <c r="BH167" s="76" t="str">
        <f t="shared" si="78"/>
        <v/>
      </c>
      <c r="BI167" s="76" t="str">
        <f t="shared" si="79"/>
        <v/>
      </c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 t="str">
        <f t="shared" si="80"/>
        <v/>
      </c>
      <c r="BU167" s="78" t="str">
        <f t="shared" si="81"/>
        <v/>
      </c>
      <c r="BV167" s="82"/>
      <c r="BW167" s="82"/>
      <c r="BX167" s="82"/>
      <c r="BY167" s="82"/>
      <c r="BZ167" s="82"/>
      <c r="CA167" s="82" t="str">
        <f t="shared" si="82"/>
        <v/>
      </c>
      <c r="CB167" s="82" t="str">
        <f t="shared" si="83"/>
        <v/>
      </c>
      <c r="CC167" s="84"/>
      <c r="CD167" s="84"/>
      <c r="CE167" s="84"/>
      <c r="CF167" s="84"/>
      <c r="CG167" s="84"/>
      <c r="CH167" s="84" t="str">
        <f t="shared" si="84"/>
        <v/>
      </c>
      <c r="CI167" s="84" t="str">
        <f t="shared" si="85"/>
        <v/>
      </c>
      <c r="CJ167" s="86"/>
      <c r="CK167" s="86"/>
      <c r="CL167" s="86"/>
      <c r="CM167" s="86"/>
      <c r="CN167" s="86"/>
      <c r="CO167" s="86" t="str">
        <f t="shared" si="86"/>
        <v/>
      </c>
      <c r="CP167" s="86" t="str">
        <f t="shared" si="87"/>
        <v/>
      </c>
      <c r="CQ167" s="182"/>
      <c r="CR167" s="76"/>
      <c r="CS167" s="76"/>
      <c r="CT167" s="88"/>
      <c r="CU167" s="88"/>
      <c r="CV167" s="88"/>
      <c r="CW167" s="88"/>
      <c r="CX167" s="88"/>
      <c r="CY167" s="88" t="str">
        <f>IF(SUMIFS(CQ167:CX167,CQ167:CX167,"&gt;=0")=0,"",SUMIFS(CQ167:CX167,CQ167:CX167,"&gt;=0"))</f>
        <v/>
      </c>
      <c r="CZ167" s="89" t="str">
        <f t="shared" si="89"/>
        <v/>
      </c>
      <c r="DA167" s="386"/>
      <c r="DB167" s="385"/>
      <c r="DC167" s="80" t="str">
        <f t="shared" si="90"/>
        <v/>
      </c>
      <c r="DD167" s="162" t="str">
        <f t="shared" si="91"/>
        <v/>
      </c>
      <c r="DE167" s="162" t="str">
        <f t="shared" si="92"/>
        <v/>
      </c>
      <c r="DF167" s="162" t="str">
        <f t="shared" si="93"/>
        <v/>
      </c>
      <c r="DG167" s="162" t="str">
        <f t="shared" si="94"/>
        <v/>
      </c>
      <c r="DH167" s="93" t="str">
        <f t="shared" si="95"/>
        <v/>
      </c>
      <c r="DI167" s="94" t="str">
        <f t="shared" si="96"/>
        <v/>
      </c>
      <c r="DJ167" s="95" t="str">
        <f t="shared" si="97"/>
        <v/>
      </c>
      <c r="DK167" s="96" t="str">
        <f t="shared" si="98"/>
        <v/>
      </c>
      <c r="DL167" s="97" t="str">
        <f t="shared" si="99"/>
        <v/>
      </c>
      <c r="DM167" s="164" t="str">
        <f t="shared" si="66"/>
        <v/>
      </c>
      <c r="DN167" s="225">
        <f t="shared" si="67"/>
        <v>79</v>
      </c>
      <c r="DO167" s="225">
        <f t="shared" si="68"/>
        <v>77</v>
      </c>
    </row>
    <row r="168" spans="1:119" ht="18" hidden="1" customHeight="1">
      <c r="A168" s="70">
        <v>136678050167</v>
      </c>
      <c r="B168" s="71">
        <v>1681</v>
      </c>
      <c r="C168" s="474" t="s">
        <v>243</v>
      </c>
      <c r="D168" s="475"/>
      <c r="E168" s="182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 t="str">
        <f t="shared" si="69"/>
        <v/>
      </c>
      <c r="R168" s="76" t="str">
        <f t="shared" si="70"/>
        <v/>
      </c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 t="str">
        <f t="shared" si="71"/>
        <v/>
      </c>
      <c r="AD168" s="79" t="str">
        <f t="shared" si="72"/>
        <v/>
      </c>
      <c r="AE168" s="182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 t="str">
        <f t="shared" si="73"/>
        <v/>
      </c>
      <c r="AP168" s="76" t="str">
        <f t="shared" si="74"/>
        <v/>
      </c>
      <c r="AQ168" s="78"/>
      <c r="AR168" s="78"/>
      <c r="AS168" s="78"/>
      <c r="AT168" s="78"/>
      <c r="AU168" s="78"/>
      <c r="AV168" s="78"/>
      <c r="AW168" s="78"/>
      <c r="AX168" s="78" t="str">
        <f t="shared" si="75"/>
        <v/>
      </c>
      <c r="AY168" s="78" t="str">
        <f t="shared" si="76"/>
        <v/>
      </c>
      <c r="AZ168" s="384"/>
      <c r="BA168" s="385"/>
      <c r="BB168" s="80" t="str">
        <f t="shared" si="77"/>
        <v/>
      </c>
      <c r="BC168" s="182"/>
      <c r="BD168" s="76"/>
      <c r="BE168" s="76"/>
      <c r="BF168" s="76"/>
      <c r="BG168" s="76"/>
      <c r="BH168" s="76" t="str">
        <f t="shared" si="78"/>
        <v/>
      </c>
      <c r="BI168" s="76" t="str">
        <f t="shared" si="79"/>
        <v/>
      </c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 t="str">
        <f t="shared" si="80"/>
        <v/>
      </c>
      <c r="BU168" s="78" t="str">
        <f t="shared" si="81"/>
        <v/>
      </c>
      <c r="BV168" s="82"/>
      <c r="BW168" s="82"/>
      <c r="BX168" s="82"/>
      <c r="BY168" s="82"/>
      <c r="BZ168" s="82"/>
      <c r="CA168" s="82" t="str">
        <f t="shared" si="82"/>
        <v/>
      </c>
      <c r="CB168" s="82" t="str">
        <f t="shared" si="83"/>
        <v/>
      </c>
      <c r="CC168" s="84"/>
      <c r="CD168" s="84"/>
      <c r="CE168" s="84"/>
      <c r="CF168" s="84"/>
      <c r="CG168" s="84"/>
      <c r="CH168" s="84" t="str">
        <f t="shared" si="84"/>
        <v/>
      </c>
      <c r="CI168" s="84" t="str">
        <f t="shared" si="85"/>
        <v/>
      </c>
      <c r="CJ168" s="86"/>
      <c r="CK168" s="86"/>
      <c r="CL168" s="86"/>
      <c r="CM168" s="86"/>
      <c r="CN168" s="86"/>
      <c r="CO168" s="86" t="str">
        <f t="shared" si="86"/>
        <v/>
      </c>
      <c r="CP168" s="86" t="str">
        <f t="shared" si="87"/>
        <v/>
      </c>
      <c r="CQ168" s="182"/>
      <c r="CR168" s="76"/>
      <c r="CS168" s="76"/>
      <c r="CT168" s="88"/>
      <c r="CU168" s="88"/>
      <c r="CV168" s="88"/>
      <c r="CW168" s="88"/>
      <c r="CX168" s="88"/>
      <c r="CY168" s="88" t="str">
        <f t="shared" si="88"/>
        <v/>
      </c>
      <c r="CZ168" s="89" t="str">
        <f t="shared" si="89"/>
        <v/>
      </c>
      <c r="DA168" s="386"/>
      <c r="DB168" s="385"/>
      <c r="DC168" s="80" t="str">
        <f t="shared" si="90"/>
        <v/>
      </c>
      <c r="DD168" s="162" t="str">
        <f t="shared" si="91"/>
        <v/>
      </c>
      <c r="DE168" s="162" t="str">
        <f t="shared" si="92"/>
        <v/>
      </c>
      <c r="DF168" s="162" t="str">
        <f t="shared" si="93"/>
        <v/>
      </c>
      <c r="DG168" s="162" t="str">
        <f t="shared" si="94"/>
        <v/>
      </c>
      <c r="DH168" s="93" t="str">
        <f t="shared" si="95"/>
        <v/>
      </c>
      <c r="DI168" s="94" t="str">
        <f t="shared" si="96"/>
        <v/>
      </c>
      <c r="DJ168" s="95" t="str">
        <f t="shared" si="97"/>
        <v/>
      </c>
      <c r="DK168" s="96" t="str">
        <f t="shared" si="98"/>
        <v/>
      </c>
      <c r="DL168" s="97" t="str">
        <f t="shared" si="99"/>
        <v/>
      </c>
      <c r="DM168" s="164" t="str">
        <f t="shared" si="66"/>
        <v/>
      </c>
      <c r="DN168" s="225">
        <f t="shared" si="67"/>
        <v>93</v>
      </c>
      <c r="DO168" s="225">
        <f t="shared" si="68"/>
        <v>88</v>
      </c>
    </row>
    <row r="169" spans="1:119" ht="18" hidden="1" customHeight="1">
      <c r="A169" s="70">
        <v>406913150515</v>
      </c>
      <c r="B169" s="71">
        <v>1211</v>
      </c>
      <c r="C169" s="474" t="s">
        <v>244</v>
      </c>
      <c r="D169" s="475"/>
      <c r="E169" s="182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 t="str">
        <f t="shared" si="69"/>
        <v/>
      </c>
      <c r="R169" s="76" t="str">
        <f t="shared" si="70"/>
        <v/>
      </c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 t="str">
        <f t="shared" si="71"/>
        <v/>
      </c>
      <c r="AD169" s="79" t="str">
        <f t="shared" si="72"/>
        <v/>
      </c>
      <c r="AE169" s="182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 t="str">
        <f t="shared" si="73"/>
        <v/>
      </c>
      <c r="AP169" s="76" t="str">
        <f t="shared" si="74"/>
        <v/>
      </c>
      <c r="AQ169" s="78"/>
      <c r="AR169" s="78"/>
      <c r="AS169" s="78"/>
      <c r="AT169" s="78"/>
      <c r="AU169" s="78"/>
      <c r="AV169" s="78"/>
      <c r="AW169" s="78"/>
      <c r="AX169" s="78" t="str">
        <f t="shared" si="75"/>
        <v/>
      </c>
      <c r="AY169" s="78" t="str">
        <f t="shared" si="76"/>
        <v/>
      </c>
      <c r="AZ169" s="384"/>
      <c r="BA169" s="385"/>
      <c r="BB169" s="80" t="str">
        <f t="shared" si="77"/>
        <v/>
      </c>
      <c r="BC169" s="182"/>
      <c r="BD169" s="76"/>
      <c r="BE169" s="76"/>
      <c r="BF169" s="76"/>
      <c r="BG169" s="76"/>
      <c r="BH169" s="76" t="str">
        <f t="shared" si="78"/>
        <v/>
      </c>
      <c r="BI169" s="76" t="str">
        <f t="shared" si="79"/>
        <v/>
      </c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 t="str">
        <f t="shared" si="80"/>
        <v/>
      </c>
      <c r="BU169" s="78" t="str">
        <f t="shared" si="81"/>
        <v/>
      </c>
      <c r="BV169" s="82"/>
      <c r="BW169" s="82"/>
      <c r="BX169" s="82"/>
      <c r="BY169" s="82"/>
      <c r="BZ169" s="82"/>
      <c r="CA169" s="82" t="str">
        <f t="shared" si="82"/>
        <v/>
      </c>
      <c r="CB169" s="82" t="str">
        <f t="shared" si="83"/>
        <v/>
      </c>
      <c r="CC169" s="84"/>
      <c r="CD169" s="84"/>
      <c r="CE169" s="84"/>
      <c r="CF169" s="84"/>
      <c r="CG169" s="84"/>
      <c r="CH169" s="84" t="str">
        <f t="shared" si="84"/>
        <v/>
      </c>
      <c r="CI169" s="84" t="str">
        <f t="shared" si="85"/>
        <v/>
      </c>
      <c r="CJ169" s="86"/>
      <c r="CK169" s="86"/>
      <c r="CL169" s="86"/>
      <c r="CM169" s="86"/>
      <c r="CN169" s="86"/>
      <c r="CO169" s="86" t="str">
        <f t="shared" si="86"/>
        <v/>
      </c>
      <c r="CP169" s="86" t="str">
        <f t="shared" si="87"/>
        <v/>
      </c>
      <c r="CQ169" s="182"/>
      <c r="CR169" s="76"/>
      <c r="CS169" s="76"/>
      <c r="CT169" s="88"/>
      <c r="CU169" s="88"/>
      <c r="CV169" s="88"/>
      <c r="CW169" s="88"/>
      <c r="CX169" s="88"/>
      <c r="CY169" s="88" t="str">
        <f t="shared" si="88"/>
        <v/>
      </c>
      <c r="CZ169" s="89" t="str">
        <f t="shared" si="89"/>
        <v/>
      </c>
      <c r="DA169" s="386"/>
      <c r="DB169" s="385"/>
      <c r="DC169" s="80" t="str">
        <f t="shared" si="90"/>
        <v/>
      </c>
      <c r="DD169" s="162" t="str">
        <f t="shared" si="91"/>
        <v/>
      </c>
      <c r="DE169" s="162" t="str">
        <f t="shared" si="92"/>
        <v/>
      </c>
      <c r="DF169" s="162" t="str">
        <f t="shared" si="93"/>
        <v/>
      </c>
      <c r="DG169" s="162" t="str">
        <f t="shared" si="94"/>
        <v/>
      </c>
      <c r="DH169" s="93" t="str">
        <f t="shared" si="95"/>
        <v/>
      </c>
      <c r="DI169" s="94" t="str">
        <f t="shared" si="96"/>
        <v/>
      </c>
      <c r="DJ169" s="95" t="str">
        <f t="shared" si="97"/>
        <v/>
      </c>
      <c r="DK169" s="96" t="str">
        <f t="shared" si="98"/>
        <v/>
      </c>
      <c r="DL169" s="97" t="str">
        <f t="shared" si="99"/>
        <v/>
      </c>
      <c r="DM169" s="164" t="str">
        <f t="shared" si="66"/>
        <v/>
      </c>
      <c r="DN169" s="225">
        <f t="shared" si="67"/>
        <v>70</v>
      </c>
      <c r="DO169" s="225">
        <f t="shared" si="68"/>
        <v>70</v>
      </c>
    </row>
    <row r="170" spans="1:119" ht="18" hidden="1" customHeight="1">
      <c r="A170" s="70">
        <v>319905110231</v>
      </c>
      <c r="B170" s="103">
        <v>1682</v>
      </c>
      <c r="C170" s="465" t="s">
        <v>245</v>
      </c>
      <c r="D170" s="466"/>
      <c r="E170" s="182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 t="str">
        <f t="shared" si="69"/>
        <v/>
      </c>
      <c r="R170" s="76" t="str">
        <f t="shared" si="70"/>
        <v/>
      </c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 t="str">
        <f t="shared" si="71"/>
        <v/>
      </c>
      <c r="AD170" s="79" t="str">
        <f t="shared" si="72"/>
        <v/>
      </c>
      <c r="AE170" s="182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 t="str">
        <f t="shared" si="73"/>
        <v/>
      </c>
      <c r="AP170" s="76" t="str">
        <f t="shared" si="74"/>
        <v/>
      </c>
      <c r="AQ170" s="78"/>
      <c r="AR170" s="78"/>
      <c r="AS170" s="78"/>
      <c r="AT170" s="78"/>
      <c r="AU170" s="78"/>
      <c r="AV170" s="78"/>
      <c r="AW170" s="78"/>
      <c r="AX170" s="78" t="str">
        <f t="shared" si="75"/>
        <v/>
      </c>
      <c r="AY170" s="78" t="str">
        <f t="shared" si="76"/>
        <v/>
      </c>
      <c r="AZ170" s="384"/>
      <c r="BA170" s="385"/>
      <c r="BB170" s="80" t="str">
        <f t="shared" si="77"/>
        <v/>
      </c>
      <c r="BC170" s="182"/>
      <c r="BD170" s="76"/>
      <c r="BE170" s="76"/>
      <c r="BF170" s="76"/>
      <c r="BG170" s="76"/>
      <c r="BH170" s="76" t="str">
        <f t="shared" si="78"/>
        <v/>
      </c>
      <c r="BI170" s="76" t="str">
        <f t="shared" si="79"/>
        <v/>
      </c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 t="str">
        <f t="shared" si="80"/>
        <v/>
      </c>
      <c r="BU170" s="78" t="str">
        <f t="shared" si="81"/>
        <v/>
      </c>
      <c r="BV170" s="82"/>
      <c r="BW170" s="82"/>
      <c r="BX170" s="82"/>
      <c r="BY170" s="82"/>
      <c r="BZ170" s="82"/>
      <c r="CA170" s="82" t="str">
        <f t="shared" si="82"/>
        <v/>
      </c>
      <c r="CB170" s="82" t="str">
        <f t="shared" si="83"/>
        <v/>
      </c>
      <c r="CC170" s="84"/>
      <c r="CD170" s="84"/>
      <c r="CE170" s="84"/>
      <c r="CF170" s="84"/>
      <c r="CG170" s="84"/>
      <c r="CH170" s="84" t="str">
        <f t="shared" si="84"/>
        <v/>
      </c>
      <c r="CI170" s="84" t="str">
        <f t="shared" si="85"/>
        <v/>
      </c>
      <c r="CJ170" s="86"/>
      <c r="CK170" s="86"/>
      <c r="CL170" s="86"/>
      <c r="CM170" s="86"/>
      <c r="CN170" s="86"/>
      <c r="CO170" s="86" t="str">
        <f t="shared" si="86"/>
        <v/>
      </c>
      <c r="CP170" s="86" t="str">
        <f t="shared" si="87"/>
        <v/>
      </c>
      <c r="CQ170" s="182"/>
      <c r="CR170" s="76"/>
      <c r="CS170" s="76"/>
      <c r="CT170" s="88"/>
      <c r="CU170" s="88"/>
      <c r="CV170" s="88"/>
      <c r="CW170" s="88"/>
      <c r="CX170" s="88"/>
      <c r="CY170" s="88" t="str">
        <f t="shared" si="88"/>
        <v/>
      </c>
      <c r="CZ170" s="89" t="str">
        <f t="shared" si="89"/>
        <v/>
      </c>
      <c r="DA170" s="386"/>
      <c r="DB170" s="385"/>
      <c r="DC170" s="80" t="str">
        <f t="shared" si="90"/>
        <v/>
      </c>
      <c r="DD170" s="162" t="str">
        <f t="shared" si="91"/>
        <v/>
      </c>
      <c r="DE170" s="162" t="str">
        <f t="shared" si="92"/>
        <v/>
      </c>
      <c r="DF170" s="162" t="str">
        <f t="shared" si="93"/>
        <v/>
      </c>
      <c r="DG170" s="162" t="str">
        <f t="shared" si="94"/>
        <v/>
      </c>
      <c r="DH170" s="93" t="str">
        <f t="shared" si="95"/>
        <v/>
      </c>
      <c r="DI170" s="94" t="str">
        <f t="shared" si="96"/>
        <v/>
      </c>
      <c r="DJ170" s="95" t="str">
        <f t="shared" si="97"/>
        <v/>
      </c>
      <c r="DK170" s="96" t="str">
        <f t="shared" si="98"/>
        <v/>
      </c>
      <c r="DL170" s="97" t="str">
        <f t="shared" si="99"/>
        <v/>
      </c>
      <c r="DM170" s="164" t="str">
        <f t="shared" si="66"/>
        <v/>
      </c>
      <c r="DN170" s="225">
        <f t="shared" si="67"/>
        <v>80</v>
      </c>
      <c r="DO170" s="225">
        <f t="shared" si="68"/>
        <v>78</v>
      </c>
    </row>
    <row r="171" spans="1:119" ht="18" hidden="1" customHeight="1">
      <c r="A171" s="70">
        <v>406913150544</v>
      </c>
      <c r="B171" s="71">
        <v>1004</v>
      </c>
      <c r="C171" s="476" t="s">
        <v>246</v>
      </c>
      <c r="D171" s="477"/>
      <c r="E171" s="182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 t="str">
        <f t="shared" si="69"/>
        <v/>
      </c>
      <c r="R171" s="76" t="str">
        <f t="shared" si="70"/>
        <v/>
      </c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 t="str">
        <f t="shared" si="71"/>
        <v/>
      </c>
      <c r="AD171" s="79" t="str">
        <f t="shared" si="72"/>
        <v/>
      </c>
      <c r="AE171" s="182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 t="str">
        <f t="shared" si="73"/>
        <v/>
      </c>
      <c r="AP171" s="76" t="str">
        <f t="shared" si="74"/>
        <v/>
      </c>
      <c r="AQ171" s="78"/>
      <c r="AR171" s="78"/>
      <c r="AS171" s="78"/>
      <c r="AT171" s="78"/>
      <c r="AU171" s="78"/>
      <c r="AV171" s="78"/>
      <c r="AW171" s="78"/>
      <c r="AX171" s="78" t="str">
        <f t="shared" si="75"/>
        <v/>
      </c>
      <c r="AY171" s="78" t="str">
        <f t="shared" si="76"/>
        <v/>
      </c>
      <c r="AZ171" s="384"/>
      <c r="BA171" s="385"/>
      <c r="BB171" s="80" t="str">
        <f t="shared" si="77"/>
        <v/>
      </c>
      <c r="BC171" s="182"/>
      <c r="BD171" s="76"/>
      <c r="BE171" s="76"/>
      <c r="BF171" s="76"/>
      <c r="BG171" s="76"/>
      <c r="BH171" s="76" t="str">
        <f t="shared" si="78"/>
        <v/>
      </c>
      <c r="BI171" s="76" t="str">
        <f t="shared" si="79"/>
        <v/>
      </c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 t="str">
        <f t="shared" si="80"/>
        <v/>
      </c>
      <c r="BU171" s="78" t="str">
        <f t="shared" si="81"/>
        <v/>
      </c>
      <c r="BV171" s="82"/>
      <c r="BW171" s="82"/>
      <c r="BX171" s="82"/>
      <c r="BY171" s="82"/>
      <c r="BZ171" s="82"/>
      <c r="CA171" s="82" t="str">
        <f t="shared" si="82"/>
        <v/>
      </c>
      <c r="CB171" s="82" t="str">
        <f t="shared" si="83"/>
        <v/>
      </c>
      <c r="CC171" s="84"/>
      <c r="CD171" s="84"/>
      <c r="CE171" s="84"/>
      <c r="CF171" s="84"/>
      <c r="CG171" s="84"/>
      <c r="CH171" s="84" t="str">
        <f t="shared" si="84"/>
        <v/>
      </c>
      <c r="CI171" s="84" t="str">
        <f t="shared" si="85"/>
        <v/>
      </c>
      <c r="CJ171" s="86"/>
      <c r="CK171" s="86"/>
      <c r="CL171" s="86"/>
      <c r="CM171" s="86"/>
      <c r="CN171" s="86"/>
      <c r="CO171" s="86" t="str">
        <f t="shared" si="86"/>
        <v/>
      </c>
      <c r="CP171" s="86" t="str">
        <f t="shared" si="87"/>
        <v/>
      </c>
      <c r="CQ171" s="182"/>
      <c r="CR171" s="76"/>
      <c r="CS171" s="76"/>
      <c r="CT171" s="88"/>
      <c r="CU171" s="88"/>
      <c r="CV171" s="88"/>
      <c r="CW171" s="88"/>
      <c r="CX171" s="88"/>
      <c r="CY171" s="88" t="str">
        <f t="shared" si="88"/>
        <v/>
      </c>
      <c r="CZ171" s="89" t="str">
        <f t="shared" si="89"/>
        <v/>
      </c>
      <c r="DA171" s="386"/>
      <c r="DB171" s="385"/>
      <c r="DC171" s="80" t="str">
        <f t="shared" si="90"/>
        <v/>
      </c>
      <c r="DD171" s="162" t="str">
        <f t="shared" si="91"/>
        <v/>
      </c>
      <c r="DE171" s="162" t="str">
        <f t="shared" si="92"/>
        <v/>
      </c>
      <c r="DF171" s="162" t="str">
        <f t="shared" si="93"/>
        <v/>
      </c>
      <c r="DG171" s="162" t="str">
        <f t="shared" si="94"/>
        <v/>
      </c>
      <c r="DH171" s="93" t="str">
        <f t="shared" si="95"/>
        <v/>
      </c>
      <c r="DI171" s="94" t="str">
        <f>IFERROR(75+(100-75)/(100-60)*(DH171-60),"")</f>
        <v/>
      </c>
      <c r="DJ171" s="95" t="str">
        <f t="shared" si="97"/>
        <v/>
      </c>
      <c r="DK171" s="96" t="str">
        <f t="shared" si="98"/>
        <v/>
      </c>
      <c r="DL171" s="97" t="str">
        <f>IFERROR(IF(ROUND(IF($C$142="Green",DI171,IF($C$142="Orange",DJ171,IF($C$142="Yellow",DK171,"Error!"))),0)&lt;70,70,ROUND(IF($C$142="Green",DI171,IF($C$142="Orange",DJ171,IF($C$142="Yellow",DK171,"Error!"))),0)),"")</f>
        <v/>
      </c>
      <c r="DM171" s="164" t="str">
        <f t="shared" si="66"/>
        <v/>
      </c>
      <c r="DN171" s="225">
        <f t="shared" si="67"/>
        <v>81</v>
      </c>
      <c r="DO171" s="225">
        <f t="shared" si="68"/>
        <v>79</v>
      </c>
    </row>
    <row r="172" spans="1:119" ht="18" hidden="1" customHeight="1">
      <c r="A172" s="70">
        <v>406940150018</v>
      </c>
      <c r="B172" s="71">
        <v>1683</v>
      </c>
      <c r="C172" s="474" t="s">
        <v>247</v>
      </c>
      <c r="D172" s="475"/>
      <c r="E172" s="182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 t="str">
        <f t="shared" si="69"/>
        <v/>
      </c>
      <c r="R172" s="76" t="str">
        <f t="shared" si="70"/>
        <v/>
      </c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 t="str">
        <f t="shared" si="71"/>
        <v/>
      </c>
      <c r="AD172" s="79" t="str">
        <f t="shared" si="72"/>
        <v/>
      </c>
      <c r="AE172" s="182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 t="str">
        <f t="shared" si="73"/>
        <v/>
      </c>
      <c r="AP172" s="76" t="str">
        <f t="shared" si="74"/>
        <v/>
      </c>
      <c r="AQ172" s="78"/>
      <c r="AR172" s="78"/>
      <c r="AS172" s="78"/>
      <c r="AT172" s="78"/>
      <c r="AU172" s="78"/>
      <c r="AV172" s="78"/>
      <c r="AW172" s="78"/>
      <c r="AX172" s="78" t="str">
        <f t="shared" si="75"/>
        <v/>
      </c>
      <c r="AY172" s="78" t="str">
        <f t="shared" si="76"/>
        <v/>
      </c>
      <c r="AZ172" s="384"/>
      <c r="BA172" s="385"/>
      <c r="BB172" s="80" t="str">
        <f t="shared" si="77"/>
        <v/>
      </c>
      <c r="BC172" s="182"/>
      <c r="BD172" s="76"/>
      <c r="BE172" s="76"/>
      <c r="BF172" s="76"/>
      <c r="BG172" s="76"/>
      <c r="BH172" s="76" t="str">
        <f t="shared" si="78"/>
        <v/>
      </c>
      <c r="BI172" s="76" t="str">
        <f t="shared" si="79"/>
        <v/>
      </c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 t="str">
        <f t="shared" si="80"/>
        <v/>
      </c>
      <c r="BU172" s="78" t="str">
        <f t="shared" si="81"/>
        <v/>
      </c>
      <c r="BV172" s="82"/>
      <c r="BW172" s="82"/>
      <c r="BX172" s="82"/>
      <c r="BY172" s="82"/>
      <c r="BZ172" s="82"/>
      <c r="CA172" s="82" t="str">
        <f t="shared" si="82"/>
        <v/>
      </c>
      <c r="CB172" s="82" t="str">
        <f t="shared" si="83"/>
        <v/>
      </c>
      <c r="CC172" s="84"/>
      <c r="CD172" s="84"/>
      <c r="CE172" s="84"/>
      <c r="CF172" s="84"/>
      <c r="CG172" s="84"/>
      <c r="CH172" s="84" t="str">
        <f t="shared" si="84"/>
        <v/>
      </c>
      <c r="CI172" s="84" t="str">
        <f t="shared" si="85"/>
        <v/>
      </c>
      <c r="CJ172" s="86"/>
      <c r="CK172" s="86"/>
      <c r="CL172" s="86"/>
      <c r="CM172" s="86"/>
      <c r="CN172" s="86"/>
      <c r="CO172" s="86" t="str">
        <f t="shared" si="86"/>
        <v/>
      </c>
      <c r="CP172" s="86" t="str">
        <f t="shared" si="87"/>
        <v/>
      </c>
      <c r="CQ172" s="182"/>
      <c r="CR172" s="76"/>
      <c r="CS172" s="76"/>
      <c r="CT172" s="88"/>
      <c r="CU172" s="88"/>
      <c r="CV172" s="88"/>
      <c r="CW172" s="88"/>
      <c r="CX172" s="88"/>
      <c r="CY172" s="88" t="str">
        <f t="shared" si="88"/>
        <v/>
      </c>
      <c r="CZ172" s="89" t="str">
        <f t="shared" si="89"/>
        <v/>
      </c>
      <c r="DA172" s="386"/>
      <c r="DB172" s="385"/>
      <c r="DC172" s="80" t="str">
        <f t="shared" si="90"/>
        <v/>
      </c>
      <c r="DD172" s="162" t="str">
        <f t="shared" si="91"/>
        <v/>
      </c>
      <c r="DE172" s="162" t="str">
        <f t="shared" si="92"/>
        <v/>
      </c>
      <c r="DF172" s="162" t="str">
        <f t="shared" si="93"/>
        <v/>
      </c>
      <c r="DG172" s="162" t="str">
        <f t="shared" si="94"/>
        <v/>
      </c>
      <c r="DH172" s="93" t="str">
        <f t="shared" si="95"/>
        <v/>
      </c>
      <c r="DI172" s="94" t="str">
        <f t="shared" si="96"/>
        <v/>
      </c>
      <c r="DJ172" s="95" t="str">
        <f t="shared" si="97"/>
        <v/>
      </c>
      <c r="DK172" s="96" t="str">
        <f t="shared" si="98"/>
        <v/>
      </c>
      <c r="DL172" s="97" t="str">
        <f t="shared" si="99"/>
        <v/>
      </c>
      <c r="DM172" s="164" t="str">
        <f t="shared" si="66"/>
        <v/>
      </c>
      <c r="DN172" s="225">
        <f t="shared" si="67"/>
        <v>84</v>
      </c>
      <c r="DO172" s="225">
        <f t="shared" si="68"/>
        <v>84</v>
      </c>
    </row>
    <row r="173" spans="1:119" ht="18" hidden="1" customHeight="1">
      <c r="A173" s="70">
        <v>319905140032</v>
      </c>
      <c r="B173" s="71">
        <v>347</v>
      </c>
      <c r="C173" s="474" t="s">
        <v>248</v>
      </c>
      <c r="D173" s="475"/>
      <c r="E173" s="182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 t="str">
        <f t="shared" si="69"/>
        <v/>
      </c>
      <c r="R173" s="76" t="str">
        <f t="shared" si="70"/>
        <v/>
      </c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 t="str">
        <f t="shared" si="71"/>
        <v/>
      </c>
      <c r="AD173" s="79" t="str">
        <f t="shared" si="72"/>
        <v/>
      </c>
      <c r="AE173" s="182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 t="str">
        <f t="shared" si="73"/>
        <v/>
      </c>
      <c r="AP173" s="76" t="str">
        <f t="shared" si="74"/>
        <v/>
      </c>
      <c r="AQ173" s="78"/>
      <c r="AR173" s="78"/>
      <c r="AS173" s="78"/>
      <c r="AT173" s="78"/>
      <c r="AU173" s="78"/>
      <c r="AV173" s="78"/>
      <c r="AW173" s="78"/>
      <c r="AX173" s="78" t="str">
        <f t="shared" si="75"/>
        <v/>
      </c>
      <c r="AY173" s="78" t="str">
        <f t="shared" si="76"/>
        <v/>
      </c>
      <c r="AZ173" s="384"/>
      <c r="BA173" s="385"/>
      <c r="BB173" s="80" t="str">
        <f t="shared" si="77"/>
        <v/>
      </c>
      <c r="BC173" s="182"/>
      <c r="BD173" s="76"/>
      <c r="BE173" s="76"/>
      <c r="BF173" s="76"/>
      <c r="BG173" s="76"/>
      <c r="BH173" s="76" t="str">
        <f t="shared" si="78"/>
        <v/>
      </c>
      <c r="BI173" s="76" t="str">
        <f t="shared" si="79"/>
        <v/>
      </c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 t="str">
        <f t="shared" si="80"/>
        <v/>
      </c>
      <c r="BU173" s="78" t="str">
        <f t="shared" si="81"/>
        <v/>
      </c>
      <c r="BV173" s="82"/>
      <c r="BW173" s="82"/>
      <c r="BX173" s="82"/>
      <c r="BY173" s="82"/>
      <c r="BZ173" s="82"/>
      <c r="CA173" s="82" t="str">
        <f t="shared" si="82"/>
        <v/>
      </c>
      <c r="CB173" s="82" t="str">
        <f t="shared" si="83"/>
        <v/>
      </c>
      <c r="CC173" s="84"/>
      <c r="CD173" s="84"/>
      <c r="CE173" s="84"/>
      <c r="CF173" s="84"/>
      <c r="CG173" s="84"/>
      <c r="CH173" s="84" t="str">
        <f t="shared" si="84"/>
        <v/>
      </c>
      <c r="CI173" s="84" t="str">
        <f t="shared" si="85"/>
        <v/>
      </c>
      <c r="CJ173" s="86"/>
      <c r="CK173" s="86"/>
      <c r="CL173" s="86"/>
      <c r="CM173" s="86"/>
      <c r="CN173" s="86"/>
      <c r="CO173" s="86" t="str">
        <f t="shared" si="86"/>
        <v/>
      </c>
      <c r="CP173" s="86" t="str">
        <f t="shared" si="87"/>
        <v/>
      </c>
      <c r="CQ173" s="182"/>
      <c r="CR173" s="76"/>
      <c r="CS173" s="76"/>
      <c r="CT173" s="88"/>
      <c r="CU173" s="88"/>
      <c r="CV173" s="88"/>
      <c r="CW173" s="88"/>
      <c r="CX173" s="88"/>
      <c r="CY173" s="88" t="str">
        <f t="shared" si="88"/>
        <v/>
      </c>
      <c r="CZ173" s="89" t="str">
        <f t="shared" si="89"/>
        <v/>
      </c>
      <c r="DA173" s="386"/>
      <c r="DB173" s="385"/>
      <c r="DC173" s="80" t="str">
        <f t="shared" si="90"/>
        <v/>
      </c>
      <c r="DD173" s="162" t="str">
        <f t="shared" si="91"/>
        <v/>
      </c>
      <c r="DE173" s="162" t="str">
        <f t="shared" si="92"/>
        <v/>
      </c>
      <c r="DF173" s="162" t="str">
        <f t="shared" si="93"/>
        <v/>
      </c>
      <c r="DG173" s="162" t="str">
        <f t="shared" si="94"/>
        <v/>
      </c>
      <c r="DH173" s="93" t="str">
        <f t="shared" si="95"/>
        <v/>
      </c>
      <c r="DI173" s="94" t="str">
        <f t="shared" si="96"/>
        <v/>
      </c>
      <c r="DJ173" s="95" t="str">
        <f t="shared" si="97"/>
        <v/>
      </c>
      <c r="DK173" s="96" t="str">
        <f t="shared" si="98"/>
        <v/>
      </c>
      <c r="DL173" s="97" t="str">
        <f t="shared" si="99"/>
        <v/>
      </c>
      <c r="DM173" s="164" t="str">
        <f t="shared" si="66"/>
        <v/>
      </c>
      <c r="DN173" s="225">
        <f t="shared" si="67"/>
        <v>75</v>
      </c>
      <c r="DO173" s="225" t="str">
        <f t="shared" ref="DO173:DO187" si="100">DL53</f>
        <v/>
      </c>
    </row>
    <row r="174" spans="1:119" ht="18" hidden="1" customHeight="1">
      <c r="A174" s="70">
        <v>305418120312</v>
      </c>
      <c r="B174" s="71">
        <v>1684</v>
      </c>
      <c r="C174" s="474" t="s">
        <v>249</v>
      </c>
      <c r="D174" s="475"/>
      <c r="E174" s="182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 t="str">
        <f t="shared" si="69"/>
        <v/>
      </c>
      <c r="R174" s="76" t="str">
        <f t="shared" si="70"/>
        <v/>
      </c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 t="str">
        <f t="shared" si="71"/>
        <v/>
      </c>
      <c r="AD174" s="79" t="str">
        <f t="shared" si="72"/>
        <v/>
      </c>
      <c r="AE174" s="182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 t="str">
        <f t="shared" si="73"/>
        <v/>
      </c>
      <c r="AP174" s="76" t="str">
        <f t="shared" si="74"/>
        <v/>
      </c>
      <c r="AQ174" s="78"/>
      <c r="AR174" s="78"/>
      <c r="AS174" s="78"/>
      <c r="AT174" s="78"/>
      <c r="AU174" s="78"/>
      <c r="AV174" s="78"/>
      <c r="AW174" s="78"/>
      <c r="AX174" s="78" t="str">
        <f t="shared" si="75"/>
        <v/>
      </c>
      <c r="AY174" s="78" t="str">
        <f t="shared" si="76"/>
        <v/>
      </c>
      <c r="AZ174" s="384"/>
      <c r="BA174" s="385"/>
      <c r="BB174" s="80" t="str">
        <f t="shared" si="77"/>
        <v/>
      </c>
      <c r="BC174" s="182"/>
      <c r="BD174" s="76"/>
      <c r="BE174" s="76"/>
      <c r="BF174" s="76"/>
      <c r="BG174" s="76"/>
      <c r="BH174" s="76" t="str">
        <f t="shared" si="78"/>
        <v/>
      </c>
      <c r="BI174" s="76" t="str">
        <f t="shared" si="79"/>
        <v/>
      </c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 t="str">
        <f t="shared" si="80"/>
        <v/>
      </c>
      <c r="BU174" s="78" t="str">
        <f t="shared" si="81"/>
        <v/>
      </c>
      <c r="BV174" s="82"/>
      <c r="BW174" s="82"/>
      <c r="BX174" s="82"/>
      <c r="BY174" s="82"/>
      <c r="BZ174" s="82"/>
      <c r="CA174" s="82" t="str">
        <f t="shared" si="82"/>
        <v/>
      </c>
      <c r="CB174" s="82" t="str">
        <f t="shared" si="83"/>
        <v/>
      </c>
      <c r="CC174" s="84"/>
      <c r="CD174" s="84"/>
      <c r="CE174" s="84"/>
      <c r="CF174" s="84"/>
      <c r="CG174" s="84"/>
      <c r="CH174" s="84" t="str">
        <f t="shared" si="84"/>
        <v/>
      </c>
      <c r="CI174" s="84" t="str">
        <f t="shared" si="85"/>
        <v/>
      </c>
      <c r="CJ174" s="86"/>
      <c r="CK174" s="86"/>
      <c r="CL174" s="86"/>
      <c r="CM174" s="86"/>
      <c r="CN174" s="86"/>
      <c r="CO174" s="86" t="str">
        <f t="shared" si="86"/>
        <v/>
      </c>
      <c r="CP174" s="86" t="str">
        <f t="shared" si="87"/>
        <v/>
      </c>
      <c r="CQ174" s="182"/>
      <c r="CR174" s="76"/>
      <c r="CS174" s="76"/>
      <c r="CT174" s="88"/>
      <c r="CU174" s="88"/>
      <c r="CV174" s="88"/>
      <c r="CW174" s="88"/>
      <c r="CX174" s="88"/>
      <c r="CY174" s="88" t="str">
        <f t="shared" si="88"/>
        <v/>
      </c>
      <c r="CZ174" s="89" t="str">
        <f t="shared" si="89"/>
        <v/>
      </c>
      <c r="DA174" s="386"/>
      <c r="DB174" s="385"/>
      <c r="DC174" s="80" t="str">
        <f t="shared" si="90"/>
        <v/>
      </c>
      <c r="DD174" s="162" t="str">
        <f t="shared" si="91"/>
        <v/>
      </c>
      <c r="DE174" s="162" t="str">
        <f t="shared" si="92"/>
        <v/>
      </c>
      <c r="DF174" s="162" t="str">
        <f t="shared" si="93"/>
        <v/>
      </c>
      <c r="DG174" s="162" t="str">
        <f t="shared" si="94"/>
        <v/>
      </c>
      <c r="DH174" s="93" t="str">
        <f t="shared" si="95"/>
        <v/>
      </c>
      <c r="DI174" s="94" t="str">
        <f t="shared" si="96"/>
        <v/>
      </c>
      <c r="DJ174" s="95" t="str">
        <f t="shared" si="97"/>
        <v/>
      </c>
      <c r="DK174" s="96" t="str">
        <f t="shared" si="98"/>
        <v/>
      </c>
      <c r="DL174" s="97" t="str">
        <f t="shared" si="99"/>
        <v/>
      </c>
      <c r="DM174" s="164" t="str">
        <f t="shared" ref="DM174:DM187" si="101">IFERROR(DL174-DL121,"")</f>
        <v/>
      </c>
      <c r="DN174" s="225" t="str">
        <f t="shared" ref="DN174:DN187" si="102">DL121</f>
        <v/>
      </c>
      <c r="DO174" s="225" t="str">
        <f t="shared" si="100"/>
        <v/>
      </c>
    </row>
    <row r="175" spans="1:119" ht="18" hidden="1" customHeight="1">
      <c r="A175" s="70">
        <v>136678050260</v>
      </c>
      <c r="B175" s="103">
        <v>1685</v>
      </c>
      <c r="C175" s="468" t="s">
        <v>250</v>
      </c>
      <c r="D175" s="469"/>
      <c r="E175" s="182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 t="str">
        <f t="shared" si="69"/>
        <v/>
      </c>
      <c r="R175" s="76" t="str">
        <f t="shared" si="70"/>
        <v/>
      </c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 t="str">
        <f t="shared" si="71"/>
        <v/>
      </c>
      <c r="AD175" s="79" t="str">
        <f t="shared" si="72"/>
        <v/>
      </c>
      <c r="AE175" s="182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 t="str">
        <f t="shared" si="73"/>
        <v/>
      </c>
      <c r="AP175" s="76" t="str">
        <f t="shared" si="74"/>
        <v/>
      </c>
      <c r="AQ175" s="78"/>
      <c r="AR175" s="78"/>
      <c r="AS175" s="78"/>
      <c r="AT175" s="78"/>
      <c r="AU175" s="78"/>
      <c r="AV175" s="78"/>
      <c r="AW175" s="78"/>
      <c r="AX175" s="78" t="str">
        <f t="shared" si="75"/>
        <v/>
      </c>
      <c r="AY175" s="78" t="str">
        <f t="shared" si="76"/>
        <v/>
      </c>
      <c r="AZ175" s="384"/>
      <c r="BA175" s="385"/>
      <c r="BB175" s="80" t="str">
        <f t="shared" si="77"/>
        <v/>
      </c>
      <c r="BC175" s="182"/>
      <c r="BD175" s="76"/>
      <c r="BE175" s="76"/>
      <c r="BF175" s="76"/>
      <c r="BG175" s="76"/>
      <c r="BH175" s="76" t="str">
        <f t="shared" si="78"/>
        <v/>
      </c>
      <c r="BI175" s="76" t="str">
        <f t="shared" si="79"/>
        <v/>
      </c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 t="str">
        <f t="shared" si="80"/>
        <v/>
      </c>
      <c r="BU175" s="78" t="str">
        <f t="shared" si="81"/>
        <v/>
      </c>
      <c r="BV175" s="82"/>
      <c r="BW175" s="82"/>
      <c r="BX175" s="82"/>
      <c r="BY175" s="82"/>
      <c r="BZ175" s="82"/>
      <c r="CA175" s="82" t="str">
        <f t="shared" si="82"/>
        <v/>
      </c>
      <c r="CB175" s="82" t="str">
        <f t="shared" si="83"/>
        <v/>
      </c>
      <c r="CC175" s="84"/>
      <c r="CD175" s="84"/>
      <c r="CE175" s="84"/>
      <c r="CF175" s="84"/>
      <c r="CG175" s="84"/>
      <c r="CH175" s="84" t="str">
        <f t="shared" si="84"/>
        <v/>
      </c>
      <c r="CI175" s="84" t="str">
        <f t="shared" si="85"/>
        <v/>
      </c>
      <c r="CJ175" s="86"/>
      <c r="CK175" s="86"/>
      <c r="CL175" s="86"/>
      <c r="CM175" s="86"/>
      <c r="CN175" s="86"/>
      <c r="CO175" s="86" t="str">
        <f t="shared" si="86"/>
        <v/>
      </c>
      <c r="CP175" s="86" t="str">
        <f t="shared" si="87"/>
        <v/>
      </c>
      <c r="CQ175" s="182"/>
      <c r="CR175" s="76"/>
      <c r="CS175" s="76"/>
      <c r="CT175" s="88"/>
      <c r="CU175" s="88"/>
      <c r="CV175" s="88"/>
      <c r="CW175" s="88"/>
      <c r="CX175" s="88"/>
      <c r="CY175" s="88" t="str">
        <f t="shared" si="88"/>
        <v/>
      </c>
      <c r="CZ175" s="89" t="str">
        <f t="shared" si="89"/>
        <v/>
      </c>
      <c r="DA175" s="386"/>
      <c r="DB175" s="385"/>
      <c r="DC175" s="80" t="str">
        <f t="shared" si="90"/>
        <v/>
      </c>
      <c r="DD175" s="162" t="str">
        <f t="shared" si="91"/>
        <v/>
      </c>
      <c r="DE175" s="162" t="str">
        <f t="shared" si="92"/>
        <v/>
      </c>
      <c r="DF175" s="162" t="str">
        <f t="shared" si="93"/>
        <v/>
      </c>
      <c r="DG175" s="162" t="str">
        <f t="shared" si="94"/>
        <v/>
      </c>
      <c r="DH175" s="93" t="str">
        <f t="shared" si="95"/>
        <v/>
      </c>
      <c r="DI175" s="94" t="str">
        <f t="shared" si="96"/>
        <v/>
      </c>
      <c r="DJ175" s="95" t="str">
        <f t="shared" si="97"/>
        <v/>
      </c>
      <c r="DK175" s="96" t="str">
        <f t="shared" si="98"/>
        <v/>
      </c>
      <c r="DL175" s="97" t="str">
        <f t="shared" si="99"/>
        <v/>
      </c>
      <c r="DM175" s="164" t="str">
        <f t="shared" si="101"/>
        <v/>
      </c>
      <c r="DN175" s="225" t="str">
        <f t="shared" si="102"/>
        <v/>
      </c>
      <c r="DO175" s="225" t="str">
        <f t="shared" si="100"/>
        <v/>
      </c>
    </row>
    <row r="176" spans="1:119" ht="18" hidden="1" customHeight="1">
      <c r="A176" s="70"/>
      <c r="B176" s="103"/>
      <c r="C176" s="465"/>
      <c r="D176" s="466"/>
      <c r="E176" s="182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 t="str">
        <f t="shared" si="69"/>
        <v/>
      </c>
      <c r="R176" s="76" t="str">
        <f t="shared" si="70"/>
        <v/>
      </c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 t="str">
        <f t="shared" si="71"/>
        <v/>
      </c>
      <c r="AD176" s="79" t="str">
        <f t="shared" si="72"/>
        <v/>
      </c>
      <c r="AE176" s="182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 t="str">
        <f t="shared" si="73"/>
        <v/>
      </c>
      <c r="AP176" s="76" t="str">
        <f t="shared" si="74"/>
        <v/>
      </c>
      <c r="AQ176" s="78"/>
      <c r="AR176" s="78"/>
      <c r="AS176" s="78"/>
      <c r="AT176" s="78"/>
      <c r="AU176" s="78"/>
      <c r="AV176" s="78"/>
      <c r="AW176" s="78"/>
      <c r="AX176" s="78" t="str">
        <f t="shared" si="75"/>
        <v/>
      </c>
      <c r="AY176" s="78" t="str">
        <f t="shared" si="76"/>
        <v/>
      </c>
      <c r="AZ176" s="384"/>
      <c r="BA176" s="385"/>
      <c r="BB176" s="80" t="str">
        <f t="shared" si="77"/>
        <v/>
      </c>
      <c r="BC176" s="182"/>
      <c r="BD176" s="76"/>
      <c r="BE176" s="76"/>
      <c r="BF176" s="76"/>
      <c r="BG176" s="76"/>
      <c r="BH176" s="76" t="str">
        <f t="shared" si="78"/>
        <v/>
      </c>
      <c r="BI176" s="76" t="str">
        <f t="shared" si="79"/>
        <v/>
      </c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 t="str">
        <f t="shared" si="80"/>
        <v/>
      </c>
      <c r="BU176" s="78" t="str">
        <f t="shared" si="81"/>
        <v/>
      </c>
      <c r="BV176" s="82"/>
      <c r="BW176" s="82"/>
      <c r="BX176" s="82"/>
      <c r="BY176" s="82"/>
      <c r="BZ176" s="82"/>
      <c r="CA176" s="82" t="str">
        <f t="shared" si="82"/>
        <v/>
      </c>
      <c r="CB176" s="82" t="str">
        <f t="shared" si="83"/>
        <v/>
      </c>
      <c r="CC176" s="84"/>
      <c r="CD176" s="84"/>
      <c r="CE176" s="84"/>
      <c r="CF176" s="84"/>
      <c r="CG176" s="84"/>
      <c r="CH176" s="84" t="str">
        <f t="shared" si="84"/>
        <v/>
      </c>
      <c r="CI176" s="84" t="str">
        <f t="shared" si="85"/>
        <v/>
      </c>
      <c r="CJ176" s="86"/>
      <c r="CK176" s="86"/>
      <c r="CL176" s="86"/>
      <c r="CM176" s="86"/>
      <c r="CN176" s="86"/>
      <c r="CO176" s="86" t="str">
        <f t="shared" si="86"/>
        <v/>
      </c>
      <c r="CP176" s="86" t="str">
        <f t="shared" si="87"/>
        <v/>
      </c>
      <c r="CQ176" s="182"/>
      <c r="CR176" s="76"/>
      <c r="CS176" s="76"/>
      <c r="CT176" s="88"/>
      <c r="CU176" s="88"/>
      <c r="CV176" s="88"/>
      <c r="CW176" s="88"/>
      <c r="CX176" s="88"/>
      <c r="CY176" s="88" t="str">
        <f t="shared" si="88"/>
        <v/>
      </c>
      <c r="CZ176" s="89" t="str">
        <f t="shared" si="89"/>
        <v/>
      </c>
      <c r="DA176" s="386"/>
      <c r="DB176" s="385"/>
      <c r="DC176" s="80" t="str">
        <f t="shared" si="90"/>
        <v/>
      </c>
      <c r="DD176" s="162" t="str">
        <f t="shared" si="91"/>
        <v/>
      </c>
      <c r="DE176" s="162" t="str">
        <f t="shared" si="92"/>
        <v/>
      </c>
      <c r="DF176" s="162" t="str">
        <f t="shared" si="93"/>
        <v/>
      </c>
      <c r="DG176" s="162" t="str">
        <f t="shared" si="94"/>
        <v/>
      </c>
      <c r="DH176" s="93" t="str">
        <f t="shared" si="95"/>
        <v/>
      </c>
      <c r="DI176" s="94" t="str">
        <f t="shared" si="96"/>
        <v/>
      </c>
      <c r="DJ176" s="95" t="str">
        <f t="shared" si="97"/>
        <v/>
      </c>
      <c r="DK176" s="96" t="str">
        <f t="shared" si="98"/>
        <v/>
      </c>
      <c r="DL176" s="97" t="str">
        <f t="shared" si="99"/>
        <v/>
      </c>
      <c r="DM176" s="164" t="str">
        <f t="shared" si="101"/>
        <v/>
      </c>
      <c r="DN176" s="225" t="str">
        <f t="shared" si="102"/>
        <v/>
      </c>
      <c r="DO176" s="225" t="str">
        <f t="shared" si="100"/>
        <v/>
      </c>
    </row>
    <row r="177" spans="1:120" ht="18" hidden="1" customHeight="1">
      <c r="A177" s="70">
        <v>406781150177</v>
      </c>
      <c r="B177" s="103">
        <v>1686</v>
      </c>
      <c r="C177" s="468" t="s">
        <v>251</v>
      </c>
      <c r="D177" s="469"/>
      <c r="E177" s="182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 t="str">
        <f t="shared" si="69"/>
        <v/>
      </c>
      <c r="R177" s="76" t="str">
        <f t="shared" si="70"/>
        <v/>
      </c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 t="str">
        <f t="shared" si="71"/>
        <v/>
      </c>
      <c r="AD177" s="79" t="str">
        <f t="shared" si="72"/>
        <v/>
      </c>
      <c r="AE177" s="182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 t="str">
        <f t="shared" si="73"/>
        <v/>
      </c>
      <c r="AP177" s="76" t="str">
        <f t="shared" si="74"/>
        <v/>
      </c>
      <c r="AQ177" s="78"/>
      <c r="AR177" s="78"/>
      <c r="AS177" s="78"/>
      <c r="AT177" s="78"/>
      <c r="AU177" s="78"/>
      <c r="AV177" s="78"/>
      <c r="AW177" s="78"/>
      <c r="AX177" s="78" t="str">
        <f t="shared" si="75"/>
        <v/>
      </c>
      <c r="AY177" s="78" t="str">
        <f t="shared" si="76"/>
        <v/>
      </c>
      <c r="AZ177" s="384"/>
      <c r="BA177" s="385"/>
      <c r="BB177" s="80" t="str">
        <f t="shared" si="77"/>
        <v/>
      </c>
      <c r="BC177" s="182"/>
      <c r="BD177" s="76"/>
      <c r="BE177" s="76"/>
      <c r="BF177" s="76"/>
      <c r="BG177" s="76"/>
      <c r="BH177" s="76" t="str">
        <f t="shared" si="78"/>
        <v/>
      </c>
      <c r="BI177" s="76" t="str">
        <f t="shared" si="79"/>
        <v/>
      </c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 t="str">
        <f t="shared" si="80"/>
        <v/>
      </c>
      <c r="BU177" s="78" t="str">
        <f t="shared" si="81"/>
        <v/>
      </c>
      <c r="BV177" s="82"/>
      <c r="BW177" s="82"/>
      <c r="BX177" s="82"/>
      <c r="BY177" s="82"/>
      <c r="BZ177" s="82"/>
      <c r="CA177" s="82" t="str">
        <f t="shared" si="82"/>
        <v/>
      </c>
      <c r="CB177" s="82" t="str">
        <f t="shared" si="83"/>
        <v/>
      </c>
      <c r="CC177" s="84"/>
      <c r="CD177" s="84"/>
      <c r="CE177" s="84"/>
      <c r="CF177" s="84"/>
      <c r="CG177" s="84"/>
      <c r="CH177" s="84" t="str">
        <f t="shared" si="84"/>
        <v/>
      </c>
      <c r="CI177" s="84" t="str">
        <f t="shared" si="85"/>
        <v/>
      </c>
      <c r="CJ177" s="86"/>
      <c r="CK177" s="86"/>
      <c r="CL177" s="86"/>
      <c r="CM177" s="86"/>
      <c r="CN177" s="86"/>
      <c r="CO177" s="86" t="str">
        <f t="shared" si="86"/>
        <v/>
      </c>
      <c r="CP177" s="86" t="str">
        <f>IFERROR(IF($CP$144=0,0,((CO177/SUMIFS($CJ$147:$CN$147,CJ177:CN177,"&gt;=0"))*100)),"")</f>
        <v/>
      </c>
      <c r="CQ177" s="88"/>
      <c r="CR177" s="88"/>
      <c r="CS177" s="88"/>
      <c r="CT177" s="88"/>
      <c r="CU177" s="88"/>
      <c r="CV177" s="88"/>
      <c r="CW177" s="88"/>
      <c r="CX177" s="88"/>
      <c r="CY177" s="88" t="str">
        <f t="shared" si="88"/>
        <v/>
      </c>
      <c r="CZ177" s="89" t="str">
        <f t="shared" si="89"/>
        <v/>
      </c>
      <c r="DA177" s="386"/>
      <c r="DB177" s="385"/>
      <c r="DC177" s="80" t="str">
        <f t="shared" si="90"/>
        <v/>
      </c>
      <c r="DD177" s="162" t="str">
        <f t="shared" si="91"/>
        <v/>
      </c>
      <c r="DE177" s="162" t="str">
        <f t="shared" si="92"/>
        <v/>
      </c>
      <c r="DF177" s="162" t="str">
        <f t="shared" si="93"/>
        <v/>
      </c>
      <c r="DG177" s="162" t="str">
        <f t="shared" si="94"/>
        <v/>
      </c>
      <c r="DH177" s="93" t="str">
        <f t="shared" si="95"/>
        <v/>
      </c>
      <c r="DI177" s="94" t="str">
        <f t="shared" si="96"/>
        <v/>
      </c>
      <c r="DJ177" s="95" t="str">
        <f t="shared" si="97"/>
        <v/>
      </c>
      <c r="DK177" s="96" t="str">
        <f t="shared" si="98"/>
        <v/>
      </c>
      <c r="DL177" s="97" t="str">
        <f t="shared" si="99"/>
        <v/>
      </c>
      <c r="DM177" s="164" t="str">
        <f t="shared" si="101"/>
        <v/>
      </c>
      <c r="DN177" s="225" t="str">
        <f t="shared" si="102"/>
        <v/>
      </c>
      <c r="DO177" s="225" t="str">
        <f t="shared" si="100"/>
        <v/>
      </c>
    </row>
    <row r="178" spans="1:120" ht="18" hidden="1" customHeight="1">
      <c r="A178" s="70">
        <v>484513150077</v>
      </c>
      <c r="B178" s="103">
        <v>1687</v>
      </c>
      <c r="C178" s="468" t="s">
        <v>252</v>
      </c>
      <c r="D178" s="469"/>
      <c r="E178" s="182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 t="str">
        <f t="shared" si="69"/>
        <v/>
      </c>
      <c r="R178" s="76" t="str">
        <f t="shared" si="70"/>
        <v/>
      </c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 t="str">
        <f t="shared" si="71"/>
        <v/>
      </c>
      <c r="AD178" s="79" t="str">
        <f t="shared" si="72"/>
        <v/>
      </c>
      <c r="AE178" s="182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 t="str">
        <f t="shared" si="73"/>
        <v/>
      </c>
      <c r="AP178" s="76" t="str">
        <f t="shared" si="74"/>
        <v/>
      </c>
      <c r="AQ178" s="78"/>
      <c r="AR178" s="78"/>
      <c r="AS178" s="78"/>
      <c r="AT178" s="78"/>
      <c r="AU178" s="78"/>
      <c r="AV178" s="78"/>
      <c r="AW178" s="78"/>
      <c r="AX178" s="78" t="str">
        <f t="shared" si="75"/>
        <v/>
      </c>
      <c r="AY178" s="78" t="str">
        <f t="shared" si="76"/>
        <v/>
      </c>
      <c r="AZ178" s="384"/>
      <c r="BA178" s="385"/>
      <c r="BB178" s="80" t="str">
        <f t="shared" si="77"/>
        <v/>
      </c>
      <c r="BC178" s="182"/>
      <c r="BD178" s="76"/>
      <c r="BE178" s="76"/>
      <c r="BF178" s="76"/>
      <c r="BG178" s="76"/>
      <c r="BH178" s="76" t="str">
        <f t="shared" si="78"/>
        <v/>
      </c>
      <c r="BI178" s="76" t="str">
        <f t="shared" si="79"/>
        <v/>
      </c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 t="str">
        <f t="shared" si="80"/>
        <v/>
      </c>
      <c r="BU178" s="78" t="str">
        <f t="shared" si="81"/>
        <v/>
      </c>
      <c r="BV178" s="82"/>
      <c r="BW178" s="82"/>
      <c r="BX178" s="82"/>
      <c r="BY178" s="82"/>
      <c r="BZ178" s="82"/>
      <c r="CA178" s="82" t="str">
        <f t="shared" si="82"/>
        <v/>
      </c>
      <c r="CB178" s="82" t="str">
        <f t="shared" si="83"/>
        <v/>
      </c>
      <c r="CC178" s="84"/>
      <c r="CD178" s="84"/>
      <c r="CE178" s="84"/>
      <c r="CF178" s="84"/>
      <c r="CG178" s="84"/>
      <c r="CH178" s="84" t="str">
        <f t="shared" si="84"/>
        <v/>
      </c>
      <c r="CI178" s="84" t="str">
        <f t="shared" si="85"/>
        <v/>
      </c>
      <c r="CJ178" s="86"/>
      <c r="CK178" s="86"/>
      <c r="CL178" s="86"/>
      <c r="CM178" s="86"/>
      <c r="CN178" s="86"/>
      <c r="CO178" s="86" t="str">
        <f t="shared" si="86"/>
        <v/>
      </c>
      <c r="CP178" s="86" t="str">
        <f t="shared" si="87"/>
        <v/>
      </c>
      <c r="CQ178" s="88"/>
      <c r="CR178" s="88"/>
      <c r="CS178" s="88"/>
      <c r="CT178" s="88"/>
      <c r="CU178" s="88"/>
      <c r="CV178" s="88"/>
      <c r="CW178" s="88"/>
      <c r="CX178" s="88"/>
      <c r="CY178" s="88" t="str">
        <f t="shared" si="88"/>
        <v/>
      </c>
      <c r="CZ178" s="89" t="str">
        <f t="shared" si="89"/>
        <v/>
      </c>
      <c r="DA178" s="386"/>
      <c r="DB178" s="385"/>
      <c r="DC178" s="80" t="str">
        <f t="shared" si="90"/>
        <v/>
      </c>
      <c r="DD178" s="162" t="str">
        <f t="shared" si="91"/>
        <v/>
      </c>
      <c r="DE178" s="162" t="str">
        <f t="shared" si="92"/>
        <v/>
      </c>
      <c r="DF178" s="162" t="str">
        <f t="shared" si="93"/>
        <v/>
      </c>
      <c r="DG178" s="162" t="str">
        <f t="shared" si="94"/>
        <v/>
      </c>
      <c r="DH178" s="93" t="str">
        <f t="shared" si="95"/>
        <v/>
      </c>
      <c r="DI178" s="94" t="str">
        <f t="shared" si="96"/>
        <v/>
      </c>
      <c r="DJ178" s="95" t="str">
        <f t="shared" si="97"/>
        <v/>
      </c>
      <c r="DK178" s="96" t="str">
        <f t="shared" si="98"/>
        <v/>
      </c>
      <c r="DL178" s="97" t="str">
        <f t="shared" si="99"/>
        <v/>
      </c>
      <c r="DM178" s="164" t="str">
        <f t="shared" si="101"/>
        <v/>
      </c>
      <c r="DN178" s="225" t="str">
        <f t="shared" si="102"/>
        <v/>
      </c>
      <c r="DO178" s="225" t="str">
        <f t="shared" si="100"/>
        <v/>
      </c>
    </row>
    <row r="179" spans="1:120" ht="18" hidden="1" customHeight="1">
      <c r="A179" s="70">
        <v>136673050057</v>
      </c>
      <c r="B179" s="103">
        <v>1688</v>
      </c>
      <c r="C179" s="468" t="s">
        <v>253</v>
      </c>
      <c r="D179" s="469"/>
      <c r="E179" s="182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 t="str">
        <f t="shared" si="69"/>
        <v/>
      </c>
      <c r="R179" s="76" t="str">
        <f t="shared" si="70"/>
        <v/>
      </c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 t="str">
        <f t="shared" si="71"/>
        <v/>
      </c>
      <c r="AD179" s="79" t="str">
        <f t="shared" si="72"/>
        <v/>
      </c>
      <c r="AE179" s="182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 t="str">
        <f t="shared" si="73"/>
        <v/>
      </c>
      <c r="AP179" s="76" t="str">
        <f t="shared" si="74"/>
        <v/>
      </c>
      <c r="AQ179" s="78"/>
      <c r="AR179" s="78"/>
      <c r="AS179" s="78"/>
      <c r="AT179" s="78"/>
      <c r="AU179" s="78"/>
      <c r="AV179" s="78"/>
      <c r="AW179" s="78"/>
      <c r="AX179" s="78" t="str">
        <f t="shared" si="75"/>
        <v/>
      </c>
      <c r="AY179" s="78" t="str">
        <f t="shared" si="76"/>
        <v/>
      </c>
      <c r="AZ179" s="384"/>
      <c r="BA179" s="385"/>
      <c r="BB179" s="80" t="str">
        <f t="shared" si="77"/>
        <v/>
      </c>
      <c r="BC179" s="182"/>
      <c r="BD179" s="76"/>
      <c r="BE179" s="76"/>
      <c r="BF179" s="76"/>
      <c r="BG179" s="76"/>
      <c r="BH179" s="76" t="str">
        <f t="shared" si="78"/>
        <v/>
      </c>
      <c r="BI179" s="76" t="str">
        <f t="shared" si="79"/>
        <v/>
      </c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 t="str">
        <f t="shared" si="80"/>
        <v/>
      </c>
      <c r="BU179" s="78" t="str">
        <f t="shared" si="81"/>
        <v/>
      </c>
      <c r="BV179" s="82"/>
      <c r="BW179" s="82"/>
      <c r="BX179" s="82"/>
      <c r="BY179" s="82"/>
      <c r="BZ179" s="82"/>
      <c r="CA179" s="82" t="str">
        <f t="shared" si="82"/>
        <v/>
      </c>
      <c r="CB179" s="82" t="str">
        <f t="shared" si="83"/>
        <v/>
      </c>
      <c r="CC179" s="84"/>
      <c r="CD179" s="84"/>
      <c r="CE179" s="84"/>
      <c r="CF179" s="84"/>
      <c r="CG179" s="84"/>
      <c r="CH179" s="84" t="str">
        <f t="shared" si="84"/>
        <v/>
      </c>
      <c r="CI179" s="84" t="str">
        <f>IFERROR(IF($CI$144=0,0,((CH179/SUMIFS($CC$147:$CG$147,CC179:CG179,"&gt;=0"))*100)),"")</f>
        <v/>
      </c>
      <c r="CJ179" s="86"/>
      <c r="CK179" s="86"/>
      <c r="CL179" s="86"/>
      <c r="CM179" s="86"/>
      <c r="CN179" s="86"/>
      <c r="CO179" s="86" t="str">
        <f t="shared" si="86"/>
        <v/>
      </c>
      <c r="CP179" s="86" t="str">
        <f t="shared" si="87"/>
        <v/>
      </c>
      <c r="CQ179" s="88"/>
      <c r="CR179" s="88"/>
      <c r="CS179" s="88"/>
      <c r="CT179" s="88"/>
      <c r="CU179" s="88"/>
      <c r="CV179" s="88"/>
      <c r="CW179" s="88"/>
      <c r="CX179" s="88"/>
      <c r="CY179" s="88" t="str">
        <f t="shared" si="88"/>
        <v/>
      </c>
      <c r="CZ179" s="89" t="str">
        <f t="shared" si="89"/>
        <v/>
      </c>
      <c r="DA179" s="386"/>
      <c r="DB179" s="385"/>
      <c r="DC179" s="80" t="str">
        <f t="shared" si="90"/>
        <v/>
      </c>
      <c r="DD179" s="162" t="str">
        <f t="shared" si="91"/>
        <v/>
      </c>
      <c r="DE179" s="162" t="str">
        <f>IFERROR(((AP179*$AP$144+AY179*$AY$144+BB179*$BB$144)/100)*$BA$143/100,"")</f>
        <v/>
      </c>
      <c r="DF179" s="162" t="str">
        <f t="shared" si="93"/>
        <v/>
      </c>
      <c r="DG179" s="162" t="str">
        <f t="shared" si="94"/>
        <v/>
      </c>
      <c r="DH179" s="93" t="str">
        <f t="shared" si="95"/>
        <v/>
      </c>
      <c r="DI179" s="94" t="str">
        <f t="shared" si="96"/>
        <v/>
      </c>
      <c r="DJ179" s="95" t="str">
        <f t="shared" si="97"/>
        <v/>
      </c>
      <c r="DK179" s="96" t="str">
        <f t="shared" si="98"/>
        <v/>
      </c>
      <c r="DL179" s="97" t="str">
        <f t="shared" si="99"/>
        <v/>
      </c>
      <c r="DM179" s="164" t="str">
        <f t="shared" si="101"/>
        <v/>
      </c>
      <c r="DN179" s="225" t="str">
        <f t="shared" si="102"/>
        <v/>
      </c>
      <c r="DO179" s="225" t="str">
        <f t="shared" si="100"/>
        <v/>
      </c>
    </row>
    <row r="180" spans="1:120" ht="18" hidden="1" customHeight="1">
      <c r="A180" s="70">
        <v>112201050031</v>
      </c>
      <c r="B180" s="103">
        <v>1689</v>
      </c>
      <c r="C180" s="468" t="s">
        <v>254</v>
      </c>
      <c r="D180" s="469"/>
      <c r="E180" s="182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 t="str">
        <f t="shared" si="69"/>
        <v/>
      </c>
      <c r="R180" s="76" t="str">
        <f t="shared" si="70"/>
        <v/>
      </c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 t="str">
        <f t="shared" si="71"/>
        <v/>
      </c>
      <c r="AD180" s="79" t="str">
        <f t="shared" si="72"/>
        <v/>
      </c>
      <c r="AE180" s="182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 t="str">
        <f t="shared" si="73"/>
        <v/>
      </c>
      <c r="AP180" s="76" t="str">
        <f t="shared" si="74"/>
        <v/>
      </c>
      <c r="AQ180" s="78"/>
      <c r="AR180" s="78"/>
      <c r="AS180" s="78"/>
      <c r="AT180" s="78"/>
      <c r="AU180" s="78"/>
      <c r="AV180" s="78"/>
      <c r="AW180" s="78"/>
      <c r="AX180" s="78" t="str">
        <f t="shared" si="75"/>
        <v/>
      </c>
      <c r="AY180" s="78" t="str">
        <f t="shared" si="76"/>
        <v/>
      </c>
      <c r="AZ180" s="384"/>
      <c r="BA180" s="385"/>
      <c r="BB180" s="80" t="str">
        <f t="shared" si="77"/>
        <v/>
      </c>
      <c r="BC180" s="182"/>
      <c r="BD180" s="76"/>
      <c r="BE180" s="76"/>
      <c r="BF180" s="76"/>
      <c r="BG180" s="76"/>
      <c r="BH180" s="76" t="str">
        <f t="shared" si="78"/>
        <v/>
      </c>
      <c r="BI180" s="76" t="str">
        <f t="shared" si="79"/>
        <v/>
      </c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 t="str">
        <f t="shared" si="80"/>
        <v/>
      </c>
      <c r="BU180" s="78" t="str">
        <f t="shared" si="81"/>
        <v/>
      </c>
      <c r="BV180" s="82"/>
      <c r="BW180" s="82"/>
      <c r="BX180" s="82"/>
      <c r="BY180" s="82"/>
      <c r="BZ180" s="82"/>
      <c r="CA180" s="82" t="str">
        <f t="shared" si="82"/>
        <v/>
      </c>
      <c r="CB180" s="82" t="str">
        <f t="shared" si="83"/>
        <v/>
      </c>
      <c r="CC180" s="84"/>
      <c r="CD180" s="84"/>
      <c r="CE180" s="84"/>
      <c r="CF180" s="84"/>
      <c r="CG180" s="84"/>
      <c r="CH180" s="84" t="str">
        <f t="shared" si="84"/>
        <v/>
      </c>
      <c r="CI180" s="84" t="str">
        <f t="shared" si="85"/>
        <v/>
      </c>
      <c r="CJ180" s="86"/>
      <c r="CK180" s="86"/>
      <c r="CL180" s="86"/>
      <c r="CM180" s="86"/>
      <c r="CN180" s="86"/>
      <c r="CO180" s="86" t="str">
        <f t="shared" si="86"/>
        <v/>
      </c>
      <c r="CP180" s="86" t="str">
        <f t="shared" si="87"/>
        <v/>
      </c>
      <c r="CQ180" s="88"/>
      <c r="CR180" s="88"/>
      <c r="CS180" s="88"/>
      <c r="CT180" s="88"/>
      <c r="CU180" s="88"/>
      <c r="CV180" s="88"/>
      <c r="CW180" s="88"/>
      <c r="CX180" s="88"/>
      <c r="CY180" s="88" t="str">
        <f t="shared" si="88"/>
        <v/>
      </c>
      <c r="CZ180" s="89" t="str">
        <f t="shared" si="89"/>
        <v/>
      </c>
      <c r="DA180" s="386"/>
      <c r="DB180" s="385"/>
      <c r="DC180" s="80" t="str">
        <f t="shared" si="90"/>
        <v/>
      </c>
      <c r="DD180" s="162" t="str">
        <f t="shared" si="91"/>
        <v/>
      </c>
      <c r="DE180" s="162" t="str">
        <f t="shared" si="92"/>
        <v/>
      </c>
      <c r="DF180" s="162" t="str">
        <f t="shared" si="93"/>
        <v/>
      </c>
      <c r="DG180" s="162" t="str">
        <f t="shared" si="94"/>
        <v/>
      </c>
      <c r="DH180" s="93" t="str">
        <f t="shared" si="95"/>
        <v/>
      </c>
      <c r="DI180" s="94" t="str">
        <f t="shared" si="96"/>
        <v/>
      </c>
      <c r="DJ180" s="95" t="str">
        <f t="shared" si="97"/>
        <v/>
      </c>
      <c r="DK180" s="96" t="str">
        <f t="shared" si="98"/>
        <v/>
      </c>
      <c r="DL180" s="97" t="str">
        <f t="shared" si="99"/>
        <v/>
      </c>
      <c r="DM180" s="164" t="str">
        <f t="shared" si="101"/>
        <v/>
      </c>
      <c r="DN180" s="225" t="str">
        <f t="shared" si="102"/>
        <v/>
      </c>
      <c r="DO180" s="225" t="str">
        <f t="shared" si="100"/>
        <v/>
      </c>
    </row>
    <row r="181" spans="1:120" ht="18" hidden="1" customHeight="1">
      <c r="A181" s="70">
        <v>406913150551</v>
      </c>
      <c r="B181" s="103">
        <v>1328</v>
      </c>
      <c r="C181" s="468" t="s">
        <v>255</v>
      </c>
      <c r="D181" s="469"/>
      <c r="E181" s="182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 t="str">
        <f t="shared" si="69"/>
        <v/>
      </c>
      <c r="R181" s="76" t="str">
        <f t="shared" si="70"/>
        <v/>
      </c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 t="str">
        <f t="shared" si="71"/>
        <v/>
      </c>
      <c r="AD181" s="79" t="str">
        <f t="shared" si="72"/>
        <v/>
      </c>
      <c r="AE181" s="182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 t="str">
        <f t="shared" si="73"/>
        <v/>
      </c>
      <c r="AP181" s="76" t="str">
        <f t="shared" si="74"/>
        <v/>
      </c>
      <c r="AQ181" s="78"/>
      <c r="AR181" s="78"/>
      <c r="AS181" s="78"/>
      <c r="AT181" s="78"/>
      <c r="AU181" s="78"/>
      <c r="AV181" s="78"/>
      <c r="AW181" s="78"/>
      <c r="AX181" s="78" t="str">
        <f t="shared" si="75"/>
        <v/>
      </c>
      <c r="AY181" s="78" t="str">
        <f t="shared" si="76"/>
        <v/>
      </c>
      <c r="AZ181" s="384"/>
      <c r="BA181" s="385"/>
      <c r="BB181" s="80" t="str">
        <f t="shared" si="77"/>
        <v/>
      </c>
      <c r="BC181" s="182"/>
      <c r="BD181" s="76"/>
      <c r="BE181" s="76"/>
      <c r="BF181" s="76"/>
      <c r="BG181" s="76"/>
      <c r="BH181" s="76" t="str">
        <f t="shared" si="78"/>
        <v/>
      </c>
      <c r="BI181" s="76" t="str">
        <f t="shared" si="79"/>
        <v/>
      </c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 t="str">
        <f t="shared" si="80"/>
        <v/>
      </c>
      <c r="BU181" s="78" t="str">
        <f t="shared" si="81"/>
        <v/>
      </c>
      <c r="BV181" s="82"/>
      <c r="BW181" s="82"/>
      <c r="BX181" s="82"/>
      <c r="BY181" s="82"/>
      <c r="BZ181" s="82"/>
      <c r="CA181" s="82" t="str">
        <f t="shared" si="82"/>
        <v/>
      </c>
      <c r="CB181" s="82" t="str">
        <f t="shared" si="83"/>
        <v/>
      </c>
      <c r="CC181" s="84"/>
      <c r="CD181" s="84"/>
      <c r="CE181" s="84"/>
      <c r="CF181" s="84"/>
      <c r="CG181" s="84"/>
      <c r="CH181" s="84" t="str">
        <f t="shared" si="84"/>
        <v/>
      </c>
      <c r="CI181" s="84" t="str">
        <f t="shared" si="85"/>
        <v/>
      </c>
      <c r="CJ181" s="86"/>
      <c r="CK181" s="86"/>
      <c r="CL181" s="86"/>
      <c r="CM181" s="86"/>
      <c r="CN181" s="86"/>
      <c r="CO181" s="86" t="str">
        <f t="shared" si="86"/>
        <v/>
      </c>
      <c r="CP181" s="86" t="str">
        <f t="shared" si="87"/>
        <v/>
      </c>
      <c r="CQ181" s="88"/>
      <c r="CR181" s="88"/>
      <c r="CS181" s="88"/>
      <c r="CT181" s="88"/>
      <c r="CU181" s="88"/>
      <c r="CV181" s="88"/>
      <c r="CW181" s="88"/>
      <c r="CX181" s="88"/>
      <c r="CY181" s="88" t="str">
        <f t="shared" si="88"/>
        <v/>
      </c>
      <c r="CZ181" s="89" t="str">
        <f t="shared" si="89"/>
        <v/>
      </c>
      <c r="DA181" s="386"/>
      <c r="DB181" s="385"/>
      <c r="DC181" s="80" t="str">
        <f t="shared" si="90"/>
        <v/>
      </c>
      <c r="DD181" s="162" t="str">
        <f t="shared" si="91"/>
        <v/>
      </c>
      <c r="DE181" s="162" t="str">
        <f t="shared" si="92"/>
        <v/>
      </c>
      <c r="DF181" s="162" t="str">
        <f t="shared" si="93"/>
        <v/>
      </c>
      <c r="DG181" s="162" t="str">
        <f t="shared" si="94"/>
        <v/>
      </c>
      <c r="DH181" s="93" t="str">
        <f t="shared" si="95"/>
        <v/>
      </c>
      <c r="DI181" s="94" t="str">
        <f t="shared" si="96"/>
        <v/>
      </c>
      <c r="DJ181" s="95" t="str">
        <f t="shared" si="97"/>
        <v/>
      </c>
      <c r="DK181" s="96" t="str">
        <f t="shared" si="98"/>
        <v/>
      </c>
      <c r="DL181" s="97" t="str">
        <f t="shared" si="99"/>
        <v/>
      </c>
      <c r="DM181" s="164" t="str">
        <f t="shared" si="101"/>
        <v/>
      </c>
      <c r="DN181" s="225" t="str">
        <f t="shared" si="102"/>
        <v/>
      </c>
      <c r="DO181" s="225" t="str">
        <f t="shared" si="100"/>
        <v/>
      </c>
    </row>
    <row r="182" spans="1:120" ht="18" hidden="1" customHeight="1">
      <c r="A182" s="70">
        <v>406913150554</v>
      </c>
      <c r="B182" s="103">
        <v>1690</v>
      </c>
      <c r="C182" s="468" t="s">
        <v>256</v>
      </c>
      <c r="D182" s="469"/>
      <c r="E182" s="182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 t="str">
        <f t="shared" si="69"/>
        <v/>
      </c>
      <c r="R182" s="76" t="str">
        <f t="shared" si="70"/>
        <v/>
      </c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 t="str">
        <f t="shared" si="71"/>
        <v/>
      </c>
      <c r="AD182" s="79" t="str">
        <f t="shared" si="72"/>
        <v/>
      </c>
      <c r="AE182" s="182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 t="str">
        <f t="shared" si="73"/>
        <v/>
      </c>
      <c r="AP182" s="76" t="str">
        <f t="shared" si="74"/>
        <v/>
      </c>
      <c r="AQ182" s="78"/>
      <c r="AR182" s="78"/>
      <c r="AS182" s="78"/>
      <c r="AT182" s="78"/>
      <c r="AU182" s="78"/>
      <c r="AV182" s="78"/>
      <c r="AW182" s="78"/>
      <c r="AX182" s="78" t="str">
        <f t="shared" si="75"/>
        <v/>
      </c>
      <c r="AY182" s="78" t="str">
        <f t="shared" si="76"/>
        <v/>
      </c>
      <c r="AZ182" s="384"/>
      <c r="BA182" s="385"/>
      <c r="BB182" s="80" t="str">
        <f t="shared" si="77"/>
        <v/>
      </c>
      <c r="BC182" s="182"/>
      <c r="BD182" s="76"/>
      <c r="BE182" s="76"/>
      <c r="BF182" s="76"/>
      <c r="BG182" s="76"/>
      <c r="BH182" s="76" t="str">
        <f t="shared" si="78"/>
        <v/>
      </c>
      <c r="BI182" s="76" t="str">
        <f t="shared" si="79"/>
        <v/>
      </c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 t="str">
        <f t="shared" si="80"/>
        <v/>
      </c>
      <c r="BU182" s="78" t="str">
        <f t="shared" si="81"/>
        <v/>
      </c>
      <c r="BV182" s="82"/>
      <c r="BW182" s="82"/>
      <c r="BX182" s="82"/>
      <c r="BY182" s="82"/>
      <c r="BZ182" s="82"/>
      <c r="CA182" s="82" t="str">
        <f t="shared" si="82"/>
        <v/>
      </c>
      <c r="CB182" s="82" t="str">
        <f t="shared" si="83"/>
        <v/>
      </c>
      <c r="CC182" s="84"/>
      <c r="CD182" s="84"/>
      <c r="CE182" s="84"/>
      <c r="CF182" s="84"/>
      <c r="CG182" s="84"/>
      <c r="CH182" s="84" t="str">
        <f t="shared" si="84"/>
        <v/>
      </c>
      <c r="CI182" s="84" t="str">
        <f t="shared" si="85"/>
        <v/>
      </c>
      <c r="CJ182" s="86"/>
      <c r="CK182" s="86"/>
      <c r="CL182" s="86"/>
      <c r="CM182" s="86"/>
      <c r="CN182" s="86"/>
      <c r="CO182" s="86" t="str">
        <f t="shared" si="86"/>
        <v/>
      </c>
      <c r="CP182" s="86" t="str">
        <f t="shared" si="87"/>
        <v/>
      </c>
      <c r="CQ182" s="88"/>
      <c r="CR182" s="88"/>
      <c r="CS182" s="88"/>
      <c r="CT182" s="88"/>
      <c r="CU182" s="88"/>
      <c r="CV182" s="88"/>
      <c r="CW182" s="88"/>
      <c r="CX182" s="88"/>
      <c r="CY182" s="88" t="str">
        <f t="shared" si="88"/>
        <v/>
      </c>
      <c r="CZ182" s="89" t="str">
        <f t="shared" si="89"/>
        <v/>
      </c>
      <c r="DA182" s="386"/>
      <c r="DB182" s="385"/>
      <c r="DC182" s="80" t="str">
        <f t="shared" si="90"/>
        <v/>
      </c>
      <c r="DD182" s="162" t="str">
        <f>IFERROR((R182*$R$144+AD182*$AD$144)/100*$AC$143/100,"")</f>
        <v/>
      </c>
      <c r="DE182" s="162" t="str">
        <f t="shared" si="92"/>
        <v/>
      </c>
      <c r="DF182" s="162" t="str">
        <f t="shared" si="93"/>
        <v/>
      </c>
      <c r="DG182" s="162" t="str">
        <f t="shared" si="94"/>
        <v/>
      </c>
      <c r="DH182" s="93" t="str">
        <f t="shared" si="95"/>
        <v/>
      </c>
      <c r="DI182" s="94" t="str">
        <f t="shared" si="96"/>
        <v/>
      </c>
      <c r="DJ182" s="95" t="str">
        <f t="shared" si="97"/>
        <v/>
      </c>
      <c r="DK182" s="96" t="str">
        <f t="shared" si="98"/>
        <v/>
      </c>
      <c r="DL182" s="97" t="str">
        <f t="shared" si="99"/>
        <v/>
      </c>
      <c r="DM182" s="164" t="str">
        <f t="shared" si="101"/>
        <v/>
      </c>
      <c r="DN182" s="225" t="str">
        <f t="shared" si="102"/>
        <v/>
      </c>
      <c r="DO182" s="225" t="str">
        <f t="shared" si="100"/>
        <v/>
      </c>
    </row>
    <row r="183" spans="1:120" ht="18" hidden="1" customHeight="1">
      <c r="A183" s="70">
        <v>136682050374</v>
      </c>
      <c r="B183" s="103">
        <v>1691</v>
      </c>
      <c r="C183" s="468" t="s">
        <v>257</v>
      </c>
      <c r="D183" s="469"/>
      <c r="E183" s="182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 t="str">
        <f t="shared" si="69"/>
        <v/>
      </c>
      <c r="R183" s="76" t="str">
        <f t="shared" si="70"/>
        <v/>
      </c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 t="str">
        <f t="shared" si="71"/>
        <v/>
      </c>
      <c r="AD183" s="79" t="str">
        <f t="shared" si="72"/>
        <v/>
      </c>
      <c r="AE183" s="182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 t="str">
        <f t="shared" si="73"/>
        <v/>
      </c>
      <c r="AP183" s="76" t="str">
        <f t="shared" si="74"/>
        <v/>
      </c>
      <c r="AQ183" s="78"/>
      <c r="AR183" s="78"/>
      <c r="AS183" s="78"/>
      <c r="AT183" s="78"/>
      <c r="AU183" s="78"/>
      <c r="AV183" s="78"/>
      <c r="AW183" s="78"/>
      <c r="AX183" s="78" t="str">
        <f t="shared" si="75"/>
        <v/>
      </c>
      <c r="AY183" s="78" t="str">
        <f t="shared" si="76"/>
        <v/>
      </c>
      <c r="AZ183" s="384"/>
      <c r="BA183" s="385"/>
      <c r="BB183" s="80" t="str">
        <f t="shared" si="77"/>
        <v/>
      </c>
      <c r="BC183" s="182"/>
      <c r="BD183" s="76"/>
      <c r="BE183" s="76"/>
      <c r="BF183" s="76"/>
      <c r="BG183" s="76"/>
      <c r="BH183" s="76" t="str">
        <f t="shared" si="78"/>
        <v/>
      </c>
      <c r="BI183" s="76" t="str">
        <f t="shared" si="79"/>
        <v/>
      </c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 t="str">
        <f t="shared" si="80"/>
        <v/>
      </c>
      <c r="BU183" s="78" t="str">
        <f>IFERROR(IF($BU$144=0,0,((BT183/SUMIFS($BJ$147:$BS$147,BJ183:BS183,"&gt;=0"))*100)),"")</f>
        <v/>
      </c>
      <c r="BV183" s="82"/>
      <c r="BW183" s="82"/>
      <c r="BX183" s="82"/>
      <c r="BY183" s="82"/>
      <c r="BZ183" s="82"/>
      <c r="CA183" s="82" t="str">
        <f t="shared" si="82"/>
        <v/>
      </c>
      <c r="CB183" s="82" t="str">
        <f t="shared" si="83"/>
        <v/>
      </c>
      <c r="CC183" s="84"/>
      <c r="CD183" s="84"/>
      <c r="CE183" s="84"/>
      <c r="CF183" s="84"/>
      <c r="CG183" s="84"/>
      <c r="CH183" s="84" t="str">
        <f t="shared" si="84"/>
        <v/>
      </c>
      <c r="CI183" s="84" t="str">
        <f t="shared" si="85"/>
        <v/>
      </c>
      <c r="CJ183" s="86"/>
      <c r="CK183" s="86"/>
      <c r="CL183" s="86"/>
      <c r="CM183" s="86"/>
      <c r="CN183" s="86"/>
      <c r="CO183" s="86" t="str">
        <f t="shared" si="86"/>
        <v/>
      </c>
      <c r="CP183" s="86" t="str">
        <f t="shared" si="87"/>
        <v/>
      </c>
      <c r="CQ183" s="88"/>
      <c r="CR183" s="88"/>
      <c r="CS183" s="88"/>
      <c r="CT183" s="88"/>
      <c r="CU183" s="88"/>
      <c r="CV183" s="88"/>
      <c r="CW183" s="88"/>
      <c r="CX183" s="88"/>
      <c r="CY183" s="88" t="str">
        <f t="shared" si="88"/>
        <v/>
      </c>
      <c r="CZ183" s="89" t="str">
        <f t="shared" si="89"/>
        <v/>
      </c>
      <c r="DA183" s="386"/>
      <c r="DB183" s="385"/>
      <c r="DC183" s="80" t="str">
        <f t="shared" si="90"/>
        <v/>
      </c>
      <c r="DD183" s="162" t="str">
        <f t="shared" si="91"/>
        <v/>
      </c>
      <c r="DE183" s="162" t="str">
        <f t="shared" si="92"/>
        <v/>
      </c>
      <c r="DF183" s="162" t="str">
        <f>IFERROR(((BI183*$BI$144+BU183*$BU$144+CB183*$CB$144+CI183*$CI$144+CP183*$CP$144+CZ183*$CZ$144)/100)*$CY$143/100,"")</f>
        <v/>
      </c>
      <c r="DG183" s="162" t="str">
        <f t="shared" si="94"/>
        <v/>
      </c>
      <c r="DH183" s="93" t="str">
        <f t="shared" si="95"/>
        <v/>
      </c>
      <c r="DI183" s="94" t="str">
        <f t="shared" si="96"/>
        <v/>
      </c>
      <c r="DJ183" s="95" t="str">
        <f t="shared" si="97"/>
        <v/>
      </c>
      <c r="DK183" s="96" t="str">
        <f t="shared" si="98"/>
        <v/>
      </c>
      <c r="DL183" s="97" t="str">
        <f t="shared" si="99"/>
        <v/>
      </c>
      <c r="DM183" s="164" t="str">
        <f t="shared" si="101"/>
        <v/>
      </c>
      <c r="DN183" s="225" t="str">
        <f t="shared" si="102"/>
        <v/>
      </c>
      <c r="DO183" s="225" t="str">
        <f t="shared" si="100"/>
        <v/>
      </c>
    </row>
    <row r="184" spans="1:120" ht="18" hidden="1" customHeight="1">
      <c r="A184" s="70">
        <v>109330050447</v>
      </c>
      <c r="B184" s="103">
        <v>1692</v>
      </c>
      <c r="C184" s="468" t="s">
        <v>258</v>
      </c>
      <c r="D184" s="469"/>
      <c r="E184" s="182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 t="str">
        <f t="shared" si="69"/>
        <v/>
      </c>
      <c r="R184" s="76" t="str">
        <f t="shared" si="70"/>
        <v/>
      </c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 t="str">
        <f t="shared" si="71"/>
        <v/>
      </c>
      <c r="AD184" s="79" t="str">
        <f t="shared" si="72"/>
        <v/>
      </c>
      <c r="AE184" s="182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 t="str">
        <f t="shared" si="73"/>
        <v/>
      </c>
      <c r="AP184" s="76" t="str">
        <f t="shared" si="74"/>
        <v/>
      </c>
      <c r="AQ184" s="78"/>
      <c r="AR184" s="78"/>
      <c r="AS184" s="78"/>
      <c r="AT184" s="78"/>
      <c r="AU184" s="78"/>
      <c r="AV184" s="78"/>
      <c r="AW184" s="78"/>
      <c r="AX184" s="78" t="str">
        <f t="shared" si="75"/>
        <v/>
      </c>
      <c r="AY184" s="78" t="str">
        <f t="shared" si="76"/>
        <v/>
      </c>
      <c r="AZ184" s="384"/>
      <c r="BA184" s="385"/>
      <c r="BB184" s="80" t="str">
        <f t="shared" si="77"/>
        <v/>
      </c>
      <c r="BC184" s="182"/>
      <c r="BD184" s="76"/>
      <c r="BE184" s="76"/>
      <c r="BF184" s="76"/>
      <c r="BG184" s="76"/>
      <c r="BH184" s="76" t="str">
        <f t="shared" si="78"/>
        <v/>
      </c>
      <c r="BI184" s="76" t="str">
        <f t="shared" si="79"/>
        <v/>
      </c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 t="str">
        <f t="shared" si="80"/>
        <v/>
      </c>
      <c r="BU184" s="78" t="str">
        <f t="shared" si="81"/>
        <v/>
      </c>
      <c r="BV184" s="82"/>
      <c r="BW184" s="82"/>
      <c r="BX184" s="82"/>
      <c r="BY184" s="82"/>
      <c r="BZ184" s="82"/>
      <c r="CA184" s="82" t="str">
        <f t="shared" si="82"/>
        <v/>
      </c>
      <c r="CB184" s="82" t="str">
        <f t="shared" si="83"/>
        <v/>
      </c>
      <c r="CC184" s="84"/>
      <c r="CD184" s="84"/>
      <c r="CE184" s="84"/>
      <c r="CF184" s="84"/>
      <c r="CG184" s="84"/>
      <c r="CH184" s="84" t="str">
        <f t="shared" si="84"/>
        <v/>
      </c>
      <c r="CI184" s="84" t="str">
        <f t="shared" si="85"/>
        <v/>
      </c>
      <c r="CJ184" s="86"/>
      <c r="CK184" s="86"/>
      <c r="CL184" s="86"/>
      <c r="CM184" s="86"/>
      <c r="CN184" s="86"/>
      <c r="CO184" s="86" t="str">
        <f t="shared" si="86"/>
        <v/>
      </c>
      <c r="CP184" s="86" t="str">
        <f t="shared" si="87"/>
        <v/>
      </c>
      <c r="CQ184" s="88"/>
      <c r="CR184" s="88"/>
      <c r="CS184" s="88"/>
      <c r="CT184" s="88"/>
      <c r="CU184" s="88"/>
      <c r="CV184" s="88"/>
      <c r="CW184" s="88"/>
      <c r="CX184" s="88"/>
      <c r="CY184" s="88" t="str">
        <f t="shared" si="88"/>
        <v/>
      </c>
      <c r="CZ184" s="89" t="str">
        <f t="shared" si="89"/>
        <v/>
      </c>
      <c r="DA184" s="386"/>
      <c r="DB184" s="385"/>
      <c r="DC184" s="80" t="str">
        <f t="shared" si="90"/>
        <v/>
      </c>
      <c r="DD184" s="162" t="str">
        <f t="shared" si="91"/>
        <v/>
      </c>
      <c r="DE184" s="162" t="str">
        <f t="shared" si="92"/>
        <v/>
      </c>
      <c r="DF184" s="162" t="str">
        <f t="shared" si="93"/>
        <v/>
      </c>
      <c r="DG184" s="162" t="str">
        <f t="shared" si="94"/>
        <v/>
      </c>
      <c r="DH184" s="93" t="str">
        <f t="shared" si="95"/>
        <v/>
      </c>
      <c r="DI184" s="94" t="str">
        <f t="shared" si="96"/>
        <v/>
      </c>
      <c r="DJ184" s="95" t="str">
        <f t="shared" si="97"/>
        <v/>
      </c>
      <c r="DK184" s="96" t="str">
        <f t="shared" si="98"/>
        <v/>
      </c>
      <c r="DL184" s="97" t="str">
        <f t="shared" si="99"/>
        <v/>
      </c>
      <c r="DM184" s="164" t="str">
        <f t="shared" si="101"/>
        <v/>
      </c>
      <c r="DN184" s="225" t="str">
        <f t="shared" si="102"/>
        <v/>
      </c>
      <c r="DO184" s="225" t="str">
        <f t="shared" si="100"/>
        <v/>
      </c>
    </row>
    <row r="185" spans="1:120" ht="18" hidden="1" customHeight="1">
      <c r="A185" s="70">
        <v>319905140045</v>
      </c>
      <c r="B185" s="103">
        <v>1693</v>
      </c>
      <c r="C185" s="468" t="s">
        <v>259</v>
      </c>
      <c r="D185" s="469"/>
      <c r="E185" s="182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 t="str">
        <f t="shared" si="69"/>
        <v/>
      </c>
      <c r="R185" s="76" t="str">
        <f t="shared" si="70"/>
        <v/>
      </c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 t="str">
        <f t="shared" si="71"/>
        <v/>
      </c>
      <c r="AD185" s="79" t="str">
        <f t="shared" si="72"/>
        <v/>
      </c>
      <c r="AE185" s="182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 t="str">
        <f t="shared" si="73"/>
        <v/>
      </c>
      <c r="AP185" s="76" t="str">
        <f t="shared" si="74"/>
        <v/>
      </c>
      <c r="AQ185" s="78"/>
      <c r="AR185" s="78"/>
      <c r="AS185" s="78"/>
      <c r="AT185" s="78"/>
      <c r="AU185" s="78"/>
      <c r="AV185" s="78"/>
      <c r="AW185" s="78"/>
      <c r="AX185" s="78" t="str">
        <f t="shared" si="75"/>
        <v/>
      </c>
      <c r="AY185" s="78" t="str">
        <f t="shared" si="76"/>
        <v/>
      </c>
      <c r="AZ185" s="384"/>
      <c r="BA185" s="385"/>
      <c r="BB185" s="80" t="str">
        <f t="shared" si="77"/>
        <v/>
      </c>
      <c r="BC185" s="182"/>
      <c r="BD185" s="76"/>
      <c r="BE185" s="76"/>
      <c r="BF185" s="76"/>
      <c r="BG185" s="76"/>
      <c r="BH185" s="76" t="str">
        <f t="shared" si="78"/>
        <v/>
      </c>
      <c r="BI185" s="76" t="str">
        <f t="shared" si="79"/>
        <v/>
      </c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 t="str">
        <f t="shared" si="80"/>
        <v/>
      </c>
      <c r="BU185" s="78" t="str">
        <f t="shared" si="81"/>
        <v/>
      </c>
      <c r="BV185" s="82"/>
      <c r="BW185" s="82"/>
      <c r="BX185" s="82"/>
      <c r="BY185" s="82"/>
      <c r="BZ185" s="82"/>
      <c r="CA185" s="82" t="str">
        <f t="shared" si="82"/>
        <v/>
      </c>
      <c r="CB185" s="82" t="str">
        <f t="shared" si="83"/>
        <v/>
      </c>
      <c r="CC185" s="84"/>
      <c r="CD185" s="84"/>
      <c r="CE185" s="84"/>
      <c r="CF185" s="84"/>
      <c r="CG185" s="84"/>
      <c r="CH185" s="84" t="str">
        <f t="shared" si="84"/>
        <v/>
      </c>
      <c r="CI185" s="84" t="str">
        <f t="shared" si="85"/>
        <v/>
      </c>
      <c r="CJ185" s="86"/>
      <c r="CK185" s="86"/>
      <c r="CL185" s="86"/>
      <c r="CM185" s="86"/>
      <c r="CN185" s="86"/>
      <c r="CO185" s="86" t="str">
        <f t="shared" si="86"/>
        <v/>
      </c>
      <c r="CP185" s="86" t="str">
        <f t="shared" si="87"/>
        <v/>
      </c>
      <c r="CQ185" s="88"/>
      <c r="CR185" s="88"/>
      <c r="CS185" s="88"/>
      <c r="CT185" s="88"/>
      <c r="CU185" s="88"/>
      <c r="CV185" s="88"/>
      <c r="CW185" s="88"/>
      <c r="CX185" s="88"/>
      <c r="CY185" s="88" t="str">
        <f t="shared" si="88"/>
        <v/>
      </c>
      <c r="CZ185" s="89" t="str">
        <f t="shared" si="89"/>
        <v/>
      </c>
      <c r="DA185" s="386"/>
      <c r="DB185" s="385"/>
      <c r="DC185" s="80" t="str">
        <f t="shared" si="90"/>
        <v/>
      </c>
      <c r="DD185" s="162" t="str">
        <f t="shared" si="91"/>
        <v/>
      </c>
      <c r="DE185" s="162" t="str">
        <f t="shared" si="92"/>
        <v/>
      </c>
      <c r="DF185" s="162" t="str">
        <f t="shared" si="93"/>
        <v/>
      </c>
      <c r="DG185" s="162" t="str">
        <f t="shared" si="94"/>
        <v/>
      </c>
      <c r="DH185" s="93" t="str">
        <f t="shared" si="95"/>
        <v/>
      </c>
      <c r="DI185" s="94" t="str">
        <f t="shared" si="96"/>
        <v/>
      </c>
      <c r="DJ185" s="95" t="str">
        <f t="shared" si="97"/>
        <v/>
      </c>
      <c r="DK185" s="96" t="str">
        <f t="shared" si="98"/>
        <v/>
      </c>
      <c r="DL185" s="97" t="str">
        <f t="shared" si="99"/>
        <v/>
      </c>
      <c r="DM185" s="164" t="str">
        <f t="shared" si="101"/>
        <v/>
      </c>
      <c r="DN185" s="225" t="str">
        <f t="shared" si="102"/>
        <v/>
      </c>
      <c r="DO185" s="225" t="str">
        <f t="shared" si="100"/>
        <v/>
      </c>
      <c r="DP185" s="4"/>
    </row>
    <row r="186" spans="1:120" ht="18" hidden="1" customHeight="1" thickBot="1">
      <c r="A186" s="70">
        <v>136734050180</v>
      </c>
      <c r="B186" s="103">
        <v>1694</v>
      </c>
      <c r="C186" s="468" t="s">
        <v>260</v>
      </c>
      <c r="D186" s="469"/>
      <c r="E186" s="182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 t="str">
        <f t="shared" si="69"/>
        <v/>
      </c>
      <c r="R186" s="76" t="str">
        <f t="shared" si="70"/>
        <v/>
      </c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 t="str">
        <f t="shared" si="71"/>
        <v/>
      </c>
      <c r="AD186" s="79" t="str">
        <f t="shared" si="72"/>
        <v/>
      </c>
      <c r="AE186" s="182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 t="str">
        <f t="shared" si="73"/>
        <v/>
      </c>
      <c r="AP186" s="76" t="str">
        <f t="shared" si="74"/>
        <v/>
      </c>
      <c r="AQ186" s="78"/>
      <c r="AR186" s="78"/>
      <c r="AS186" s="78"/>
      <c r="AT186" s="78"/>
      <c r="AU186" s="78"/>
      <c r="AV186" s="78"/>
      <c r="AW186" s="78"/>
      <c r="AX186" s="78" t="str">
        <f t="shared" si="75"/>
        <v/>
      </c>
      <c r="AY186" s="78" t="str">
        <f t="shared" si="76"/>
        <v/>
      </c>
      <c r="AZ186" s="384"/>
      <c r="BA186" s="385"/>
      <c r="BB186" s="80" t="str">
        <f t="shared" si="77"/>
        <v/>
      </c>
      <c r="BC186" s="182"/>
      <c r="BD186" s="76"/>
      <c r="BE186" s="76"/>
      <c r="BF186" s="76"/>
      <c r="BG186" s="76"/>
      <c r="BH186" s="76" t="str">
        <f t="shared" si="78"/>
        <v/>
      </c>
      <c r="BI186" s="76" t="str">
        <f t="shared" si="79"/>
        <v/>
      </c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 t="str">
        <f t="shared" si="80"/>
        <v/>
      </c>
      <c r="BU186" s="78" t="str">
        <f t="shared" si="81"/>
        <v/>
      </c>
      <c r="BV186" s="82"/>
      <c r="BW186" s="82"/>
      <c r="BX186" s="82"/>
      <c r="BY186" s="82"/>
      <c r="BZ186" s="82"/>
      <c r="CA186" s="82" t="str">
        <f t="shared" si="82"/>
        <v/>
      </c>
      <c r="CB186" s="82" t="str">
        <f t="shared" si="83"/>
        <v/>
      </c>
      <c r="CC186" s="84"/>
      <c r="CD186" s="84"/>
      <c r="CE186" s="84"/>
      <c r="CF186" s="84"/>
      <c r="CG186" s="84"/>
      <c r="CH186" s="84" t="str">
        <f t="shared" si="84"/>
        <v/>
      </c>
      <c r="CI186" s="84" t="str">
        <f t="shared" si="85"/>
        <v/>
      </c>
      <c r="CJ186" s="86"/>
      <c r="CK186" s="86"/>
      <c r="CL186" s="86"/>
      <c r="CM186" s="86"/>
      <c r="CN186" s="86"/>
      <c r="CO186" s="86" t="str">
        <f t="shared" si="86"/>
        <v/>
      </c>
      <c r="CP186" s="86" t="str">
        <f t="shared" si="87"/>
        <v/>
      </c>
      <c r="CQ186" s="88"/>
      <c r="CR186" s="88"/>
      <c r="CS186" s="88"/>
      <c r="CT186" s="88"/>
      <c r="CU186" s="88"/>
      <c r="CV186" s="88"/>
      <c r="CW186" s="88"/>
      <c r="CX186" s="88"/>
      <c r="CY186" s="88" t="str">
        <f t="shared" si="88"/>
        <v/>
      </c>
      <c r="CZ186" s="89" t="str">
        <f t="shared" si="89"/>
        <v/>
      </c>
      <c r="DA186" s="386"/>
      <c r="DB186" s="385"/>
      <c r="DC186" s="80" t="str">
        <f t="shared" si="90"/>
        <v/>
      </c>
      <c r="DD186" s="162" t="str">
        <f t="shared" si="91"/>
        <v/>
      </c>
      <c r="DE186" s="162" t="str">
        <f t="shared" si="92"/>
        <v/>
      </c>
      <c r="DF186" s="162" t="str">
        <f t="shared" si="93"/>
        <v/>
      </c>
      <c r="DG186" s="162" t="str">
        <f t="shared" si="94"/>
        <v/>
      </c>
      <c r="DH186" s="93" t="str">
        <f t="shared" si="95"/>
        <v/>
      </c>
      <c r="DI186" s="94" t="str">
        <f t="shared" si="96"/>
        <v/>
      </c>
      <c r="DJ186" s="95" t="str">
        <f t="shared" si="97"/>
        <v/>
      </c>
      <c r="DK186" s="96" t="str">
        <f t="shared" si="98"/>
        <v/>
      </c>
      <c r="DL186" s="97" t="str">
        <f t="shared" si="99"/>
        <v/>
      </c>
      <c r="DM186" s="164" t="str">
        <f t="shared" si="101"/>
        <v/>
      </c>
      <c r="DN186" s="225" t="str">
        <f t="shared" si="102"/>
        <v/>
      </c>
      <c r="DO186" s="225" t="str">
        <f t="shared" si="100"/>
        <v/>
      </c>
      <c r="DP186" s="4"/>
    </row>
    <row r="187" spans="1:120" ht="18" hidden="1" customHeight="1" thickBot="1">
      <c r="A187" s="70"/>
      <c r="B187" s="118"/>
      <c r="C187" s="462"/>
      <c r="D187" s="463"/>
      <c r="E187" s="183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 t="str">
        <f t="shared" si="69"/>
        <v/>
      </c>
      <c r="R187" s="121" t="str">
        <f t="shared" si="70"/>
        <v/>
      </c>
      <c r="S187" s="123"/>
      <c r="T187" s="123"/>
      <c r="U187" s="123"/>
      <c r="V187" s="123"/>
      <c r="W187" s="123"/>
      <c r="X187" s="123"/>
      <c r="Y187" s="123"/>
      <c r="Z187" s="123"/>
      <c r="AA187" s="123"/>
      <c r="AB187" s="123"/>
      <c r="AC187" s="123" t="str">
        <f t="shared" si="71"/>
        <v/>
      </c>
      <c r="AD187" s="124" t="str">
        <f t="shared" si="72"/>
        <v/>
      </c>
      <c r="AE187" s="183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 t="str">
        <f t="shared" si="73"/>
        <v/>
      </c>
      <c r="AP187" s="121" t="str">
        <f t="shared" si="74"/>
        <v/>
      </c>
      <c r="AQ187" s="123"/>
      <c r="AR187" s="123"/>
      <c r="AS187" s="123"/>
      <c r="AT187" s="123"/>
      <c r="AU187" s="123"/>
      <c r="AV187" s="123"/>
      <c r="AW187" s="123"/>
      <c r="AX187" s="123" t="str">
        <f t="shared" si="75"/>
        <v/>
      </c>
      <c r="AY187" s="123" t="str">
        <f t="shared" si="76"/>
        <v/>
      </c>
      <c r="AZ187" s="387"/>
      <c r="BA187" s="388"/>
      <c r="BB187" s="80" t="str">
        <f t="shared" si="77"/>
        <v/>
      </c>
      <c r="BC187" s="183"/>
      <c r="BD187" s="121"/>
      <c r="BE187" s="121"/>
      <c r="BF187" s="121"/>
      <c r="BG187" s="121"/>
      <c r="BH187" s="121" t="str">
        <f t="shared" si="78"/>
        <v/>
      </c>
      <c r="BI187" s="121" t="str">
        <f t="shared" si="79"/>
        <v/>
      </c>
      <c r="BJ187" s="123"/>
      <c r="BK187" s="123"/>
      <c r="BL187" s="123"/>
      <c r="BM187" s="123"/>
      <c r="BN187" s="123"/>
      <c r="BO187" s="123"/>
      <c r="BP187" s="123"/>
      <c r="BQ187" s="123"/>
      <c r="BR187" s="123"/>
      <c r="BS187" s="123"/>
      <c r="BT187" s="123" t="str">
        <f t="shared" si="80"/>
        <v/>
      </c>
      <c r="BU187" s="123" t="str">
        <f t="shared" si="81"/>
        <v/>
      </c>
      <c r="BV187" s="127"/>
      <c r="BW187" s="127"/>
      <c r="BX187" s="127"/>
      <c r="BY187" s="127"/>
      <c r="BZ187" s="127"/>
      <c r="CA187" s="127" t="str">
        <f t="shared" si="82"/>
        <v/>
      </c>
      <c r="CB187" s="127" t="str">
        <f t="shared" si="83"/>
        <v/>
      </c>
      <c r="CC187" s="129"/>
      <c r="CD187" s="129"/>
      <c r="CE187" s="129"/>
      <c r="CF187" s="129"/>
      <c r="CG187" s="129"/>
      <c r="CH187" s="129" t="str">
        <f t="shared" si="84"/>
        <v/>
      </c>
      <c r="CI187" s="129" t="str">
        <f t="shared" si="85"/>
        <v/>
      </c>
      <c r="CJ187" s="131"/>
      <c r="CK187" s="131"/>
      <c r="CL187" s="131"/>
      <c r="CM187" s="131"/>
      <c r="CN187" s="131"/>
      <c r="CO187" s="131" t="str">
        <f t="shared" si="86"/>
        <v/>
      </c>
      <c r="CP187" s="131" t="str">
        <f t="shared" si="87"/>
        <v/>
      </c>
      <c r="CQ187" s="133"/>
      <c r="CR187" s="133"/>
      <c r="CS187" s="133"/>
      <c r="CT187" s="133"/>
      <c r="CU187" s="133"/>
      <c r="CV187" s="133"/>
      <c r="CW187" s="133"/>
      <c r="CX187" s="133"/>
      <c r="CY187" s="133" t="str">
        <f t="shared" si="88"/>
        <v/>
      </c>
      <c r="CZ187" s="134" t="str">
        <f t="shared" si="89"/>
        <v/>
      </c>
      <c r="DA187" s="389"/>
      <c r="DB187" s="388"/>
      <c r="DC187" s="125" t="str">
        <f>IFERROR(IF(OR($DC$144="",$DC$144=0),0,IF((DA187/$DA$146*100)*$DC$144/100=0,"",(DA187/$DA$146*100)*$DC$144/100)),"")</f>
        <v/>
      </c>
      <c r="DD187" s="167" t="str">
        <f t="shared" si="91"/>
        <v/>
      </c>
      <c r="DE187" s="167" t="str">
        <f t="shared" si="92"/>
        <v/>
      </c>
      <c r="DF187" s="167" t="str">
        <f t="shared" si="93"/>
        <v/>
      </c>
      <c r="DG187" s="167" t="str">
        <f t="shared" si="94"/>
        <v/>
      </c>
      <c r="DH187" s="138" t="str">
        <f t="shared" si="95"/>
        <v/>
      </c>
      <c r="DI187" s="169" t="str">
        <f t="shared" si="96"/>
        <v/>
      </c>
      <c r="DJ187" s="140" t="str">
        <f t="shared" si="97"/>
        <v/>
      </c>
      <c r="DK187" s="141" t="str">
        <f t="shared" si="98"/>
        <v/>
      </c>
      <c r="DL187" s="142" t="str">
        <f t="shared" si="99"/>
        <v/>
      </c>
      <c r="DM187" s="164" t="str">
        <f t="shared" si="101"/>
        <v/>
      </c>
      <c r="DN187" s="225" t="str">
        <f t="shared" si="102"/>
        <v/>
      </c>
      <c r="DO187" s="225" t="str">
        <f t="shared" si="100"/>
        <v/>
      </c>
      <c r="DP187" s="4"/>
    </row>
    <row r="188" spans="1:120" s="148" customFormat="1" ht="15" hidden="1">
      <c r="B188" s="144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  <c r="AN188" s="144"/>
      <c r="AO188" s="144"/>
      <c r="AP188" s="144"/>
      <c r="AQ188" s="144"/>
      <c r="AR188" s="144"/>
      <c r="AS188" s="144"/>
      <c r="AT188" s="144"/>
      <c r="AU188" s="144"/>
      <c r="AV188" s="144"/>
      <c r="AW188" s="144"/>
      <c r="AX188" s="144"/>
      <c r="AY188" s="144"/>
      <c r="AZ188" s="144"/>
      <c r="BA188" s="144"/>
      <c r="BB188" s="144"/>
      <c r="BC188" s="144"/>
      <c r="BD188" s="144"/>
      <c r="BE188" s="144"/>
      <c r="BF188" s="144"/>
      <c r="BG188" s="144"/>
      <c r="BH188" s="144"/>
      <c r="BI188" s="144"/>
      <c r="BJ188" s="144"/>
      <c r="BK188" s="144"/>
      <c r="BL188" s="144"/>
      <c r="BM188" s="144"/>
      <c r="BN188" s="144"/>
      <c r="BO188" s="144"/>
      <c r="BP188" s="144"/>
      <c r="BQ188" s="144"/>
      <c r="BR188" s="144"/>
      <c r="BS188" s="144"/>
      <c r="BT188" s="144"/>
      <c r="BU188" s="144"/>
      <c r="BV188" s="144"/>
      <c r="BW188" s="144"/>
      <c r="BX188" s="144"/>
      <c r="BY188" s="144"/>
      <c r="BZ188" s="144"/>
      <c r="CA188" s="144"/>
      <c r="CB188" s="144"/>
      <c r="CC188" s="144"/>
      <c r="CD188" s="144"/>
      <c r="CE188" s="144"/>
      <c r="CF188" s="144"/>
      <c r="CG188" s="144"/>
      <c r="CH188" s="144"/>
      <c r="CI188" s="144"/>
      <c r="CJ188" s="144"/>
      <c r="CK188" s="144"/>
      <c r="CL188" s="144"/>
      <c r="CM188" s="144"/>
      <c r="CN188" s="144"/>
      <c r="CO188" s="144"/>
      <c r="CP188" s="144"/>
      <c r="CQ188" s="144"/>
      <c r="CR188" s="144"/>
      <c r="CS188" s="144"/>
      <c r="CT188" s="144"/>
      <c r="CU188" s="144"/>
      <c r="CV188" s="144"/>
      <c r="CW188" s="144"/>
      <c r="CX188" s="144"/>
      <c r="CY188" s="144"/>
      <c r="CZ188" s="268" t="s">
        <v>102</v>
      </c>
      <c r="DA188" s="269"/>
      <c r="DB188" s="269"/>
      <c r="DC188" s="269"/>
      <c r="DD188" s="2"/>
      <c r="DE188" s="2"/>
      <c r="DF188" s="2"/>
      <c r="DG188" s="2"/>
      <c r="DH188" s="145" t="str">
        <f>IFERROR(AVERAGE(DH148:DH187),"")</f>
        <v/>
      </c>
      <c r="DI188" s="145" t="str">
        <f>IFERROR(AVERAGE(DI148:DI187),"")</f>
        <v/>
      </c>
      <c r="DJ188" s="145" t="str">
        <f>IFERROR(AVERAGE(DJ148:DJ187),"")</f>
        <v/>
      </c>
      <c r="DK188" s="145" t="str">
        <f>IFERROR(AVERAGE(DK148:DK187),"")</f>
        <v/>
      </c>
      <c r="DL188" s="151"/>
      <c r="DM188" s="147"/>
      <c r="DN188" s="151"/>
      <c r="DO188" s="151"/>
      <c r="DP188" s="151"/>
    </row>
    <row r="189" spans="1:120" s="148" customFormat="1" ht="15" hidden="1">
      <c r="B189" s="144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  <c r="AN189" s="144"/>
      <c r="AO189" s="144"/>
      <c r="AP189" s="144"/>
      <c r="AQ189" s="144"/>
      <c r="AR189" s="144"/>
      <c r="AS189" s="144"/>
      <c r="AT189" s="144"/>
      <c r="AU189" s="144"/>
      <c r="AV189" s="144"/>
      <c r="AW189" s="144"/>
      <c r="AX189" s="144"/>
      <c r="AY189" s="144"/>
      <c r="AZ189" s="144"/>
      <c r="BA189" s="144"/>
      <c r="BB189" s="144"/>
      <c r="BC189" s="144"/>
      <c r="BD189" s="144"/>
      <c r="BE189" s="144"/>
      <c r="BF189" s="144"/>
      <c r="BG189" s="144"/>
      <c r="BH189" s="144"/>
      <c r="BI189" s="144"/>
      <c r="BJ189" s="144"/>
      <c r="BK189" s="144"/>
      <c r="BL189" s="144"/>
      <c r="BM189" s="144"/>
      <c r="BN189" s="144"/>
      <c r="BO189" s="144"/>
      <c r="BP189" s="144"/>
      <c r="BQ189" s="144"/>
      <c r="BR189" s="144"/>
      <c r="BS189" s="144"/>
      <c r="BT189" s="144"/>
      <c r="BU189" s="144"/>
      <c r="BV189" s="144"/>
      <c r="BW189" s="144"/>
      <c r="BX189" s="144"/>
      <c r="BY189" s="144"/>
      <c r="BZ189" s="144"/>
      <c r="CA189" s="144"/>
      <c r="CB189" s="144"/>
      <c r="CC189" s="144"/>
      <c r="CD189" s="144"/>
      <c r="CE189" s="144"/>
      <c r="CF189" s="144"/>
      <c r="CG189" s="144"/>
      <c r="CH189" s="144"/>
      <c r="CI189" s="144"/>
      <c r="CJ189" s="144"/>
      <c r="CK189" s="144"/>
      <c r="CL189" s="144"/>
      <c r="CM189" s="144"/>
      <c r="CN189" s="144"/>
      <c r="CO189" s="144"/>
      <c r="CP189" s="144"/>
      <c r="CQ189" s="144"/>
      <c r="CR189" s="144"/>
      <c r="CS189" s="144"/>
      <c r="CT189" s="144"/>
      <c r="CU189" s="144"/>
      <c r="CV189" s="144"/>
      <c r="CW189" s="144"/>
      <c r="CX189" s="144"/>
      <c r="CY189" s="144"/>
      <c r="CZ189" s="270" t="s">
        <v>103</v>
      </c>
      <c r="DA189" s="270"/>
      <c r="DB189" s="270"/>
      <c r="DC189" s="270"/>
      <c r="DD189" s="2"/>
      <c r="DE189" s="2"/>
      <c r="DF189" s="2"/>
      <c r="DG189" s="2"/>
      <c r="DH189" s="145" t="str">
        <f>IFERROR(ROUND(STDEV(DH148:DH187),2),"")</f>
        <v/>
      </c>
      <c r="DI189" s="145" t="str">
        <f>IFERROR(ROUND(STDEV(DI148:DI187),2),"")</f>
        <v/>
      </c>
      <c r="DJ189" s="145" t="str">
        <f>IFERROR(ROUND(STDEV(DJ148:DJ187),2),"")</f>
        <v/>
      </c>
      <c r="DK189" s="145" t="str">
        <f>IFERROR(ROUND(STDEV(DK148:DK187),2),"")</f>
        <v/>
      </c>
      <c r="DL189" s="151"/>
      <c r="DM189" s="147"/>
      <c r="DN189" s="151"/>
      <c r="DO189" s="151"/>
      <c r="DP189" s="151"/>
    </row>
    <row r="190" spans="1:120" s="148" customFormat="1" ht="15" hidden="1">
      <c r="B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  <c r="AN190" s="144"/>
      <c r="AO190" s="144"/>
      <c r="AP190" s="144"/>
      <c r="AQ190" s="144"/>
      <c r="AR190" s="144"/>
      <c r="AS190" s="144"/>
      <c r="AT190" s="144"/>
      <c r="AU190" s="144"/>
      <c r="AV190" s="144"/>
      <c r="AW190" s="144"/>
      <c r="AX190" s="144"/>
      <c r="AY190" s="144"/>
      <c r="AZ190" s="144"/>
      <c r="BA190" s="144"/>
      <c r="BB190" s="144"/>
      <c r="BC190" s="144"/>
      <c r="BD190" s="144"/>
      <c r="BE190" s="144"/>
      <c r="BF190" s="144"/>
      <c r="BG190" s="144"/>
      <c r="BH190" s="144"/>
      <c r="BI190" s="144"/>
      <c r="BJ190" s="144"/>
      <c r="BK190" s="144"/>
      <c r="BL190" s="144"/>
      <c r="BM190" s="144"/>
      <c r="BN190" s="144"/>
      <c r="BO190" s="144"/>
      <c r="BP190" s="144"/>
      <c r="BQ190" s="144"/>
      <c r="BR190" s="144"/>
      <c r="BS190" s="144"/>
      <c r="BT190" s="144"/>
      <c r="BU190" s="144"/>
      <c r="BV190" s="144"/>
      <c r="BW190" s="144"/>
      <c r="BX190" s="144"/>
      <c r="BY190" s="144"/>
      <c r="BZ190" s="144"/>
      <c r="CA190" s="144"/>
      <c r="CB190" s="144"/>
      <c r="CC190" s="144"/>
      <c r="CD190" s="144"/>
      <c r="CE190" s="144"/>
      <c r="CF190" s="144"/>
      <c r="CG190" s="144"/>
      <c r="CH190" s="144"/>
      <c r="CI190" s="144"/>
      <c r="CJ190" s="144"/>
      <c r="CK190" s="144"/>
      <c r="CL190" s="144"/>
      <c r="CM190" s="144"/>
      <c r="CN190" s="144"/>
      <c r="CO190" s="144"/>
      <c r="CP190" s="144"/>
      <c r="CQ190" s="144"/>
      <c r="CR190" s="144"/>
      <c r="CS190" s="144"/>
      <c r="CT190" s="144"/>
      <c r="CU190" s="144"/>
      <c r="CV190" s="144"/>
      <c r="CW190" s="144"/>
      <c r="CX190" s="144"/>
      <c r="CY190" s="144"/>
      <c r="CZ190" s="144"/>
      <c r="DA190" s="144"/>
      <c r="DB190" s="144"/>
      <c r="DC190" s="144"/>
      <c r="DD190" s="149"/>
      <c r="DE190" s="149"/>
      <c r="DF190" s="149"/>
      <c r="DG190" s="149"/>
      <c r="DH190" s="150"/>
      <c r="DL190" s="151"/>
      <c r="DM190" s="147"/>
      <c r="DN190" s="151"/>
      <c r="DO190" s="151"/>
      <c r="DP190" s="151"/>
    </row>
    <row r="191" spans="1:120" s="148" customFormat="1" ht="15" hidden="1">
      <c r="B191" s="144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  <c r="AN191" s="144"/>
      <c r="AO191" s="144"/>
      <c r="AP191" s="144"/>
      <c r="AQ191" s="144"/>
      <c r="AR191" s="144"/>
      <c r="AS191" s="144"/>
      <c r="AT191" s="144"/>
      <c r="AU191" s="144"/>
      <c r="AV191" s="144"/>
      <c r="AW191" s="144"/>
      <c r="AX191" s="144"/>
      <c r="AY191" s="144"/>
      <c r="AZ191" s="144"/>
      <c r="BA191" s="144"/>
      <c r="BB191" s="144"/>
      <c r="BC191" s="144"/>
      <c r="BD191" s="144"/>
      <c r="BE191" s="144"/>
      <c r="BF191" s="144"/>
      <c r="BG191" s="144"/>
      <c r="BH191" s="144"/>
      <c r="BI191" s="144"/>
      <c r="BJ191" s="144"/>
      <c r="BK191" s="144"/>
      <c r="BL191" s="144"/>
      <c r="BM191" s="144"/>
      <c r="BN191" s="144"/>
      <c r="BO191" s="144"/>
      <c r="BP191" s="144"/>
      <c r="BQ191" s="144"/>
      <c r="BR191" s="144"/>
      <c r="BS191" s="144"/>
      <c r="BT191" s="144"/>
      <c r="BU191" s="144"/>
      <c r="BV191" s="144"/>
      <c r="BW191" s="144"/>
      <c r="BX191" s="144"/>
      <c r="BY191" s="144"/>
      <c r="BZ191" s="144"/>
      <c r="CA191" s="144"/>
      <c r="CB191" s="144"/>
      <c r="CC191" s="144"/>
      <c r="CD191" s="144"/>
      <c r="CE191" s="144"/>
      <c r="CF191" s="144"/>
      <c r="CG191" s="144"/>
      <c r="CH191" s="144"/>
      <c r="CI191" s="144"/>
      <c r="CJ191" s="144"/>
      <c r="CK191" s="144"/>
      <c r="CL191" s="144"/>
      <c r="CM191" s="144"/>
      <c r="CN191" s="144"/>
      <c r="CO191" s="144"/>
      <c r="CP191" s="144"/>
      <c r="CQ191" s="144"/>
      <c r="CR191" s="144"/>
      <c r="CS191" s="144"/>
      <c r="CT191" s="144"/>
      <c r="CU191" s="144"/>
      <c r="CV191" s="144"/>
      <c r="CW191" s="144"/>
      <c r="CX191" s="144"/>
      <c r="CY191" s="144"/>
      <c r="CZ191" s="144"/>
      <c r="DA191" s="144"/>
      <c r="DB191" s="144"/>
      <c r="DC191" s="144"/>
      <c r="DD191" s="149"/>
      <c r="DE191" s="149"/>
      <c r="DF191" s="149"/>
      <c r="DG191" s="149"/>
      <c r="DH191" s="150"/>
      <c r="DL191" s="151"/>
      <c r="DM191" s="147"/>
      <c r="DN191" s="151"/>
      <c r="DO191" s="151"/>
      <c r="DP191" s="151"/>
    </row>
    <row r="192" spans="1:120" s="148" customFormat="1" ht="15" hidden="1">
      <c r="B192" s="144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  <c r="AN192" s="144"/>
      <c r="AO192" s="144"/>
      <c r="AP192" s="144"/>
      <c r="AQ192" s="144"/>
      <c r="AR192" s="144"/>
      <c r="AS192" s="144"/>
      <c r="AT192" s="144"/>
      <c r="AU192" s="144"/>
      <c r="AV192" s="144"/>
      <c r="AW192" s="144"/>
      <c r="AX192" s="144"/>
      <c r="AY192" s="144"/>
      <c r="AZ192" s="144"/>
      <c r="BA192" s="144"/>
      <c r="BB192" s="144"/>
      <c r="BC192" s="144"/>
      <c r="BD192" s="144"/>
      <c r="BE192" s="144"/>
      <c r="BF192" s="144"/>
      <c r="BG192" s="144"/>
      <c r="BH192" s="144"/>
      <c r="BI192" s="144"/>
      <c r="BJ192" s="144"/>
      <c r="BK192" s="144"/>
      <c r="BL192" s="144"/>
      <c r="BM192" s="144"/>
      <c r="BN192" s="144"/>
      <c r="BO192" s="144"/>
      <c r="BP192" s="144"/>
      <c r="BQ192" s="144"/>
      <c r="BR192" s="144"/>
      <c r="BS192" s="144"/>
      <c r="BT192" s="144"/>
      <c r="BU192" s="144"/>
      <c r="BV192" s="144"/>
      <c r="BW192" s="144"/>
      <c r="BX192" s="144"/>
      <c r="BY192" s="144"/>
      <c r="BZ192" s="144"/>
      <c r="CA192" s="144"/>
      <c r="CB192" s="144"/>
      <c r="CC192" s="144"/>
      <c r="CD192" s="144"/>
      <c r="CE192" s="144"/>
      <c r="CF192" s="144"/>
      <c r="CG192" s="144"/>
      <c r="CH192" s="144"/>
      <c r="CI192" s="144"/>
      <c r="CJ192" s="144"/>
      <c r="CK192" s="144"/>
      <c r="CL192" s="144"/>
      <c r="CM192" s="144"/>
      <c r="CN192" s="144"/>
      <c r="CO192" s="144"/>
      <c r="CP192" s="144"/>
      <c r="CQ192" s="144"/>
      <c r="CR192" s="144"/>
      <c r="CS192" s="144"/>
      <c r="CT192" s="144"/>
      <c r="CU192" s="144"/>
      <c r="CV192" s="144"/>
      <c r="CW192" s="144"/>
      <c r="CX192" s="144"/>
      <c r="CY192" s="144"/>
      <c r="CZ192" s="144"/>
      <c r="DA192" s="144"/>
      <c r="DB192" s="144"/>
      <c r="DC192" s="144"/>
      <c r="DD192" s="149"/>
      <c r="DE192" s="149"/>
      <c r="DF192" s="149"/>
      <c r="DG192" s="149"/>
      <c r="DH192" s="150"/>
      <c r="DL192" s="151"/>
      <c r="DM192" s="147"/>
      <c r="DN192" s="151"/>
      <c r="DO192" s="151"/>
      <c r="DP192" s="151"/>
    </row>
    <row r="193" spans="1:127" ht="23.25" hidden="1">
      <c r="B193" s="1"/>
      <c r="C193" s="363" t="s">
        <v>114</v>
      </c>
      <c r="D193" s="363"/>
      <c r="DM193" s="1"/>
      <c r="DN193" s="1"/>
    </row>
    <row r="194" spans="1:127" ht="20.25" hidden="1">
      <c r="B194" s="1"/>
      <c r="C194" s="364" t="s">
        <v>1</v>
      </c>
      <c r="D194" s="364"/>
      <c r="E194" s="365" t="str">
        <f>IF($AC$196+$BA$196+$CY$196+$DC$197=100,"","Total weight should be equal to 100")</f>
        <v/>
      </c>
      <c r="F194" s="366"/>
      <c r="G194" s="366"/>
      <c r="H194" s="366"/>
      <c r="I194" s="366"/>
      <c r="J194" s="366"/>
      <c r="K194" s="366"/>
      <c r="L194" s="366"/>
      <c r="M194" s="366"/>
      <c r="N194" s="366"/>
      <c r="O194" s="366"/>
      <c r="P194" s="366"/>
      <c r="Q194" s="366"/>
      <c r="R194" s="366"/>
      <c r="S194" s="366"/>
      <c r="T194" s="366"/>
      <c r="U194" s="366"/>
      <c r="V194" s="366"/>
      <c r="W194" s="366"/>
      <c r="X194" s="366"/>
      <c r="Y194" s="366"/>
      <c r="Z194" s="366"/>
      <c r="AA194" s="366"/>
      <c r="AB194" s="366"/>
      <c r="AC194" s="366"/>
      <c r="AD194" s="366"/>
      <c r="AE194" s="366"/>
      <c r="AF194" s="366"/>
      <c r="AG194" s="366"/>
      <c r="AH194" s="366"/>
      <c r="AI194" s="366"/>
      <c r="AJ194" s="366"/>
      <c r="AK194" s="366"/>
      <c r="AL194" s="366"/>
      <c r="AM194" s="366"/>
      <c r="AN194" s="366"/>
      <c r="AO194" s="366"/>
      <c r="AP194" s="366"/>
      <c r="AQ194" s="366"/>
      <c r="AR194" s="366"/>
      <c r="AS194" s="366"/>
      <c r="AT194" s="366"/>
      <c r="AU194" s="366"/>
      <c r="AV194" s="366"/>
      <c r="AW194" s="366"/>
      <c r="AX194" s="366"/>
      <c r="AY194" s="366"/>
      <c r="AZ194" s="366"/>
      <c r="BA194" s="366"/>
      <c r="BB194" s="366"/>
      <c r="BC194" s="366"/>
      <c r="BD194" s="366"/>
      <c r="BE194" s="366"/>
      <c r="BF194" s="366"/>
      <c r="BG194" s="366"/>
      <c r="BH194" s="366"/>
      <c r="BI194" s="366"/>
      <c r="BJ194" s="366"/>
      <c r="BK194" s="366"/>
      <c r="BL194" s="366"/>
      <c r="BM194" s="366"/>
      <c r="BN194" s="366"/>
      <c r="BO194" s="366"/>
      <c r="BP194" s="366"/>
      <c r="BQ194" s="366"/>
      <c r="BR194" s="366"/>
      <c r="BS194" s="366"/>
      <c r="BT194" s="366"/>
      <c r="BU194" s="366"/>
      <c r="BV194" s="366"/>
      <c r="BW194" s="366"/>
      <c r="BX194" s="366"/>
      <c r="BY194" s="366"/>
      <c r="BZ194" s="366"/>
      <c r="CA194" s="366"/>
      <c r="CB194" s="366"/>
      <c r="CC194" s="366"/>
      <c r="CD194" s="366"/>
      <c r="CE194" s="366"/>
      <c r="CF194" s="366"/>
      <c r="CG194" s="366"/>
      <c r="CH194" s="366"/>
      <c r="CI194" s="366"/>
      <c r="CJ194" s="366"/>
      <c r="CK194" s="366"/>
      <c r="CL194" s="366"/>
      <c r="CM194" s="366"/>
      <c r="CN194" s="366"/>
      <c r="CO194" s="366"/>
      <c r="CP194" s="366"/>
      <c r="CQ194" s="366"/>
      <c r="CR194" s="366"/>
      <c r="CS194" s="366"/>
      <c r="CT194" s="366"/>
      <c r="CU194" s="366"/>
      <c r="CV194" s="366"/>
      <c r="CW194" s="366"/>
      <c r="CX194" s="366"/>
      <c r="CY194" s="366"/>
      <c r="CZ194" s="367"/>
      <c r="DM194" s="1"/>
      <c r="DN194" s="1"/>
    </row>
    <row r="195" spans="1:127" ht="17.25" hidden="1" thickBot="1">
      <c r="B195" s="1"/>
      <c r="C195" s="426" t="s">
        <v>2</v>
      </c>
      <c r="D195" s="427"/>
      <c r="E195" s="370" t="str">
        <f>IF(R197+AD197=100,"","Total formative assessment weight should be 100")</f>
        <v/>
      </c>
      <c r="F195" s="371"/>
      <c r="G195" s="371"/>
      <c r="H195" s="371"/>
      <c r="I195" s="371"/>
      <c r="J195" s="371"/>
      <c r="K195" s="371"/>
      <c r="L195" s="371"/>
      <c r="M195" s="371"/>
      <c r="N195" s="371"/>
      <c r="O195" s="371"/>
      <c r="P195" s="371"/>
      <c r="Q195" s="371"/>
      <c r="R195" s="371"/>
      <c r="S195" s="371"/>
      <c r="T195" s="371"/>
      <c r="U195" s="371"/>
      <c r="V195" s="371"/>
      <c r="W195" s="371"/>
      <c r="X195" s="371"/>
      <c r="Y195" s="371"/>
      <c r="Z195" s="371"/>
      <c r="AA195" s="371"/>
      <c r="AB195" s="371"/>
      <c r="AC195" s="371"/>
      <c r="AD195" s="371"/>
      <c r="AE195" s="371" t="str">
        <f>IF(AP197+AY197+BB197=100,"","Total written work weight should be 100")</f>
        <v/>
      </c>
      <c r="AF195" s="371"/>
      <c r="AG195" s="371"/>
      <c r="AH195" s="371"/>
      <c r="AI195" s="371"/>
      <c r="AJ195" s="371"/>
      <c r="AK195" s="371"/>
      <c r="AL195" s="371"/>
      <c r="AM195" s="371"/>
      <c r="AN195" s="371"/>
      <c r="AO195" s="371"/>
      <c r="AP195" s="371"/>
      <c r="AQ195" s="371"/>
      <c r="AR195" s="371"/>
      <c r="AS195" s="371"/>
      <c r="AT195" s="371"/>
      <c r="AU195" s="371"/>
      <c r="AV195" s="371"/>
      <c r="AW195" s="371"/>
      <c r="AX195" s="371"/>
      <c r="AY195" s="371"/>
      <c r="AZ195" s="371"/>
      <c r="BA195" s="371"/>
      <c r="BB195" s="371"/>
      <c r="BC195" s="371" t="str">
        <f>IF(BI197+BU197+CB197+CI197+CP197+CZ197=100,"","Total written work weight should be 100")</f>
        <v/>
      </c>
      <c r="BD195" s="371"/>
      <c r="BE195" s="371"/>
      <c r="BF195" s="371"/>
      <c r="BG195" s="371"/>
      <c r="BH195" s="371"/>
      <c r="BI195" s="371"/>
      <c r="BJ195" s="371"/>
      <c r="BK195" s="371"/>
      <c r="BL195" s="371"/>
      <c r="BM195" s="371"/>
      <c r="BN195" s="371"/>
      <c r="BO195" s="371"/>
      <c r="BP195" s="371"/>
      <c r="BQ195" s="371"/>
      <c r="BR195" s="371"/>
      <c r="BS195" s="371"/>
      <c r="BT195" s="371"/>
      <c r="BU195" s="371"/>
      <c r="BV195" s="371"/>
      <c r="BW195" s="371"/>
      <c r="BX195" s="371"/>
      <c r="BY195" s="371"/>
      <c r="BZ195" s="371"/>
      <c r="CA195" s="371"/>
      <c r="CB195" s="371"/>
      <c r="CC195" s="371"/>
      <c r="CD195" s="371"/>
      <c r="CE195" s="371"/>
      <c r="CF195" s="371"/>
      <c r="CG195" s="371"/>
      <c r="CH195" s="371"/>
      <c r="CI195" s="371"/>
      <c r="CJ195" s="371"/>
      <c r="CK195" s="371"/>
      <c r="CL195" s="371"/>
      <c r="CM195" s="371"/>
      <c r="CN195" s="371"/>
      <c r="CO195" s="371"/>
      <c r="CP195" s="371"/>
      <c r="CQ195" s="371"/>
      <c r="CR195" s="371"/>
      <c r="CS195" s="371"/>
      <c r="CT195" s="371"/>
      <c r="CU195" s="371"/>
      <c r="CV195" s="371"/>
      <c r="CW195" s="371"/>
      <c r="CX195" s="371"/>
      <c r="CY195" s="371"/>
      <c r="CZ195" s="372"/>
      <c r="DA195" s="373" t="s">
        <v>3</v>
      </c>
      <c r="DB195" s="374"/>
      <c r="DC195" s="375"/>
      <c r="DD195" s="9"/>
      <c r="DE195" s="9"/>
      <c r="DF195" s="9"/>
      <c r="DG195" s="9"/>
      <c r="DH195" s="7"/>
      <c r="DI195" s="5"/>
      <c r="DJ195" s="5"/>
      <c r="DK195" s="5"/>
      <c r="DL195" s="10"/>
      <c r="DN195" s="1"/>
    </row>
    <row r="196" spans="1:127" ht="18" hidden="1">
      <c r="B196" s="1"/>
      <c r="C196" s="359"/>
      <c r="D196" s="359"/>
      <c r="E196" s="360" t="s">
        <v>4</v>
      </c>
      <c r="F196" s="361"/>
      <c r="G196" s="361"/>
      <c r="H196" s="361"/>
      <c r="I196" s="361"/>
      <c r="J196" s="361"/>
      <c r="K196" s="361"/>
      <c r="L196" s="361"/>
      <c r="M196" s="361"/>
      <c r="N196" s="361"/>
      <c r="O196" s="361"/>
      <c r="P196" s="361"/>
      <c r="Q196" s="361"/>
      <c r="R196" s="361"/>
      <c r="S196" s="361"/>
      <c r="T196" s="361"/>
      <c r="U196" s="361"/>
      <c r="V196" s="361"/>
      <c r="W196" s="361"/>
      <c r="X196" s="361" t="s">
        <v>5</v>
      </c>
      <c r="Y196" s="361"/>
      <c r="Z196" s="361"/>
      <c r="AA196" s="361"/>
      <c r="AB196" s="361"/>
      <c r="AC196" s="361">
        <v>0</v>
      </c>
      <c r="AD196" s="381"/>
      <c r="AE196" s="382" t="s">
        <v>6</v>
      </c>
      <c r="AF196" s="383"/>
      <c r="AG196" s="383"/>
      <c r="AH196" s="383"/>
      <c r="AI196" s="383"/>
      <c r="AJ196" s="383"/>
      <c r="AK196" s="383"/>
      <c r="AL196" s="383"/>
      <c r="AM196" s="383"/>
      <c r="AN196" s="383"/>
      <c r="AO196" s="383"/>
      <c r="AP196" s="383"/>
      <c r="AQ196" s="383"/>
      <c r="AR196" s="383"/>
      <c r="AS196" s="383"/>
      <c r="AT196" s="383"/>
      <c r="AU196" s="383"/>
      <c r="AV196" s="383"/>
      <c r="AW196" s="383" t="s">
        <v>5</v>
      </c>
      <c r="AX196" s="383"/>
      <c r="AY196" s="383"/>
      <c r="AZ196" s="383"/>
      <c r="BA196" s="329">
        <v>25</v>
      </c>
      <c r="BB196" s="330"/>
      <c r="BC196" s="480" t="s">
        <v>7</v>
      </c>
      <c r="BD196" s="481"/>
      <c r="BE196" s="481"/>
      <c r="BF196" s="481"/>
      <c r="BG196" s="481"/>
      <c r="BH196" s="481"/>
      <c r="BI196" s="481"/>
      <c r="BJ196" s="481"/>
      <c r="BK196" s="481"/>
      <c r="BL196" s="481"/>
      <c r="BM196" s="481"/>
      <c r="BN196" s="481"/>
      <c r="BO196" s="481"/>
      <c r="BP196" s="481"/>
      <c r="BQ196" s="481"/>
      <c r="BR196" s="481"/>
      <c r="BS196" s="481"/>
      <c r="BT196" s="481"/>
      <c r="BU196" s="481"/>
      <c r="BV196" s="481"/>
      <c r="BW196" s="481"/>
      <c r="BX196" s="481"/>
      <c r="BY196" s="481"/>
      <c r="BZ196" s="481"/>
      <c r="CA196" s="481"/>
      <c r="CB196" s="481"/>
      <c r="CC196" s="481"/>
      <c r="CD196" s="481"/>
      <c r="CE196" s="481"/>
      <c r="CF196" s="481"/>
      <c r="CG196" s="481"/>
      <c r="CH196" s="481"/>
      <c r="CI196" s="481"/>
      <c r="CJ196" s="481"/>
      <c r="CK196" s="481"/>
      <c r="CL196" s="481"/>
      <c r="CM196" s="481"/>
      <c r="CN196" s="481"/>
      <c r="CO196" s="481"/>
      <c r="CP196" s="481"/>
      <c r="CQ196" s="481"/>
      <c r="CR196" s="481"/>
      <c r="CS196" s="481"/>
      <c r="CT196" s="482" t="s">
        <v>5</v>
      </c>
      <c r="CU196" s="483"/>
      <c r="CV196" s="483"/>
      <c r="CW196" s="483"/>
      <c r="CX196" s="484"/>
      <c r="CY196" s="481">
        <v>50</v>
      </c>
      <c r="CZ196" s="485"/>
      <c r="DA196" s="376"/>
      <c r="DB196" s="377"/>
      <c r="DC196" s="378"/>
      <c r="DD196" s="12"/>
      <c r="DE196" s="12"/>
      <c r="DF196" s="12"/>
      <c r="DG196" s="12"/>
      <c r="DH196" s="13"/>
      <c r="DI196" s="14"/>
      <c r="DJ196" s="14"/>
      <c r="DK196" s="14"/>
      <c r="DL196" s="15"/>
      <c r="DN196" s="1"/>
    </row>
    <row r="197" spans="1:127" ht="24.75" hidden="1" customHeight="1">
      <c r="A197" s="350" t="s">
        <v>8</v>
      </c>
      <c r="B197" s="350" t="s">
        <v>108</v>
      </c>
      <c r="C197" s="353" t="s">
        <v>9</v>
      </c>
      <c r="D197" s="356" t="s">
        <v>10</v>
      </c>
      <c r="E197" s="324" t="s">
        <v>11</v>
      </c>
      <c r="F197" s="325"/>
      <c r="G197" s="325"/>
      <c r="H197" s="325"/>
      <c r="I197" s="325"/>
      <c r="J197" s="325"/>
      <c r="K197" s="325"/>
      <c r="L197" s="325"/>
      <c r="M197" s="326"/>
      <c r="N197" s="327" t="s">
        <v>5</v>
      </c>
      <c r="O197" s="358"/>
      <c r="P197" s="358"/>
      <c r="Q197" s="328"/>
      <c r="R197" s="227">
        <v>50</v>
      </c>
      <c r="S197" s="278" t="s">
        <v>12</v>
      </c>
      <c r="T197" s="278"/>
      <c r="U197" s="278"/>
      <c r="V197" s="278"/>
      <c r="W197" s="278"/>
      <c r="X197" s="278"/>
      <c r="Y197" s="278"/>
      <c r="Z197" s="301" t="s">
        <v>5</v>
      </c>
      <c r="AA197" s="362"/>
      <c r="AB197" s="362"/>
      <c r="AC197" s="302"/>
      <c r="AD197" s="228">
        <v>50</v>
      </c>
      <c r="AE197" s="324" t="s">
        <v>13</v>
      </c>
      <c r="AF197" s="325"/>
      <c r="AG197" s="325"/>
      <c r="AH197" s="325"/>
      <c r="AI197" s="325"/>
      <c r="AJ197" s="325"/>
      <c r="AK197" s="325"/>
      <c r="AL197" s="325"/>
      <c r="AM197" s="326"/>
      <c r="AN197" s="327" t="s">
        <v>5</v>
      </c>
      <c r="AO197" s="328"/>
      <c r="AP197" s="227">
        <v>35</v>
      </c>
      <c r="AQ197" s="278" t="s">
        <v>14</v>
      </c>
      <c r="AR197" s="278"/>
      <c r="AS197" s="278"/>
      <c r="AT197" s="278"/>
      <c r="AU197" s="278"/>
      <c r="AV197" s="278"/>
      <c r="AW197" s="301" t="s">
        <v>5</v>
      </c>
      <c r="AX197" s="302"/>
      <c r="AY197" s="226">
        <v>35</v>
      </c>
      <c r="AZ197" s="295" t="s">
        <v>15</v>
      </c>
      <c r="BA197" s="296"/>
      <c r="BB197" s="23">
        <v>30</v>
      </c>
      <c r="BC197" s="299" t="s">
        <v>16</v>
      </c>
      <c r="BD197" s="300"/>
      <c r="BE197" s="300"/>
      <c r="BF197" s="300"/>
      <c r="BG197" s="289" t="s">
        <v>5</v>
      </c>
      <c r="BH197" s="289"/>
      <c r="BI197" s="227">
        <v>20</v>
      </c>
      <c r="BJ197" s="278" t="s">
        <v>17</v>
      </c>
      <c r="BK197" s="278"/>
      <c r="BL197" s="278"/>
      <c r="BM197" s="278"/>
      <c r="BN197" s="278"/>
      <c r="BO197" s="278"/>
      <c r="BP197" s="278"/>
      <c r="BQ197" s="278"/>
      <c r="BR197" s="278"/>
      <c r="BS197" s="301" t="s">
        <v>5</v>
      </c>
      <c r="BT197" s="302"/>
      <c r="BU197" s="226">
        <v>20</v>
      </c>
      <c r="BV197" s="277" t="s">
        <v>109</v>
      </c>
      <c r="BW197" s="277"/>
      <c r="BX197" s="277"/>
      <c r="BY197" s="277"/>
      <c r="BZ197" s="339" t="s">
        <v>5</v>
      </c>
      <c r="CA197" s="339"/>
      <c r="CB197" s="184">
        <v>10</v>
      </c>
      <c r="CC197" s="340" t="s">
        <v>110</v>
      </c>
      <c r="CD197" s="340"/>
      <c r="CE197" s="340"/>
      <c r="CF197" s="340"/>
      <c r="CG197" s="341" t="s">
        <v>5</v>
      </c>
      <c r="CH197" s="341"/>
      <c r="CI197" s="185">
        <v>15</v>
      </c>
      <c r="CJ197" s="342" t="s">
        <v>111</v>
      </c>
      <c r="CK197" s="342"/>
      <c r="CL197" s="342"/>
      <c r="CM197" s="342"/>
      <c r="CN197" s="343" t="s">
        <v>5</v>
      </c>
      <c r="CO197" s="343"/>
      <c r="CP197" s="229">
        <v>15</v>
      </c>
      <c r="CQ197" s="284" t="s">
        <v>21</v>
      </c>
      <c r="CR197" s="284"/>
      <c r="CS197" s="284"/>
      <c r="CT197" s="284"/>
      <c r="CU197" s="284"/>
      <c r="CV197" s="284"/>
      <c r="CW197" s="284"/>
      <c r="CX197" s="303" t="s">
        <v>5</v>
      </c>
      <c r="CY197" s="303"/>
      <c r="CZ197" s="186">
        <v>20</v>
      </c>
      <c r="DA197" s="304" t="s">
        <v>5</v>
      </c>
      <c r="DB197" s="305"/>
      <c r="DC197" s="23">
        <v>25</v>
      </c>
      <c r="DD197" s="24"/>
      <c r="DE197" s="24"/>
      <c r="DF197" s="24"/>
      <c r="DG197" s="24"/>
      <c r="DH197" s="306" t="s">
        <v>22</v>
      </c>
      <c r="DI197" s="309" t="s">
        <v>23</v>
      </c>
      <c r="DJ197" s="312" t="s">
        <v>23</v>
      </c>
      <c r="DK197" s="315" t="s">
        <v>23</v>
      </c>
      <c r="DL197" s="282" t="s">
        <v>24</v>
      </c>
      <c r="DM197" s="282" t="s">
        <v>105</v>
      </c>
      <c r="DN197" s="282" t="s">
        <v>115</v>
      </c>
      <c r="DO197" s="282" t="s">
        <v>112</v>
      </c>
      <c r="DP197" s="282" t="s">
        <v>106</v>
      </c>
      <c r="DQ197" s="282" t="s">
        <v>102</v>
      </c>
    </row>
    <row r="198" spans="1:127" ht="15" hidden="1" customHeight="1">
      <c r="A198" s="351"/>
      <c r="B198" s="351"/>
      <c r="C198" s="354"/>
      <c r="D198" s="357"/>
      <c r="E198" s="30">
        <v>1</v>
      </c>
      <c r="F198" s="227">
        <v>2</v>
      </c>
      <c r="G198" s="227">
        <v>3</v>
      </c>
      <c r="H198" s="227">
        <v>4</v>
      </c>
      <c r="I198" s="227">
        <v>5</v>
      </c>
      <c r="J198" s="227">
        <v>6</v>
      </c>
      <c r="K198" s="227">
        <v>7</v>
      </c>
      <c r="L198" s="227">
        <v>8</v>
      </c>
      <c r="M198" s="227">
        <v>9</v>
      </c>
      <c r="N198" s="227">
        <v>10</v>
      </c>
      <c r="O198" s="227">
        <v>11</v>
      </c>
      <c r="P198" s="227">
        <v>12</v>
      </c>
      <c r="Q198" s="336" t="s">
        <v>25</v>
      </c>
      <c r="R198" s="289" t="s">
        <v>26</v>
      </c>
      <c r="S198" s="29">
        <v>1</v>
      </c>
      <c r="T198" s="29">
        <v>2</v>
      </c>
      <c r="U198" s="29">
        <v>3</v>
      </c>
      <c r="V198" s="29">
        <v>4</v>
      </c>
      <c r="W198" s="29">
        <v>5</v>
      </c>
      <c r="X198" s="29">
        <v>6</v>
      </c>
      <c r="Y198" s="29">
        <v>7</v>
      </c>
      <c r="Z198" s="29">
        <v>8</v>
      </c>
      <c r="AA198" s="29">
        <v>9</v>
      </c>
      <c r="AB198" s="29">
        <v>10</v>
      </c>
      <c r="AC198" s="285" t="s">
        <v>25</v>
      </c>
      <c r="AD198" s="338" t="s">
        <v>26</v>
      </c>
      <c r="AE198" s="30">
        <v>1</v>
      </c>
      <c r="AF198" s="227">
        <v>2</v>
      </c>
      <c r="AG198" s="227">
        <v>3</v>
      </c>
      <c r="AH198" s="227">
        <v>4</v>
      </c>
      <c r="AI198" s="227">
        <v>5</v>
      </c>
      <c r="AJ198" s="227">
        <v>6</v>
      </c>
      <c r="AK198" s="227">
        <v>7</v>
      </c>
      <c r="AL198" s="227">
        <v>8</v>
      </c>
      <c r="AM198" s="227">
        <v>9</v>
      </c>
      <c r="AN198" s="227">
        <v>10</v>
      </c>
      <c r="AO198" s="336" t="s">
        <v>25</v>
      </c>
      <c r="AP198" s="289" t="s">
        <v>26</v>
      </c>
      <c r="AQ198" s="29">
        <v>1</v>
      </c>
      <c r="AR198" s="29">
        <v>2</v>
      </c>
      <c r="AS198" s="29">
        <v>3</v>
      </c>
      <c r="AT198" s="29">
        <v>4</v>
      </c>
      <c r="AU198" s="29">
        <v>5</v>
      </c>
      <c r="AV198" s="29">
        <v>6</v>
      </c>
      <c r="AW198" s="29">
        <v>7</v>
      </c>
      <c r="AX198" s="285" t="s">
        <v>25</v>
      </c>
      <c r="AY198" s="278" t="s">
        <v>113</v>
      </c>
      <c r="AZ198" s="297"/>
      <c r="BA198" s="298"/>
      <c r="BB198" s="287" t="s">
        <v>26</v>
      </c>
      <c r="BC198" s="30">
        <v>1</v>
      </c>
      <c r="BD198" s="227">
        <v>2</v>
      </c>
      <c r="BE198" s="227">
        <v>3</v>
      </c>
      <c r="BF198" s="227">
        <v>4</v>
      </c>
      <c r="BG198" s="227">
        <v>5</v>
      </c>
      <c r="BH198" s="288" t="s">
        <v>25</v>
      </c>
      <c r="BI198" s="289" t="s">
        <v>26</v>
      </c>
      <c r="BJ198" s="29">
        <v>1</v>
      </c>
      <c r="BK198" s="29">
        <v>2</v>
      </c>
      <c r="BL198" s="29">
        <v>3</v>
      </c>
      <c r="BM198" s="29">
        <v>4</v>
      </c>
      <c r="BN198" s="29">
        <v>5</v>
      </c>
      <c r="BO198" s="29">
        <v>6</v>
      </c>
      <c r="BP198" s="29">
        <v>7</v>
      </c>
      <c r="BQ198" s="29">
        <v>8</v>
      </c>
      <c r="BR198" s="29">
        <v>9</v>
      </c>
      <c r="BS198" s="29">
        <v>10</v>
      </c>
      <c r="BT198" s="290" t="s">
        <v>25</v>
      </c>
      <c r="BU198" s="278" t="s">
        <v>26</v>
      </c>
      <c r="BV198" s="31">
        <v>1</v>
      </c>
      <c r="BW198" s="31">
        <v>2</v>
      </c>
      <c r="BX198" s="31">
        <v>3</v>
      </c>
      <c r="BY198" s="31">
        <v>4</v>
      </c>
      <c r="BZ198" s="32">
        <v>5</v>
      </c>
      <c r="CA198" s="344" t="s">
        <v>25</v>
      </c>
      <c r="CB198" s="345" t="s">
        <v>26</v>
      </c>
      <c r="CC198" s="230">
        <v>1</v>
      </c>
      <c r="CD198" s="230">
        <v>2</v>
      </c>
      <c r="CE198" s="230">
        <v>3</v>
      </c>
      <c r="CF198" s="230">
        <v>4</v>
      </c>
      <c r="CG198" s="230">
        <v>5</v>
      </c>
      <c r="CH198" s="346" t="s">
        <v>25</v>
      </c>
      <c r="CI198" s="347" t="s">
        <v>26</v>
      </c>
      <c r="CJ198" s="34">
        <v>1</v>
      </c>
      <c r="CK198" s="34">
        <v>2</v>
      </c>
      <c r="CL198" s="34">
        <v>3</v>
      </c>
      <c r="CM198" s="34">
        <v>4</v>
      </c>
      <c r="CN198" s="34">
        <v>5</v>
      </c>
      <c r="CO198" s="348" t="s">
        <v>25</v>
      </c>
      <c r="CP198" s="349" t="s">
        <v>26</v>
      </c>
      <c r="CQ198" s="35">
        <v>1</v>
      </c>
      <c r="CR198" s="35">
        <v>2</v>
      </c>
      <c r="CS198" s="35">
        <v>3</v>
      </c>
      <c r="CT198" s="36">
        <v>4</v>
      </c>
      <c r="CU198" s="35">
        <v>5</v>
      </c>
      <c r="CV198" s="35">
        <v>6</v>
      </c>
      <c r="CW198" s="35">
        <v>7</v>
      </c>
      <c r="CX198" s="35">
        <v>8</v>
      </c>
      <c r="CY198" s="288" t="s">
        <v>25</v>
      </c>
      <c r="CZ198" s="318" t="s">
        <v>26</v>
      </c>
      <c r="DA198" s="37"/>
      <c r="DB198" s="38"/>
      <c r="DC198" s="287" t="s">
        <v>27</v>
      </c>
      <c r="DD198" s="39"/>
      <c r="DE198" s="39"/>
      <c r="DF198" s="39"/>
      <c r="DG198" s="39"/>
      <c r="DH198" s="307"/>
      <c r="DI198" s="310"/>
      <c r="DJ198" s="313"/>
      <c r="DK198" s="316"/>
      <c r="DL198" s="283"/>
      <c r="DM198" s="283"/>
      <c r="DN198" s="283"/>
      <c r="DO198" s="283"/>
      <c r="DP198" s="283"/>
      <c r="DQ198" s="283"/>
    </row>
    <row r="199" spans="1:127" ht="17.25" hidden="1" customHeight="1">
      <c r="A199" s="351"/>
      <c r="B199" s="351"/>
      <c r="C199" s="354"/>
      <c r="D199" s="40" t="s">
        <v>28</v>
      </c>
      <c r="E199" s="180"/>
      <c r="F199" s="43"/>
      <c r="G199" s="43"/>
      <c r="H199" s="43"/>
      <c r="I199" s="43"/>
      <c r="J199" s="43"/>
      <c r="K199" s="43"/>
      <c r="L199" s="43"/>
      <c r="M199" s="43"/>
      <c r="N199" s="44"/>
      <c r="O199" s="44"/>
      <c r="P199" s="44"/>
      <c r="Q199" s="337"/>
      <c r="R199" s="289"/>
      <c r="S199" s="46"/>
      <c r="T199" s="46"/>
      <c r="U199" s="46"/>
      <c r="V199" s="46"/>
      <c r="W199" s="46"/>
      <c r="X199" s="46"/>
      <c r="Y199" s="46"/>
      <c r="Z199" s="46"/>
      <c r="AA199" s="47"/>
      <c r="AB199" s="47"/>
      <c r="AC199" s="286"/>
      <c r="AD199" s="338"/>
      <c r="AE199" s="180"/>
      <c r="AF199" s="43"/>
      <c r="AG199" s="43"/>
      <c r="AH199" s="43"/>
      <c r="AI199" s="43"/>
      <c r="AJ199" s="43"/>
      <c r="AK199" s="43"/>
      <c r="AL199" s="43"/>
      <c r="AM199" s="43"/>
      <c r="AN199" s="43"/>
      <c r="AO199" s="337"/>
      <c r="AP199" s="289"/>
      <c r="AQ199" s="46"/>
      <c r="AR199" s="46"/>
      <c r="AS199" s="46"/>
      <c r="AT199" s="46"/>
      <c r="AU199" s="46"/>
      <c r="AV199" s="46"/>
      <c r="AW199" s="46"/>
      <c r="AX199" s="286"/>
      <c r="AY199" s="278"/>
      <c r="AZ199" s="417"/>
      <c r="BA199" s="418"/>
      <c r="BB199" s="287"/>
      <c r="BC199" s="180"/>
      <c r="BD199" s="43"/>
      <c r="BE199" s="43"/>
      <c r="BF199" s="43"/>
      <c r="BG199" s="43"/>
      <c r="BH199" s="288"/>
      <c r="BI199" s="289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290"/>
      <c r="BU199" s="278"/>
      <c r="BV199" s="49"/>
      <c r="BW199" s="49"/>
      <c r="BX199" s="49"/>
      <c r="BY199" s="49"/>
      <c r="BZ199" s="50"/>
      <c r="CA199" s="344"/>
      <c r="CB199" s="345"/>
      <c r="CC199" s="52"/>
      <c r="CD199" s="52"/>
      <c r="CE199" s="52"/>
      <c r="CF199" s="52"/>
      <c r="CG199" s="52"/>
      <c r="CH199" s="346"/>
      <c r="CI199" s="347"/>
      <c r="CJ199" s="54"/>
      <c r="CK199" s="54"/>
      <c r="CL199" s="54"/>
      <c r="CM199" s="54"/>
      <c r="CN199" s="54"/>
      <c r="CO199" s="348"/>
      <c r="CP199" s="349"/>
      <c r="CQ199" s="57"/>
      <c r="CR199" s="57"/>
      <c r="CS199" s="57"/>
      <c r="CT199" s="181"/>
      <c r="CU199" s="57"/>
      <c r="CV199" s="57"/>
      <c r="CW199" s="57"/>
      <c r="CX199" s="57"/>
      <c r="CY199" s="288"/>
      <c r="CZ199" s="318"/>
      <c r="DA199" s="394"/>
      <c r="DB199" s="395"/>
      <c r="DC199" s="287"/>
      <c r="DD199" s="39" t="s">
        <v>29</v>
      </c>
      <c r="DE199" s="39" t="s">
        <v>30</v>
      </c>
      <c r="DF199" s="39" t="s">
        <v>31</v>
      </c>
      <c r="DG199" s="39" t="s">
        <v>32</v>
      </c>
      <c r="DH199" s="307"/>
      <c r="DI199" s="311"/>
      <c r="DJ199" s="314"/>
      <c r="DK199" s="317"/>
      <c r="DL199" s="283"/>
      <c r="DM199" s="283"/>
      <c r="DN199" s="283"/>
      <c r="DO199" s="283"/>
      <c r="DP199" s="283"/>
      <c r="DQ199" s="283"/>
    </row>
    <row r="200" spans="1:127" ht="15" hidden="1" customHeight="1" thickBot="1">
      <c r="A200" s="352"/>
      <c r="B200" s="352"/>
      <c r="C200" s="355"/>
      <c r="D200" s="40" t="s">
        <v>33</v>
      </c>
      <c r="E200" s="30"/>
      <c r="F200" s="227"/>
      <c r="G200" s="227"/>
      <c r="H200" s="227"/>
      <c r="I200" s="227"/>
      <c r="J200" s="227"/>
      <c r="K200" s="227"/>
      <c r="L200" s="227"/>
      <c r="M200" s="227"/>
      <c r="N200" s="227"/>
      <c r="O200" s="227"/>
      <c r="P200" s="227"/>
      <c r="Q200" s="227">
        <f>SUM(E200:P200)</f>
        <v>0</v>
      </c>
      <c r="R200" s="28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>
        <f>SUM(S200:AB200)</f>
        <v>0</v>
      </c>
      <c r="AD200" s="338"/>
      <c r="AE200" s="30"/>
      <c r="AF200" s="227"/>
      <c r="AG200" s="227"/>
      <c r="AH200" s="227"/>
      <c r="AI200" s="227"/>
      <c r="AJ200" s="227"/>
      <c r="AK200" s="227"/>
      <c r="AL200" s="227"/>
      <c r="AM200" s="227"/>
      <c r="AN200" s="227"/>
      <c r="AO200" s="227">
        <f>SUM(AE200:AN200)</f>
        <v>0</v>
      </c>
      <c r="AP200" s="289"/>
      <c r="AQ200" s="29"/>
      <c r="AR200" s="29"/>
      <c r="AS200" s="29"/>
      <c r="AT200" s="29"/>
      <c r="AU200" s="29"/>
      <c r="AV200" s="29"/>
      <c r="AW200" s="29"/>
      <c r="AX200" s="29">
        <f>SUM(AQ200:AW200)</f>
        <v>0</v>
      </c>
      <c r="AY200" s="278"/>
      <c r="AZ200" s="390"/>
      <c r="BA200" s="391"/>
      <c r="BB200" s="287"/>
      <c r="BC200" s="30"/>
      <c r="BD200" s="227"/>
      <c r="BE200" s="227"/>
      <c r="BF200" s="227"/>
      <c r="BG200" s="227"/>
      <c r="BH200" s="227">
        <f>SUM(BC200:BG200)</f>
        <v>0</v>
      </c>
      <c r="BI200" s="28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>
        <f>SUM(BJ200:BS200)</f>
        <v>0</v>
      </c>
      <c r="BU200" s="278"/>
      <c r="BV200" s="31"/>
      <c r="BW200" s="31"/>
      <c r="BX200" s="31"/>
      <c r="BY200" s="31"/>
      <c r="BZ200" s="31"/>
      <c r="CA200" s="32">
        <f>SUM(BV200:BZ200)</f>
        <v>0</v>
      </c>
      <c r="CB200" s="345"/>
      <c r="CC200" s="230"/>
      <c r="CD200" s="230"/>
      <c r="CE200" s="230"/>
      <c r="CF200" s="230"/>
      <c r="CG200" s="230"/>
      <c r="CH200" s="230">
        <f>SUM(CC200:CG200)</f>
        <v>0</v>
      </c>
      <c r="CI200" s="347"/>
      <c r="CJ200" s="34"/>
      <c r="CK200" s="34"/>
      <c r="CL200" s="34"/>
      <c r="CM200" s="34"/>
      <c r="CN200" s="34"/>
      <c r="CO200" s="63">
        <f>SUM(CJ200:CN200)</f>
        <v>0</v>
      </c>
      <c r="CP200" s="349"/>
      <c r="CQ200" s="35"/>
      <c r="CR200" s="35"/>
      <c r="CS200" s="35"/>
      <c r="CT200" s="36"/>
      <c r="CU200" s="35"/>
      <c r="CV200" s="35"/>
      <c r="CW200" s="35"/>
      <c r="CX200" s="35"/>
      <c r="CY200" s="66">
        <f>SUM(CQ200:CX200)</f>
        <v>0</v>
      </c>
      <c r="CZ200" s="318"/>
      <c r="DA200" s="396"/>
      <c r="DB200" s="397"/>
      <c r="DC200" s="319"/>
      <c r="DD200" s="39"/>
      <c r="DE200" s="39"/>
      <c r="DF200" s="39"/>
      <c r="DG200" s="39"/>
      <c r="DH200" s="308"/>
      <c r="DI200" s="67" t="s">
        <v>34</v>
      </c>
      <c r="DJ200" s="68" t="s">
        <v>35</v>
      </c>
      <c r="DK200" s="69" t="s">
        <v>36</v>
      </c>
      <c r="DL200" s="283"/>
      <c r="DM200" s="283"/>
      <c r="DN200" s="283"/>
      <c r="DO200" s="283"/>
      <c r="DP200" s="283"/>
      <c r="DQ200" s="283"/>
      <c r="DR200" s="279" t="s">
        <v>37</v>
      </c>
      <c r="DS200" s="279"/>
      <c r="DT200" s="279"/>
      <c r="DU200" s="279"/>
      <c r="DV200" s="279"/>
      <c r="DW200" s="279"/>
    </row>
    <row r="201" spans="1:127" ht="18" hidden="1" customHeight="1">
      <c r="A201" s="70">
        <v>136671050011</v>
      </c>
      <c r="B201" s="71">
        <v>1669</v>
      </c>
      <c r="C201" s="476" t="s">
        <v>223</v>
      </c>
      <c r="D201" s="477"/>
      <c r="E201" s="182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 t="str">
        <f>IF(SUMIFS(E201:P201,E201:P201,"&gt;=0")=0,"",SUMIFS(E201:P201,E201:P201,"&gt;=0"))</f>
        <v/>
      </c>
      <c r="R201" s="76" t="str">
        <f>IFERROR(IF($R$197=0,0,((Q201/SUMIFS($E$200:$P$200,E201:P201,"&gt;=0")*100))),"")</f>
        <v/>
      </c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 t="str">
        <f>IF(SUMIFS(S201:AB201,S201:AB201,"&gt;=0")=0,"",SUMIFS(S201:AB201,S201:AB201,"&gt;=0"))</f>
        <v/>
      </c>
      <c r="AD201" s="79" t="str">
        <f>IFERROR(IF($AD$197=0,0,((AC201/SUMIFS($S$200:$AB$200,S201:AB201,"&gt;=0")*100))),"")</f>
        <v/>
      </c>
      <c r="AE201" s="182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 t="str">
        <f>IF(SUMIFS(AE201:AN201,AE201:AN201,"&gt;=0")=0,"",SUMIFS(AE201:AN201,AE201:AN201,"&gt;=0"))</f>
        <v/>
      </c>
      <c r="AP201" s="76" t="str">
        <f>IFERROR(IF($AP$197=0,0,((AO201/SUMIFS($AE$200:$AN$200,AE201:AN201,"&gt;=0"))*100)),"")</f>
        <v/>
      </c>
      <c r="AQ201" s="78"/>
      <c r="AR201" s="78"/>
      <c r="AS201" s="78"/>
      <c r="AT201" s="78"/>
      <c r="AU201" s="78"/>
      <c r="AV201" s="78"/>
      <c r="AW201" s="78"/>
      <c r="AX201" s="78" t="str">
        <f>IF(SUMIFS(AQ201:AW201,AQ201:AW201,"&gt;=0")=0,"",SUMIFS(AQ201:AW201,AQ201:AW201,"&gt;=0"))</f>
        <v/>
      </c>
      <c r="AY201" s="78" t="str">
        <f>IFERROR(IF($AY$197=0,0,((AX201/SUMIFS($AQ$200:$AW$200,AQ201:AW201,"&gt;=0"))*100)),"")</f>
        <v/>
      </c>
      <c r="AZ201" s="384"/>
      <c r="BA201" s="385"/>
      <c r="BB201" s="80" t="str">
        <f>IFERROR(IF(OR($BB$197="",$BB$197=0),0,IF(AZ201/$AZ$200*100=0,"",AZ201/$AZ$200*100)),"")</f>
        <v/>
      </c>
      <c r="BC201" s="182"/>
      <c r="BD201" s="76"/>
      <c r="BE201" s="76"/>
      <c r="BF201" s="76"/>
      <c r="BG201" s="76"/>
      <c r="BH201" s="76" t="str">
        <f>IF(SUMIFS(BC201:BG201,BC201:BG201,"&gt;=0")=0,"",SUMIFS(BC201:BG201,BC201:BG201,"&gt;=0"))</f>
        <v/>
      </c>
      <c r="BI201" s="76" t="str">
        <f>IFERROR(IF($BI$197=0,0,((BH201/SUMIFS($BC$200:$BG$200,BC201:BG201,"&gt;=0"))*100)),"")</f>
        <v/>
      </c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 t="str">
        <f>IF(SUMIFS(BJ201:BS201,BJ201:BS201,"&gt;=0")=0,"",SUMIFS(BJ201:BS201,BJ201:BS201,"&gt;=0"))</f>
        <v/>
      </c>
      <c r="BU201" s="78" t="str">
        <f>IFERROR(IF($BU$197=0,0,((BT201/SUMIFS($BJ$200:$BS$200,BJ201:BS201,"&gt;=0"))*100)),"")</f>
        <v/>
      </c>
      <c r="BV201" s="82"/>
      <c r="BW201" s="82"/>
      <c r="BX201" s="82"/>
      <c r="BY201" s="82"/>
      <c r="BZ201" s="82"/>
      <c r="CA201" s="82" t="str">
        <f>IF(SUMIFS(BV201:BZ201,BV201:BZ201,"&gt;=0")=0,"",SUMIFS(BV201:BZ201,BV201:BZ201,"&gt;=0"))</f>
        <v/>
      </c>
      <c r="CB201" s="82" t="str">
        <f>IFERROR(IF($CB$197=0,0,((CA201/SUMIFS($BV$200:$BZ$200,BV201:BZ201,"&gt;=0"))*100)),"")</f>
        <v/>
      </c>
      <c r="CC201" s="84"/>
      <c r="CD201" s="84"/>
      <c r="CE201" s="84"/>
      <c r="CF201" s="84"/>
      <c r="CG201" s="84"/>
      <c r="CH201" s="84" t="str">
        <f>IF(SUMIFS(CC201:CG201,CC201:CG201,"&gt;=0")=0,"",SUMIFS(CC201:CG201,CC201:CG201,"&gt;=0"))</f>
        <v/>
      </c>
      <c r="CI201" s="84" t="str">
        <f>IFERROR(IF($CI$197=0,0,((CH201/SUMIFS($CC$200:$CG$200,CC201:CG201,"&gt;=0"))*100)),"")</f>
        <v/>
      </c>
      <c r="CJ201" s="86"/>
      <c r="CK201" s="86"/>
      <c r="CL201" s="86"/>
      <c r="CM201" s="86"/>
      <c r="CN201" s="86"/>
      <c r="CO201" s="86" t="str">
        <f>IF(SUMIFS(CJ201:CN201,CJ201:CN201,"&gt;=0")=0,"",SUMIFS(CJ201:CN201,CJ201:CN201,"&gt;=0"))</f>
        <v/>
      </c>
      <c r="CP201" s="86" t="str">
        <f>IFERROR(IF($CP$197=0,0,((CO201/SUMIFS($CJ$200:$CN$200,CJ201:CN201,"&gt;=0"))*100)),"")</f>
        <v/>
      </c>
      <c r="CQ201" s="182"/>
      <c r="CR201" s="76"/>
      <c r="CS201" s="88"/>
      <c r="CT201" s="88"/>
      <c r="CU201" s="88"/>
      <c r="CV201" s="88"/>
      <c r="CW201" s="88"/>
      <c r="CX201" s="88"/>
      <c r="CY201" s="88" t="str">
        <f>IF(SUMIFS(CQ201:CX201,CQ201:CX201,"&gt;=0")=0,"",SUMIFS(CQ201:CX201,CQ201:CX201,"&gt;=0"))</f>
        <v/>
      </c>
      <c r="CZ201" s="89" t="str">
        <f>IFERROR(IF($CZ$197=0,0,((CY201/SUMIFS($CQ$200:$CX$200,CQ201:CX201,"&gt;=0"))*100)),"")</f>
        <v/>
      </c>
      <c r="DA201" s="392"/>
      <c r="DB201" s="393"/>
      <c r="DC201" s="80" t="str">
        <f>IFERROR(IF(OR($DC$197="",$DC$197=0),0,IF((DA201/$DA$199*100)*$DC$197/100=0,"",(DA201/$DA$199*100)*$DC$197/100)),"")</f>
        <v/>
      </c>
      <c r="DD201" s="162" t="str">
        <f>IFERROR((R201*$R$197+AD201*$AD$197)/100*$AC$196/100,"")</f>
        <v/>
      </c>
      <c r="DE201" s="162" t="str">
        <f>IFERROR(((AP201*$AP$197+AY201*$AY$197+BB201*$BB$197)/100)*$BA$196/100,"")</f>
        <v/>
      </c>
      <c r="DF201" s="162" t="str">
        <f>IFERROR(((BI201*$BI$197+BU201*$BU$197+CB201*$CB$197+CI201*$CI$197+CP201*$CP$197+CZ201*$CZ$197)/100)*$CY$196/100,"")</f>
        <v/>
      </c>
      <c r="DG201" s="162" t="str">
        <f>IFERROR(DC201,"")</f>
        <v/>
      </c>
      <c r="DH201" s="93" t="str">
        <f>IFERROR(IF(AND($C$196="",$E$195="",$AE$195="",$BC$195="",$E$194=""),IF(SUM(DD201:DG201)=0,"",SUM(DD201:DG201)),""),"")</f>
        <v/>
      </c>
      <c r="DI201" s="94" t="str">
        <f>IFERROR(75+(100-75)/(100-60)*(DH201-60),"")</f>
        <v/>
      </c>
      <c r="DJ201" s="95" t="str">
        <f>IFERROR(75+(100-75)/(100-55)*(DH201-55),"")</f>
        <v/>
      </c>
      <c r="DK201" s="96" t="str">
        <f>IFERROR(75+(100-75)/(100-50)*(DH201-50),"")</f>
        <v/>
      </c>
      <c r="DL201" s="97" t="str">
        <f>IFERROR(IF(ROUND(IF($C$195="Green",DI201,IF($C$195="Orange",DJ201,IF($C$195="Yellow",DK201,"Error!"))),0)&lt;70,70,ROUND(IF($C$195="Green",DI201,IF($C$195="Orange",DJ201,IF($C$195="Yellow",DK201,"Error!"))),0)),"")</f>
        <v/>
      </c>
      <c r="DM201" s="164" t="str">
        <f>IFERROR(DL201-DL148,"")</f>
        <v/>
      </c>
      <c r="DN201" s="225" t="str">
        <f>DL148</f>
        <v/>
      </c>
      <c r="DO201" s="225">
        <f t="shared" ref="DO201:DO226" si="103">DL81</f>
        <v>78</v>
      </c>
      <c r="DP201" s="225">
        <f t="shared" ref="DP201:DP225" si="104">DL13</f>
        <v>84</v>
      </c>
      <c r="DQ201" s="171">
        <f>IFERROR(AVERAGE(DL201,DN201:DP201),"")</f>
        <v>81</v>
      </c>
      <c r="DR201" s="274" t="s">
        <v>40</v>
      </c>
      <c r="DS201" s="275"/>
      <c r="DT201" s="275"/>
      <c r="DU201" s="275"/>
      <c r="DV201" s="276">
        <f>COUNTIFS($DL$201:$DL$240,"&gt;=95",$DL$201:$DL$240,"&lt;=100")</f>
        <v>0</v>
      </c>
      <c r="DW201" s="276"/>
    </row>
    <row r="202" spans="1:127" ht="18" hidden="1" customHeight="1">
      <c r="A202" s="70">
        <v>136678050011</v>
      </c>
      <c r="B202" s="99">
        <v>1670</v>
      </c>
      <c r="C202" s="476" t="s">
        <v>224</v>
      </c>
      <c r="D202" s="477"/>
      <c r="E202" s="182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 t="str">
        <f t="shared" ref="Q202:Q240" si="105">IF(SUMIFS(E202:P202,E202:P202,"&gt;=0")=0,"",SUMIFS(E202:P202,E202:P202,"&gt;=0"))</f>
        <v/>
      </c>
      <c r="R202" s="76" t="str">
        <f t="shared" ref="R202:R240" si="106">IFERROR(IF($R$197=0,0,((Q202/SUMIFS($E$200:$P$200,E202:P202,"&gt;=0")*100))),"")</f>
        <v/>
      </c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 t="str">
        <f t="shared" ref="AC202:AC240" si="107">IF(SUMIFS(S202:AB202,S202:AB202,"&gt;=0")=0,"",SUMIFS(S202:AB202,S202:AB202,"&gt;=0"))</f>
        <v/>
      </c>
      <c r="AD202" s="79" t="str">
        <f t="shared" ref="AD202:AD240" si="108">IFERROR(IF($AD$197=0,0,((AC202/SUMIFS($S$200:$AB$200,S202:AB202,"&gt;=0")*100))),"")</f>
        <v/>
      </c>
      <c r="AE202" s="182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 t="str">
        <f t="shared" ref="AO202:AO240" si="109">IF(SUMIFS(AE202:AN202,AE202:AN202,"&gt;=0")=0,"",SUMIFS(AE202:AN202,AE202:AN202,"&gt;=0"))</f>
        <v/>
      </c>
      <c r="AP202" s="76" t="str">
        <f t="shared" ref="AP202:AP240" si="110">IFERROR(IF($AP$197=0,0,((AO202/SUMIFS($AE$200:$AN$200,AE202:AN202,"&gt;=0"))*100)),"")</f>
        <v/>
      </c>
      <c r="AQ202" s="78"/>
      <c r="AR202" s="78"/>
      <c r="AS202" s="78"/>
      <c r="AT202" s="78"/>
      <c r="AU202" s="78"/>
      <c r="AV202" s="78"/>
      <c r="AW202" s="78"/>
      <c r="AX202" s="78" t="str">
        <f t="shared" ref="AX202" si="111">IF(SUMIFS(AQ202:AW202,AQ202:AW202,"&gt;=0")=0,"",SUMIFS(AQ202:AW202,AQ202:AW202,"&gt;=0"))</f>
        <v/>
      </c>
      <c r="AY202" s="78" t="str">
        <f t="shared" ref="AY202:AY240" si="112">IFERROR(IF($AY$197=0,0,((AX202/SUMIFS($AQ$200:$AW$200,AQ202:AW202,"&gt;=0"))*100)),"")</f>
        <v/>
      </c>
      <c r="AZ202" s="384"/>
      <c r="BA202" s="385"/>
      <c r="BB202" s="80" t="str">
        <f t="shared" ref="BB202:BB240" si="113">IFERROR(IF(OR($BB$197="",$BB$197=0),0,IF(AZ202/$AZ$200*100=0,"",AZ202/$AZ$200*100)),"")</f>
        <v/>
      </c>
      <c r="BC202" s="182"/>
      <c r="BD202" s="76"/>
      <c r="BE202" s="76"/>
      <c r="BF202" s="76"/>
      <c r="BG202" s="76"/>
      <c r="BH202" s="76" t="str">
        <f t="shared" ref="BH202:BH240" si="114">IF(SUMIFS(BC202:BG202,BC202:BG202,"&gt;=0")=0,"",SUMIFS(BC202:BG202,BC202:BG202,"&gt;=0"))</f>
        <v/>
      </c>
      <c r="BI202" s="76" t="str">
        <f t="shared" ref="BI202:BI240" si="115">IFERROR(IF($BI$197=0,0,((BH202/SUMIFS($BC$200:$BG$200,BC202:BG202,"&gt;=0"))*100)),"")</f>
        <v/>
      </c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 t="str">
        <f t="shared" ref="BT202:BT206" si="116">IF(SUMIFS(BJ202:BS202,BJ202:BS202,"&gt;=0")=0,"",SUMIFS(BJ202:BS202,BJ202:BS202,"&gt;=0"))</f>
        <v/>
      </c>
      <c r="BU202" s="78" t="str">
        <f t="shared" ref="BU202:BU240" si="117">IFERROR(IF($BU$197=0,0,((BT202/SUMIFS($BJ$200:$BS$200,BJ202:BS202,"&gt;=0"))*100)),"")</f>
        <v/>
      </c>
      <c r="BV202" s="82"/>
      <c r="BW202" s="82"/>
      <c r="BX202" s="82"/>
      <c r="BY202" s="82"/>
      <c r="BZ202" s="82"/>
      <c r="CA202" s="82" t="str">
        <f t="shared" ref="CA202:CA240" si="118">IF(SUMIFS(BV202:BZ202,BV202:BZ202,"&gt;=0")=0,"",SUMIFS(BV202:BZ202,BV202:BZ202,"&gt;=0"))</f>
        <v/>
      </c>
      <c r="CB202" s="82" t="str">
        <f t="shared" ref="CB202:CB240" si="119">IFERROR(IF($CB$197=0,0,((CA202/SUMIFS($BV$200:$BZ$200,BV202:BZ202,"&gt;=0"))*100)),"")</f>
        <v/>
      </c>
      <c r="CC202" s="84"/>
      <c r="CD202" s="84"/>
      <c r="CE202" s="84"/>
      <c r="CF202" s="84"/>
      <c r="CG202" s="84"/>
      <c r="CH202" s="84" t="str">
        <f t="shared" ref="CH202:CH240" si="120">IF(SUMIFS(CC202:CG202,CC202:CG202,"&gt;=0")=0,"",SUMIFS(CC202:CG202,CC202:CG202,"&gt;=0"))</f>
        <v/>
      </c>
      <c r="CI202" s="84" t="str">
        <f t="shared" ref="CI202:CI240" si="121">IFERROR(IF($CI$197=0,0,((CH202/SUMIFS($CC$200:$CG$200,CC202:CG202,"&gt;=0"))*100)),"")</f>
        <v/>
      </c>
      <c r="CJ202" s="86"/>
      <c r="CK202" s="86"/>
      <c r="CL202" s="86"/>
      <c r="CM202" s="86"/>
      <c r="CN202" s="86"/>
      <c r="CO202" s="86" t="str">
        <f t="shared" ref="CO202:CO207" si="122">IF(SUMIFS(CJ202:CN202,CJ202:CN202,"&gt;=0")=0,"",SUMIFS(CJ202:CN202,CJ202:CN202,"&gt;=0"))</f>
        <v/>
      </c>
      <c r="CP202" s="86" t="str">
        <f t="shared" ref="CP202:CP240" si="123">IFERROR(IF($CP$197=0,0,((CO202/SUMIFS($CJ$200:$CN$200,CJ202:CN202,"&gt;=0"))*100)),"")</f>
        <v/>
      </c>
      <c r="CQ202" s="182"/>
      <c r="CR202" s="76"/>
      <c r="CS202" s="88"/>
      <c r="CT202" s="88"/>
      <c r="CU202" s="88"/>
      <c r="CV202" s="88"/>
      <c r="CW202" s="88"/>
      <c r="CX202" s="88"/>
      <c r="CY202" s="88" t="str">
        <f t="shared" ref="CY202:CY219" si="124">IF(SUMIFS(CQ202:CX202,CQ202:CX202,"&gt;=0")=0,"",SUMIFS(CQ202:CX202,CQ202:CX202,"&gt;=0"))</f>
        <v/>
      </c>
      <c r="CZ202" s="89" t="str">
        <f t="shared" ref="CZ202:CZ240" si="125">IFERROR(IF($CZ$197=0,0,((CY202/SUMIFS($CQ$200:$CX$200,CQ202:CX202,"&gt;=0"))*100)),"")</f>
        <v/>
      </c>
      <c r="DA202" s="386"/>
      <c r="DB202" s="385"/>
      <c r="DC202" s="80" t="str">
        <f t="shared" ref="DC202:DC240" si="126">IFERROR(IF(OR($DC$197="",$DC$197=0),0,IF((DA202/$DA$199*100)*$DC$197/100=0,"",(DA202/$DA$199*100)*$DC$197/100)),"")</f>
        <v/>
      </c>
      <c r="DD202" s="162" t="str">
        <f t="shared" ref="DD202:DD240" si="127">IFERROR((R202*$R$197+AD202*$AD$197)/100*$AC$196/100,"")</f>
        <v/>
      </c>
      <c r="DE202" s="162" t="str">
        <f t="shared" ref="DE202:DE240" si="128">IFERROR(((AP202*$AP$197+AY202*$AY$197+BB202*$BB$197)/100)*$BA$196/100,"")</f>
        <v/>
      </c>
      <c r="DF202" s="162" t="str">
        <f t="shared" ref="DF202:DF240" si="129">IFERROR(((BI202*$BI$197+BU202*$BU$197+CB202*$CB$197+CI202*$CI$197+CP202*$CP$197+CZ202*$CZ$197)/100)*$CY$196/100,"")</f>
        <v/>
      </c>
      <c r="DG202" s="162" t="str">
        <f t="shared" ref="DG202:DG240" si="130">IFERROR(DC202,"")</f>
        <v/>
      </c>
      <c r="DH202" s="93" t="str">
        <f t="shared" ref="DH202:DH240" si="131">IFERROR(IF(AND($C$196="",$E$195="",$AE$195="",$BC$195="",$E$194=""),IF(SUM(DD202:DG202)=0,"",SUM(DD202:DG202)),""),"")</f>
        <v/>
      </c>
      <c r="DI202" s="94" t="str">
        <f t="shared" ref="DI202:DI240" si="132">IFERROR(75+(100-75)/(100-60)*(DH202-60),"")</f>
        <v/>
      </c>
      <c r="DJ202" s="95" t="str">
        <f t="shared" ref="DJ202:DJ240" si="133">IFERROR(75+(100-75)/(100-55)*(DH202-55),"")</f>
        <v/>
      </c>
      <c r="DK202" s="96" t="str">
        <f t="shared" ref="DK202:DK240" si="134">IFERROR(75+(100-75)/(100-50)*(DH202-50),"")</f>
        <v/>
      </c>
      <c r="DL202" s="97" t="str">
        <f t="shared" ref="DL202:DL240" si="135">IFERROR(IF(ROUND(IF($C$195="Green",DI202,IF($C$195="Orange",DJ202,IF($C$195="Yellow",DK202,"Error!"))),0)&lt;70,70,ROUND(IF($C$195="Green",DI202,IF($C$195="Orange",DJ202,IF($C$195="Yellow",DK202,"Error!"))),0)),"")</f>
        <v/>
      </c>
      <c r="DM202" s="164" t="str">
        <f t="shared" ref="DM202:DM240" si="136">IFERROR(DL202-DL149,"")</f>
        <v/>
      </c>
      <c r="DN202" s="225" t="str">
        <f t="shared" ref="DN202:DN240" si="137">DL149</f>
        <v/>
      </c>
      <c r="DO202" s="225">
        <f t="shared" si="103"/>
        <v>77</v>
      </c>
      <c r="DP202" s="225">
        <f t="shared" si="104"/>
        <v>78</v>
      </c>
      <c r="DQ202" s="171">
        <f t="shared" ref="DQ202:DQ240" si="138">IFERROR(AVERAGE(DL202,DN202:DP202),"")</f>
        <v>77.5</v>
      </c>
      <c r="DR202" s="274" t="s">
        <v>43</v>
      </c>
      <c r="DS202" s="275"/>
      <c r="DT202" s="275"/>
      <c r="DU202" s="275"/>
      <c r="DV202" s="276">
        <f>COUNTIFS($DL$201:$DL$240,"&gt;=90",$DL$201:$DL$240,"&lt;95")</f>
        <v>0</v>
      </c>
      <c r="DW202" s="276"/>
    </row>
    <row r="203" spans="1:127" ht="18" hidden="1" customHeight="1">
      <c r="A203" s="70">
        <v>305420120010</v>
      </c>
      <c r="B203" s="71">
        <v>1671</v>
      </c>
      <c r="C203" s="476" t="s">
        <v>225</v>
      </c>
      <c r="D203" s="477"/>
      <c r="E203" s="182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 t="str">
        <f t="shared" si="105"/>
        <v/>
      </c>
      <c r="R203" s="76" t="str">
        <f t="shared" si="106"/>
        <v/>
      </c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 t="str">
        <f t="shared" si="107"/>
        <v/>
      </c>
      <c r="AD203" s="79" t="str">
        <f t="shared" si="108"/>
        <v/>
      </c>
      <c r="AE203" s="182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 t="str">
        <f t="shared" si="109"/>
        <v/>
      </c>
      <c r="AP203" s="76" t="str">
        <f t="shared" si="110"/>
        <v/>
      </c>
      <c r="AQ203" s="78"/>
      <c r="AR203" s="78"/>
      <c r="AS203" s="78"/>
      <c r="AT203" s="78"/>
      <c r="AU203" s="78"/>
      <c r="AV203" s="78"/>
      <c r="AW203" s="78"/>
      <c r="AX203" s="78" t="str">
        <f>IF(SUMIFS(AQ203:AW203,AQ203:AW203,"&gt;=0")=0,"",SUMIFS(AQ203:AW203,AQ203:AW203,"&gt;=0"))</f>
        <v/>
      </c>
      <c r="AY203" s="78" t="str">
        <f t="shared" si="112"/>
        <v/>
      </c>
      <c r="AZ203" s="384"/>
      <c r="BA203" s="385"/>
      <c r="BB203" s="80" t="str">
        <f t="shared" si="113"/>
        <v/>
      </c>
      <c r="BC203" s="182"/>
      <c r="BD203" s="76"/>
      <c r="BE203" s="76"/>
      <c r="BF203" s="76"/>
      <c r="BG203" s="76"/>
      <c r="BH203" s="76" t="str">
        <f t="shared" si="114"/>
        <v/>
      </c>
      <c r="BI203" s="76" t="str">
        <f t="shared" si="115"/>
        <v/>
      </c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 t="str">
        <f t="shared" si="116"/>
        <v/>
      </c>
      <c r="BU203" s="78" t="str">
        <f t="shared" si="117"/>
        <v/>
      </c>
      <c r="BV203" s="82"/>
      <c r="BW203" s="82"/>
      <c r="BX203" s="82"/>
      <c r="BY203" s="82"/>
      <c r="BZ203" s="82"/>
      <c r="CA203" s="82" t="str">
        <f t="shared" si="118"/>
        <v/>
      </c>
      <c r="CB203" s="82" t="str">
        <f t="shared" si="119"/>
        <v/>
      </c>
      <c r="CC203" s="84"/>
      <c r="CD203" s="84"/>
      <c r="CE203" s="84"/>
      <c r="CF203" s="84"/>
      <c r="CG203" s="84"/>
      <c r="CH203" s="84" t="str">
        <f t="shared" si="120"/>
        <v/>
      </c>
      <c r="CI203" s="84" t="str">
        <f t="shared" si="121"/>
        <v/>
      </c>
      <c r="CJ203" s="86"/>
      <c r="CK203" s="86"/>
      <c r="CL203" s="86"/>
      <c r="CM203" s="86"/>
      <c r="CN203" s="86"/>
      <c r="CO203" s="86" t="str">
        <f t="shared" si="122"/>
        <v/>
      </c>
      <c r="CP203" s="86" t="str">
        <f t="shared" si="123"/>
        <v/>
      </c>
      <c r="CQ203" s="182"/>
      <c r="CR203" s="76"/>
      <c r="CS203" s="88"/>
      <c r="CT203" s="88"/>
      <c r="CU203" s="88"/>
      <c r="CV203" s="88"/>
      <c r="CW203" s="88"/>
      <c r="CX203" s="88"/>
      <c r="CY203" s="88" t="str">
        <f t="shared" si="124"/>
        <v/>
      </c>
      <c r="CZ203" s="89" t="str">
        <f t="shared" si="125"/>
        <v/>
      </c>
      <c r="DA203" s="386"/>
      <c r="DB203" s="385"/>
      <c r="DC203" s="80" t="str">
        <f t="shared" si="126"/>
        <v/>
      </c>
      <c r="DD203" s="162" t="str">
        <f t="shared" si="127"/>
        <v/>
      </c>
      <c r="DE203" s="162" t="str">
        <f t="shared" si="128"/>
        <v/>
      </c>
      <c r="DF203" s="162" t="str">
        <f t="shared" si="129"/>
        <v/>
      </c>
      <c r="DG203" s="162" t="str">
        <f t="shared" si="130"/>
        <v/>
      </c>
      <c r="DH203" s="93" t="str">
        <f t="shared" si="131"/>
        <v/>
      </c>
      <c r="DI203" s="94" t="str">
        <f t="shared" si="132"/>
        <v/>
      </c>
      <c r="DJ203" s="95" t="str">
        <f t="shared" si="133"/>
        <v/>
      </c>
      <c r="DK203" s="96" t="str">
        <f t="shared" si="134"/>
        <v/>
      </c>
      <c r="DL203" s="97" t="str">
        <f t="shared" si="135"/>
        <v/>
      </c>
      <c r="DM203" s="164" t="str">
        <f t="shared" si="136"/>
        <v/>
      </c>
      <c r="DN203" s="225" t="str">
        <f t="shared" si="137"/>
        <v/>
      </c>
      <c r="DO203" s="225">
        <f t="shared" si="103"/>
        <v>93</v>
      </c>
      <c r="DP203" s="225">
        <f t="shared" si="104"/>
        <v>87</v>
      </c>
      <c r="DQ203" s="171">
        <f t="shared" si="138"/>
        <v>90</v>
      </c>
      <c r="DR203" s="274" t="s">
        <v>46</v>
      </c>
      <c r="DS203" s="275"/>
      <c r="DT203" s="275"/>
      <c r="DU203" s="275"/>
      <c r="DV203" s="276">
        <f>COUNTIFS($DL$201:$DL$240,"&gt;=85",$DL$201:$DL$240,"&lt;90")</f>
        <v>0</v>
      </c>
      <c r="DW203" s="276"/>
    </row>
    <row r="204" spans="1:127" ht="18" hidden="1" customHeight="1">
      <c r="A204" s="70">
        <v>136673050022</v>
      </c>
      <c r="B204" s="103">
        <v>1672</v>
      </c>
      <c r="C204" s="468" t="s">
        <v>226</v>
      </c>
      <c r="D204" s="469"/>
      <c r="E204" s="182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 t="str">
        <f t="shared" si="105"/>
        <v/>
      </c>
      <c r="R204" s="76" t="str">
        <f t="shared" si="106"/>
        <v/>
      </c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 t="str">
        <f t="shared" si="107"/>
        <v/>
      </c>
      <c r="AD204" s="79" t="str">
        <f t="shared" si="108"/>
        <v/>
      </c>
      <c r="AE204" s="182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 t="str">
        <f t="shared" si="109"/>
        <v/>
      </c>
      <c r="AP204" s="76" t="str">
        <f t="shared" si="110"/>
        <v/>
      </c>
      <c r="AQ204" s="78"/>
      <c r="AR204" s="78"/>
      <c r="AS204" s="78"/>
      <c r="AT204" s="78"/>
      <c r="AU204" s="78"/>
      <c r="AV204" s="78"/>
      <c r="AW204" s="78"/>
      <c r="AX204" s="78" t="str">
        <f t="shared" ref="AX204:AX205" si="139">IF(SUMIFS(AQ204:AW204,AQ204:AW204,"&gt;=0")=0,"",SUMIFS(AQ204:AW204,AQ204:AW204,"&gt;=0"))</f>
        <v/>
      </c>
      <c r="AY204" s="78" t="str">
        <f t="shared" si="112"/>
        <v/>
      </c>
      <c r="AZ204" s="384"/>
      <c r="BA204" s="385"/>
      <c r="BB204" s="80" t="str">
        <f t="shared" si="113"/>
        <v/>
      </c>
      <c r="BC204" s="182"/>
      <c r="BD204" s="76"/>
      <c r="BE204" s="76"/>
      <c r="BF204" s="76"/>
      <c r="BG204" s="76"/>
      <c r="BH204" s="76" t="str">
        <f t="shared" si="114"/>
        <v/>
      </c>
      <c r="BI204" s="76" t="str">
        <f t="shared" si="115"/>
        <v/>
      </c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 t="str">
        <f t="shared" si="116"/>
        <v/>
      </c>
      <c r="BU204" s="78" t="str">
        <f t="shared" si="117"/>
        <v/>
      </c>
      <c r="BV204" s="82"/>
      <c r="BW204" s="82"/>
      <c r="BX204" s="82"/>
      <c r="BY204" s="82"/>
      <c r="BZ204" s="82"/>
      <c r="CA204" s="82" t="str">
        <f t="shared" si="118"/>
        <v/>
      </c>
      <c r="CB204" s="82" t="str">
        <f t="shared" si="119"/>
        <v/>
      </c>
      <c r="CC204" s="84"/>
      <c r="CD204" s="84"/>
      <c r="CE204" s="84"/>
      <c r="CF204" s="84"/>
      <c r="CG204" s="84"/>
      <c r="CH204" s="84" t="str">
        <f t="shared" si="120"/>
        <v/>
      </c>
      <c r="CI204" s="84" t="str">
        <f t="shared" si="121"/>
        <v/>
      </c>
      <c r="CJ204" s="86"/>
      <c r="CK204" s="86"/>
      <c r="CL204" s="86"/>
      <c r="CM204" s="86"/>
      <c r="CN204" s="86"/>
      <c r="CO204" s="86" t="str">
        <f t="shared" si="122"/>
        <v/>
      </c>
      <c r="CP204" s="86" t="str">
        <f t="shared" si="123"/>
        <v/>
      </c>
      <c r="CQ204" s="182"/>
      <c r="CR204" s="76"/>
      <c r="CS204" s="88"/>
      <c r="CT204" s="88"/>
      <c r="CU204" s="88"/>
      <c r="CV204" s="88"/>
      <c r="CW204" s="88"/>
      <c r="CX204" s="88"/>
      <c r="CY204" s="88" t="str">
        <f t="shared" si="124"/>
        <v/>
      </c>
      <c r="CZ204" s="89" t="str">
        <f t="shared" si="125"/>
        <v/>
      </c>
      <c r="DA204" s="386"/>
      <c r="DB204" s="385"/>
      <c r="DC204" s="80" t="str">
        <f t="shared" si="126"/>
        <v/>
      </c>
      <c r="DD204" s="162" t="str">
        <f t="shared" si="127"/>
        <v/>
      </c>
      <c r="DE204" s="162" t="str">
        <f t="shared" si="128"/>
        <v/>
      </c>
      <c r="DF204" s="162" t="str">
        <f t="shared" si="129"/>
        <v/>
      </c>
      <c r="DG204" s="162" t="str">
        <f t="shared" si="130"/>
        <v/>
      </c>
      <c r="DH204" s="93" t="str">
        <f t="shared" si="131"/>
        <v/>
      </c>
      <c r="DI204" s="94" t="str">
        <f t="shared" si="132"/>
        <v/>
      </c>
      <c r="DJ204" s="95" t="str">
        <f t="shared" si="133"/>
        <v/>
      </c>
      <c r="DK204" s="96" t="str">
        <f t="shared" si="134"/>
        <v/>
      </c>
      <c r="DL204" s="97" t="str">
        <f t="shared" si="135"/>
        <v/>
      </c>
      <c r="DM204" s="164" t="str">
        <f t="shared" si="136"/>
        <v/>
      </c>
      <c r="DN204" s="225" t="str">
        <f t="shared" si="137"/>
        <v/>
      </c>
      <c r="DO204" s="225">
        <f t="shared" si="103"/>
        <v>70</v>
      </c>
      <c r="DP204" s="225">
        <f t="shared" si="104"/>
        <v>70</v>
      </c>
      <c r="DQ204" s="171">
        <f t="shared" si="138"/>
        <v>70</v>
      </c>
      <c r="DR204" s="274" t="s">
        <v>49</v>
      </c>
      <c r="DS204" s="275"/>
      <c r="DT204" s="275"/>
      <c r="DU204" s="275"/>
      <c r="DV204" s="276">
        <f>COUNTIFS($DL$201:$DL$240,"&gt;=80",$DL$201:$DL$240,"&lt;85")</f>
        <v>0</v>
      </c>
      <c r="DW204" s="276"/>
    </row>
    <row r="205" spans="1:127" ht="18" hidden="1" customHeight="1">
      <c r="A205" s="70">
        <v>136678050032</v>
      </c>
      <c r="B205" s="71">
        <v>1673</v>
      </c>
      <c r="C205" s="476" t="s">
        <v>227</v>
      </c>
      <c r="D205" s="477"/>
      <c r="E205" s="182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 t="str">
        <f t="shared" si="105"/>
        <v/>
      </c>
      <c r="R205" s="76" t="str">
        <f t="shared" si="106"/>
        <v/>
      </c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 t="str">
        <f t="shared" si="107"/>
        <v/>
      </c>
      <c r="AD205" s="79" t="str">
        <f t="shared" si="108"/>
        <v/>
      </c>
      <c r="AE205" s="182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 t="str">
        <f t="shared" si="109"/>
        <v/>
      </c>
      <c r="AP205" s="76" t="str">
        <f t="shared" si="110"/>
        <v/>
      </c>
      <c r="AQ205" s="78"/>
      <c r="AR205" s="78"/>
      <c r="AS205" s="78"/>
      <c r="AT205" s="78"/>
      <c r="AU205" s="78"/>
      <c r="AV205" s="78"/>
      <c r="AW205" s="78"/>
      <c r="AX205" s="78" t="str">
        <f t="shared" si="139"/>
        <v/>
      </c>
      <c r="AY205" s="78" t="str">
        <f t="shared" si="112"/>
        <v/>
      </c>
      <c r="AZ205" s="384"/>
      <c r="BA205" s="385"/>
      <c r="BB205" s="80" t="str">
        <f t="shared" si="113"/>
        <v/>
      </c>
      <c r="BC205" s="182"/>
      <c r="BD205" s="76"/>
      <c r="BE205" s="76"/>
      <c r="BF205" s="76"/>
      <c r="BG205" s="76"/>
      <c r="BH205" s="76" t="str">
        <f t="shared" si="114"/>
        <v/>
      </c>
      <c r="BI205" s="76" t="str">
        <f t="shared" si="115"/>
        <v/>
      </c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 t="str">
        <f t="shared" si="116"/>
        <v/>
      </c>
      <c r="BU205" s="78" t="str">
        <f t="shared" si="117"/>
        <v/>
      </c>
      <c r="BV205" s="82"/>
      <c r="BW205" s="82"/>
      <c r="BX205" s="82"/>
      <c r="BY205" s="82"/>
      <c r="BZ205" s="82"/>
      <c r="CA205" s="82" t="str">
        <f t="shared" si="118"/>
        <v/>
      </c>
      <c r="CB205" s="82" t="str">
        <f t="shared" si="119"/>
        <v/>
      </c>
      <c r="CC205" s="84"/>
      <c r="CD205" s="84"/>
      <c r="CE205" s="84"/>
      <c r="CF205" s="84"/>
      <c r="CG205" s="84"/>
      <c r="CH205" s="84" t="str">
        <f t="shared" si="120"/>
        <v/>
      </c>
      <c r="CI205" s="84" t="str">
        <f t="shared" si="121"/>
        <v/>
      </c>
      <c r="CJ205" s="86"/>
      <c r="CK205" s="86"/>
      <c r="CL205" s="86"/>
      <c r="CM205" s="86"/>
      <c r="CN205" s="86"/>
      <c r="CO205" s="86" t="str">
        <f t="shared" si="122"/>
        <v/>
      </c>
      <c r="CP205" s="86" t="str">
        <f t="shared" si="123"/>
        <v/>
      </c>
      <c r="CQ205" s="182"/>
      <c r="CR205" s="76"/>
      <c r="CS205" s="88"/>
      <c r="CT205" s="88"/>
      <c r="CU205" s="88"/>
      <c r="CV205" s="88"/>
      <c r="CW205" s="88"/>
      <c r="CX205" s="88"/>
      <c r="CY205" s="88" t="str">
        <f t="shared" si="124"/>
        <v/>
      </c>
      <c r="CZ205" s="89" t="str">
        <f t="shared" si="125"/>
        <v/>
      </c>
      <c r="DA205" s="386"/>
      <c r="DB205" s="385"/>
      <c r="DC205" s="80" t="str">
        <f t="shared" si="126"/>
        <v/>
      </c>
      <c r="DD205" s="162" t="str">
        <f t="shared" si="127"/>
        <v/>
      </c>
      <c r="DE205" s="162" t="str">
        <f t="shared" si="128"/>
        <v/>
      </c>
      <c r="DF205" s="162" t="str">
        <f t="shared" si="129"/>
        <v/>
      </c>
      <c r="DG205" s="162" t="str">
        <f t="shared" si="130"/>
        <v/>
      </c>
      <c r="DH205" s="93" t="str">
        <f t="shared" si="131"/>
        <v/>
      </c>
      <c r="DI205" s="94" t="str">
        <f t="shared" si="132"/>
        <v/>
      </c>
      <c r="DJ205" s="95" t="str">
        <f t="shared" si="133"/>
        <v/>
      </c>
      <c r="DK205" s="96" t="str">
        <f t="shared" si="134"/>
        <v/>
      </c>
      <c r="DL205" s="97" t="str">
        <f t="shared" si="135"/>
        <v/>
      </c>
      <c r="DM205" s="164" t="str">
        <f t="shared" si="136"/>
        <v/>
      </c>
      <c r="DN205" s="225" t="str">
        <f t="shared" si="137"/>
        <v/>
      </c>
      <c r="DO205" s="225">
        <f t="shared" si="103"/>
        <v>76</v>
      </c>
      <c r="DP205" s="225">
        <f t="shared" si="104"/>
        <v>74</v>
      </c>
      <c r="DQ205" s="171">
        <f t="shared" si="138"/>
        <v>75</v>
      </c>
      <c r="DR205" s="274" t="s">
        <v>52</v>
      </c>
      <c r="DS205" s="275"/>
      <c r="DT205" s="275"/>
      <c r="DU205" s="275"/>
      <c r="DV205" s="276">
        <f>COUNTIFS($DL$201:$DL$240,"&gt;=75",$DL$201:$DL$240,"&lt;80")</f>
        <v>0</v>
      </c>
      <c r="DW205" s="276"/>
    </row>
    <row r="206" spans="1:127" ht="18" hidden="1" customHeight="1">
      <c r="A206" s="70">
        <v>136678050034</v>
      </c>
      <c r="B206" s="71">
        <v>1674</v>
      </c>
      <c r="C206" s="474" t="s">
        <v>228</v>
      </c>
      <c r="D206" s="475"/>
      <c r="E206" s="182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 t="str">
        <f t="shared" si="105"/>
        <v/>
      </c>
      <c r="R206" s="76" t="str">
        <f t="shared" si="106"/>
        <v/>
      </c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 t="str">
        <f t="shared" si="107"/>
        <v/>
      </c>
      <c r="AD206" s="79" t="str">
        <f t="shared" si="108"/>
        <v/>
      </c>
      <c r="AE206" s="182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 t="str">
        <f t="shared" si="109"/>
        <v/>
      </c>
      <c r="AP206" s="76" t="str">
        <f t="shared" si="110"/>
        <v/>
      </c>
      <c r="AQ206" s="78"/>
      <c r="AR206" s="78"/>
      <c r="AS206" s="78"/>
      <c r="AT206" s="78"/>
      <c r="AU206" s="78"/>
      <c r="AV206" s="78"/>
      <c r="AW206" s="78"/>
      <c r="AX206" s="78" t="str">
        <f>IF(SUMIFS(AQ206:AW206,AQ206:AW206,"&gt;=0")=0,"",SUMIFS(AQ206:AW206,AQ206:AW206,"&gt;=0"))</f>
        <v/>
      </c>
      <c r="AY206" s="78" t="str">
        <f t="shared" si="112"/>
        <v/>
      </c>
      <c r="AZ206" s="384"/>
      <c r="BA206" s="385"/>
      <c r="BB206" s="80" t="str">
        <f t="shared" si="113"/>
        <v/>
      </c>
      <c r="BC206" s="182"/>
      <c r="BD206" s="76"/>
      <c r="BE206" s="76"/>
      <c r="BF206" s="76"/>
      <c r="BG206" s="76"/>
      <c r="BH206" s="76" t="str">
        <f t="shared" si="114"/>
        <v/>
      </c>
      <c r="BI206" s="76" t="str">
        <f t="shared" si="115"/>
        <v/>
      </c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 t="str">
        <f t="shared" si="116"/>
        <v/>
      </c>
      <c r="BU206" s="78" t="str">
        <f t="shared" si="117"/>
        <v/>
      </c>
      <c r="BV206" s="82"/>
      <c r="BW206" s="82"/>
      <c r="BX206" s="82"/>
      <c r="BY206" s="82"/>
      <c r="BZ206" s="82"/>
      <c r="CA206" s="82" t="str">
        <f t="shared" si="118"/>
        <v/>
      </c>
      <c r="CB206" s="82" t="str">
        <f t="shared" si="119"/>
        <v/>
      </c>
      <c r="CC206" s="84"/>
      <c r="CD206" s="84"/>
      <c r="CE206" s="84"/>
      <c r="CF206" s="84"/>
      <c r="CG206" s="84"/>
      <c r="CH206" s="84" t="str">
        <f t="shared" si="120"/>
        <v/>
      </c>
      <c r="CI206" s="84" t="str">
        <f t="shared" si="121"/>
        <v/>
      </c>
      <c r="CJ206" s="86"/>
      <c r="CK206" s="86"/>
      <c r="CL206" s="86"/>
      <c r="CM206" s="86"/>
      <c r="CN206" s="86"/>
      <c r="CO206" s="86" t="str">
        <f t="shared" si="122"/>
        <v/>
      </c>
      <c r="CP206" s="86" t="str">
        <f t="shared" si="123"/>
        <v/>
      </c>
      <c r="CQ206" s="182"/>
      <c r="CR206" s="76"/>
      <c r="CS206" s="88"/>
      <c r="CT206" s="88"/>
      <c r="CU206" s="88"/>
      <c r="CV206" s="88"/>
      <c r="CW206" s="88"/>
      <c r="CX206" s="88"/>
      <c r="CY206" s="88" t="str">
        <f t="shared" si="124"/>
        <v/>
      </c>
      <c r="CZ206" s="89" t="str">
        <f t="shared" si="125"/>
        <v/>
      </c>
      <c r="DA206" s="386"/>
      <c r="DB206" s="385"/>
      <c r="DC206" s="80" t="str">
        <f t="shared" si="126"/>
        <v/>
      </c>
      <c r="DD206" s="162" t="str">
        <f t="shared" si="127"/>
        <v/>
      </c>
      <c r="DE206" s="162" t="str">
        <f t="shared" si="128"/>
        <v/>
      </c>
      <c r="DF206" s="162" t="str">
        <f t="shared" si="129"/>
        <v/>
      </c>
      <c r="DG206" s="162" t="str">
        <f t="shared" si="130"/>
        <v/>
      </c>
      <c r="DH206" s="93" t="str">
        <f t="shared" si="131"/>
        <v/>
      </c>
      <c r="DI206" s="94" t="str">
        <f t="shared" si="132"/>
        <v/>
      </c>
      <c r="DJ206" s="95" t="str">
        <f t="shared" si="133"/>
        <v/>
      </c>
      <c r="DK206" s="96" t="str">
        <f t="shared" si="134"/>
        <v/>
      </c>
      <c r="DL206" s="97" t="str">
        <f t="shared" si="135"/>
        <v/>
      </c>
      <c r="DM206" s="164" t="str">
        <f t="shared" si="136"/>
        <v/>
      </c>
      <c r="DN206" s="225" t="str">
        <f t="shared" si="137"/>
        <v/>
      </c>
      <c r="DO206" s="225">
        <f t="shared" si="103"/>
        <v>93</v>
      </c>
      <c r="DP206" s="225">
        <f t="shared" si="104"/>
        <v>88</v>
      </c>
      <c r="DQ206" s="171">
        <f t="shared" si="138"/>
        <v>90.5</v>
      </c>
      <c r="DR206" s="274" t="s">
        <v>55</v>
      </c>
      <c r="DS206" s="275"/>
      <c r="DT206" s="275"/>
      <c r="DU206" s="275"/>
      <c r="DV206" s="276">
        <f>COUNTIFS($DL$201:$DL$240,"&lt;75")</f>
        <v>0</v>
      </c>
      <c r="DW206" s="276"/>
    </row>
    <row r="207" spans="1:127" ht="18" hidden="1" customHeight="1">
      <c r="A207" s="70">
        <v>301448110286</v>
      </c>
      <c r="B207" s="71">
        <v>1675</v>
      </c>
      <c r="C207" s="474" t="s">
        <v>229</v>
      </c>
      <c r="D207" s="475"/>
      <c r="E207" s="182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 t="str">
        <f t="shared" si="105"/>
        <v/>
      </c>
      <c r="R207" s="76" t="str">
        <f t="shared" si="106"/>
        <v/>
      </c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 t="str">
        <f t="shared" si="107"/>
        <v/>
      </c>
      <c r="AD207" s="79" t="str">
        <f t="shared" si="108"/>
        <v/>
      </c>
      <c r="AE207" s="182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 t="str">
        <f t="shared" si="109"/>
        <v/>
      </c>
      <c r="AP207" s="76" t="str">
        <f t="shared" si="110"/>
        <v/>
      </c>
      <c r="AQ207" s="78"/>
      <c r="AR207" s="78"/>
      <c r="AS207" s="78"/>
      <c r="AT207" s="78"/>
      <c r="AU207" s="78"/>
      <c r="AV207" s="78"/>
      <c r="AW207" s="78"/>
      <c r="AX207" s="78" t="str">
        <f t="shared" ref="AX207:AX240" si="140">IF(SUMIFS(AQ207:AW207,AQ207:AW207,"&gt;=0")=0,"",SUMIFS(AQ207:AW207,AQ207:AW207,"&gt;=0"))</f>
        <v/>
      </c>
      <c r="AY207" s="78" t="str">
        <f t="shared" si="112"/>
        <v/>
      </c>
      <c r="AZ207" s="384"/>
      <c r="BA207" s="385"/>
      <c r="BB207" s="80" t="str">
        <f t="shared" si="113"/>
        <v/>
      </c>
      <c r="BC207" s="182"/>
      <c r="BD207" s="76"/>
      <c r="BE207" s="76"/>
      <c r="BF207" s="76"/>
      <c r="BG207" s="76"/>
      <c r="BH207" s="76" t="str">
        <f t="shared" si="114"/>
        <v/>
      </c>
      <c r="BI207" s="76" t="str">
        <f t="shared" si="115"/>
        <v/>
      </c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 t="str">
        <f>IF(SUMIFS(BJ207:BS207,BJ207:BS207,"&gt;=0")=0,"",SUMIFS(BJ207:BS207,BJ207:BS207,"&gt;=0"))</f>
        <v/>
      </c>
      <c r="BU207" s="78" t="str">
        <f t="shared" si="117"/>
        <v/>
      </c>
      <c r="BV207" s="82"/>
      <c r="BW207" s="82"/>
      <c r="BX207" s="82"/>
      <c r="BY207" s="82"/>
      <c r="BZ207" s="82"/>
      <c r="CA207" s="82" t="str">
        <f t="shared" si="118"/>
        <v/>
      </c>
      <c r="CB207" s="82" t="str">
        <f t="shared" si="119"/>
        <v/>
      </c>
      <c r="CC207" s="84"/>
      <c r="CD207" s="84"/>
      <c r="CE207" s="84"/>
      <c r="CF207" s="84"/>
      <c r="CG207" s="84"/>
      <c r="CH207" s="84" t="str">
        <f t="shared" si="120"/>
        <v/>
      </c>
      <c r="CI207" s="84" t="str">
        <f t="shared" si="121"/>
        <v/>
      </c>
      <c r="CJ207" s="86"/>
      <c r="CK207" s="86"/>
      <c r="CL207" s="86"/>
      <c r="CM207" s="86"/>
      <c r="CN207" s="86"/>
      <c r="CO207" s="86" t="str">
        <f t="shared" si="122"/>
        <v/>
      </c>
      <c r="CP207" s="86" t="str">
        <f t="shared" si="123"/>
        <v/>
      </c>
      <c r="CQ207" s="182"/>
      <c r="CR207" s="76"/>
      <c r="CS207" s="88"/>
      <c r="CT207" s="88"/>
      <c r="CU207" s="88"/>
      <c r="CV207" s="88"/>
      <c r="CW207" s="88"/>
      <c r="CX207" s="88"/>
      <c r="CY207" s="88" t="str">
        <f t="shared" si="124"/>
        <v/>
      </c>
      <c r="CZ207" s="89" t="str">
        <f t="shared" si="125"/>
        <v/>
      </c>
      <c r="DA207" s="386"/>
      <c r="DB207" s="385"/>
      <c r="DC207" s="80" t="str">
        <f t="shared" si="126"/>
        <v/>
      </c>
      <c r="DD207" s="162" t="str">
        <f t="shared" si="127"/>
        <v/>
      </c>
      <c r="DE207" s="162" t="str">
        <f t="shared" si="128"/>
        <v/>
      </c>
      <c r="DF207" s="162" t="str">
        <f t="shared" si="129"/>
        <v/>
      </c>
      <c r="DG207" s="162" t="str">
        <f t="shared" si="130"/>
        <v/>
      </c>
      <c r="DH207" s="93" t="str">
        <f t="shared" si="131"/>
        <v/>
      </c>
      <c r="DI207" s="94" t="str">
        <f t="shared" si="132"/>
        <v/>
      </c>
      <c r="DJ207" s="95" t="str">
        <f t="shared" si="133"/>
        <v/>
      </c>
      <c r="DK207" s="96" t="str">
        <f t="shared" si="134"/>
        <v/>
      </c>
      <c r="DL207" s="97" t="str">
        <f t="shared" si="135"/>
        <v/>
      </c>
      <c r="DM207" s="164" t="str">
        <f t="shared" si="136"/>
        <v/>
      </c>
      <c r="DN207" s="225" t="str">
        <f t="shared" si="137"/>
        <v/>
      </c>
      <c r="DO207" s="225">
        <f t="shared" si="103"/>
        <v>91</v>
      </c>
      <c r="DP207" s="225">
        <f t="shared" si="104"/>
        <v>88</v>
      </c>
      <c r="DQ207" s="171">
        <f t="shared" si="138"/>
        <v>89.5</v>
      </c>
      <c r="DR207" s="271" t="s">
        <v>25</v>
      </c>
      <c r="DS207" s="272"/>
      <c r="DT207" s="272"/>
      <c r="DU207" s="272"/>
      <c r="DV207" s="273">
        <f>SUM(DV201:DW206)</f>
        <v>0</v>
      </c>
      <c r="DW207" s="273"/>
    </row>
    <row r="208" spans="1:127" ht="18" hidden="1" customHeight="1">
      <c r="A208" s="70">
        <v>109337050135</v>
      </c>
      <c r="B208" s="99">
        <v>1676</v>
      </c>
      <c r="C208" s="478" t="s">
        <v>230</v>
      </c>
      <c r="D208" s="479"/>
      <c r="E208" s="182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 t="str">
        <f t="shared" si="105"/>
        <v/>
      </c>
      <c r="R208" s="76" t="str">
        <f t="shared" si="106"/>
        <v/>
      </c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 t="str">
        <f t="shared" si="107"/>
        <v/>
      </c>
      <c r="AD208" s="79" t="str">
        <f t="shared" si="108"/>
        <v/>
      </c>
      <c r="AE208" s="182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 t="str">
        <f t="shared" si="109"/>
        <v/>
      </c>
      <c r="AP208" s="76" t="str">
        <f t="shared" si="110"/>
        <v/>
      </c>
      <c r="AQ208" s="78"/>
      <c r="AR208" s="78"/>
      <c r="AS208" s="78"/>
      <c r="AT208" s="78"/>
      <c r="AU208" s="78"/>
      <c r="AV208" s="78"/>
      <c r="AW208" s="78"/>
      <c r="AX208" s="78" t="str">
        <f t="shared" si="140"/>
        <v/>
      </c>
      <c r="AY208" s="78" t="str">
        <f t="shared" si="112"/>
        <v/>
      </c>
      <c r="AZ208" s="384"/>
      <c r="BA208" s="385"/>
      <c r="BB208" s="80" t="str">
        <f t="shared" si="113"/>
        <v/>
      </c>
      <c r="BC208" s="182"/>
      <c r="BD208" s="76"/>
      <c r="BE208" s="76"/>
      <c r="BF208" s="76"/>
      <c r="BG208" s="76"/>
      <c r="BH208" s="76" t="str">
        <f t="shared" si="114"/>
        <v/>
      </c>
      <c r="BI208" s="76" t="str">
        <f t="shared" si="115"/>
        <v/>
      </c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 t="str">
        <f t="shared" ref="BT208:BT240" si="141">IF(SUMIFS(BJ208:BS208,BJ208:BS208,"&gt;=0")=0,"",SUMIFS(BJ208:BS208,BJ208:BS208,"&gt;=0"))</f>
        <v/>
      </c>
      <c r="BU208" s="78" t="str">
        <f t="shared" si="117"/>
        <v/>
      </c>
      <c r="BV208" s="82"/>
      <c r="BW208" s="82"/>
      <c r="BX208" s="82"/>
      <c r="BY208" s="82"/>
      <c r="BZ208" s="82"/>
      <c r="CA208" s="82" t="str">
        <f t="shared" si="118"/>
        <v/>
      </c>
      <c r="CB208" s="82" t="str">
        <f t="shared" si="119"/>
        <v/>
      </c>
      <c r="CC208" s="84"/>
      <c r="CD208" s="84"/>
      <c r="CE208" s="84"/>
      <c r="CF208" s="84"/>
      <c r="CG208" s="84"/>
      <c r="CH208" s="84" t="str">
        <f t="shared" si="120"/>
        <v/>
      </c>
      <c r="CI208" s="84" t="str">
        <f t="shared" si="121"/>
        <v/>
      </c>
      <c r="CJ208" s="86"/>
      <c r="CK208" s="86"/>
      <c r="CL208" s="86"/>
      <c r="CM208" s="86"/>
      <c r="CN208" s="86"/>
      <c r="CO208" s="86" t="str">
        <f>IF(SUMIFS(CJ208:CN208,CJ208:CN208,"&gt;=0")=0,"",SUMIFS(CJ208:CN208,CJ208:CN208,"&gt;=0"))</f>
        <v/>
      </c>
      <c r="CP208" s="86" t="str">
        <f t="shared" si="123"/>
        <v/>
      </c>
      <c r="CQ208" s="182"/>
      <c r="CR208" s="76"/>
      <c r="CS208" s="88"/>
      <c r="CT208" s="88"/>
      <c r="CU208" s="88"/>
      <c r="CV208" s="88"/>
      <c r="CW208" s="88"/>
      <c r="CX208" s="88"/>
      <c r="CY208" s="88" t="str">
        <f t="shared" si="124"/>
        <v/>
      </c>
      <c r="CZ208" s="89" t="str">
        <f t="shared" si="125"/>
        <v/>
      </c>
      <c r="DA208" s="386"/>
      <c r="DB208" s="385"/>
      <c r="DC208" s="80" t="str">
        <f t="shared" si="126"/>
        <v/>
      </c>
      <c r="DD208" s="162" t="str">
        <f t="shared" si="127"/>
        <v/>
      </c>
      <c r="DE208" s="162" t="str">
        <f t="shared" si="128"/>
        <v/>
      </c>
      <c r="DF208" s="162" t="str">
        <f t="shared" si="129"/>
        <v/>
      </c>
      <c r="DG208" s="162" t="str">
        <f t="shared" si="130"/>
        <v/>
      </c>
      <c r="DH208" s="93" t="str">
        <f t="shared" si="131"/>
        <v/>
      </c>
      <c r="DI208" s="94" t="str">
        <f t="shared" si="132"/>
        <v/>
      </c>
      <c r="DJ208" s="95" t="str">
        <f t="shared" si="133"/>
        <v/>
      </c>
      <c r="DK208" s="96" t="str">
        <f t="shared" si="134"/>
        <v/>
      </c>
      <c r="DL208" s="97" t="str">
        <f t="shared" si="135"/>
        <v/>
      </c>
      <c r="DM208" s="164" t="str">
        <f t="shared" si="136"/>
        <v/>
      </c>
      <c r="DN208" s="225" t="str">
        <f t="shared" si="137"/>
        <v/>
      </c>
      <c r="DO208" s="225">
        <f t="shared" si="103"/>
        <v>72</v>
      </c>
      <c r="DP208" s="225">
        <f t="shared" si="104"/>
        <v>70</v>
      </c>
      <c r="DQ208" s="171">
        <f t="shared" si="138"/>
        <v>71</v>
      </c>
    </row>
    <row r="209" spans="1:121" ht="18" hidden="1" customHeight="1">
      <c r="A209" s="70">
        <v>406913150532</v>
      </c>
      <c r="B209" s="71">
        <v>366</v>
      </c>
      <c r="C209" s="476" t="s">
        <v>231</v>
      </c>
      <c r="D209" s="477"/>
      <c r="E209" s="182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 t="str">
        <f t="shared" si="105"/>
        <v/>
      </c>
      <c r="R209" s="76" t="str">
        <f t="shared" si="106"/>
        <v/>
      </c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 t="str">
        <f t="shared" si="107"/>
        <v/>
      </c>
      <c r="AD209" s="79" t="str">
        <f t="shared" si="108"/>
        <v/>
      </c>
      <c r="AE209" s="182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 t="str">
        <f t="shared" si="109"/>
        <v/>
      </c>
      <c r="AP209" s="76" t="str">
        <f t="shared" si="110"/>
        <v/>
      </c>
      <c r="AQ209" s="78"/>
      <c r="AR209" s="78"/>
      <c r="AS209" s="78"/>
      <c r="AT209" s="78"/>
      <c r="AU209" s="78"/>
      <c r="AV209" s="78"/>
      <c r="AW209" s="78"/>
      <c r="AX209" s="78" t="str">
        <f t="shared" si="140"/>
        <v/>
      </c>
      <c r="AY209" s="78" t="str">
        <f t="shared" si="112"/>
        <v/>
      </c>
      <c r="AZ209" s="384"/>
      <c r="BA209" s="385"/>
      <c r="BB209" s="80" t="str">
        <f t="shared" si="113"/>
        <v/>
      </c>
      <c r="BC209" s="182"/>
      <c r="BD209" s="76"/>
      <c r="BE209" s="76"/>
      <c r="BF209" s="76"/>
      <c r="BG209" s="76"/>
      <c r="BH209" s="76" t="str">
        <f t="shared" si="114"/>
        <v/>
      </c>
      <c r="BI209" s="76" t="str">
        <f t="shared" si="115"/>
        <v/>
      </c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 t="str">
        <f t="shared" si="141"/>
        <v/>
      </c>
      <c r="BU209" s="78" t="str">
        <f t="shared" si="117"/>
        <v/>
      </c>
      <c r="BV209" s="82"/>
      <c r="BW209" s="82"/>
      <c r="BX209" s="82"/>
      <c r="BY209" s="82"/>
      <c r="BZ209" s="82"/>
      <c r="CA209" s="82" t="str">
        <f t="shared" si="118"/>
        <v/>
      </c>
      <c r="CB209" s="82" t="str">
        <f t="shared" si="119"/>
        <v/>
      </c>
      <c r="CC209" s="84"/>
      <c r="CD209" s="84"/>
      <c r="CE209" s="84"/>
      <c r="CF209" s="84"/>
      <c r="CG209" s="84"/>
      <c r="CH209" s="84" t="str">
        <f t="shared" si="120"/>
        <v/>
      </c>
      <c r="CI209" s="84" t="str">
        <f t="shared" si="121"/>
        <v/>
      </c>
      <c r="CJ209" s="86"/>
      <c r="CK209" s="86"/>
      <c r="CL209" s="86"/>
      <c r="CM209" s="86"/>
      <c r="CN209" s="86"/>
      <c r="CO209" s="86" t="str">
        <f t="shared" ref="CO209:CO240" si="142">IF(SUMIFS(CJ209:CN209,CJ209:CN209,"&gt;=0")=0,"",SUMIFS(CJ209:CN209,CJ209:CN209,"&gt;=0"))</f>
        <v/>
      </c>
      <c r="CP209" s="86" t="str">
        <f t="shared" si="123"/>
        <v/>
      </c>
      <c r="CQ209" s="182"/>
      <c r="CR209" s="76"/>
      <c r="CS209" s="88"/>
      <c r="CT209" s="88"/>
      <c r="CU209" s="88"/>
      <c r="CV209" s="88"/>
      <c r="CW209" s="88"/>
      <c r="CX209" s="88"/>
      <c r="CY209" s="88" t="str">
        <f t="shared" si="124"/>
        <v/>
      </c>
      <c r="CZ209" s="89" t="str">
        <f t="shared" si="125"/>
        <v/>
      </c>
      <c r="DA209" s="386"/>
      <c r="DB209" s="385"/>
      <c r="DC209" s="80" t="str">
        <f t="shared" si="126"/>
        <v/>
      </c>
      <c r="DD209" s="162" t="str">
        <f t="shared" si="127"/>
        <v/>
      </c>
      <c r="DE209" s="162" t="str">
        <f t="shared" si="128"/>
        <v/>
      </c>
      <c r="DF209" s="162" t="str">
        <f t="shared" si="129"/>
        <v/>
      </c>
      <c r="DG209" s="162" t="str">
        <f t="shared" si="130"/>
        <v/>
      </c>
      <c r="DH209" s="93" t="str">
        <f t="shared" si="131"/>
        <v/>
      </c>
      <c r="DI209" s="94" t="str">
        <f t="shared" si="132"/>
        <v/>
      </c>
      <c r="DJ209" s="95" t="str">
        <f t="shared" si="133"/>
        <v/>
      </c>
      <c r="DK209" s="96" t="str">
        <f t="shared" si="134"/>
        <v/>
      </c>
      <c r="DL209" s="97" t="str">
        <f t="shared" si="135"/>
        <v/>
      </c>
      <c r="DM209" s="164" t="str">
        <f t="shared" si="136"/>
        <v/>
      </c>
      <c r="DN209" s="225" t="str">
        <f t="shared" si="137"/>
        <v/>
      </c>
      <c r="DO209" s="225">
        <f t="shared" si="103"/>
        <v>90</v>
      </c>
      <c r="DP209" s="225">
        <f t="shared" si="104"/>
        <v>87</v>
      </c>
      <c r="DQ209" s="171">
        <f t="shared" si="138"/>
        <v>88.5</v>
      </c>
    </row>
    <row r="210" spans="1:121" ht="18" hidden="1" customHeight="1">
      <c r="A210" s="70">
        <v>406913150533</v>
      </c>
      <c r="B210" s="103">
        <v>344</v>
      </c>
      <c r="C210" s="468" t="s">
        <v>232</v>
      </c>
      <c r="D210" s="469"/>
      <c r="E210" s="182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 t="str">
        <f t="shared" si="105"/>
        <v/>
      </c>
      <c r="R210" s="76" t="str">
        <f t="shared" si="106"/>
        <v/>
      </c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 t="str">
        <f t="shared" si="107"/>
        <v/>
      </c>
      <c r="AD210" s="79" t="str">
        <f t="shared" si="108"/>
        <v/>
      </c>
      <c r="AE210" s="182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 t="str">
        <f t="shared" si="109"/>
        <v/>
      </c>
      <c r="AP210" s="76" t="str">
        <f t="shared" si="110"/>
        <v/>
      </c>
      <c r="AQ210" s="78"/>
      <c r="AR210" s="78"/>
      <c r="AS210" s="78"/>
      <c r="AT210" s="78"/>
      <c r="AU210" s="78"/>
      <c r="AV210" s="78"/>
      <c r="AW210" s="78"/>
      <c r="AX210" s="78" t="str">
        <f t="shared" si="140"/>
        <v/>
      </c>
      <c r="AY210" s="78" t="str">
        <f t="shared" si="112"/>
        <v/>
      </c>
      <c r="AZ210" s="384"/>
      <c r="BA210" s="385"/>
      <c r="BB210" s="80" t="str">
        <f t="shared" si="113"/>
        <v/>
      </c>
      <c r="BC210" s="182"/>
      <c r="BD210" s="76"/>
      <c r="BE210" s="76"/>
      <c r="BF210" s="76"/>
      <c r="BG210" s="76"/>
      <c r="BH210" s="76" t="str">
        <f t="shared" si="114"/>
        <v/>
      </c>
      <c r="BI210" s="76" t="str">
        <f t="shared" si="115"/>
        <v/>
      </c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 t="str">
        <f t="shared" si="141"/>
        <v/>
      </c>
      <c r="BU210" s="78" t="str">
        <f t="shared" si="117"/>
        <v/>
      </c>
      <c r="BV210" s="82"/>
      <c r="BW210" s="82"/>
      <c r="BX210" s="82"/>
      <c r="BY210" s="82"/>
      <c r="BZ210" s="82"/>
      <c r="CA210" s="82" t="str">
        <f t="shared" si="118"/>
        <v/>
      </c>
      <c r="CB210" s="82" t="str">
        <f t="shared" si="119"/>
        <v/>
      </c>
      <c r="CC210" s="84"/>
      <c r="CD210" s="84"/>
      <c r="CE210" s="84"/>
      <c r="CF210" s="84"/>
      <c r="CG210" s="84"/>
      <c r="CH210" s="84" t="str">
        <f t="shared" si="120"/>
        <v/>
      </c>
      <c r="CI210" s="84" t="str">
        <f t="shared" si="121"/>
        <v/>
      </c>
      <c r="CJ210" s="86"/>
      <c r="CK210" s="86"/>
      <c r="CL210" s="86"/>
      <c r="CM210" s="86"/>
      <c r="CN210" s="86"/>
      <c r="CO210" s="86" t="str">
        <f t="shared" si="142"/>
        <v/>
      </c>
      <c r="CP210" s="86" t="str">
        <f t="shared" si="123"/>
        <v/>
      </c>
      <c r="CQ210" s="182"/>
      <c r="CR210" s="76"/>
      <c r="CS210" s="88"/>
      <c r="CT210" s="88"/>
      <c r="CU210" s="88"/>
      <c r="CV210" s="88"/>
      <c r="CW210" s="88"/>
      <c r="CX210" s="88"/>
      <c r="CY210" s="88" t="str">
        <f t="shared" si="124"/>
        <v/>
      </c>
      <c r="CZ210" s="89" t="str">
        <f t="shared" si="125"/>
        <v/>
      </c>
      <c r="DA210" s="386"/>
      <c r="DB210" s="385"/>
      <c r="DC210" s="80" t="str">
        <f t="shared" si="126"/>
        <v/>
      </c>
      <c r="DD210" s="162" t="str">
        <f t="shared" si="127"/>
        <v/>
      </c>
      <c r="DE210" s="162" t="str">
        <f t="shared" si="128"/>
        <v/>
      </c>
      <c r="DF210" s="162" t="str">
        <f t="shared" si="129"/>
        <v/>
      </c>
      <c r="DG210" s="162" t="str">
        <f t="shared" si="130"/>
        <v/>
      </c>
      <c r="DH210" s="93" t="str">
        <f t="shared" si="131"/>
        <v/>
      </c>
      <c r="DI210" s="94" t="str">
        <f t="shared" si="132"/>
        <v/>
      </c>
      <c r="DJ210" s="95" t="str">
        <f t="shared" si="133"/>
        <v/>
      </c>
      <c r="DK210" s="96" t="str">
        <f t="shared" si="134"/>
        <v/>
      </c>
      <c r="DL210" s="97" t="str">
        <f t="shared" si="135"/>
        <v/>
      </c>
      <c r="DM210" s="164" t="str">
        <f t="shared" si="136"/>
        <v/>
      </c>
      <c r="DN210" s="225" t="str">
        <f t="shared" si="137"/>
        <v/>
      </c>
      <c r="DO210" s="225">
        <f t="shared" si="103"/>
        <v>77</v>
      </c>
      <c r="DP210" s="225">
        <f t="shared" si="104"/>
        <v>78</v>
      </c>
      <c r="DQ210" s="171">
        <f t="shared" si="138"/>
        <v>77.5</v>
      </c>
    </row>
    <row r="211" spans="1:121" ht="18" hidden="1" customHeight="1">
      <c r="A211" s="70">
        <v>425513150028</v>
      </c>
      <c r="B211" s="71">
        <v>1677</v>
      </c>
      <c r="C211" s="474" t="s">
        <v>233</v>
      </c>
      <c r="D211" s="475"/>
      <c r="E211" s="182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 t="str">
        <f t="shared" si="105"/>
        <v/>
      </c>
      <c r="R211" s="76" t="str">
        <f t="shared" si="106"/>
        <v/>
      </c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 t="str">
        <f t="shared" si="107"/>
        <v/>
      </c>
      <c r="AD211" s="79" t="str">
        <f>IFERROR(IF($AD$197=0,0,((AC211/SUMIFS($S$200:$AB$200,S211:AB211,"&gt;=0")*100))),"")</f>
        <v/>
      </c>
      <c r="AE211" s="182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 t="str">
        <f t="shared" si="109"/>
        <v/>
      </c>
      <c r="AP211" s="76" t="str">
        <f t="shared" si="110"/>
        <v/>
      </c>
      <c r="AQ211" s="78"/>
      <c r="AR211" s="78"/>
      <c r="AS211" s="78"/>
      <c r="AT211" s="78"/>
      <c r="AU211" s="78"/>
      <c r="AV211" s="78"/>
      <c r="AW211" s="78"/>
      <c r="AX211" s="78" t="str">
        <f t="shared" si="140"/>
        <v/>
      </c>
      <c r="AY211" s="78" t="str">
        <f t="shared" si="112"/>
        <v/>
      </c>
      <c r="AZ211" s="384"/>
      <c r="BA211" s="385"/>
      <c r="BB211" s="80" t="str">
        <f t="shared" si="113"/>
        <v/>
      </c>
      <c r="BC211" s="182"/>
      <c r="BD211" s="76"/>
      <c r="BE211" s="76"/>
      <c r="BF211" s="76"/>
      <c r="BG211" s="76"/>
      <c r="BH211" s="76" t="str">
        <f t="shared" si="114"/>
        <v/>
      </c>
      <c r="BI211" s="76" t="str">
        <f t="shared" si="115"/>
        <v/>
      </c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 t="str">
        <f t="shared" si="141"/>
        <v/>
      </c>
      <c r="BU211" s="78" t="str">
        <f t="shared" si="117"/>
        <v/>
      </c>
      <c r="BV211" s="82"/>
      <c r="BW211" s="82"/>
      <c r="BX211" s="82"/>
      <c r="BY211" s="82"/>
      <c r="BZ211" s="82"/>
      <c r="CA211" s="82" t="str">
        <f t="shared" si="118"/>
        <v/>
      </c>
      <c r="CB211" s="82" t="str">
        <f t="shared" si="119"/>
        <v/>
      </c>
      <c r="CC211" s="84"/>
      <c r="CD211" s="84"/>
      <c r="CE211" s="84"/>
      <c r="CF211" s="84"/>
      <c r="CG211" s="84"/>
      <c r="CH211" s="84" t="str">
        <f t="shared" si="120"/>
        <v/>
      </c>
      <c r="CI211" s="84" t="str">
        <f t="shared" si="121"/>
        <v/>
      </c>
      <c r="CJ211" s="86"/>
      <c r="CK211" s="86"/>
      <c r="CL211" s="86"/>
      <c r="CM211" s="86"/>
      <c r="CN211" s="86"/>
      <c r="CO211" s="86" t="str">
        <f t="shared" si="142"/>
        <v/>
      </c>
      <c r="CP211" s="86" t="str">
        <f t="shared" si="123"/>
        <v/>
      </c>
      <c r="CQ211" s="182"/>
      <c r="CR211" s="76"/>
      <c r="CS211" s="88"/>
      <c r="CT211" s="88"/>
      <c r="CU211" s="88"/>
      <c r="CV211" s="88"/>
      <c r="CW211" s="88"/>
      <c r="CX211" s="88"/>
      <c r="CY211" s="88" t="str">
        <f t="shared" si="124"/>
        <v/>
      </c>
      <c r="CZ211" s="89" t="str">
        <f t="shared" si="125"/>
        <v/>
      </c>
      <c r="DA211" s="386"/>
      <c r="DB211" s="385"/>
      <c r="DC211" s="80" t="str">
        <f t="shared" si="126"/>
        <v/>
      </c>
      <c r="DD211" s="162" t="str">
        <f t="shared" si="127"/>
        <v/>
      </c>
      <c r="DE211" s="162" t="str">
        <f t="shared" si="128"/>
        <v/>
      </c>
      <c r="DF211" s="162" t="str">
        <f t="shared" si="129"/>
        <v/>
      </c>
      <c r="DG211" s="162" t="str">
        <f t="shared" si="130"/>
        <v/>
      </c>
      <c r="DH211" s="93" t="str">
        <f t="shared" si="131"/>
        <v/>
      </c>
      <c r="DI211" s="94" t="str">
        <f t="shared" si="132"/>
        <v/>
      </c>
      <c r="DJ211" s="95" t="str">
        <f t="shared" si="133"/>
        <v/>
      </c>
      <c r="DK211" s="96" t="str">
        <f t="shared" si="134"/>
        <v/>
      </c>
      <c r="DL211" s="97" t="str">
        <f t="shared" si="135"/>
        <v/>
      </c>
      <c r="DM211" s="164" t="str">
        <f t="shared" si="136"/>
        <v/>
      </c>
      <c r="DN211" s="225" t="str">
        <f t="shared" si="137"/>
        <v/>
      </c>
      <c r="DO211" s="225">
        <f t="shared" si="103"/>
        <v>70</v>
      </c>
      <c r="DP211" s="225">
        <f t="shared" si="104"/>
        <v>70</v>
      </c>
      <c r="DQ211" s="171">
        <f t="shared" si="138"/>
        <v>70</v>
      </c>
    </row>
    <row r="212" spans="1:121" ht="18" hidden="1" customHeight="1">
      <c r="A212" s="70">
        <v>319905110109</v>
      </c>
      <c r="B212" s="71">
        <v>1678</v>
      </c>
      <c r="C212" s="476" t="s">
        <v>234</v>
      </c>
      <c r="D212" s="477"/>
      <c r="E212" s="182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 t="str">
        <f t="shared" si="105"/>
        <v/>
      </c>
      <c r="R212" s="76" t="str">
        <f t="shared" si="106"/>
        <v/>
      </c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 t="str">
        <f t="shared" si="107"/>
        <v/>
      </c>
      <c r="AD212" s="79" t="str">
        <f t="shared" si="108"/>
        <v/>
      </c>
      <c r="AE212" s="182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 t="str">
        <f t="shared" si="109"/>
        <v/>
      </c>
      <c r="AP212" s="76" t="str">
        <f t="shared" si="110"/>
        <v/>
      </c>
      <c r="AQ212" s="78"/>
      <c r="AR212" s="78"/>
      <c r="AS212" s="78"/>
      <c r="AT212" s="78"/>
      <c r="AU212" s="78"/>
      <c r="AV212" s="78"/>
      <c r="AW212" s="78"/>
      <c r="AX212" s="78" t="str">
        <f t="shared" si="140"/>
        <v/>
      </c>
      <c r="AY212" s="78" t="str">
        <f t="shared" si="112"/>
        <v/>
      </c>
      <c r="AZ212" s="384"/>
      <c r="BA212" s="385"/>
      <c r="BB212" s="80" t="str">
        <f t="shared" si="113"/>
        <v/>
      </c>
      <c r="BC212" s="182"/>
      <c r="BD212" s="76"/>
      <c r="BE212" s="76"/>
      <c r="BF212" s="76"/>
      <c r="BG212" s="76"/>
      <c r="BH212" s="76" t="str">
        <f t="shared" si="114"/>
        <v/>
      </c>
      <c r="BI212" s="76" t="str">
        <f t="shared" si="115"/>
        <v/>
      </c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 t="str">
        <f t="shared" si="141"/>
        <v/>
      </c>
      <c r="BU212" s="78" t="str">
        <f t="shared" si="117"/>
        <v/>
      </c>
      <c r="BV212" s="82"/>
      <c r="BW212" s="82"/>
      <c r="BX212" s="82"/>
      <c r="BY212" s="82"/>
      <c r="BZ212" s="82"/>
      <c r="CA212" s="82" t="str">
        <f t="shared" si="118"/>
        <v/>
      </c>
      <c r="CB212" s="82" t="str">
        <f t="shared" si="119"/>
        <v/>
      </c>
      <c r="CC212" s="84"/>
      <c r="CD212" s="84"/>
      <c r="CE212" s="84"/>
      <c r="CF212" s="84"/>
      <c r="CG212" s="84"/>
      <c r="CH212" s="84" t="str">
        <f t="shared" si="120"/>
        <v/>
      </c>
      <c r="CI212" s="84" t="str">
        <f t="shared" si="121"/>
        <v/>
      </c>
      <c r="CJ212" s="86"/>
      <c r="CK212" s="86"/>
      <c r="CL212" s="86"/>
      <c r="CM212" s="86"/>
      <c r="CN212" s="86"/>
      <c r="CO212" s="86" t="str">
        <f t="shared" si="142"/>
        <v/>
      </c>
      <c r="CP212" s="86" t="str">
        <f t="shared" si="123"/>
        <v/>
      </c>
      <c r="CQ212" s="182"/>
      <c r="CR212" s="76"/>
      <c r="CS212" s="88"/>
      <c r="CT212" s="88"/>
      <c r="CU212" s="88"/>
      <c r="CV212" s="88"/>
      <c r="CW212" s="88"/>
      <c r="CX212" s="88"/>
      <c r="CY212" s="88" t="str">
        <f t="shared" si="124"/>
        <v/>
      </c>
      <c r="CZ212" s="89" t="str">
        <f t="shared" si="125"/>
        <v/>
      </c>
      <c r="DA212" s="386"/>
      <c r="DB212" s="385"/>
      <c r="DC212" s="80" t="str">
        <f t="shared" si="126"/>
        <v/>
      </c>
      <c r="DD212" s="162" t="str">
        <f t="shared" si="127"/>
        <v/>
      </c>
      <c r="DE212" s="162" t="str">
        <f t="shared" si="128"/>
        <v/>
      </c>
      <c r="DF212" s="162" t="str">
        <f t="shared" si="129"/>
        <v/>
      </c>
      <c r="DG212" s="162" t="str">
        <f t="shared" si="130"/>
        <v/>
      </c>
      <c r="DH212" s="93" t="str">
        <f t="shared" si="131"/>
        <v/>
      </c>
      <c r="DI212" s="94" t="str">
        <f t="shared" si="132"/>
        <v/>
      </c>
      <c r="DJ212" s="95" t="str">
        <f t="shared" si="133"/>
        <v/>
      </c>
      <c r="DK212" s="96" t="str">
        <f t="shared" si="134"/>
        <v/>
      </c>
      <c r="DL212" s="97" t="str">
        <f>IFERROR(IF(ROUND(IF($C$195="Green",DI212,IF($C$195="Orange",DJ212,IF($C$195="Yellow",DK212,"Error!"))),0)&lt;70,70,ROUND(IF($C$195="Green",DI212,IF($C$195="Orange",DJ212,IF($C$195="Yellow",DK212,"Error!"))),0)),"")</f>
        <v/>
      </c>
      <c r="DM212" s="164" t="str">
        <f t="shared" si="136"/>
        <v/>
      </c>
      <c r="DN212" s="225" t="str">
        <f t="shared" si="137"/>
        <v/>
      </c>
      <c r="DO212" s="225">
        <f t="shared" si="103"/>
        <v>81</v>
      </c>
      <c r="DP212" s="225">
        <f t="shared" si="104"/>
        <v>82</v>
      </c>
      <c r="DQ212" s="171">
        <f t="shared" si="138"/>
        <v>81.5</v>
      </c>
    </row>
    <row r="213" spans="1:121" ht="18" hidden="1" customHeight="1">
      <c r="A213" s="70">
        <v>406913150545</v>
      </c>
      <c r="B213" s="71">
        <v>359</v>
      </c>
      <c r="C213" s="474" t="s">
        <v>235</v>
      </c>
      <c r="D213" s="475"/>
      <c r="E213" s="182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 t="str">
        <f t="shared" si="105"/>
        <v/>
      </c>
      <c r="R213" s="76" t="str">
        <f t="shared" si="106"/>
        <v/>
      </c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 t="str">
        <f t="shared" si="107"/>
        <v/>
      </c>
      <c r="AD213" s="79" t="str">
        <f t="shared" si="108"/>
        <v/>
      </c>
      <c r="AE213" s="182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 t="str">
        <f t="shared" si="109"/>
        <v/>
      </c>
      <c r="AP213" s="76" t="str">
        <f t="shared" si="110"/>
        <v/>
      </c>
      <c r="AQ213" s="78"/>
      <c r="AR213" s="78"/>
      <c r="AS213" s="78"/>
      <c r="AT213" s="78"/>
      <c r="AU213" s="78"/>
      <c r="AV213" s="78"/>
      <c r="AW213" s="78"/>
      <c r="AX213" s="78" t="str">
        <f t="shared" si="140"/>
        <v/>
      </c>
      <c r="AY213" s="78" t="str">
        <f t="shared" si="112"/>
        <v/>
      </c>
      <c r="AZ213" s="384"/>
      <c r="BA213" s="385"/>
      <c r="BB213" s="80" t="str">
        <f t="shared" si="113"/>
        <v/>
      </c>
      <c r="BC213" s="182"/>
      <c r="BD213" s="76"/>
      <c r="BE213" s="76"/>
      <c r="BF213" s="76"/>
      <c r="BG213" s="76"/>
      <c r="BH213" s="76" t="str">
        <f t="shared" si="114"/>
        <v/>
      </c>
      <c r="BI213" s="76" t="str">
        <f t="shared" si="115"/>
        <v/>
      </c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 t="str">
        <f t="shared" si="141"/>
        <v/>
      </c>
      <c r="BU213" s="78" t="str">
        <f t="shared" si="117"/>
        <v/>
      </c>
      <c r="BV213" s="82"/>
      <c r="BW213" s="82"/>
      <c r="BX213" s="82"/>
      <c r="BY213" s="82"/>
      <c r="BZ213" s="82"/>
      <c r="CA213" s="82" t="str">
        <f t="shared" si="118"/>
        <v/>
      </c>
      <c r="CB213" s="82" t="str">
        <f t="shared" si="119"/>
        <v/>
      </c>
      <c r="CC213" s="84"/>
      <c r="CD213" s="84"/>
      <c r="CE213" s="84"/>
      <c r="CF213" s="84"/>
      <c r="CG213" s="84"/>
      <c r="CH213" s="84" t="str">
        <f t="shared" si="120"/>
        <v/>
      </c>
      <c r="CI213" s="84" t="str">
        <f t="shared" si="121"/>
        <v/>
      </c>
      <c r="CJ213" s="86"/>
      <c r="CK213" s="86"/>
      <c r="CL213" s="86"/>
      <c r="CM213" s="86"/>
      <c r="CN213" s="86"/>
      <c r="CO213" s="86" t="str">
        <f t="shared" si="142"/>
        <v/>
      </c>
      <c r="CP213" s="86" t="str">
        <f t="shared" si="123"/>
        <v/>
      </c>
      <c r="CQ213" s="182"/>
      <c r="CR213" s="76"/>
      <c r="CS213" s="88"/>
      <c r="CT213" s="88"/>
      <c r="CU213" s="88"/>
      <c r="CV213" s="88"/>
      <c r="CW213" s="88"/>
      <c r="CX213" s="88"/>
      <c r="CY213" s="88" t="str">
        <f t="shared" si="124"/>
        <v/>
      </c>
      <c r="CZ213" s="89" t="str">
        <f t="shared" si="125"/>
        <v/>
      </c>
      <c r="DA213" s="386"/>
      <c r="DB213" s="385"/>
      <c r="DC213" s="80" t="str">
        <f t="shared" si="126"/>
        <v/>
      </c>
      <c r="DD213" s="162" t="str">
        <f t="shared" si="127"/>
        <v/>
      </c>
      <c r="DE213" s="162" t="str">
        <f t="shared" si="128"/>
        <v/>
      </c>
      <c r="DF213" s="162" t="str">
        <f t="shared" si="129"/>
        <v/>
      </c>
      <c r="DG213" s="162" t="str">
        <f t="shared" si="130"/>
        <v/>
      </c>
      <c r="DH213" s="93" t="str">
        <f>IFERROR(IF(AND($C$196="",$E$195="",$AE$195="",$BC$195="",$E$194=""),IF(SUM(DD213:DG213)=0,"",SUM(DD213:DG213)),""),"")</f>
        <v/>
      </c>
      <c r="DI213" s="94" t="str">
        <f t="shared" si="132"/>
        <v/>
      </c>
      <c r="DJ213" s="95" t="str">
        <f t="shared" si="133"/>
        <v/>
      </c>
      <c r="DK213" s="96" t="str">
        <f t="shared" si="134"/>
        <v/>
      </c>
      <c r="DL213" s="97" t="str">
        <f t="shared" si="135"/>
        <v/>
      </c>
      <c r="DM213" s="164" t="str">
        <f t="shared" si="136"/>
        <v/>
      </c>
      <c r="DN213" s="225" t="str">
        <f t="shared" si="137"/>
        <v/>
      </c>
      <c r="DO213" s="225" t="str">
        <f t="shared" si="103"/>
        <v/>
      </c>
      <c r="DP213" s="225" t="str">
        <f t="shared" si="104"/>
        <v/>
      </c>
      <c r="DQ213" s="171" t="str">
        <f t="shared" si="138"/>
        <v/>
      </c>
    </row>
    <row r="214" spans="1:121" ht="18" hidden="1" customHeight="1">
      <c r="A214" s="70">
        <v>406913150513</v>
      </c>
      <c r="B214" s="71">
        <v>1179</v>
      </c>
      <c r="C214" s="476" t="s">
        <v>236</v>
      </c>
      <c r="D214" s="477"/>
      <c r="E214" s="182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 t="str">
        <f t="shared" si="105"/>
        <v/>
      </c>
      <c r="R214" s="76" t="str">
        <f>IFERROR(IF($R$197=0,0,((Q214/SUMIFS($E$200:$P$200,E214:P214,"&gt;=0")*100))),"")</f>
        <v/>
      </c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 t="str">
        <f t="shared" si="107"/>
        <v/>
      </c>
      <c r="AD214" s="79" t="str">
        <f t="shared" si="108"/>
        <v/>
      </c>
      <c r="AE214" s="182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 t="str">
        <f t="shared" si="109"/>
        <v/>
      </c>
      <c r="AP214" s="76" t="str">
        <f t="shared" si="110"/>
        <v/>
      </c>
      <c r="AQ214" s="78"/>
      <c r="AR214" s="78"/>
      <c r="AS214" s="78"/>
      <c r="AT214" s="78"/>
      <c r="AU214" s="78"/>
      <c r="AV214" s="78"/>
      <c r="AW214" s="78"/>
      <c r="AX214" s="78" t="str">
        <f t="shared" si="140"/>
        <v/>
      </c>
      <c r="AY214" s="78" t="str">
        <f t="shared" si="112"/>
        <v/>
      </c>
      <c r="AZ214" s="384"/>
      <c r="BA214" s="385"/>
      <c r="BB214" s="80" t="str">
        <f t="shared" si="113"/>
        <v/>
      </c>
      <c r="BC214" s="182"/>
      <c r="BD214" s="76"/>
      <c r="BE214" s="76"/>
      <c r="BF214" s="76"/>
      <c r="BG214" s="76"/>
      <c r="BH214" s="76" t="str">
        <f t="shared" si="114"/>
        <v/>
      </c>
      <c r="BI214" s="76" t="str">
        <f t="shared" si="115"/>
        <v/>
      </c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 t="str">
        <f t="shared" si="141"/>
        <v/>
      </c>
      <c r="BU214" s="78" t="str">
        <f t="shared" si="117"/>
        <v/>
      </c>
      <c r="BV214" s="82"/>
      <c r="BW214" s="82"/>
      <c r="BX214" s="82"/>
      <c r="BY214" s="82"/>
      <c r="BZ214" s="82"/>
      <c r="CA214" s="82" t="str">
        <f t="shared" si="118"/>
        <v/>
      </c>
      <c r="CB214" s="82" t="str">
        <f t="shared" si="119"/>
        <v/>
      </c>
      <c r="CC214" s="84"/>
      <c r="CD214" s="84"/>
      <c r="CE214" s="84"/>
      <c r="CF214" s="84"/>
      <c r="CG214" s="84"/>
      <c r="CH214" s="84" t="str">
        <f t="shared" si="120"/>
        <v/>
      </c>
      <c r="CI214" s="84" t="str">
        <f t="shared" si="121"/>
        <v/>
      </c>
      <c r="CJ214" s="86"/>
      <c r="CK214" s="86"/>
      <c r="CL214" s="86"/>
      <c r="CM214" s="86"/>
      <c r="CN214" s="86"/>
      <c r="CO214" s="86" t="str">
        <f t="shared" si="142"/>
        <v/>
      </c>
      <c r="CP214" s="86" t="str">
        <f t="shared" si="123"/>
        <v/>
      </c>
      <c r="CQ214" s="182"/>
      <c r="CR214" s="76"/>
      <c r="CS214" s="88"/>
      <c r="CT214" s="88"/>
      <c r="CU214" s="88"/>
      <c r="CV214" s="88"/>
      <c r="CW214" s="88"/>
      <c r="CX214" s="88"/>
      <c r="CY214" s="88" t="str">
        <f t="shared" si="124"/>
        <v/>
      </c>
      <c r="CZ214" s="89" t="str">
        <f t="shared" si="125"/>
        <v/>
      </c>
      <c r="DA214" s="386"/>
      <c r="DB214" s="385"/>
      <c r="DC214" s="80" t="str">
        <f t="shared" si="126"/>
        <v/>
      </c>
      <c r="DD214" s="162" t="str">
        <f t="shared" si="127"/>
        <v/>
      </c>
      <c r="DE214" s="162" t="str">
        <f t="shared" si="128"/>
        <v/>
      </c>
      <c r="DF214" s="162" t="str">
        <f t="shared" si="129"/>
        <v/>
      </c>
      <c r="DG214" s="162" t="str">
        <f t="shared" si="130"/>
        <v/>
      </c>
      <c r="DH214" s="93" t="str">
        <f t="shared" si="131"/>
        <v/>
      </c>
      <c r="DI214" s="94" t="str">
        <f t="shared" si="132"/>
        <v/>
      </c>
      <c r="DJ214" s="95" t="str">
        <f t="shared" si="133"/>
        <v/>
      </c>
      <c r="DK214" s="96" t="str">
        <f t="shared" si="134"/>
        <v/>
      </c>
      <c r="DL214" s="97" t="str">
        <f t="shared" si="135"/>
        <v/>
      </c>
      <c r="DM214" s="164" t="str">
        <f t="shared" si="136"/>
        <v/>
      </c>
      <c r="DN214" s="225" t="str">
        <f t="shared" si="137"/>
        <v/>
      </c>
      <c r="DO214" s="225">
        <f t="shared" si="103"/>
        <v>81</v>
      </c>
      <c r="DP214" s="225">
        <f t="shared" si="104"/>
        <v>74</v>
      </c>
      <c r="DQ214" s="171">
        <f t="shared" si="138"/>
        <v>77.5</v>
      </c>
    </row>
    <row r="215" spans="1:121" ht="18" hidden="1" customHeight="1">
      <c r="A215" s="70">
        <v>136672050087</v>
      </c>
      <c r="B215" s="103">
        <v>1679</v>
      </c>
      <c r="C215" s="465" t="s">
        <v>237</v>
      </c>
      <c r="D215" s="466"/>
      <c r="E215" s="182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 t="str">
        <f t="shared" si="105"/>
        <v/>
      </c>
      <c r="R215" s="76" t="str">
        <f t="shared" si="106"/>
        <v/>
      </c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 t="str">
        <f t="shared" si="107"/>
        <v/>
      </c>
      <c r="AD215" s="79" t="str">
        <f t="shared" si="108"/>
        <v/>
      </c>
      <c r="AE215" s="182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 t="str">
        <f t="shared" si="109"/>
        <v/>
      </c>
      <c r="AP215" s="76" t="str">
        <f t="shared" si="110"/>
        <v/>
      </c>
      <c r="AQ215" s="78"/>
      <c r="AR215" s="78"/>
      <c r="AS215" s="78"/>
      <c r="AT215" s="78"/>
      <c r="AU215" s="78"/>
      <c r="AV215" s="78"/>
      <c r="AW215" s="78"/>
      <c r="AX215" s="78" t="str">
        <f t="shared" si="140"/>
        <v/>
      </c>
      <c r="AY215" s="78" t="str">
        <f t="shared" si="112"/>
        <v/>
      </c>
      <c r="AZ215" s="384"/>
      <c r="BA215" s="385"/>
      <c r="BB215" s="80" t="str">
        <f t="shared" si="113"/>
        <v/>
      </c>
      <c r="BC215" s="182"/>
      <c r="BD215" s="76"/>
      <c r="BE215" s="76"/>
      <c r="BF215" s="76"/>
      <c r="BG215" s="76"/>
      <c r="BH215" s="76" t="str">
        <f t="shared" si="114"/>
        <v/>
      </c>
      <c r="BI215" s="76" t="str">
        <f t="shared" si="115"/>
        <v/>
      </c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 t="str">
        <f t="shared" si="141"/>
        <v/>
      </c>
      <c r="BU215" s="78" t="str">
        <f t="shared" si="117"/>
        <v/>
      </c>
      <c r="BV215" s="82"/>
      <c r="BW215" s="82"/>
      <c r="BX215" s="82"/>
      <c r="BY215" s="82"/>
      <c r="BZ215" s="82"/>
      <c r="CA215" s="82" t="str">
        <f t="shared" si="118"/>
        <v/>
      </c>
      <c r="CB215" s="82" t="str">
        <f t="shared" si="119"/>
        <v/>
      </c>
      <c r="CC215" s="84"/>
      <c r="CD215" s="84"/>
      <c r="CE215" s="84"/>
      <c r="CF215" s="84"/>
      <c r="CG215" s="84"/>
      <c r="CH215" s="84" t="str">
        <f t="shared" si="120"/>
        <v/>
      </c>
      <c r="CI215" s="84" t="str">
        <f t="shared" si="121"/>
        <v/>
      </c>
      <c r="CJ215" s="86"/>
      <c r="CK215" s="86"/>
      <c r="CL215" s="86"/>
      <c r="CM215" s="86"/>
      <c r="CN215" s="86"/>
      <c r="CO215" s="86" t="str">
        <f t="shared" si="142"/>
        <v/>
      </c>
      <c r="CP215" s="86" t="str">
        <f t="shared" si="123"/>
        <v/>
      </c>
      <c r="CQ215" s="182"/>
      <c r="CR215" s="76"/>
      <c r="CS215" s="88"/>
      <c r="CT215" s="88"/>
      <c r="CU215" s="88"/>
      <c r="CV215" s="88"/>
      <c r="CW215" s="88"/>
      <c r="CX215" s="88"/>
      <c r="CY215" s="88" t="str">
        <f t="shared" si="124"/>
        <v/>
      </c>
      <c r="CZ215" s="89" t="str">
        <f t="shared" si="125"/>
        <v/>
      </c>
      <c r="DA215" s="386"/>
      <c r="DB215" s="385"/>
      <c r="DC215" s="80" t="str">
        <f t="shared" si="126"/>
        <v/>
      </c>
      <c r="DD215" s="162" t="str">
        <f t="shared" si="127"/>
        <v/>
      </c>
      <c r="DE215" s="162" t="str">
        <f t="shared" si="128"/>
        <v/>
      </c>
      <c r="DF215" s="162" t="str">
        <f t="shared" si="129"/>
        <v/>
      </c>
      <c r="DG215" s="162" t="str">
        <f t="shared" si="130"/>
        <v/>
      </c>
      <c r="DH215" s="93" t="str">
        <f t="shared" si="131"/>
        <v/>
      </c>
      <c r="DI215" s="94" t="str">
        <f t="shared" si="132"/>
        <v/>
      </c>
      <c r="DJ215" s="95" t="str">
        <f t="shared" si="133"/>
        <v/>
      </c>
      <c r="DK215" s="96" t="str">
        <f t="shared" si="134"/>
        <v/>
      </c>
      <c r="DL215" s="97" t="str">
        <f t="shared" si="135"/>
        <v/>
      </c>
      <c r="DM215" s="164" t="str">
        <f t="shared" si="136"/>
        <v/>
      </c>
      <c r="DN215" s="225" t="str">
        <f t="shared" si="137"/>
        <v/>
      </c>
      <c r="DO215" s="225">
        <f t="shared" si="103"/>
        <v>74</v>
      </c>
      <c r="DP215" s="225">
        <f t="shared" si="104"/>
        <v>72</v>
      </c>
      <c r="DQ215" s="171">
        <f t="shared" si="138"/>
        <v>73</v>
      </c>
    </row>
    <row r="216" spans="1:121" ht="18" hidden="1" customHeight="1">
      <c r="A216" s="70">
        <v>406913150539</v>
      </c>
      <c r="B216" s="71">
        <v>1122</v>
      </c>
      <c r="C216" s="474" t="s">
        <v>238</v>
      </c>
      <c r="D216" s="475"/>
      <c r="E216" s="182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 t="str">
        <f t="shared" si="105"/>
        <v/>
      </c>
      <c r="R216" s="76" t="str">
        <f t="shared" si="106"/>
        <v/>
      </c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 t="str">
        <f t="shared" si="107"/>
        <v/>
      </c>
      <c r="AD216" s="79" t="str">
        <f t="shared" si="108"/>
        <v/>
      </c>
      <c r="AE216" s="182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 t="str">
        <f t="shared" si="109"/>
        <v/>
      </c>
      <c r="AP216" s="76" t="str">
        <f t="shared" si="110"/>
        <v/>
      </c>
      <c r="AQ216" s="78"/>
      <c r="AR216" s="78"/>
      <c r="AS216" s="78"/>
      <c r="AT216" s="78"/>
      <c r="AU216" s="78"/>
      <c r="AV216" s="78"/>
      <c r="AW216" s="78"/>
      <c r="AX216" s="78" t="str">
        <f t="shared" si="140"/>
        <v/>
      </c>
      <c r="AY216" s="78" t="str">
        <f t="shared" si="112"/>
        <v/>
      </c>
      <c r="AZ216" s="384"/>
      <c r="BA216" s="385"/>
      <c r="BB216" s="80" t="str">
        <f t="shared" si="113"/>
        <v/>
      </c>
      <c r="BC216" s="182"/>
      <c r="BD216" s="76"/>
      <c r="BE216" s="76"/>
      <c r="BF216" s="76"/>
      <c r="BG216" s="76"/>
      <c r="BH216" s="76" t="str">
        <f t="shared" si="114"/>
        <v/>
      </c>
      <c r="BI216" s="76" t="str">
        <f t="shared" si="115"/>
        <v/>
      </c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 t="str">
        <f t="shared" si="141"/>
        <v/>
      </c>
      <c r="BU216" s="78" t="str">
        <f t="shared" si="117"/>
        <v/>
      </c>
      <c r="BV216" s="82"/>
      <c r="BW216" s="82"/>
      <c r="BX216" s="82"/>
      <c r="BY216" s="82"/>
      <c r="BZ216" s="82"/>
      <c r="CA216" s="82" t="str">
        <f t="shared" si="118"/>
        <v/>
      </c>
      <c r="CB216" s="82" t="str">
        <f t="shared" si="119"/>
        <v/>
      </c>
      <c r="CC216" s="84"/>
      <c r="CD216" s="84"/>
      <c r="CE216" s="84"/>
      <c r="CF216" s="84"/>
      <c r="CG216" s="84"/>
      <c r="CH216" s="84" t="str">
        <f t="shared" si="120"/>
        <v/>
      </c>
      <c r="CI216" s="84" t="str">
        <f t="shared" si="121"/>
        <v/>
      </c>
      <c r="CJ216" s="86"/>
      <c r="CK216" s="86"/>
      <c r="CL216" s="86"/>
      <c r="CM216" s="86"/>
      <c r="CN216" s="86"/>
      <c r="CO216" s="86" t="str">
        <f t="shared" si="142"/>
        <v/>
      </c>
      <c r="CP216" s="86" t="str">
        <f t="shared" si="123"/>
        <v/>
      </c>
      <c r="CQ216" s="182"/>
      <c r="CR216" s="76"/>
      <c r="CS216" s="88"/>
      <c r="CT216" s="88"/>
      <c r="CU216" s="88"/>
      <c r="CV216" s="88"/>
      <c r="CW216" s="88"/>
      <c r="CX216" s="88"/>
      <c r="CY216" s="88" t="str">
        <f t="shared" si="124"/>
        <v/>
      </c>
      <c r="CZ216" s="89" t="str">
        <f t="shared" si="125"/>
        <v/>
      </c>
      <c r="DA216" s="386"/>
      <c r="DB216" s="385"/>
      <c r="DC216" s="80" t="str">
        <f t="shared" si="126"/>
        <v/>
      </c>
      <c r="DD216" s="162" t="str">
        <f t="shared" si="127"/>
        <v/>
      </c>
      <c r="DE216" s="162" t="str">
        <f t="shared" si="128"/>
        <v/>
      </c>
      <c r="DF216" s="162" t="str">
        <f t="shared" si="129"/>
        <v/>
      </c>
      <c r="DG216" s="162" t="str">
        <f t="shared" si="130"/>
        <v/>
      </c>
      <c r="DH216" s="93" t="str">
        <f t="shared" si="131"/>
        <v/>
      </c>
      <c r="DI216" s="94" t="str">
        <f t="shared" si="132"/>
        <v/>
      </c>
      <c r="DJ216" s="95" t="str">
        <f t="shared" si="133"/>
        <v/>
      </c>
      <c r="DK216" s="96" t="str">
        <f t="shared" si="134"/>
        <v/>
      </c>
      <c r="DL216" s="97" t="str">
        <f t="shared" si="135"/>
        <v/>
      </c>
      <c r="DM216" s="164" t="str">
        <f t="shared" si="136"/>
        <v/>
      </c>
      <c r="DN216" s="225" t="str">
        <f t="shared" si="137"/>
        <v/>
      </c>
      <c r="DO216" s="225">
        <f t="shared" si="103"/>
        <v>91</v>
      </c>
      <c r="DP216" s="225">
        <f t="shared" si="104"/>
        <v>84</v>
      </c>
      <c r="DQ216" s="171">
        <f t="shared" si="138"/>
        <v>87.5</v>
      </c>
    </row>
    <row r="217" spans="1:121" ht="18" hidden="1" customHeight="1">
      <c r="A217" s="70">
        <v>136674050133</v>
      </c>
      <c r="B217" s="112">
        <v>1680</v>
      </c>
      <c r="C217" s="478" t="s">
        <v>239</v>
      </c>
      <c r="D217" s="479"/>
      <c r="E217" s="182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 t="str">
        <f t="shared" si="105"/>
        <v/>
      </c>
      <c r="R217" s="76" t="str">
        <f t="shared" si="106"/>
        <v/>
      </c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 t="str">
        <f t="shared" si="107"/>
        <v/>
      </c>
      <c r="AD217" s="79" t="str">
        <f t="shared" si="108"/>
        <v/>
      </c>
      <c r="AE217" s="182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 t="str">
        <f t="shared" si="109"/>
        <v/>
      </c>
      <c r="AP217" s="76" t="str">
        <f t="shared" si="110"/>
        <v/>
      </c>
      <c r="AQ217" s="78"/>
      <c r="AR217" s="78"/>
      <c r="AS217" s="78"/>
      <c r="AT217" s="78"/>
      <c r="AU217" s="78"/>
      <c r="AV217" s="78"/>
      <c r="AW217" s="78"/>
      <c r="AX217" s="78" t="str">
        <f t="shared" si="140"/>
        <v/>
      </c>
      <c r="AY217" s="78" t="str">
        <f t="shared" si="112"/>
        <v/>
      </c>
      <c r="AZ217" s="384"/>
      <c r="BA217" s="385"/>
      <c r="BB217" s="80" t="str">
        <f t="shared" si="113"/>
        <v/>
      </c>
      <c r="BC217" s="182"/>
      <c r="BD217" s="76"/>
      <c r="BE217" s="76"/>
      <c r="BF217" s="76"/>
      <c r="BG217" s="76"/>
      <c r="BH217" s="76" t="str">
        <f t="shared" si="114"/>
        <v/>
      </c>
      <c r="BI217" s="76" t="str">
        <f t="shared" si="115"/>
        <v/>
      </c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 t="str">
        <f t="shared" si="141"/>
        <v/>
      </c>
      <c r="BU217" s="78" t="str">
        <f t="shared" si="117"/>
        <v/>
      </c>
      <c r="BV217" s="82"/>
      <c r="BW217" s="82"/>
      <c r="BX217" s="82"/>
      <c r="BY217" s="82"/>
      <c r="BZ217" s="82"/>
      <c r="CA217" s="82" t="str">
        <f t="shared" si="118"/>
        <v/>
      </c>
      <c r="CB217" s="82" t="str">
        <f t="shared" si="119"/>
        <v/>
      </c>
      <c r="CC217" s="84"/>
      <c r="CD217" s="84"/>
      <c r="CE217" s="84"/>
      <c r="CF217" s="84"/>
      <c r="CG217" s="84"/>
      <c r="CH217" s="84" t="str">
        <f t="shared" si="120"/>
        <v/>
      </c>
      <c r="CI217" s="84" t="str">
        <f t="shared" si="121"/>
        <v/>
      </c>
      <c r="CJ217" s="86"/>
      <c r="CK217" s="86"/>
      <c r="CL217" s="86"/>
      <c r="CM217" s="86"/>
      <c r="CN217" s="86"/>
      <c r="CO217" s="86" t="str">
        <f t="shared" si="142"/>
        <v/>
      </c>
      <c r="CP217" s="86" t="str">
        <f t="shared" si="123"/>
        <v/>
      </c>
      <c r="CQ217" s="182"/>
      <c r="CR217" s="76"/>
      <c r="CS217" s="88"/>
      <c r="CT217" s="88"/>
      <c r="CU217" s="88"/>
      <c r="CV217" s="88"/>
      <c r="CW217" s="88"/>
      <c r="CX217" s="88"/>
      <c r="CY217" s="88" t="str">
        <f t="shared" si="124"/>
        <v/>
      </c>
      <c r="CZ217" s="89" t="str">
        <f t="shared" si="125"/>
        <v/>
      </c>
      <c r="DA217" s="386"/>
      <c r="DB217" s="385"/>
      <c r="DC217" s="80" t="str">
        <f t="shared" si="126"/>
        <v/>
      </c>
      <c r="DD217" s="162" t="str">
        <f t="shared" si="127"/>
        <v/>
      </c>
      <c r="DE217" s="162" t="str">
        <f t="shared" si="128"/>
        <v/>
      </c>
      <c r="DF217" s="162" t="str">
        <f t="shared" si="129"/>
        <v/>
      </c>
      <c r="DG217" s="162" t="str">
        <f t="shared" si="130"/>
        <v/>
      </c>
      <c r="DH217" s="93" t="str">
        <f t="shared" si="131"/>
        <v/>
      </c>
      <c r="DI217" s="94" t="str">
        <f t="shared" si="132"/>
        <v/>
      </c>
      <c r="DJ217" s="95" t="str">
        <f t="shared" si="133"/>
        <v/>
      </c>
      <c r="DK217" s="96" t="str">
        <f t="shared" si="134"/>
        <v/>
      </c>
      <c r="DL217" s="97" t="str">
        <f t="shared" si="135"/>
        <v/>
      </c>
      <c r="DM217" s="164" t="str">
        <f t="shared" si="136"/>
        <v/>
      </c>
      <c r="DN217" s="225" t="str">
        <f t="shared" si="137"/>
        <v/>
      </c>
      <c r="DO217" s="225">
        <f t="shared" si="103"/>
        <v>80</v>
      </c>
      <c r="DP217" s="225">
        <f t="shared" si="104"/>
        <v>80</v>
      </c>
      <c r="DQ217" s="171">
        <f t="shared" si="138"/>
        <v>80</v>
      </c>
    </row>
    <row r="218" spans="1:121" ht="18" hidden="1" customHeight="1">
      <c r="A218" s="70">
        <v>406913150540</v>
      </c>
      <c r="B218" s="99">
        <v>324</v>
      </c>
      <c r="C218" s="468" t="s">
        <v>240</v>
      </c>
      <c r="D218" s="469"/>
      <c r="E218" s="182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 t="str">
        <f t="shared" si="105"/>
        <v/>
      </c>
      <c r="R218" s="76" t="str">
        <f t="shared" si="106"/>
        <v/>
      </c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 t="str">
        <f t="shared" si="107"/>
        <v/>
      </c>
      <c r="AD218" s="79" t="str">
        <f t="shared" si="108"/>
        <v/>
      </c>
      <c r="AE218" s="182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 t="str">
        <f t="shared" si="109"/>
        <v/>
      </c>
      <c r="AP218" s="76" t="str">
        <f t="shared" si="110"/>
        <v/>
      </c>
      <c r="AQ218" s="78"/>
      <c r="AR218" s="78"/>
      <c r="AS218" s="78"/>
      <c r="AT218" s="78"/>
      <c r="AU218" s="78"/>
      <c r="AV218" s="78"/>
      <c r="AW218" s="78"/>
      <c r="AX218" s="78" t="str">
        <f t="shared" si="140"/>
        <v/>
      </c>
      <c r="AY218" s="78" t="str">
        <f t="shared" si="112"/>
        <v/>
      </c>
      <c r="AZ218" s="384"/>
      <c r="BA218" s="385"/>
      <c r="BB218" s="80" t="str">
        <f t="shared" si="113"/>
        <v/>
      </c>
      <c r="BC218" s="182"/>
      <c r="BD218" s="76"/>
      <c r="BE218" s="76"/>
      <c r="BF218" s="76"/>
      <c r="BG218" s="76"/>
      <c r="BH218" s="76" t="str">
        <f t="shared" si="114"/>
        <v/>
      </c>
      <c r="BI218" s="76" t="str">
        <f t="shared" si="115"/>
        <v/>
      </c>
      <c r="BJ218" s="78"/>
      <c r="BK218" s="78"/>
      <c r="BL218" s="78"/>
      <c r="BM218" s="78"/>
      <c r="BN218" s="78"/>
      <c r="BO218" s="78"/>
      <c r="BP218" s="78"/>
      <c r="BQ218" s="78"/>
      <c r="BR218" s="78"/>
      <c r="BS218" s="78"/>
      <c r="BT218" s="78" t="str">
        <f t="shared" si="141"/>
        <v/>
      </c>
      <c r="BU218" s="78" t="str">
        <f t="shared" si="117"/>
        <v/>
      </c>
      <c r="BV218" s="82"/>
      <c r="BW218" s="82"/>
      <c r="BX218" s="82"/>
      <c r="BY218" s="82"/>
      <c r="BZ218" s="82"/>
      <c r="CA218" s="82" t="str">
        <f t="shared" si="118"/>
        <v/>
      </c>
      <c r="CB218" s="82" t="str">
        <f t="shared" si="119"/>
        <v/>
      </c>
      <c r="CC218" s="84"/>
      <c r="CD218" s="84"/>
      <c r="CE218" s="84"/>
      <c r="CF218" s="84"/>
      <c r="CG218" s="84"/>
      <c r="CH218" s="84" t="str">
        <f t="shared" si="120"/>
        <v/>
      </c>
      <c r="CI218" s="84" t="str">
        <f t="shared" si="121"/>
        <v/>
      </c>
      <c r="CJ218" s="86"/>
      <c r="CK218" s="86"/>
      <c r="CL218" s="86"/>
      <c r="CM218" s="86"/>
      <c r="CN218" s="86"/>
      <c r="CO218" s="86" t="str">
        <f t="shared" si="142"/>
        <v/>
      </c>
      <c r="CP218" s="86" t="str">
        <f t="shared" si="123"/>
        <v/>
      </c>
      <c r="CQ218" s="182"/>
      <c r="CR218" s="76"/>
      <c r="CS218" s="88"/>
      <c r="CT218" s="88"/>
      <c r="CU218" s="88"/>
      <c r="CV218" s="88"/>
      <c r="CW218" s="88"/>
      <c r="CX218" s="88"/>
      <c r="CY218" s="88" t="str">
        <f t="shared" si="124"/>
        <v/>
      </c>
      <c r="CZ218" s="89" t="str">
        <f t="shared" si="125"/>
        <v/>
      </c>
      <c r="DA218" s="386"/>
      <c r="DB218" s="385"/>
      <c r="DC218" s="80" t="str">
        <f t="shared" si="126"/>
        <v/>
      </c>
      <c r="DD218" s="162" t="str">
        <f t="shared" si="127"/>
        <v/>
      </c>
      <c r="DE218" s="162" t="str">
        <f t="shared" si="128"/>
        <v/>
      </c>
      <c r="DF218" s="162" t="str">
        <f t="shared" si="129"/>
        <v/>
      </c>
      <c r="DG218" s="162" t="str">
        <f t="shared" si="130"/>
        <v/>
      </c>
      <c r="DH218" s="93" t="str">
        <f t="shared" si="131"/>
        <v/>
      </c>
      <c r="DI218" s="94" t="str">
        <f t="shared" si="132"/>
        <v/>
      </c>
      <c r="DJ218" s="95" t="str">
        <f t="shared" si="133"/>
        <v/>
      </c>
      <c r="DK218" s="96" t="str">
        <f t="shared" si="134"/>
        <v/>
      </c>
      <c r="DL218" s="97" t="str">
        <f t="shared" si="135"/>
        <v/>
      </c>
      <c r="DM218" s="164" t="str">
        <f t="shared" si="136"/>
        <v/>
      </c>
      <c r="DN218" s="225" t="str">
        <f t="shared" si="137"/>
        <v/>
      </c>
      <c r="DO218" s="225">
        <f t="shared" si="103"/>
        <v>83</v>
      </c>
      <c r="DP218" s="225">
        <f t="shared" si="104"/>
        <v>82</v>
      </c>
      <c r="DQ218" s="171">
        <f t="shared" si="138"/>
        <v>82.5</v>
      </c>
    </row>
    <row r="219" spans="1:121" ht="18" hidden="1" customHeight="1">
      <c r="A219" s="70">
        <v>406913150541</v>
      </c>
      <c r="B219" s="71">
        <v>384</v>
      </c>
      <c r="C219" s="476" t="s">
        <v>241</v>
      </c>
      <c r="D219" s="477"/>
      <c r="E219" s="182"/>
      <c r="F219" s="76"/>
      <c r="G219" s="76"/>
      <c r="H219" s="76"/>
      <c r="I219" s="76"/>
      <c r="J219" s="76"/>
      <c r="K219" s="76"/>
      <c r="L219" s="76"/>
      <c r="M219" s="76"/>
      <c r="N219" s="76"/>
      <c r="O219" s="106"/>
      <c r="P219" s="106"/>
      <c r="Q219" s="76" t="str">
        <f t="shared" si="105"/>
        <v/>
      </c>
      <c r="R219" s="76" t="str">
        <f t="shared" si="106"/>
        <v/>
      </c>
      <c r="S219" s="108"/>
      <c r="T219" s="108"/>
      <c r="U219" s="108"/>
      <c r="V219" s="108"/>
      <c r="W219" s="108"/>
      <c r="X219" s="108"/>
      <c r="Y219" s="108"/>
      <c r="Z219" s="108"/>
      <c r="AA219" s="108"/>
      <c r="AB219" s="108"/>
      <c r="AC219" s="78" t="str">
        <f t="shared" si="107"/>
        <v/>
      </c>
      <c r="AD219" s="79" t="str">
        <f t="shared" si="108"/>
        <v/>
      </c>
      <c r="AE219" s="182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 t="str">
        <f t="shared" si="109"/>
        <v/>
      </c>
      <c r="AP219" s="76" t="str">
        <f t="shared" si="110"/>
        <v/>
      </c>
      <c r="AQ219" s="108"/>
      <c r="AR219" s="108"/>
      <c r="AS219" s="108"/>
      <c r="AT219" s="108"/>
      <c r="AU219" s="108"/>
      <c r="AV219" s="108"/>
      <c r="AW219" s="108"/>
      <c r="AX219" s="78" t="str">
        <f t="shared" si="140"/>
        <v/>
      </c>
      <c r="AY219" s="78" t="str">
        <f t="shared" si="112"/>
        <v/>
      </c>
      <c r="AZ219" s="384"/>
      <c r="BA219" s="385"/>
      <c r="BB219" s="80" t="str">
        <f t="shared" si="113"/>
        <v/>
      </c>
      <c r="BC219" s="182"/>
      <c r="BD219" s="76"/>
      <c r="BE219" s="76"/>
      <c r="BF219" s="76"/>
      <c r="BG219" s="76"/>
      <c r="BH219" s="76" t="str">
        <f t="shared" si="114"/>
        <v/>
      </c>
      <c r="BI219" s="76" t="str">
        <f t="shared" si="115"/>
        <v/>
      </c>
      <c r="BJ219" s="108"/>
      <c r="BK219" s="108"/>
      <c r="BL219" s="78"/>
      <c r="BM219" s="78"/>
      <c r="BN219" s="78"/>
      <c r="BO219" s="78"/>
      <c r="BP219" s="78"/>
      <c r="BQ219" s="78"/>
      <c r="BR219" s="78"/>
      <c r="BS219" s="78"/>
      <c r="BT219" s="78" t="str">
        <f t="shared" si="141"/>
        <v/>
      </c>
      <c r="BU219" s="78" t="str">
        <f t="shared" si="117"/>
        <v/>
      </c>
      <c r="BV219" s="82"/>
      <c r="BW219" s="82"/>
      <c r="BX219" s="82"/>
      <c r="BY219" s="82"/>
      <c r="BZ219" s="82"/>
      <c r="CA219" s="82" t="str">
        <f t="shared" si="118"/>
        <v/>
      </c>
      <c r="CB219" s="82" t="str">
        <f t="shared" si="119"/>
        <v/>
      </c>
      <c r="CC219" s="84"/>
      <c r="CD219" s="84"/>
      <c r="CE219" s="84"/>
      <c r="CF219" s="84"/>
      <c r="CG219" s="84"/>
      <c r="CH219" s="84" t="str">
        <f t="shared" si="120"/>
        <v/>
      </c>
      <c r="CI219" s="84" t="str">
        <f t="shared" si="121"/>
        <v/>
      </c>
      <c r="CJ219" s="86"/>
      <c r="CK219" s="86"/>
      <c r="CL219" s="86"/>
      <c r="CM219" s="86"/>
      <c r="CN219" s="86"/>
      <c r="CO219" s="86" t="str">
        <f t="shared" si="142"/>
        <v/>
      </c>
      <c r="CP219" s="86" t="str">
        <f>IFERROR(IF($CP$197=0,0,((CO219/SUMIFS($CJ$200:$CN$200,CJ219:CN219,"&gt;=0"))*100)),"")</f>
        <v/>
      </c>
      <c r="CQ219" s="182"/>
      <c r="CR219" s="76"/>
      <c r="CS219" s="88"/>
      <c r="CT219" s="88"/>
      <c r="CU219" s="88"/>
      <c r="CV219" s="88"/>
      <c r="CW219" s="88"/>
      <c r="CX219" s="88"/>
      <c r="CY219" s="88" t="str">
        <f t="shared" si="124"/>
        <v/>
      </c>
      <c r="CZ219" s="89" t="str">
        <f t="shared" si="125"/>
        <v/>
      </c>
      <c r="DA219" s="386"/>
      <c r="DB219" s="385"/>
      <c r="DC219" s="80" t="str">
        <f t="shared" si="126"/>
        <v/>
      </c>
      <c r="DD219" s="162" t="str">
        <f t="shared" si="127"/>
        <v/>
      </c>
      <c r="DE219" s="162" t="str">
        <f t="shared" si="128"/>
        <v/>
      </c>
      <c r="DF219" s="162" t="str">
        <f t="shared" si="129"/>
        <v/>
      </c>
      <c r="DG219" s="162" t="str">
        <f t="shared" si="130"/>
        <v/>
      </c>
      <c r="DH219" s="93" t="str">
        <f t="shared" si="131"/>
        <v/>
      </c>
      <c r="DI219" s="94" t="str">
        <f t="shared" si="132"/>
        <v/>
      </c>
      <c r="DJ219" s="95" t="str">
        <f t="shared" si="133"/>
        <v/>
      </c>
      <c r="DK219" s="96" t="str">
        <f t="shared" si="134"/>
        <v/>
      </c>
      <c r="DL219" s="97" t="str">
        <f t="shared" si="135"/>
        <v/>
      </c>
      <c r="DM219" s="164" t="str">
        <f t="shared" si="136"/>
        <v/>
      </c>
      <c r="DN219" s="225" t="str">
        <f t="shared" si="137"/>
        <v/>
      </c>
      <c r="DO219" s="225">
        <f t="shared" si="103"/>
        <v>89</v>
      </c>
      <c r="DP219" s="225">
        <f t="shared" si="104"/>
        <v>87</v>
      </c>
      <c r="DQ219" s="171">
        <f t="shared" si="138"/>
        <v>88</v>
      </c>
    </row>
    <row r="220" spans="1:121" ht="18" hidden="1" customHeight="1">
      <c r="A220" s="70">
        <v>406913150542</v>
      </c>
      <c r="B220" s="103">
        <v>1202</v>
      </c>
      <c r="C220" s="465" t="s">
        <v>242</v>
      </c>
      <c r="D220" s="466"/>
      <c r="E220" s="182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 t="str">
        <f t="shared" si="105"/>
        <v/>
      </c>
      <c r="R220" s="76" t="str">
        <f t="shared" si="106"/>
        <v/>
      </c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 t="str">
        <f t="shared" si="107"/>
        <v/>
      </c>
      <c r="AD220" s="79" t="str">
        <f t="shared" si="108"/>
        <v/>
      </c>
      <c r="AE220" s="182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 t="str">
        <f t="shared" si="109"/>
        <v/>
      </c>
      <c r="AP220" s="76" t="str">
        <f t="shared" si="110"/>
        <v/>
      </c>
      <c r="AQ220" s="78"/>
      <c r="AR220" s="78"/>
      <c r="AS220" s="78"/>
      <c r="AT220" s="78"/>
      <c r="AU220" s="78"/>
      <c r="AV220" s="78"/>
      <c r="AW220" s="78"/>
      <c r="AX220" s="78" t="str">
        <f t="shared" si="140"/>
        <v/>
      </c>
      <c r="AY220" s="78" t="str">
        <f t="shared" si="112"/>
        <v/>
      </c>
      <c r="AZ220" s="384"/>
      <c r="BA220" s="385"/>
      <c r="BB220" s="80" t="str">
        <f t="shared" si="113"/>
        <v/>
      </c>
      <c r="BC220" s="182"/>
      <c r="BD220" s="76"/>
      <c r="BE220" s="76"/>
      <c r="BF220" s="76"/>
      <c r="BG220" s="76"/>
      <c r="BH220" s="76" t="str">
        <f t="shared" si="114"/>
        <v/>
      </c>
      <c r="BI220" s="76" t="str">
        <f t="shared" si="115"/>
        <v/>
      </c>
      <c r="BJ220" s="78"/>
      <c r="BK220" s="78"/>
      <c r="BL220" s="78"/>
      <c r="BM220" s="78"/>
      <c r="BN220" s="78"/>
      <c r="BO220" s="78"/>
      <c r="BP220" s="78"/>
      <c r="BQ220" s="78"/>
      <c r="BR220" s="78"/>
      <c r="BS220" s="78"/>
      <c r="BT220" s="78" t="str">
        <f t="shared" si="141"/>
        <v/>
      </c>
      <c r="BU220" s="78" t="str">
        <f t="shared" si="117"/>
        <v/>
      </c>
      <c r="BV220" s="82"/>
      <c r="BW220" s="82"/>
      <c r="BX220" s="82"/>
      <c r="BY220" s="82"/>
      <c r="BZ220" s="82"/>
      <c r="CA220" s="82" t="str">
        <f t="shared" si="118"/>
        <v/>
      </c>
      <c r="CB220" s="82" t="str">
        <f t="shared" si="119"/>
        <v/>
      </c>
      <c r="CC220" s="84"/>
      <c r="CD220" s="84"/>
      <c r="CE220" s="84"/>
      <c r="CF220" s="84"/>
      <c r="CG220" s="84"/>
      <c r="CH220" s="84" t="str">
        <f t="shared" si="120"/>
        <v/>
      </c>
      <c r="CI220" s="84" t="str">
        <f t="shared" si="121"/>
        <v/>
      </c>
      <c r="CJ220" s="86"/>
      <c r="CK220" s="86"/>
      <c r="CL220" s="86"/>
      <c r="CM220" s="86"/>
      <c r="CN220" s="86"/>
      <c r="CO220" s="86" t="str">
        <f t="shared" si="142"/>
        <v/>
      </c>
      <c r="CP220" s="86" t="str">
        <f t="shared" si="123"/>
        <v/>
      </c>
      <c r="CQ220" s="182"/>
      <c r="CR220" s="76"/>
      <c r="CS220" s="88"/>
      <c r="CT220" s="88"/>
      <c r="CU220" s="88"/>
      <c r="CV220" s="88"/>
      <c r="CW220" s="88"/>
      <c r="CX220" s="88"/>
      <c r="CY220" s="88" t="str">
        <f>IF(SUMIFS(CQ220:CX220,CQ220:CX220,"&gt;=0")=0,"",SUMIFS(CQ220:CX220,CQ220:CX220,"&gt;=0"))</f>
        <v/>
      </c>
      <c r="CZ220" s="89" t="str">
        <f t="shared" si="125"/>
        <v/>
      </c>
      <c r="DA220" s="386"/>
      <c r="DB220" s="385"/>
      <c r="DC220" s="80" t="str">
        <f t="shared" si="126"/>
        <v/>
      </c>
      <c r="DD220" s="162" t="str">
        <f t="shared" si="127"/>
        <v/>
      </c>
      <c r="DE220" s="162" t="str">
        <f t="shared" si="128"/>
        <v/>
      </c>
      <c r="DF220" s="162" t="str">
        <f t="shared" si="129"/>
        <v/>
      </c>
      <c r="DG220" s="162" t="str">
        <f t="shared" si="130"/>
        <v/>
      </c>
      <c r="DH220" s="93" t="str">
        <f t="shared" si="131"/>
        <v/>
      </c>
      <c r="DI220" s="94" t="str">
        <f t="shared" si="132"/>
        <v/>
      </c>
      <c r="DJ220" s="95" t="str">
        <f t="shared" si="133"/>
        <v/>
      </c>
      <c r="DK220" s="96" t="str">
        <f t="shared" si="134"/>
        <v/>
      </c>
      <c r="DL220" s="97" t="str">
        <f t="shared" si="135"/>
        <v/>
      </c>
      <c r="DM220" s="164" t="str">
        <f t="shared" si="136"/>
        <v/>
      </c>
      <c r="DN220" s="225" t="str">
        <f t="shared" si="137"/>
        <v/>
      </c>
      <c r="DO220" s="225">
        <f t="shared" si="103"/>
        <v>79</v>
      </c>
      <c r="DP220" s="225">
        <f t="shared" si="104"/>
        <v>77</v>
      </c>
      <c r="DQ220" s="171">
        <f t="shared" si="138"/>
        <v>78</v>
      </c>
    </row>
    <row r="221" spans="1:121" ht="18" hidden="1" customHeight="1">
      <c r="A221" s="70">
        <v>136678050167</v>
      </c>
      <c r="B221" s="71">
        <v>1681</v>
      </c>
      <c r="C221" s="474" t="s">
        <v>243</v>
      </c>
      <c r="D221" s="475"/>
      <c r="E221" s="182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 t="str">
        <f t="shared" si="105"/>
        <v/>
      </c>
      <c r="R221" s="76" t="str">
        <f t="shared" si="106"/>
        <v/>
      </c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 t="str">
        <f t="shared" si="107"/>
        <v/>
      </c>
      <c r="AD221" s="79" t="str">
        <f t="shared" si="108"/>
        <v/>
      </c>
      <c r="AE221" s="182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 t="str">
        <f t="shared" si="109"/>
        <v/>
      </c>
      <c r="AP221" s="76" t="str">
        <f t="shared" si="110"/>
        <v/>
      </c>
      <c r="AQ221" s="78"/>
      <c r="AR221" s="78"/>
      <c r="AS221" s="78"/>
      <c r="AT221" s="78"/>
      <c r="AU221" s="78"/>
      <c r="AV221" s="78"/>
      <c r="AW221" s="78"/>
      <c r="AX221" s="78" t="str">
        <f t="shared" si="140"/>
        <v/>
      </c>
      <c r="AY221" s="78" t="str">
        <f t="shared" si="112"/>
        <v/>
      </c>
      <c r="AZ221" s="384"/>
      <c r="BA221" s="385"/>
      <c r="BB221" s="80" t="str">
        <f t="shared" si="113"/>
        <v/>
      </c>
      <c r="BC221" s="182"/>
      <c r="BD221" s="76"/>
      <c r="BE221" s="76"/>
      <c r="BF221" s="76"/>
      <c r="BG221" s="76"/>
      <c r="BH221" s="76" t="str">
        <f t="shared" si="114"/>
        <v/>
      </c>
      <c r="BI221" s="76" t="str">
        <f t="shared" si="115"/>
        <v/>
      </c>
      <c r="BJ221" s="78"/>
      <c r="BK221" s="78"/>
      <c r="BL221" s="78"/>
      <c r="BM221" s="78"/>
      <c r="BN221" s="78"/>
      <c r="BO221" s="78"/>
      <c r="BP221" s="78"/>
      <c r="BQ221" s="78"/>
      <c r="BR221" s="78"/>
      <c r="BS221" s="78"/>
      <c r="BT221" s="78" t="str">
        <f t="shared" si="141"/>
        <v/>
      </c>
      <c r="BU221" s="78" t="str">
        <f t="shared" si="117"/>
        <v/>
      </c>
      <c r="BV221" s="82"/>
      <c r="BW221" s="82"/>
      <c r="BX221" s="82"/>
      <c r="BY221" s="82"/>
      <c r="BZ221" s="82"/>
      <c r="CA221" s="82" t="str">
        <f t="shared" si="118"/>
        <v/>
      </c>
      <c r="CB221" s="82" t="str">
        <f t="shared" si="119"/>
        <v/>
      </c>
      <c r="CC221" s="84"/>
      <c r="CD221" s="84"/>
      <c r="CE221" s="84"/>
      <c r="CF221" s="84"/>
      <c r="CG221" s="84"/>
      <c r="CH221" s="84" t="str">
        <f t="shared" si="120"/>
        <v/>
      </c>
      <c r="CI221" s="84" t="str">
        <f t="shared" si="121"/>
        <v/>
      </c>
      <c r="CJ221" s="86"/>
      <c r="CK221" s="86"/>
      <c r="CL221" s="86"/>
      <c r="CM221" s="86"/>
      <c r="CN221" s="86"/>
      <c r="CO221" s="86" t="str">
        <f t="shared" si="142"/>
        <v/>
      </c>
      <c r="CP221" s="86" t="str">
        <f t="shared" si="123"/>
        <v/>
      </c>
      <c r="CQ221" s="182"/>
      <c r="CR221" s="76"/>
      <c r="CS221" s="88"/>
      <c r="CT221" s="88"/>
      <c r="CU221" s="88"/>
      <c r="CV221" s="88"/>
      <c r="CW221" s="88"/>
      <c r="CX221" s="88"/>
      <c r="CY221" s="88" t="str">
        <f t="shared" ref="CY221:CY240" si="143">IF(SUMIFS(CQ221:CX221,CQ221:CX221,"&gt;=0")=0,"",SUMIFS(CQ221:CX221,CQ221:CX221,"&gt;=0"))</f>
        <v/>
      </c>
      <c r="CZ221" s="89" t="str">
        <f t="shared" si="125"/>
        <v/>
      </c>
      <c r="DA221" s="386"/>
      <c r="DB221" s="385"/>
      <c r="DC221" s="80" t="str">
        <f t="shared" si="126"/>
        <v/>
      </c>
      <c r="DD221" s="162" t="str">
        <f t="shared" si="127"/>
        <v/>
      </c>
      <c r="DE221" s="162" t="str">
        <f t="shared" si="128"/>
        <v/>
      </c>
      <c r="DF221" s="162" t="str">
        <f t="shared" si="129"/>
        <v/>
      </c>
      <c r="DG221" s="162" t="str">
        <f t="shared" si="130"/>
        <v/>
      </c>
      <c r="DH221" s="93" t="str">
        <f t="shared" si="131"/>
        <v/>
      </c>
      <c r="DI221" s="94" t="str">
        <f t="shared" si="132"/>
        <v/>
      </c>
      <c r="DJ221" s="95" t="str">
        <f t="shared" si="133"/>
        <v/>
      </c>
      <c r="DK221" s="96" t="str">
        <f t="shared" si="134"/>
        <v/>
      </c>
      <c r="DL221" s="97" t="str">
        <f t="shared" si="135"/>
        <v/>
      </c>
      <c r="DM221" s="164" t="str">
        <f t="shared" si="136"/>
        <v/>
      </c>
      <c r="DN221" s="225" t="str">
        <f t="shared" si="137"/>
        <v/>
      </c>
      <c r="DO221" s="225">
        <f t="shared" si="103"/>
        <v>93</v>
      </c>
      <c r="DP221" s="225">
        <f t="shared" si="104"/>
        <v>88</v>
      </c>
      <c r="DQ221" s="171">
        <f t="shared" si="138"/>
        <v>90.5</v>
      </c>
    </row>
    <row r="222" spans="1:121" ht="18" hidden="1" customHeight="1">
      <c r="A222" s="70">
        <v>406913150515</v>
      </c>
      <c r="B222" s="71">
        <v>1211</v>
      </c>
      <c r="C222" s="474" t="s">
        <v>244</v>
      </c>
      <c r="D222" s="475"/>
      <c r="E222" s="182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 t="str">
        <f t="shared" si="105"/>
        <v/>
      </c>
      <c r="R222" s="76" t="str">
        <f t="shared" si="106"/>
        <v/>
      </c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 t="str">
        <f t="shared" si="107"/>
        <v/>
      </c>
      <c r="AD222" s="79" t="str">
        <f t="shared" si="108"/>
        <v/>
      </c>
      <c r="AE222" s="182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 t="str">
        <f t="shared" si="109"/>
        <v/>
      </c>
      <c r="AP222" s="76" t="str">
        <f t="shared" si="110"/>
        <v/>
      </c>
      <c r="AQ222" s="78"/>
      <c r="AR222" s="78"/>
      <c r="AS222" s="78"/>
      <c r="AT222" s="78"/>
      <c r="AU222" s="78"/>
      <c r="AV222" s="78"/>
      <c r="AW222" s="78"/>
      <c r="AX222" s="78" t="str">
        <f t="shared" si="140"/>
        <v/>
      </c>
      <c r="AY222" s="78" t="str">
        <f t="shared" si="112"/>
        <v/>
      </c>
      <c r="AZ222" s="384"/>
      <c r="BA222" s="385"/>
      <c r="BB222" s="80" t="str">
        <f t="shared" si="113"/>
        <v/>
      </c>
      <c r="BC222" s="182"/>
      <c r="BD222" s="76"/>
      <c r="BE222" s="76"/>
      <c r="BF222" s="76"/>
      <c r="BG222" s="76"/>
      <c r="BH222" s="76" t="str">
        <f t="shared" si="114"/>
        <v/>
      </c>
      <c r="BI222" s="76" t="str">
        <f>IFERROR(IF($BI$197=0,0,((BH222/SUMIFS($BC$200:$BG$200,BC222:BG222,"&gt;=0"))*100)),"")</f>
        <v/>
      </c>
      <c r="BJ222" s="78"/>
      <c r="BK222" s="78"/>
      <c r="BL222" s="78"/>
      <c r="BM222" s="78"/>
      <c r="BN222" s="78"/>
      <c r="BO222" s="78"/>
      <c r="BP222" s="78"/>
      <c r="BQ222" s="78"/>
      <c r="BR222" s="78"/>
      <c r="BS222" s="78"/>
      <c r="BT222" s="78" t="str">
        <f t="shared" si="141"/>
        <v/>
      </c>
      <c r="BU222" s="78" t="str">
        <f t="shared" si="117"/>
        <v/>
      </c>
      <c r="BV222" s="82"/>
      <c r="BW222" s="82"/>
      <c r="BX222" s="82"/>
      <c r="BY222" s="82"/>
      <c r="BZ222" s="82"/>
      <c r="CA222" s="82" t="str">
        <f t="shared" si="118"/>
        <v/>
      </c>
      <c r="CB222" s="82" t="str">
        <f t="shared" si="119"/>
        <v/>
      </c>
      <c r="CC222" s="84"/>
      <c r="CD222" s="84"/>
      <c r="CE222" s="84"/>
      <c r="CF222" s="84"/>
      <c r="CG222" s="84"/>
      <c r="CH222" s="84" t="str">
        <f t="shared" si="120"/>
        <v/>
      </c>
      <c r="CI222" s="84" t="str">
        <f t="shared" si="121"/>
        <v/>
      </c>
      <c r="CJ222" s="86"/>
      <c r="CK222" s="86"/>
      <c r="CL222" s="86"/>
      <c r="CM222" s="86"/>
      <c r="CN222" s="86"/>
      <c r="CO222" s="86" t="str">
        <f t="shared" si="142"/>
        <v/>
      </c>
      <c r="CP222" s="86" t="str">
        <f t="shared" si="123"/>
        <v/>
      </c>
      <c r="CQ222" s="182"/>
      <c r="CR222" s="76"/>
      <c r="CS222" s="88"/>
      <c r="CT222" s="88"/>
      <c r="CU222" s="88"/>
      <c r="CV222" s="88"/>
      <c r="CW222" s="88"/>
      <c r="CX222" s="88"/>
      <c r="CY222" s="88" t="str">
        <f t="shared" si="143"/>
        <v/>
      </c>
      <c r="CZ222" s="89" t="str">
        <f t="shared" si="125"/>
        <v/>
      </c>
      <c r="DA222" s="386"/>
      <c r="DB222" s="385"/>
      <c r="DC222" s="80" t="str">
        <f t="shared" si="126"/>
        <v/>
      </c>
      <c r="DD222" s="162" t="str">
        <f t="shared" si="127"/>
        <v/>
      </c>
      <c r="DE222" s="162" t="str">
        <f t="shared" si="128"/>
        <v/>
      </c>
      <c r="DF222" s="162" t="str">
        <f t="shared" si="129"/>
        <v/>
      </c>
      <c r="DG222" s="162" t="str">
        <f t="shared" si="130"/>
        <v/>
      </c>
      <c r="DH222" s="93" t="str">
        <f t="shared" si="131"/>
        <v/>
      </c>
      <c r="DI222" s="94" t="str">
        <f t="shared" si="132"/>
        <v/>
      </c>
      <c r="DJ222" s="95" t="str">
        <f t="shared" si="133"/>
        <v/>
      </c>
      <c r="DK222" s="96" t="str">
        <f t="shared" si="134"/>
        <v/>
      </c>
      <c r="DL222" s="97" t="str">
        <f t="shared" si="135"/>
        <v/>
      </c>
      <c r="DM222" s="164" t="str">
        <f t="shared" si="136"/>
        <v/>
      </c>
      <c r="DN222" s="225" t="str">
        <f t="shared" si="137"/>
        <v/>
      </c>
      <c r="DO222" s="225">
        <f t="shared" si="103"/>
        <v>70</v>
      </c>
      <c r="DP222" s="225">
        <f t="shared" si="104"/>
        <v>70</v>
      </c>
      <c r="DQ222" s="171">
        <f t="shared" si="138"/>
        <v>70</v>
      </c>
    </row>
    <row r="223" spans="1:121" ht="18" hidden="1" customHeight="1">
      <c r="A223" s="70">
        <v>319905110231</v>
      </c>
      <c r="B223" s="103">
        <v>1682</v>
      </c>
      <c r="C223" s="465" t="s">
        <v>245</v>
      </c>
      <c r="D223" s="466"/>
      <c r="E223" s="182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 t="str">
        <f t="shared" si="105"/>
        <v/>
      </c>
      <c r="R223" s="76" t="str">
        <f t="shared" si="106"/>
        <v/>
      </c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 t="str">
        <f t="shared" si="107"/>
        <v/>
      </c>
      <c r="AD223" s="79" t="str">
        <f t="shared" si="108"/>
        <v/>
      </c>
      <c r="AE223" s="182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 t="str">
        <f t="shared" si="109"/>
        <v/>
      </c>
      <c r="AP223" s="76" t="str">
        <f t="shared" si="110"/>
        <v/>
      </c>
      <c r="AQ223" s="78"/>
      <c r="AR223" s="78"/>
      <c r="AS223" s="78"/>
      <c r="AT223" s="78"/>
      <c r="AU223" s="78"/>
      <c r="AV223" s="78"/>
      <c r="AW223" s="78"/>
      <c r="AX223" s="78" t="str">
        <f t="shared" si="140"/>
        <v/>
      </c>
      <c r="AY223" s="78" t="str">
        <f t="shared" si="112"/>
        <v/>
      </c>
      <c r="AZ223" s="384"/>
      <c r="BA223" s="385"/>
      <c r="BB223" s="80" t="str">
        <f t="shared" si="113"/>
        <v/>
      </c>
      <c r="BC223" s="182"/>
      <c r="BD223" s="76"/>
      <c r="BE223" s="76"/>
      <c r="BF223" s="76"/>
      <c r="BG223" s="76"/>
      <c r="BH223" s="76" t="str">
        <f t="shared" si="114"/>
        <v/>
      </c>
      <c r="BI223" s="76" t="str">
        <f t="shared" si="115"/>
        <v/>
      </c>
      <c r="BJ223" s="78"/>
      <c r="BK223" s="78"/>
      <c r="BL223" s="78"/>
      <c r="BM223" s="78"/>
      <c r="BN223" s="78"/>
      <c r="BO223" s="78"/>
      <c r="BP223" s="78"/>
      <c r="BQ223" s="78"/>
      <c r="BR223" s="78"/>
      <c r="BS223" s="78"/>
      <c r="BT223" s="78" t="str">
        <f t="shared" si="141"/>
        <v/>
      </c>
      <c r="BU223" s="78" t="str">
        <f t="shared" si="117"/>
        <v/>
      </c>
      <c r="BV223" s="82"/>
      <c r="BW223" s="82"/>
      <c r="BX223" s="82"/>
      <c r="BY223" s="82"/>
      <c r="BZ223" s="82"/>
      <c r="CA223" s="82" t="str">
        <f t="shared" si="118"/>
        <v/>
      </c>
      <c r="CB223" s="82" t="str">
        <f t="shared" si="119"/>
        <v/>
      </c>
      <c r="CC223" s="84"/>
      <c r="CD223" s="84"/>
      <c r="CE223" s="84"/>
      <c r="CF223" s="84"/>
      <c r="CG223" s="84"/>
      <c r="CH223" s="84" t="str">
        <f t="shared" si="120"/>
        <v/>
      </c>
      <c r="CI223" s="84" t="str">
        <f t="shared" si="121"/>
        <v/>
      </c>
      <c r="CJ223" s="86"/>
      <c r="CK223" s="86"/>
      <c r="CL223" s="86"/>
      <c r="CM223" s="86"/>
      <c r="CN223" s="86"/>
      <c r="CO223" s="86" t="str">
        <f t="shared" si="142"/>
        <v/>
      </c>
      <c r="CP223" s="86" t="str">
        <f t="shared" si="123"/>
        <v/>
      </c>
      <c r="CQ223" s="182"/>
      <c r="CR223" s="76"/>
      <c r="CS223" s="88"/>
      <c r="CT223" s="88"/>
      <c r="CU223" s="88"/>
      <c r="CV223" s="88"/>
      <c r="CW223" s="88"/>
      <c r="CX223" s="88"/>
      <c r="CY223" s="88" t="str">
        <f t="shared" si="143"/>
        <v/>
      </c>
      <c r="CZ223" s="89" t="str">
        <f t="shared" si="125"/>
        <v/>
      </c>
      <c r="DA223" s="386"/>
      <c r="DB223" s="385"/>
      <c r="DC223" s="80" t="str">
        <f t="shared" si="126"/>
        <v/>
      </c>
      <c r="DD223" s="162" t="str">
        <f t="shared" si="127"/>
        <v/>
      </c>
      <c r="DE223" s="162" t="str">
        <f t="shared" si="128"/>
        <v/>
      </c>
      <c r="DF223" s="162" t="str">
        <f t="shared" si="129"/>
        <v/>
      </c>
      <c r="DG223" s="162" t="str">
        <f t="shared" si="130"/>
        <v/>
      </c>
      <c r="DH223" s="93" t="str">
        <f t="shared" si="131"/>
        <v/>
      </c>
      <c r="DI223" s="94" t="str">
        <f t="shared" si="132"/>
        <v/>
      </c>
      <c r="DJ223" s="95" t="str">
        <f t="shared" si="133"/>
        <v/>
      </c>
      <c r="DK223" s="96" t="str">
        <f t="shared" si="134"/>
        <v/>
      </c>
      <c r="DL223" s="97" t="str">
        <f t="shared" si="135"/>
        <v/>
      </c>
      <c r="DM223" s="164" t="str">
        <f t="shared" si="136"/>
        <v/>
      </c>
      <c r="DN223" s="225" t="str">
        <f t="shared" si="137"/>
        <v/>
      </c>
      <c r="DO223" s="225">
        <f t="shared" si="103"/>
        <v>80</v>
      </c>
      <c r="DP223" s="225">
        <f t="shared" si="104"/>
        <v>78</v>
      </c>
      <c r="DQ223" s="171">
        <f t="shared" si="138"/>
        <v>79</v>
      </c>
    </row>
    <row r="224" spans="1:121" ht="18" hidden="1" customHeight="1">
      <c r="A224" s="70">
        <v>406913150544</v>
      </c>
      <c r="B224" s="71">
        <v>1004</v>
      </c>
      <c r="C224" s="476" t="s">
        <v>246</v>
      </c>
      <c r="D224" s="477"/>
      <c r="E224" s="182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 t="str">
        <f>IF(SUMIFS(E224:P224,E224:P224,"&gt;=0")=0,"",SUMIFS(E224:P224,E224:P224,"&gt;=0"))</f>
        <v/>
      </c>
      <c r="R224" s="76" t="str">
        <f t="shared" si="106"/>
        <v/>
      </c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 t="str">
        <f t="shared" si="107"/>
        <v/>
      </c>
      <c r="AD224" s="79" t="str">
        <f t="shared" si="108"/>
        <v/>
      </c>
      <c r="AE224" s="182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 t="str">
        <f t="shared" si="109"/>
        <v/>
      </c>
      <c r="AP224" s="76" t="str">
        <f t="shared" si="110"/>
        <v/>
      </c>
      <c r="AQ224" s="78"/>
      <c r="AR224" s="78"/>
      <c r="AS224" s="78"/>
      <c r="AT224" s="78"/>
      <c r="AU224" s="78"/>
      <c r="AV224" s="78"/>
      <c r="AW224" s="78"/>
      <c r="AX224" s="78" t="str">
        <f t="shared" si="140"/>
        <v/>
      </c>
      <c r="AY224" s="78" t="str">
        <f t="shared" si="112"/>
        <v/>
      </c>
      <c r="AZ224" s="384"/>
      <c r="BA224" s="385"/>
      <c r="BB224" s="80" t="str">
        <f t="shared" si="113"/>
        <v/>
      </c>
      <c r="BC224" s="182"/>
      <c r="BD224" s="76"/>
      <c r="BE224" s="76"/>
      <c r="BF224" s="76"/>
      <c r="BG224" s="76"/>
      <c r="BH224" s="76" t="str">
        <f t="shared" si="114"/>
        <v/>
      </c>
      <c r="BI224" s="76" t="str">
        <f t="shared" si="115"/>
        <v/>
      </c>
      <c r="BJ224" s="78"/>
      <c r="BK224" s="78"/>
      <c r="BL224" s="78"/>
      <c r="BM224" s="78"/>
      <c r="BN224" s="78"/>
      <c r="BO224" s="78"/>
      <c r="BP224" s="78"/>
      <c r="BQ224" s="78"/>
      <c r="BR224" s="78"/>
      <c r="BS224" s="78"/>
      <c r="BT224" s="78" t="str">
        <f t="shared" si="141"/>
        <v/>
      </c>
      <c r="BU224" s="78" t="str">
        <f t="shared" si="117"/>
        <v/>
      </c>
      <c r="BV224" s="82"/>
      <c r="BW224" s="82"/>
      <c r="BX224" s="82"/>
      <c r="BY224" s="82"/>
      <c r="BZ224" s="82"/>
      <c r="CA224" s="82" t="str">
        <f t="shared" si="118"/>
        <v/>
      </c>
      <c r="CB224" s="82" t="str">
        <f t="shared" si="119"/>
        <v/>
      </c>
      <c r="CC224" s="84"/>
      <c r="CD224" s="84"/>
      <c r="CE224" s="84"/>
      <c r="CF224" s="84"/>
      <c r="CG224" s="84"/>
      <c r="CH224" s="84" t="str">
        <f t="shared" si="120"/>
        <v/>
      </c>
      <c r="CI224" s="84" t="str">
        <f t="shared" si="121"/>
        <v/>
      </c>
      <c r="CJ224" s="86"/>
      <c r="CK224" s="86"/>
      <c r="CL224" s="86"/>
      <c r="CM224" s="86"/>
      <c r="CN224" s="86"/>
      <c r="CO224" s="86" t="str">
        <f t="shared" si="142"/>
        <v/>
      </c>
      <c r="CP224" s="86" t="str">
        <f t="shared" si="123"/>
        <v/>
      </c>
      <c r="CQ224" s="182"/>
      <c r="CR224" s="76"/>
      <c r="CS224" s="88"/>
      <c r="CT224" s="88"/>
      <c r="CU224" s="88"/>
      <c r="CV224" s="88"/>
      <c r="CW224" s="88"/>
      <c r="CX224" s="88"/>
      <c r="CY224" s="88" t="str">
        <f t="shared" si="143"/>
        <v/>
      </c>
      <c r="CZ224" s="89" t="str">
        <f t="shared" si="125"/>
        <v/>
      </c>
      <c r="DA224" s="386"/>
      <c r="DB224" s="385"/>
      <c r="DC224" s="80" t="str">
        <f t="shared" si="126"/>
        <v/>
      </c>
      <c r="DD224" s="162" t="str">
        <f t="shared" si="127"/>
        <v/>
      </c>
      <c r="DE224" s="162" t="str">
        <f t="shared" si="128"/>
        <v/>
      </c>
      <c r="DF224" s="162" t="str">
        <f t="shared" si="129"/>
        <v/>
      </c>
      <c r="DG224" s="162" t="str">
        <f t="shared" si="130"/>
        <v/>
      </c>
      <c r="DH224" s="93" t="str">
        <f t="shared" si="131"/>
        <v/>
      </c>
      <c r="DI224" s="94" t="str">
        <f t="shared" si="132"/>
        <v/>
      </c>
      <c r="DJ224" s="95" t="str">
        <f t="shared" si="133"/>
        <v/>
      </c>
      <c r="DK224" s="96" t="str">
        <f t="shared" si="134"/>
        <v/>
      </c>
      <c r="DL224" s="97" t="str">
        <f t="shared" si="135"/>
        <v/>
      </c>
      <c r="DM224" s="164" t="str">
        <f t="shared" si="136"/>
        <v/>
      </c>
      <c r="DN224" s="225" t="str">
        <f t="shared" si="137"/>
        <v/>
      </c>
      <c r="DO224" s="225">
        <f t="shared" si="103"/>
        <v>81</v>
      </c>
      <c r="DP224" s="225">
        <f t="shared" si="104"/>
        <v>79</v>
      </c>
      <c r="DQ224" s="171">
        <f t="shared" si="138"/>
        <v>80</v>
      </c>
    </row>
    <row r="225" spans="1:121" ht="18" hidden="1" customHeight="1">
      <c r="A225" s="70">
        <v>406940150018</v>
      </c>
      <c r="B225" s="71">
        <v>1683</v>
      </c>
      <c r="C225" s="474" t="s">
        <v>247</v>
      </c>
      <c r="D225" s="475"/>
      <c r="E225" s="182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 t="str">
        <f t="shared" si="105"/>
        <v/>
      </c>
      <c r="R225" s="76" t="str">
        <f t="shared" si="106"/>
        <v/>
      </c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 t="str">
        <f t="shared" si="107"/>
        <v/>
      </c>
      <c r="AD225" s="79" t="str">
        <f t="shared" si="108"/>
        <v/>
      </c>
      <c r="AE225" s="182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 t="str">
        <f t="shared" si="109"/>
        <v/>
      </c>
      <c r="AP225" s="76" t="str">
        <f t="shared" si="110"/>
        <v/>
      </c>
      <c r="AQ225" s="78"/>
      <c r="AR225" s="78"/>
      <c r="AS225" s="78"/>
      <c r="AT225" s="78"/>
      <c r="AU225" s="78"/>
      <c r="AV225" s="78"/>
      <c r="AW225" s="78"/>
      <c r="AX225" s="78" t="str">
        <f t="shared" si="140"/>
        <v/>
      </c>
      <c r="AY225" s="78" t="str">
        <f t="shared" si="112"/>
        <v/>
      </c>
      <c r="AZ225" s="384"/>
      <c r="BA225" s="385"/>
      <c r="BB225" s="80" t="str">
        <f t="shared" si="113"/>
        <v/>
      </c>
      <c r="BC225" s="182"/>
      <c r="BD225" s="76"/>
      <c r="BE225" s="76"/>
      <c r="BF225" s="76"/>
      <c r="BG225" s="76"/>
      <c r="BH225" s="76" t="str">
        <f t="shared" si="114"/>
        <v/>
      </c>
      <c r="BI225" s="76" t="str">
        <f t="shared" si="115"/>
        <v/>
      </c>
      <c r="BJ225" s="78"/>
      <c r="BK225" s="78"/>
      <c r="BL225" s="78"/>
      <c r="BM225" s="78"/>
      <c r="BN225" s="78"/>
      <c r="BO225" s="78"/>
      <c r="BP225" s="78"/>
      <c r="BQ225" s="78"/>
      <c r="BR225" s="78"/>
      <c r="BS225" s="78"/>
      <c r="BT225" s="78" t="str">
        <f t="shared" si="141"/>
        <v/>
      </c>
      <c r="BU225" s="78" t="str">
        <f t="shared" si="117"/>
        <v/>
      </c>
      <c r="BV225" s="82"/>
      <c r="BW225" s="82"/>
      <c r="BX225" s="82"/>
      <c r="BY225" s="82"/>
      <c r="BZ225" s="82"/>
      <c r="CA225" s="82" t="str">
        <f t="shared" si="118"/>
        <v/>
      </c>
      <c r="CB225" s="82" t="str">
        <f t="shared" si="119"/>
        <v/>
      </c>
      <c r="CC225" s="84"/>
      <c r="CD225" s="84"/>
      <c r="CE225" s="84"/>
      <c r="CF225" s="84"/>
      <c r="CG225" s="84"/>
      <c r="CH225" s="84" t="str">
        <f t="shared" si="120"/>
        <v/>
      </c>
      <c r="CI225" s="84" t="str">
        <f t="shared" si="121"/>
        <v/>
      </c>
      <c r="CJ225" s="86"/>
      <c r="CK225" s="86"/>
      <c r="CL225" s="86"/>
      <c r="CM225" s="86"/>
      <c r="CN225" s="86"/>
      <c r="CO225" s="86" t="str">
        <f t="shared" si="142"/>
        <v/>
      </c>
      <c r="CP225" s="86" t="str">
        <f t="shared" si="123"/>
        <v/>
      </c>
      <c r="CQ225" s="182"/>
      <c r="CR225" s="76"/>
      <c r="CS225" s="88"/>
      <c r="CT225" s="88"/>
      <c r="CU225" s="88"/>
      <c r="CV225" s="88"/>
      <c r="CW225" s="88"/>
      <c r="CX225" s="88"/>
      <c r="CY225" s="88" t="str">
        <f t="shared" si="143"/>
        <v/>
      </c>
      <c r="CZ225" s="89" t="str">
        <f t="shared" si="125"/>
        <v/>
      </c>
      <c r="DA225" s="386"/>
      <c r="DB225" s="385"/>
      <c r="DC225" s="80" t="str">
        <f t="shared" si="126"/>
        <v/>
      </c>
      <c r="DD225" s="162" t="str">
        <f t="shared" si="127"/>
        <v/>
      </c>
      <c r="DE225" s="162" t="str">
        <f t="shared" si="128"/>
        <v/>
      </c>
      <c r="DF225" s="162" t="str">
        <f t="shared" si="129"/>
        <v/>
      </c>
      <c r="DG225" s="162" t="str">
        <f t="shared" si="130"/>
        <v/>
      </c>
      <c r="DH225" s="93" t="str">
        <f t="shared" si="131"/>
        <v/>
      </c>
      <c r="DI225" s="94" t="str">
        <f t="shared" si="132"/>
        <v/>
      </c>
      <c r="DJ225" s="95" t="str">
        <f t="shared" si="133"/>
        <v/>
      </c>
      <c r="DK225" s="96" t="str">
        <f t="shared" si="134"/>
        <v/>
      </c>
      <c r="DL225" s="97" t="str">
        <f t="shared" si="135"/>
        <v/>
      </c>
      <c r="DM225" s="164" t="str">
        <f t="shared" si="136"/>
        <v/>
      </c>
      <c r="DN225" s="225" t="str">
        <f t="shared" si="137"/>
        <v/>
      </c>
      <c r="DO225" s="225">
        <f t="shared" si="103"/>
        <v>84</v>
      </c>
      <c r="DP225" s="225">
        <f t="shared" si="104"/>
        <v>84</v>
      </c>
      <c r="DQ225" s="171">
        <f t="shared" si="138"/>
        <v>84</v>
      </c>
    </row>
    <row r="226" spans="1:121" ht="18" hidden="1" customHeight="1">
      <c r="A226" s="70">
        <v>319905140032</v>
      </c>
      <c r="B226" s="71">
        <v>347</v>
      </c>
      <c r="C226" s="474" t="s">
        <v>248</v>
      </c>
      <c r="D226" s="475"/>
      <c r="E226" s="182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 t="str">
        <f t="shared" si="105"/>
        <v/>
      </c>
      <c r="R226" s="76" t="str">
        <f t="shared" si="106"/>
        <v/>
      </c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 t="str">
        <f t="shared" si="107"/>
        <v/>
      </c>
      <c r="AD226" s="79" t="str">
        <f t="shared" si="108"/>
        <v/>
      </c>
      <c r="AE226" s="182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 t="str">
        <f t="shared" si="109"/>
        <v/>
      </c>
      <c r="AP226" s="76" t="str">
        <f t="shared" si="110"/>
        <v/>
      </c>
      <c r="AQ226" s="78"/>
      <c r="AR226" s="78"/>
      <c r="AS226" s="78"/>
      <c r="AT226" s="78"/>
      <c r="AU226" s="78"/>
      <c r="AV226" s="78"/>
      <c r="AW226" s="78"/>
      <c r="AX226" s="78" t="str">
        <f t="shared" si="140"/>
        <v/>
      </c>
      <c r="AY226" s="78" t="str">
        <f t="shared" si="112"/>
        <v/>
      </c>
      <c r="AZ226" s="384"/>
      <c r="BA226" s="385"/>
      <c r="BB226" s="80" t="str">
        <f t="shared" si="113"/>
        <v/>
      </c>
      <c r="BC226" s="182"/>
      <c r="BD226" s="76"/>
      <c r="BE226" s="76"/>
      <c r="BF226" s="76"/>
      <c r="BG226" s="76"/>
      <c r="BH226" s="76" t="str">
        <f t="shared" si="114"/>
        <v/>
      </c>
      <c r="BI226" s="76" t="str">
        <f t="shared" si="115"/>
        <v/>
      </c>
      <c r="BJ226" s="78"/>
      <c r="BK226" s="78"/>
      <c r="BL226" s="78"/>
      <c r="BM226" s="78"/>
      <c r="BN226" s="78"/>
      <c r="BO226" s="78"/>
      <c r="BP226" s="78"/>
      <c r="BQ226" s="78"/>
      <c r="BR226" s="78"/>
      <c r="BS226" s="78"/>
      <c r="BT226" s="78" t="str">
        <f t="shared" si="141"/>
        <v/>
      </c>
      <c r="BU226" s="78" t="str">
        <f t="shared" si="117"/>
        <v/>
      </c>
      <c r="BV226" s="82"/>
      <c r="BW226" s="82"/>
      <c r="BX226" s="82"/>
      <c r="BY226" s="82"/>
      <c r="BZ226" s="82"/>
      <c r="CA226" s="82" t="str">
        <f t="shared" si="118"/>
        <v/>
      </c>
      <c r="CB226" s="82" t="str">
        <f t="shared" si="119"/>
        <v/>
      </c>
      <c r="CC226" s="84"/>
      <c r="CD226" s="84"/>
      <c r="CE226" s="84"/>
      <c r="CF226" s="84"/>
      <c r="CG226" s="84"/>
      <c r="CH226" s="84" t="str">
        <f t="shared" si="120"/>
        <v/>
      </c>
      <c r="CI226" s="84" t="str">
        <f t="shared" si="121"/>
        <v/>
      </c>
      <c r="CJ226" s="86"/>
      <c r="CK226" s="86"/>
      <c r="CL226" s="86"/>
      <c r="CM226" s="86"/>
      <c r="CN226" s="86"/>
      <c r="CO226" s="86" t="str">
        <f t="shared" si="142"/>
        <v/>
      </c>
      <c r="CP226" s="86" t="str">
        <f t="shared" si="123"/>
        <v/>
      </c>
      <c r="CQ226" s="182"/>
      <c r="CR226" s="76"/>
      <c r="CS226" s="88"/>
      <c r="CT226" s="88"/>
      <c r="CU226" s="88"/>
      <c r="CV226" s="88"/>
      <c r="CW226" s="88"/>
      <c r="CX226" s="88"/>
      <c r="CY226" s="88" t="str">
        <f t="shared" si="143"/>
        <v/>
      </c>
      <c r="CZ226" s="89" t="str">
        <f t="shared" si="125"/>
        <v/>
      </c>
      <c r="DA226" s="386"/>
      <c r="DB226" s="385"/>
      <c r="DC226" s="80" t="str">
        <f t="shared" si="126"/>
        <v/>
      </c>
      <c r="DD226" s="162" t="str">
        <f t="shared" si="127"/>
        <v/>
      </c>
      <c r="DE226" s="162" t="str">
        <f t="shared" si="128"/>
        <v/>
      </c>
      <c r="DF226" s="162" t="str">
        <f t="shared" si="129"/>
        <v/>
      </c>
      <c r="DG226" s="162" t="str">
        <f t="shared" si="130"/>
        <v/>
      </c>
      <c r="DH226" s="93" t="str">
        <f t="shared" si="131"/>
        <v/>
      </c>
      <c r="DI226" s="94" t="str">
        <f t="shared" si="132"/>
        <v/>
      </c>
      <c r="DJ226" s="95" t="str">
        <f t="shared" si="133"/>
        <v/>
      </c>
      <c r="DK226" s="96" t="str">
        <f t="shared" si="134"/>
        <v/>
      </c>
      <c r="DL226" s="97" t="str">
        <f t="shared" si="135"/>
        <v/>
      </c>
      <c r="DM226" s="164" t="str">
        <f t="shared" si="136"/>
        <v/>
      </c>
      <c r="DN226" s="225" t="str">
        <f t="shared" si="137"/>
        <v/>
      </c>
      <c r="DO226" s="225">
        <f t="shared" si="103"/>
        <v>75</v>
      </c>
      <c r="DP226" s="225" t="str">
        <f t="shared" ref="DP226:DP240" si="144">DL53</f>
        <v/>
      </c>
      <c r="DQ226" s="171">
        <f t="shared" si="138"/>
        <v>75</v>
      </c>
    </row>
    <row r="227" spans="1:121" ht="18" hidden="1" customHeight="1">
      <c r="A227" s="70">
        <v>305418120312</v>
      </c>
      <c r="B227" s="71">
        <v>1684</v>
      </c>
      <c r="C227" s="474" t="s">
        <v>249</v>
      </c>
      <c r="D227" s="475"/>
      <c r="E227" s="182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 t="str">
        <f t="shared" si="105"/>
        <v/>
      </c>
      <c r="R227" s="76" t="str">
        <f t="shared" si="106"/>
        <v/>
      </c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 t="str">
        <f t="shared" si="107"/>
        <v/>
      </c>
      <c r="AD227" s="79" t="str">
        <f t="shared" si="108"/>
        <v/>
      </c>
      <c r="AE227" s="182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 t="str">
        <f t="shared" si="109"/>
        <v/>
      </c>
      <c r="AP227" s="76" t="str">
        <f t="shared" si="110"/>
        <v/>
      </c>
      <c r="AQ227" s="78"/>
      <c r="AR227" s="78"/>
      <c r="AS227" s="78"/>
      <c r="AT227" s="78"/>
      <c r="AU227" s="78"/>
      <c r="AV227" s="78"/>
      <c r="AW227" s="78"/>
      <c r="AX227" s="78" t="str">
        <f t="shared" si="140"/>
        <v/>
      </c>
      <c r="AY227" s="78" t="str">
        <f t="shared" si="112"/>
        <v/>
      </c>
      <c r="AZ227" s="384"/>
      <c r="BA227" s="385"/>
      <c r="BB227" s="80" t="str">
        <f t="shared" si="113"/>
        <v/>
      </c>
      <c r="BC227" s="182"/>
      <c r="BD227" s="76"/>
      <c r="BE227" s="76"/>
      <c r="BF227" s="76"/>
      <c r="BG227" s="76"/>
      <c r="BH227" s="76" t="str">
        <f t="shared" si="114"/>
        <v/>
      </c>
      <c r="BI227" s="76" t="str">
        <f t="shared" si="115"/>
        <v/>
      </c>
      <c r="BJ227" s="78"/>
      <c r="BK227" s="78"/>
      <c r="BL227" s="78"/>
      <c r="BM227" s="78"/>
      <c r="BN227" s="78"/>
      <c r="BO227" s="78"/>
      <c r="BP227" s="78"/>
      <c r="BQ227" s="78"/>
      <c r="BR227" s="78"/>
      <c r="BS227" s="78"/>
      <c r="BT227" s="78" t="str">
        <f t="shared" si="141"/>
        <v/>
      </c>
      <c r="BU227" s="78" t="str">
        <f t="shared" si="117"/>
        <v/>
      </c>
      <c r="BV227" s="82"/>
      <c r="BW227" s="82"/>
      <c r="BX227" s="82"/>
      <c r="BY227" s="82"/>
      <c r="BZ227" s="82"/>
      <c r="CA227" s="82" t="str">
        <f t="shared" si="118"/>
        <v/>
      </c>
      <c r="CB227" s="82" t="str">
        <f t="shared" si="119"/>
        <v/>
      </c>
      <c r="CC227" s="84"/>
      <c r="CD227" s="84"/>
      <c r="CE227" s="84"/>
      <c r="CF227" s="84"/>
      <c r="CG227" s="84"/>
      <c r="CH227" s="84" t="str">
        <f t="shared" si="120"/>
        <v/>
      </c>
      <c r="CI227" s="84" t="str">
        <f t="shared" si="121"/>
        <v/>
      </c>
      <c r="CJ227" s="86"/>
      <c r="CK227" s="86"/>
      <c r="CL227" s="86"/>
      <c r="CM227" s="86"/>
      <c r="CN227" s="86"/>
      <c r="CO227" s="86" t="str">
        <f t="shared" si="142"/>
        <v/>
      </c>
      <c r="CP227" s="86" t="str">
        <f t="shared" si="123"/>
        <v/>
      </c>
      <c r="CQ227" s="182"/>
      <c r="CR227" s="76"/>
      <c r="CS227" s="88"/>
      <c r="CT227" s="88"/>
      <c r="CU227" s="88"/>
      <c r="CV227" s="88"/>
      <c r="CW227" s="88"/>
      <c r="CX227" s="88"/>
      <c r="CY227" s="88" t="str">
        <f t="shared" si="143"/>
        <v/>
      </c>
      <c r="CZ227" s="89" t="str">
        <f t="shared" si="125"/>
        <v/>
      </c>
      <c r="DA227" s="386"/>
      <c r="DB227" s="385"/>
      <c r="DC227" s="80" t="str">
        <f t="shared" si="126"/>
        <v/>
      </c>
      <c r="DD227" s="162" t="str">
        <f t="shared" si="127"/>
        <v/>
      </c>
      <c r="DE227" s="162" t="str">
        <f t="shared" si="128"/>
        <v/>
      </c>
      <c r="DF227" s="162" t="str">
        <f t="shared" si="129"/>
        <v/>
      </c>
      <c r="DG227" s="162" t="str">
        <f t="shared" si="130"/>
        <v/>
      </c>
      <c r="DH227" s="93" t="str">
        <f t="shared" si="131"/>
        <v/>
      </c>
      <c r="DI227" s="94" t="str">
        <f t="shared" si="132"/>
        <v/>
      </c>
      <c r="DJ227" s="95" t="str">
        <f t="shared" si="133"/>
        <v/>
      </c>
      <c r="DK227" s="96" t="str">
        <f t="shared" si="134"/>
        <v/>
      </c>
      <c r="DL227" s="97" t="str">
        <f t="shared" si="135"/>
        <v/>
      </c>
      <c r="DM227" s="164" t="str">
        <f t="shared" si="136"/>
        <v/>
      </c>
      <c r="DN227" s="225" t="str">
        <f t="shared" si="137"/>
        <v/>
      </c>
      <c r="DO227" s="225" t="str">
        <f t="shared" ref="DO227:DO240" si="145">DL121</f>
        <v/>
      </c>
      <c r="DP227" s="225" t="str">
        <f t="shared" si="144"/>
        <v/>
      </c>
      <c r="DQ227" s="171" t="str">
        <f t="shared" si="138"/>
        <v/>
      </c>
    </row>
    <row r="228" spans="1:121" ht="18" hidden="1" customHeight="1">
      <c r="A228" s="70">
        <v>136678050260</v>
      </c>
      <c r="B228" s="103">
        <v>1685</v>
      </c>
      <c r="C228" s="468" t="s">
        <v>250</v>
      </c>
      <c r="D228" s="469"/>
      <c r="E228" s="182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 t="str">
        <f t="shared" si="105"/>
        <v/>
      </c>
      <c r="R228" s="76" t="str">
        <f t="shared" si="106"/>
        <v/>
      </c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 t="str">
        <f t="shared" si="107"/>
        <v/>
      </c>
      <c r="AD228" s="79" t="str">
        <f t="shared" si="108"/>
        <v/>
      </c>
      <c r="AE228" s="182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 t="str">
        <f t="shared" si="109"/>
        <v/>
      </c>
      <c r="AP228" s="76" t="str">
        <f t="shared" si="110"/>
        <v/>
      </c>
      <c r="AQ228" s="78"/>
      <c r="AR228" s="78"/>
      <c r="AS228" s="78"/>
      <c r="AT228" s="78"/>
      <c r="AU228" s="78"/>
      <c r="AV228" s="78"/>
      <c r="AW228" s="78"/>
      <c r="AX228" s="78" t="str">
        <f t="shared" si="140"/>
        <v/>
      </c>
      <c r="AY228" s="78" t="str">
        <f>IFERROR(IF($AY$197=0,0,((AX228/SUMIFS($AQ$200:$AW$200,AQ228:AW228,"&gt;=0"))*100)),"")</f>
        <v/>
      </c>
      <c r="AZ228" s="384"/>
      <c r="BA228" s="385"/>
      <c r="BB228" s="80" t="str">
        <f t="shared" si="113"/>
        <v/>
      </c>
      <c r="BC228" s="182"/>
      <c r="BD228" s="76"/>
      <c r="BE228" s="76"/>
      <c r="BF228" s="76"/>
      <c r="BG228" s="76"/>
      <c r="BH228" s="76" t="str">
        <f t="shared" si="114"/>
        <v/>
      </c>
      <c r="BI228" s="76" t="str">
        <f t="shared" si="115"/>
        <v/>
      </c>
      <c r="BJ228" s="78"/>
      <c r="BK228" s="78"/>
      <c r="BL228" s="78"/>
      <c r="BM228" s="78"/>
      <c r="BN228" s="78"/>
      <c r="BO228" s="78"/>
      <c r="BP228" s="78"/>
      <c r="BQ228" s="78"/>
      <c r="BR228" s="78"/>
      <c r="BS228" s="78"/>
      <c r="BT228" s="78" t="str">
        <f t="shared" si="141"/>
        <v/>
      </c>
      <c r="BU228" s="78" t="str">
        <f t="shared" si="117"/>
        <v/>
      </c>
      <c r="BV228" s="82"/>
      <c r="BW228" s="82"/>
      <c r="BX228" s="82"/>
      <c r="BY228" s="82"/>
      <c r="BZ228" s="82"/>
      <c r="CA228" s="82" t="str">
        <f t="shared" si="118"/>
        <v/>
      </c>
      <c r="CB228" s="82" t="str">
        <f t="shared" si="119"/>
        <v/>
      </c>
      <c r="CC228" s="84"/>
      <c r="CD228" s="84"/>
      <c r="CE228" s="84"/>
      <c r="CF228" s="84"/>
      <c r="CG228" s="84"/>
      <c r="CH228" s="84" t="str">
        <f t="shared" si="120"/>
        <v/>
      </c>
      <c r="CI228" s="84" t="str">
        <f t="shared" si="121"/>
        <v/>
      </c>
      <c r="CJ228" s="86"/>
      <c r="CK228" s="86"/>
      <c r="CL228" s="86"/>
      <c r="CM228" s="86"/>
      <c r="CN228" s="86"/>
      <c r="CO228" s="86" t="str">
        <f t="shared" si="142"/>
        <v/>
      </c>
      <c r="CP228" s="86" t="str">
        <f t="shared" si="123"/>
        <v/>
      </c>
      <c r="CQ228" s="182"/>
      <c r="CR228" s="76"/>
      <c r="CS228" s="88"/>
      <c r="CT228" s="88"/>
      <c r="CU228" s="88"/>
      <c r="CV228" s="88"/>
      <c r="CW228" s="88"/>
      <c r="CX228" s="88"/>
      <c r="CY228" s="88" t="str">
        <f t="shared" si="143"/>
        <v/>
      </c>
      <c r="CZ228" s="89" t="str">
        <f t="shared" si="125"/>
        <v/>
      </c>
      <c r="DA228" s="386"/>
      <c r="DB228" s="385"/>
      <c r="DC228" s="80" t="str">
        <f t="shared" si="126"/>
        <v/>
      </c>
      <c r="DD228" s="162" t="str">
        <f t="shared" si="127"/>
        <v/>
      </c>
      <c r="DE228" s="162" t="str">
        <f t="shared" si="128"/>
        <v/>
      </c>
      <c r="DF228" s="162" t="str">
        <f t="shared" si="129"/>
        <v/>
      </c>
      <c r="DG228" s="162" t="str">
        <f t="shared" si="130"/>
        <v/>
      </c>
      <c r="DH228" s="93" t="str">
        <f t="shared" si="131"/>
        <v/>
      </c>
      <c r="DI228" s="94" t="str">
        <f t="shared" si="132"/>
        <v/>
      </c>
      <c r="DJ228" s="95" t="str">
        <f t="shared" si="133"/>
        <v/>
      </c>
      <c r="DK228" s="96" t="str">
        <f t="shared" si="134"/>
        <v/>
      </c>
      <c r="DL228" s="97" t="str">
        <f t="shared" si="135"/>
        <v/>
      </c>
      <c r="DM228" s="164" t="str">
        <f t="shared" si="136"/>
        <v/>
      </c>
      <c r="DN228" s="225" t="str">
        <f t="shared" si="137"/>
        <v/>
      </c>
      <c r="DO228" s="225" t="str">
        <f t="shared" si="145"/>
        <v/>
      </c>
      <c r="DP228" s="225" t="str">
        <f t="shared" si="144"/>
        <v/>
      </c>
      <c r="DQ228" s="171" t="str">
        <f t="shared" si="138"/>
        <v/>
      </c>
    </row>
    <row r="229" spans="1:121" ht="18" hidden="1" customHeight="1">
      <c r="A229" s="70"/>
      <c r="B229" s="103"/>
      <c r="C229" s="465"/>
      <c r="D229" s="466"/>
      <c r="E229" s="182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 t="str">
        <f t="shared" si="105"/>
        <v/>
      </c>
      <c r="R229" s="76" t="str">
        <f t="shared" si="106"/>
        <v/>
      </c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 t="str">
        <f t="shared" si="107"/>
        <v/>
      </c>
      <c r="AD229" s="79" t="str">
        <f t="shared" si="108"/>
        <v/>
      </c>
      <c r="AE229" s="182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 t="str">
        <f t="shared" si="109"/>
        <v/>
      </c>
      <c r="AP229" s="76" t="str">
        <f t="shared" si="110"/>
        <v/>
      </c>
      <c r="AQ229" s="78"/>
      <c r="AR229" s="78"/>
      <c r="AS229" s="78"/>
      <c r="AT229" s="78"/>
      <c r="AU229" s="78"/>
      <c r="AV229" s="78"/>
      <c r="AW229" s="78"/>
      <c r="AX229" s="78" t="str">
        <f t="shared" si="140"/>
        <v/>
      </c>
      <c r="AY229" s="78" t="str">
        <f t="shared" si="112"/>
        <v/>
      </c>
      <c r="AZ229" s="384"/>
      <c r="BA229" s="385"/>
      <c r="BB229" s="80" t="str">
        <f t="shared" si="113"/>
        <v/>
      </c>
      <c r="BC229" s="182"/>
      <c r="BD229" s="76"/>
      <c r="BE229" s="76"/>
      <c r="BF229" s="76"/>
      <c r="BG229" s="76"/>
      <c r="BH229" s="76" t="str">
        <f t="shared" si="114"/>
        <v/>
      </c>
      <c r="BI229" s="76" t="str">
        <f t="shared" si="115"/>
        <v/>
      </c>
      <c r="BJ229" s="78"/>
      <c r="BK229" s="78"/>
      <c r="BL229" s="78"/>
      <c r="BM229" s="78"/>
      <c r="BN229" s="78"/>
      <c r="BO229" s="78"/>
      <c r="BP229" s="78"/>
      <c r="BQ229" s="78"/>
      <c r="BR229" s="78"/>
      <c r="BS229" s="78"/>
      <c r="BT229" s="78" t="str">
        <f t="shared" si="141"/>
        <v/>
      </c>
      <c r="BU229" s="78" t="str">
        <f t="shared" si="117"/>
        <v/>
      </c>
      <c r="BV229" s="82"/>
      <c r="BW229" s="82"/>
      <c r="BX229" s="82"/>
      <c r="BY229" s="82"/>
      <c r="BZ229" s="82"/>
      <c r="CA229" s="82" t="str">
        <f t="shared" si="118"/>
        <v/>
      </c>
      <c r="CB229" s="82" t="str">
        <f t="shared" si="119"/>
        <v/>
      </c>
      <c r="CC229" s="84"/>
      <c r="CD229" s="84"/>
      <c r="CE229" s="84"/>
      <c r="CF229" s="84"/>
      <c r="CG229" s="84"/>
      <c r="CH229" s="84" t="str">
        <f t="shared" si="120"/>
        <v/>
      </c>
      <c r="CI229" s="84" t="str">
        <f t="shared" si="121"/>
        <v/>
      </c>
      <c r="CJ229" s="86"/>
      <c r="CK229" s="86"/>
      <c r="CL229" s="86"/>
      <c r="CM229" s="86"/>
      <c r="CN229" s="86"/>
      <c r="CO229" s="86" t="str">
        <f t="shared" si="142"/>
        <v/>
      </c>
      <c r="CP229" s="86" t="str">
        <f t="shared" si="123"/>
        <v/>
      </c>
      <c r="CQ229" s="182"/>
      <c r="CR229" s="76"/>
      <c r="CS229" s="88"/>
      <c r="CT229" s="88"/>
      <c r="CU229" s="88"/>
      <c r="CV229" s="88"/>
      <c r="CW229" s="88"/>
      <c r="CX229" s="88"/>
      <c r="CY229" s="88" t="str">
        <f t="shared" si="143"/>
        <v/>
      </c>
      <c r="CZ229" s="89" t="str">
        <f t="shared" si="125"/>
        <v/>
      </c>
      <c r="DA229" s="386"/>
      <c r="DB229" s="385"/>
      <c r="DC229" s="80" t="str">
        <f t="shared" si="126"/>
        <v/>
      </c>
      <c r="DD229" s="162" t="str">
        <f t="shared" si="127"/>
        <v/>
      </c>
      <c r="DE229" s="162" t="str">
        <f t="shared" si="128"/>
        <v/>
      </c>
      <c r="DF229" s="162" t="str">
        <f t="shared" si="129"/>
        <v/>
      </c>
      <c r="DG229" s="162" t="str">
        <f t="shared" si="130"/>
        <v/>
      </c>
      <c r="DH229" s="93" t="str">
        <f t="shared" si="131"/>
        <v/>
      </c>
      <c r="DI229" s="94" t="str">
        <f t="shared" si="132"/>
        <v/>
      </c>
      <c r="DJ229" s="95" t="str">
        <f t="shared" si="133"/>
        <v/>
      </c>
      <c r="DK229" s="96" t="str">
        <f t="shared" si="134"/>
        <v/>
      </c>
      <c r="DL229" s="97" t="str">
        <f t="shared" si="135"/>
        <v/>
      </c>
      <c r="DM229" s="164" t="str">
        <f t="shared" si="136"/>
        <v/>
      </c>
      <c r="DN229" s="225" t="str">
        <f t="shared" si="137"/>
        <v/>
      </c>
      <c r="DO229" s="225" t="str">
        <f t="shared" si="145"/>
        <v/>
      </c>
      <c r="DP229" s="225" t="str">
        <f t="shared" si="144"/>
        <v/>
      </c>
      <c r="DQ229" s="171" t="str">
        <f t="shared" si="138"/>
        <v/>
      </c>
    </row>
    <row r="230" spans="1:121" ht="18" hidden="1" customHeight="1">
      <c r="A230" s="70">
        <v>406781150177</v>
      </c>
      <c r="B230" s="103">
        <v>1686</v>
      </c>
      <c r="C230" s="468" t="s">
        <v>251</v>
      </c>
      <c r="D230" s="469"/>
      <c r="E230" s="182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 t="str">
        <f t="shared" si="105"/>
        <v/>
      </c>
      <c r="R230" s="76" t="str">
        <f t="shared" si="106"/>
        <v/>
      </c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 t="str">
        <f t="shared" si="107"/>
        <v/>
      </c>
      <c r="AD230" s="79" t="str">
        <f t="shared" si="108"/>
        <v/>
      </c>
      <c r="AE230" s="182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 t="str">
        <f t="shared" si="109"/>
        <v/>
      </c>
      <c r="AP230" s="76" t="str">
        <f t="shared" si="110"/>
        <v/>
      </c>
      <c r="AQ230" s="78"/>
      <c r="AR230" s="78"/>
      <c r="AS230" s="78"/>
      <c r="AT230" s="78"/>
      <c r="AU230" s="78"/>
      <c r="AV230" s="78"/>
      <c r="AW230" s="78"/>
      <c r="AX230" s="78" t="str">
        <f t="shared" si="140"/>
        <v/>
      </c>
      <c r="AY230" s="78" t="str">
        <f t="shared" si="112"/>
        <v/>
      </c>
      <c r="AZ230" s="384"/>
      <c r="BA230" s="385"/>
      <c r="BB230" s="80" t="str">
        <f t="shared" si="113"/>
        <v/>
      </c>
      <c r="BC230" s="182"/>
      <c r="BD230" s="76"/>
      <c r="BE230" s="76"/>
      <c r="BF230" s="76"/>
      <c r="BG230" s="76"/>
      <c r="BH230" s="76" t="str">
        <f t="shared" si="114"/>
        <v/>
      </c>
      <c r="BI230" s="76" t="str">
        <f t="shared" si="115"/>
        <v/>
      </c>
      <c r="BJ230" s="78"/>
      <c r="BK230" s="78"/>
      <c r="BL230" s="78"/>
      <c r="BM230" s="78"/>
      <c r="BN230" s="78"/>
      <c r="BO230" s="78"/>
      <c r="BP230" s="78"/>
      <c r="BQ230" s="78"/>
      <c r="BR230" s="78"/>
      <c r="BS230" s="78"/>
      <c r="BT230" s="78" t="str">
        <f t="shared" si="141"/>
        <v/>
      </c>
      <c r="BU230" s="78" t="str">
        <f t="shared" si="117"/>
        <v/>
      </c>
      <c r="BV230" s="82"/>
      <c r="BW230" s="82"/>
      <c r="BX230" s="82"/>
      <c r="BY230" s="82"/>
      <c r="BZ230" s="82"/>
      <c r="CA230" s="82" t="str">
        <f t="shared" si="118"/>
        <v/>
      </c>
      <c r="CB230" s="82" t="str">
        <f t="shared" si="119"/>
        <v/>
      </c>
      <c r="CC230" s="84"/>
      <c r="CD230" s="84"/>
      <c r="CE230" s="84"/>
      <c r="CF230" s="84"/>
      <c r="CG230" s="84"/>
      <c r="CH230" s="84" t="str">
        <f t="shared" si="120"/>
        <v/>
      </c>
      <c r="CI230" s="84" t="str">
        <f t="shared" si="121"/>
        <v/>
      </c>
      <c r="CJ230" s="86"/>
      <c r="CK230" s="86"/>
      <c r="CL230" s="86"/>
      <c r="CM230" s="86"/>
      <c r="CN230" s="86"/>
      <c r="CO230" s="86" t="str">
        <f t="shared" si="142"/>
        <v/>
      </c>
      <c r="CP230" s="86" t="str">
        <f t="shared" si="123"/>
        <v/>
      </c>
      <c r="CQ230" s="88"/>
      <c r="CR230" s="88"/>
      <c r="CS230" s="88"/>
      <c r="CT230" s="88"/>
      <c r="CU230" s="88"/>
      <c r="CV230" s="88"/>
      <c r="CW230" s="88"/>
      <c r="CX230" s="88"/>
      <c r="CY230" s="88" t="str">
        <f t="shared" si="143"/>
        <v/>
      </c>
      <c r="CZ230" s="89" t="str">
        <f t="shared" si="125"/>
        <v/>
      </c>
      <c r="DA230" s="386"/>
      <c r="DB230" s="385"/>
      <c r="DC230" s="80" t="str">
        <f t="shared" si="126"/>
        <v/>
      </c>
      <c r="DD230" s="162" t="str">
        <f t="shared" si="127"/>
        <v/>
      </c>
      <c r="DE230" s="162" t="str">
        <f t="shared" si="128"/>
        <v/>
      </c>
      <c r="DF230" s="162" t="str">
        <f t="shared" si="129"/>
        <v/>
      </c>
      <c r="DG230" s="162" t="str">
        <f t="shared" si="130"/>
        <v/>
      </c>
      <c r="DH230" s="93" t="str">
        <f t="shared" si="131"/>
        <v/>
      </c>
      <c r="DI230" s="94" t="str">
        <f t="shared" si="132"/>
        <v/>
      </c>
      <c r="DJ230" s="95" t="str">
        <f t="shared" si="133"/>
        <v/>
      </c>
      <c r="DK230" s="96" t="str">
        <f t="shared" si="134"/>
        <v/>
      </c>
      <c r="DL230" s="97" t="str">
        <f t="shared" si="135"/>
        <v/>
      </c>
      <c r="DM230" s="164" t="str">
        <f t="shared" si="136"/>
        <v/>
      </c>
      <c r="DN230" s="225" t="str">
        <f t="shared" si="137"/>
        <v/>
      </c>
      <c r="DO230" s="225" t="str">
        <f t="shared" si="145"/>
        <v/>
      </c>
      <c r="DP230" s="225" t="str">
        <f t="shared" si="144"/>
        <v/>
      </c>
      <c r="DQ230" s="172" t="str">
        <f t="shared" si="138"/>
        <v/>
      </c>
    </row>
    <row r="231" spans="1:121" ht="18" hidden="1" customHeight="1">
      <c r="A231" s="70">
        <v>484513150077</v>
      </c>
      <c r="B231" s="103">
        <v>1687</v>
      </c>
      <c r="C231" s="468" t="s">
        <v>252</v>
      </c>
      <c r="D231" s="469"/>
      <c r="E231" s="182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 t="str">
        <f t="shared" si="105"/>
        <v/>
      </c>
      <c r="R231" s="76" t="str">
        <f t="shared" si="106"/>
        <v/>
      </c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 t="str">
        <f t="shared" si="107"/>
        <v/>
      </c>
      <c r="AD231" s="79" t="str">
        <f t="shared" si="108"/>
        <v/>
      </c>
      <c r="AE231" s="182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 t="str">
        <f t="shared" si="109"/>
        <v/>
      </c>
      <c r="AP231" s="76" t="str">
        <f t="shared" si="110"/>
        <v/>
      </c>
      <c r="AQ231" s="78"/>
      <c r="AR231" s="78"/>
      <c r="AS231" s="78"/>
      <c r="AT231" s="78"/>
      <c r="AU231" s="78"/>
      <c r="AV231" s="78"/>
      <c r="AW231" s="78"/>
      <c r="AX231" s="78" t="str">
        <f t="shared" si="140"/>
        <v/>
      </c>
      <c r="AY231" s="78" t="str">
        <f t="shared" si="112"/>
        <v/>
      </c>
      <c r="AZ231" s="384"/>
      <c r="BA231" s="385"/>
      <c r="BB231" s="80" t="str">
        <f t="shared" si="113"/>
        <v/>
      </c>
      <c r="BC231" s="182"/>
      <c r="BD231" s="76"/>
      <c r="BE231" s="76"/>
      <c r="BF231" s="76"/>
      <c r="BG231" s="76"/>
      <c r="BH231" s="76" t="str">
        <f t="shared" si="114"/>
        <v/>
      </c>
      <c r="BI231" s="76" t="str">
        <f t="shared" si="115"/>
        <v/>
      </c>
      <c r="BJ231" s="78"/>
      <c r="BK231" s="78"/>
      <c r="BL231" s="78"/>
      <c r="BM231" s="78"/>
      <c r="BN231" s="78"/>
      <c r="BO231" s="78"/>
      <c r="BP231" s="78"/>
      <c r="BQ231" s="78"/>
      <c r="BR231" s="78"/>
      <c r="BS231" s="78"/>
      <c r="BT231" s="78" t="str">
        <f t="shared" si="141"/>
        <v/>
      </c>
      <c r="BU231" s="78" t="str">
        <f t="shared" si="117"/>
        <v/>
      </c>
      <c r="BV231" s="82"/>
      <c r="BW231" s="82"/>
      <c r="BX231" s="82"/>
      <c r="BY231" s="82"/>
      <c r="BZ231" s="82"/>
      <c r="CA231" s="82" t="str">
        <f t="shared" si="118"/>
        <v/>
      </c>
      <c r="CB231" s="82" t="str">
        <f t="shared" si="119"/>
        <v/>
      </c>
      <c r="CC231" s="84"/>
      <c r="CD231" s="84"/>
      <c r="CE231" s="84"/>
      <c r="CF231" s="84"/>
      <c r="CG231" s="84"/>
      <c r="CH231" s="84" t="str">
        <f t="shared" si="120"/>
        <v/>
      </c>
      <c r="CI231" s="84" t="str">
        <f t="shared" si="121"/>
        <v/>
      </c>
      <c r="CJ231" s="86"/>
      <c r="CK231" s="86"/>
      <c r="CL231" s="86"/>
      <c r="CM231" s="86"/>
      <c r="CN231" s="86"/>
      <c r="CO231" s="86" t="str">
        <f t="shared" si="142"/>
        <v/>
      </c>
      <c r="CP231" s="86" t="str">
        <f t="shared" si="123"/>
        <v/>
      </c>
      <c r="CQ231" s="88"/>
      <c r="CR231" s="88"/>
      <c r="CS231" s="88"/>
      <c r="CT231" s="88"/>
      <c r="CU231" s="88"/>
      <c r="CV231" s="88"/>
      <c r="CW231" s="88"/>
      <c r="CX231" s="88"/>
      <c r="CY231" s="88" t="str">
        <f t="shared" si="143"/>
        <v/>
      </c>
      <c r="CZ231" s="89" t="str">
        <f t="shared" si="125"/>
        <v/>
      </c>
      <c r="DA231" s="386"/>
      <c r="DB231" s="385"/>
      <c r="DC231" s="80" t="str">
        <f t="shared" si="126"/>
        <v/>
      </c>
      <c r="DD231" s="162" t="str">
        <f t="shared" si="127"/>
        <v/>
      </c>
      <c r="DE231" s="162" t="str">
        <f t="shared" si="128"/>
        <v/>
      </c>
      <c r="DF231" s="162" t="str">
        <f t="shared" si="129"/>
        <v/>
      </c>
      <c r="DG231" s="162" t="str">
        <f t="shared" si="130"/>
        <v/>
      </c>
      <c r="DH231" s="93" t="str">
        <f t="shared" si="131"/>
        <v/>
      </c>
      <c r="DI231" s="94" t="str">
        <f t="shared" si="132"/>
        <v/>
      </c>
      <c r="DJ231" s="95" t="str">
        <f t="shared" si="133"/>
        <v/>
      </c>
      <c r="DK231" s="96" t="str">
        <f t="shared" si="134"/>
        <v/>
      </c>
      <c r="DL231" s="97" t="str">
        <f t="shared" si="135"/>
        <v/>
      </c>
      <c r="DM231" s="164" t="str">
        <f t="shared" si="136"/>
        <v/>
      </c>
      <c r="DN231" s="225" t="str">
        <f t="shared" si="137"/>
        <v/>
      </c>
      <c r="DO231" s="225" t="str">
        <f t="shared" si="145"/>
        <v/>
      </c>
      <c r="DP231" s="225" t="str">
        <f t="shared" si="144"/>
        <v/>
      </c>
      <c r="DQ231" s="172" t="str">
        <f t="shared" si="138"/>
        <v/>
      </c>
    </row>
    <row r="232" spans="1:121" ht="18" hidden="1" customHeight="1">
      <c r="A232" s="70">
        <v>136673050057</v>
      </c>
      <c r="B232" s="103">
        <v>1688</v>
      </c>
      <c r="C232" s="468" t="s">
        <v>253</v>
      </c>
      <c r="D232" s="469"/>
      <c r="E232" s="182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 t="str">
        <f t="shared" si="105"/>
        <v/>
      </c>
      <c r="R232" s="76" t="str">
        <f t="shared" si="106"/>
        <v/>
      </c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 t="str">
        <f t="shared" si="107"/>
        <v/>
      </c>
      <c r="AD232" s="79" t="str">
        <f t="shared" si="108"/>
        <v/>
      </c>
      <c r="AE232" s="182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 t="str">
        <f t="shared" si="109"/>
        <v/>
      </c>
      <c r="AP232" s="76" t="str">
        <f t="shared" si="110"/>
        <v/>
      </c>
      <c r="AQ232" s="78"/>
      <c r="AR232" s="78"/>
      <c r="AS232" s="78"/>
      <c r="AT232" s="78"/>
      <c r="AU232" s="78"/>
      <c r="AV232" s="78"/>
      <c r="AW232" s="78"/>
      <c r="AX232" s="78" t="str">
        <f t="shared" si="140"/>
        <v/>
      </c>
      <c r="AY232" s="78" t="str">
        <f t="shared" si="112"/>
        <v/>
      </c>
      <c r="AZ232" s="384"/>
      <c r="BA232" s="385"/>
      <c r="BB232" s="80" t="str">
        <f t="shared" si="113"/>
        <v/>
      </c>
      <c r="BC232" s="182"/>
      <c r="BD232" s="76"/>
      <c r="BE232" s="76"/>
      <c r="BF232" s="76"/>
      <c r="BG232" s="76"/>
      <c r="BH232" s="76" t="str">
        <f t="shared" si="114"/>
        <v/>
      </c>
      <c r="BI232" s="76" t="str">
        <f t="shared" si="115"/>
        <v/>
      </c>
      <c r="BJ232" s="78"/>
      <c r="BK232" s="78"/>
      <c r="BL232" s="78"/>
      <c r="BM232" s="78"/>
      <c r="BN232" s="78"/>
      <c r="BO232" s="78"/>
      <c r="BP232" s="78"/>
      <c r="BQ232" s="78"/>
      <c r="BR232" s="78"/>
      <c r="BS232" s="78"/>
      <c r="BT232" s="78" t="str">
        <f t="shared" si="141"/>
        <v/>
      </c>
      <c r="BU232" s="78" t="str">
        <f>IFERROR(IF($BU$197=0,0,((BT232/SUMIFS($BJ$200:$BS$200,BJ232:BS232,"&gt;=0"))*100)),"")</f>
        <v/>
      </c>
      <c r="BV232" s="82"/>
      <c r="BW232" s="82"/>
      <c r="BX232" s="82"/>
      <c r="BY232" s="82"/>
      <c r="BZ232" s="82"/>
      <c r="CA232" s="82" t="str">
        <f t="shared" si="118"/>
        <v/>
      </c>
      <c r="CB232" s="82" t="str">
        <f t="shared" si="119"/>
        <v/>
      </c>
      <c r="CC232" s="84"/>
      <c r="CD232" s="84"/>
      <c r="CE232" s="84"/>
      <c r="CF232" s="84"/>
      <c r="CG232" s="84"/>
      <c r="CH232" s="84" t="str">
        <f t="shared" si="120"/>
        <v/>
      </c>
      <c r="CI232" s="84" t="str">
        <f t="shared" si="121"/>
        <v/>
      </c>
      <c r="CJ232" s="86"/>
      <c r="CK232" s="86"/>
      <c r="CL232" s="86"/>
      <c r="CM232" s="86"/>
      <c r="CN232" s="86"/>
      <c r="CO232" s="86" t="str">
        <f t="shared" si="142"/>
        <v/>
      </c>
      <c r="CP232" s="86" t="str">
        <f t="shared" si="123"/>
        <v/>
      </c>
      <c r="CQ232" s="88"/>
      <c r="CR232" s="88"/>
      <c r="CS232" s="88"/>
      <c r="CT232" s="88"/>
      <c r="CU232" s="88"/>
      <c r="CV232" s="88"/>
      <c r="CW232" s="88"/>
      <c r="CX232" s="88"/>
      <c r="CY232" s="88" t="str">
        <f t="shared" si="143"/>
        <v/>
      </c>
      <c r="CZ232" s="89" t="str">
        <f t="shared" si="125"/>
        <v/>
      </c>
      <c r="DA232" s="386"/>
      <c r="DB232" s="385"/>
      <c r="DC232" s="80" t="str">
        <f t="shared" si="126"/>
        <v/>
      </c>
      <c r="DD232" s="162" t="str">
        <f t="shared" si="127"/>
        <v/>
      </c>
      <c r="DE232" s="162" t="str">
        <f t="shared" si="128"/>
        <v/>
      </c>
      <c r="DF232" s="162" t="str">
        <f t="shared" si="129"/>
        <v/>
      </c>
      <c r="DG232" s="162" t="str">
        <f t="shared" si="130"/>
        <v/>
      </c>
      <c r="DH232" s="93" t="str">
        <f t="shared" si="131"/>
        <v/>
      </c>
      <c r="DI232" s="94" t="str">
        <f t="shared" si="132"/>
        <v/>
      </c>
      <c r="DJ232" s="95" t="str">
        <f t="shared" si="133"/>
        <v/>
      </c>
      <c r="DK232" s="96" t="str">
        <f t="shared" si="134"/>
        <v/>
      </c>
      <c r="DL232" s="97" t="str">
        <f t="shared" si="135"/>
        <v/>
      </c>
      <c r="DM232" s="164" t="str">
        <f t="shared" si="136"/>
        <v/>
      </c>
      <c r="DN232" s="225" t="str">
        <f t="shared" si="137"/>
        <v/>
      </c>
      <c r="DO232" s="225" t="str">
        <f t="shared" si="145"/>
        <v/>
      </c>
      <c r="DP232" s="225" t="str">
        <f t="shared" si="144"/>
        <v/>
      </c>
      <c r="DQ232" s="172" t="str">
        <f t="shared" si="138"/>
        <v/>
      </c>
    </row>
    <row r="233" spans="1:121" ht="18" hidden="1" customHeight="1">
      <c r="A233" s="70">
        <v>112201050031</v>
      </c>
      <c r="B233" s="103">
        <v>1689</v>
      </c>
      <c r="C233" s="468" t="s">
        <v>254</v>
      </c>
      <c r="D233" s="469"/>
      <c r="E233" s="182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 t="str">
        <f t="shared" si="105"/>
        <v/>
      </c>
      <c r="R233" s="76" t="str">
        <f t="shared" si="106"/>
        <v/>
      </c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 t="str">
        <f t="shared" si="107"/>
        <v/>
      </c>
      <c r="AD233" s="79" t="str">
        <f t="shared" si="108"/>
        <v/>
      </c>
      <c r="AE233" s="182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 t="str">
        <f t="shared" si="109"/>
        <v/>
      </c>
      <c r="AP233" s="76" t="str">
        <f t="shared" si="110"/>
        <v/>
      </c>
      <c r="AQ233" s="78"/>
      <c r="AR233" s="78"/>
      <c r="AS233" s="78"/>
      <c r="AT233" s="78"/>
      <c r="AU233" s="78"/>
      <c r="AV233" s="78"/>
      <c r="AW233" s="78"/>
      <c r="AX233" s="78" t="str">
        <f t="shared" si="140"/>
        <v/>
      </c>
      <c r="AY233" s="78" t="str">
        <f t="shared" si="112"/>
        <v/>
      </c>
      <c r="AZ233" s="384"/>
      <c r="BA233" s="385"/>
      <c r="BB233" s="80" t="str">
        <f t="shared" si="113"/>
        <v/>
      </c>
      <c r="BC233" s="182"/>
      <c r="BD233" s="76"/>
      <c r="BE233" s="76"/>
      <c r="BF233" s="76"/>
      <c r="BG233" s="76"/>
      <c r="BH233" s="76" t="str">
        <f t="shared" si="114"/>
        <v/>
      </c>
      <c r="BI233" s="76" t="str">
        <f t="shared" si="115"/>
        <v/>
      </c>
      <c r="BJ233" s="78"/>
      <c r="BK233" s="78"/>
      <c r="BL233" s="78"/>
      <c r="BM233" s="78"/>
      <c r="BN233" s="78"/>
      <c r="BO233" s="78"/>
      <c r="BP233" s="78"/>
      <c r="BQ233" s="78"/>
      <c r="BR233" s="78"/>
      <c r="BS233" s="78"/>
      <c r="BT233" s="78" t="str">
        <f t="shared" si="141"/>
        <v/>
      </c>
      <c r="BU233" s="78" t="str">
        <f t="shared" si="117"/>
        <v/>
      </c>
      <c r="BV233" s="82"/>
      <c r="BW233" s="82"/>
      <c r="BX233" s="82"/>
      <c r="BY233" s="82"/>
      <c r="BZ233" s="82"/>
      <c r="CA233" s="82" t="str">
        <f t="shared" si="118"/>
        <v/>
      </c>
      <c r="CB233" s="82" t="str">
        <f t="shared" si="119"/>
        <v/>
      </c>
      <c r="CC233" s="84"/>
      <c r="CD233" s="84"/>
      <c r="CE233" s="84"/>
      <c r="CF233" s="84"/>
      <c r="CG233" s="84"/>
      <c r="CH233" s="84" t="str">
        <f t="shared" si="120"/>
        <v/>
      </c>
      <c r="CI233" s="84" t="str">
        <f t="shared" si="121"/>
        <v/>
      </c>
      <c r="CJ233" s="86"/>
      <c r="CK233" s="86"/>
      <c r="CL233" s="86"/>
      <c r="CM233" s="86"/>
      <c r="CN233" s="86"/>
      <c r="CO233" s="86" t="str">
        <f t="shared" si="142"/>
        <v/>
      </c>
      <c r="CP233" s="86" t="str">
        <f t="shared" si="123"/>
        <v/>
      </c>
      <c r="CQ233" s="88"/>
      <c r="CR233" s="88"/>
      <c r="CS233" s="88"/>
      <c r="CT233" s="88"/>
      <c r="CU233" s="88"/>
      <c r="CV233" s="88"/>
      <c r="CW233" s="88"/>
      <c r="CX233" s="88"/>
      <c r="CY233" s="88" t="str">
        <f t="shared" si="143"/>
        <v/>
      </c>
      <c r="CZ233" s="89" t="str">
        <f t="shared" si="125"/>
        <v/>
      </c>
      <c r="DA233" s="386"/>
      <c r="DB233" s="385"/>
      <c r="DC233" s="80" t="str">
        <f t="shared" si="126"/>
        <v/>
      </c>
      <c r="DD233" s="162" t="str">
        <f t="shared" si="127"/>
        <v/>
      </c>
      <c r="DE233" s="162" t="str">
        <f t="shared" si="128"/>
        <v/>
      </c>
      <c r="DF233" s="162" t="str">
        <f t="shared" si="129"/>
        <v/>
      </c>
      <c r="DG233" s="162" t="str">
        <f t="shared" si="130"/>
        <v/>
      </c>
      <c r="DH233" s="93" t="str">
        <f t="shared" si="131"/>
        <v/>
      </c>
      <c r="DI233" s="94" t="str">
        <f t="shared" si="132"/>
        <v/>
      </c>
      <c r="DJ233" s="95" t="str">
        <f t="shared" si="133"/>
        <v/>
      </c>
      <c r="DK233" s="96" t="str">
        <f t="shared" si="134"/>
        <v/>
      </c>
      <c r="DL233" s="97" t="str">
        <f t="shared" si="135"/>
        <v/>
      </c>
      <c r="DM233" s="164" t="str">
        <f t="shared" si="136"/>
        <v/>
      </c>
      <c r="DN233" s="225" t="str">
        <f t="shared" si="137"/>
        <v/>
      </c>
      <c r="DO233" s="225" t="str">
        <f t="shared" si="145"/>
        <v/>
      </c>
      <c r="DP233" s="225" t="str">
        <f t="shared" si="144"/>
        <v/>
      </c>
      <c r="DQ233" s="172" t="str">
        <f t="shared" si="138"/>
        <v/>
      </c>
    </row>
    <row r="234" spans="1:121" ht="18" hidden="1" customHeight="1">
      <c r="A234" s="70">
        <v>406913150551</v>
      </c>
      <c r="B234" s="103">
        <v>1328</v>
      </c>
      <c r="C234" s="468" t="s">
        <v>255</v>
      </c>
      <c r="D234" s="469"/>
      <c r="E234" s="182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 t="str">
        <f t="shared" si="105"/>
        <v/>
      </c>
      <c r="R234" s="76" t="str">
        <f t="shared" si="106"/>
        <v/>
      </c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 t="str">
        <f t="shared" si="107"/>
        <v/>
      </c>
      <c r="AD234" s="79" t="str">
        <f t="shared" si="108"/>
        <v/>
      </c>
      <c r="AE234" s="182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 t="str">
        <f t="shared" si="109"/>
        <v/>
      </c>
      <c r="AP234" s="76" t="str">
        <f t="shared" si="110"/>
        <v/>
      </c>
      <c r="AQ234" s="78"/>
      <c r="AR234" s="78"/>
      <c r="AS234" s="78"/>
      <c r="AT234" s="78"/>
      <c r="AU234" s="78"/>
      <c r="AV234" s="78"/>
      <c r="AW234" s="78"/>
      <c r="AX234" s="78" t="str">
        <f t="shared" si="140"/>
        <v/>
      </c>
      <c r="AY234" s="78" t="str">
        <f t="shared" si="112"/>
        <v/>
      </c>
      <c r="AZ234" s="384"/>
      <c r="BA234" s="385"/>
      <c r="BB234" s="80" t="str">
        <f t="shared" si="113"/>
        <v/>
      </c>
      <c r="BC234" s="182"/>
      <c r="BD234" s="76"/>
      <c r="BE234" s="76"/>
      <c r="BF234" s="76"/>
      <c r="BG234" s="76"/>
      <c r="BH234" s="76" t="str">
        <f t="shared" si="114"/>
        <v/>
      </c>
      <c r="BI234" s="76" t="str">
        <f t="shared" si="115"/>
        <v/>
      </c>
      <c r="BJ234" s="78"/>
      <c r="BK234" s="78"/>
      <c r="BL234" s="78"/>
      <c r="BM234" s="78"/>
      <c r="BN234" s="78"/>
      <c r="BO234" s="78"/>
      <c r="BP234" s="78"/>
      <c r="BQ234" s="78"/>
      <c r="BR234" s="78"/>
      <c r="BS234" s="78"/>
      <c r="BT234" s="78" t="str">
        <f t="shared" si="141"/>
        <v/>
      </c>
      <c r="BU234" s="78" t="str">
        <f t="shared" si="117"/>
        <v/>
      </c>
      <c r="BV234" s="82"/>
      <c r="BW234" s="82"/>
      <c r="BX234" s="82"/>
      <c r="BY234" s="82"/>
      <c r="BZ234" s="82"/>
      <c r="CA234" s="82" t="str">
        <f t="shared" si="118"/>
        <v/>
      </c>
      <c r="CB234" s="82" t="str">
        <f t="shared" si="119"/>
        <v/>
      </c>
      <c r="CC234" s="84"/>
      <c r="CD234" s="84"/>
      <c r="CE234" s="84"/>
      <c r="CF234" s="84"/>
      <c r="CG234" s="84"/>
      <c r="CH234" s="84" t="str">
        <f t="shared" si="120"/>
        <v/>
      </c>
      <c r="CI234" s="84" t="str">
        <f t="shared" si="121"/>
        <v/>
      </c>
      <c r="CJ234" s="86"/>
      <c r="CK234" s="86"/>
      <c r="CL234" s="86"/>
      <c r="CM234" s="86"/>
      <c r="CN234" s="86"/>
      <c r="CO234" s="86" t="str">
        <f t="shared" si="142"/>
        <v/>
      </c>
      <c r="CP234" s="86" t="str">
        <f t="shared" si="123"/>
        <v/>
      </c>
      <c r="CQ234" s="88"/>
      <c r="CR234" s="88"/>
      <c r="CS234" s="88"/>
      <c r="CT234" s="88"/>
      <c r="CU234" s="88"/>
      <c r="CV234" s="88"/>
      <c r="CW234" s="88"/>
      <c r="CX234" s="88"/>
      <c r="CY234" s="88" t="str">
        <f t="shared" si="143"/>
        <v/>
      </c>
      <c r="CZ234" s="89" t="str">
        <f>IFERROR(IF($CZ$197=0,0,((CY234/SUMIFS($CQ$200:$CX$200,CQ234:CX234,"&gt;=0"))*100)),"")</f>
        <v/>
      </c>
      <c r="DA234" s="386"/>
      <c r="DB234" s="385"/>
      <c r="DC234" s="80" t="str">
        <f t="shared" si="126"/>
        <v/>
      </c>
      <c r="DD234" s="162" t="str">
        <f t="shared" si="127"/>
        <v/>
      </c>
      <c r="DE234" s="162" t="str">
        <f t="shared" si="128"/>
        <v/>
      </c>
      <c r="DF234" s="162" t="str">
        <f t="shared" si="129"/>
        <v/>
      </c>
      <c r="DG234" s="162" t="str">
        <f t="shared" si="130"/>
        <v/>
      </c>
      <c r="DH234" s="93" t="str">
        <f t="shared" si="131"/>
        <v/>
      </c>
      <c r="DI234" s="94" t="str">
        <f t="shared" si="132"/>
        <v/>
      </c>
      <c r="DJ234" s="95" t="str">
        <f t="shared" si="133"/>
        <v/>
      </c>
      <c r="DK234" s="96" t="str">
        <f t="shared" si="134"/>
        <v/>
      </c>
      <c r="DL234" s="97" t="str">
        <f t="shared" si="135"/>
        <v/>
      </c>
      <c r="DM234" s="164" t="str">
        <f t="shared" si="136"/>
        <v/>
      </c>
      <c r="DN234" s="225" t="str">
        <f t="shared" si="137"/>
        <v/>
      </c>
      <c r="DO234" s="225" t="str">
        <f t="shared" si="145"/>
        <v/>
      </c>
      <c r="DP234" s="225" t="str">
        <f t="shared" si="144"/>
        <v/>
      </c>
      <c r="DQ234" s="172" t="str">
        <f t="shared" si="138"/>
        <v/>
      </c>
    </row>
    <row r="235" spans="1:121" ht="18" hidden="1" customHeight="1">
      <c r="A235" s="70">
        <v>406913150554</v>
      </c>
      <c r="B235" s="103">
        <v>1690</v>
      </c>
      <c r="C235" s="468" t="s">
        <v>256</v>
      </c>
      <c r="D235" s="469"/>
      <c r="E235" s="182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 t="str">
        <f t="shared" si="105"/>
        <v/>
      </c>
      <c r="R235" s="76" t="str">
        <f t="shared" si="106"/>
        <v/>
      </c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 t="str">
        <f t="shared" si="107"/>
        <v/>
      </c>
      <c r="AD235" s="79" t="str">
        <f t="shared" si="108"/>
        <v/>
      </c>
      <c r="AE235" s="182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 t="str">
        <f t="shared" si="109"/>
        <v/>
      </c>
      <c r="AP235" s="76" t="str">
        <f t="shared" si="110"/>
        <v/>
      </c>
      <c r="AQ235" s="78"/>
      <c r="AR235" s="78"/>
      <c r="AS235" s="78"/>
      <c r="AT235" s="78"/>
      <c r="AU235" s="78"/>
      <c r="AV235" s="78"/>
      <c r="AW235" s="78"/>
      <c r="AX235" s="78" t="str">
        <f t="shared" si="140"/>
        <v/>
      </c>
      <c r="AY235" s="78" t="str">
        <f t="shared" si="112"/>
        <v/>
      </c>
      <c r="AZ235" s="384"/>
      <c r="BA235" s="385"/>
      <c r="BB235" s="80" t="str">
        <f t="shared" si="113"/>
        <v/>
      </c>
      <c r="BC235" s="182"/>
      <c r="BD235" s="76"/>
      <c r="BE235" s="76"/>
      <c r="BF235" s="76"/>
      <c r="BG235" s="76"/>
      <c r="BH235" s="76" t="str">
        <f t="shared" si="114"/>
        <v/>
      </c>
      <c r="BI235" s="76" t="str">
        <f t="shared" si="115"/>
        <v/>
      </c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 t="str">
        <f t="shared" si="141"/>
        <v/>
      </c>
      <c r="BU235" s="78" t="str">
        <f t="shared" si="117"/>
        <v/>
      </c>
      <c r="BV235" s="82"/>
      <c r="BW235" s="82"/>
      <c r="BX235" s="82"/>
      <c r="BY235" s="82"/>
      <c r="BZ235" s="82"/>
      <c r="CA235" s="82" t="str">
        <f t="shared" si="118"/>
        <v/>
      </c>
      <c r="CB235" s="82" t="str">
        <f t="shared" si="119"/>
        <v/>
      </c>
      <c r="CC235" s="84"/>
      <c r="CD235" s="84"/>
      <c r="CE235" s="84"/>
      <c r="CF235" s="84"/>
      <c r="CG235" s="84"/>
      <c r="CH235" s="84" t="str">
        <f t="shared" si="120"/>
        <v/>
      </c>
      <c r="CI235" s="84" t="str">
        <f>IFERROR(IF($CI$197=0,0,((CH235/SUMIFS($CC$200:$CG$200,CC235:CG235,"&gt;=0"))*100)),"")</f>
        <v/>
      </c>
      <c r="CJ235" s="86"/>
      <c r="CK235" s="86"/>
      <c r="CL235" s="86"/>
      <c r="CM235" s="86"/>
      <c r="CN235" s="86"/>
      <c r="CO235" s="86" t="str">
        <f t="shared" si="142"/>
        <v/>
      </c>
      <c r="CP235" s="86" t="str">
        <f t="shared" si="123"/>
        <v/>
      </c>
      <c r="CQ235" s="88"/>
      <c r="CR235" s="88"/>
      <c r="CS235" s="88"/>
      <c r="CT235" s="88"/>
      <c r="CU235" s="88"/>
      <c r="CV235" s="88"/>
      <c r="CW235" s="88"/>
      <c r="CX235" s="88"/>
      <c r="CY235" s="88" t="str">
        <f t="shared" si="143"/>
        <v/>
      </c>
      <c r="CZ235" s="89" t="str">
        <f t="shared" si="125"/>
        <v/>
      </c>
      <c r="DA235" s="386"/>
      <c r="DB235" s="385"/>
      <c r="DC235" s="80" t="str">
        <f t="shared" si="126"/>
        <v/>
      </c>
      <c r="DD235" s="162" t="str">
        <f t="shared" si="127"/>
        <v/>
      </c>
      <c r="DE235" s="162" t="str">
        <f t="shared" si="128"/>
        <v/>
      </c>
      <c r="DF235" s="162" t="str">
        <f t="shared" si="129"/>
        <v/>
      </c>
      <c r="DG235" s="162" t="str">
        <f t="shared" si="130"/>
        <v/>
      </c>
      <c r="DH235" s="93" t="str">
        <f t="shared" si="131"/>
        <v/>
      </c>
      <c r="DI235" s="94" t="str">
        <f t="shared" si="132"/>
        <v/>
      </c>
      <c r="DJ235" s="95" t="str">
        <f t="shared" si="133"/>
        <v/>
      </c>
      <c r="DK235" s="96" t="str">
        <f t="shared" si="134"/>
        <v/>
      </c>
      <c r="DL235" s="97" t="str">
        <f t="shared" si="135"/>
        <v/>
      </c>
      <c r="DM235" s="164" t="str">
        <f t="shared" si="136"/>
        <v/>
      </c>
      <c r="DN235" s="225" t="str">
        <f t="shared" si="137"/>
        <v/>
      </c>
      <c r="DO235" s="225" t="str">
        <f t="shared" si="145"/>
        <v/>
      </c>
      <c r="DP235" s="225" t="str">
        <f t="shared" si="144"/>
        <v/>
      </c>
      <c r="DQ235" s="172" t="str">
        <f t="shared" si="138"/>
        <v/>
      </c>
    </row>
    <row r="236" spans="1:121" ht="18" hidden="1" customHeight="1">
      <c r="A236" s="70">
        <v>136682050374</v>
      </c>
      <c r="B236" s="103">
        <v>1691</v>
      </c>
      <c r="C236" s="468" t="s">
        <v>257</v>
      </c>
      <c r="D236" s="469"/>
      <c r="E236" s="182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 t="str">
        <f t="shared" si="105"/>
        <v/>
      </c>
      <c r="R236" s="76" t="str">
        <f t="shared" si="106"/>
        <v/>
      </c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 t="str">
        <f t="shared" si="107"/>
        <v/>
      </c>
      <c r="AD236" s="79" t="str">
        <f t="shared" si="108"/>
        <v/>
      </c>
      <c r="AE236" s="182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 t="str">
        <f t="shared" si="109"/>
        <v/>
      </c>
      <c r="AP236" s="76" t="str">
        <f>IFERROR(IF($AP$197=0,0,((AO236/SUMIFS($AE$200:$AN$200,AE236:AN236,"&gt;=0"))*100)),"")</f>
        <v/>
      </c>
      <c r="AQ236" s="78"/>
      <c r="AR236" s="78"/>
      <c r="AS236" s="78"/>
      <c r="AT236" s="78"/>
      <c r="AU236" s="78"/>
      <c r="AV236" s="78"/>
      <c r="AW236" s="78"/>
      <c r="AX236" s="78" t="str">
        <f t="shared" si="140"/>
        <v/>
      </c>
      <c r="AY236" s="78" t="str">
        <f t="shared" si="112"/>
        <v/>
      </c>
      <c r="AZ236" s="384"/>
      <c r="BA236" s="385"/>
      <c r="BB236" s="80" t="str">
        <f t="shared" si="113"/>
        <v/>
      </c>
      <c r="BC236" s="182"/>
      <c r="BD236" s="76"/>
      <c r="BE236" s="76"/>
      <c r="BF236" s="76"/>
      <c r="BG236" s="76"/>
      <c r="BH236" s="76" t="str">
        <f t="shared" si="114"/>
        <v/>
      </c>
      <c r="BI236" s="76" t="str">
        <f t="shared" si="115"/>
        <v/>
      </c>
      <c r="BJ236" s="78"/>
      <c r="BK236" s="78"/>
      <c r="BL236" s="78"/>
      <c r="BM236" s="78"/>
      <c r="BN236" s="78"/>
      <c r="BO236" s="78"/>
      <c r="BP236" s="78"/>
      <c r="BQ236" s="78"/>
      <c r="BR236" s="78"/>
      <c r="BS236" s="78"/>
      <c r="BT236" s="78" t="str">
        <f t="shared" si="141"/>
        <v/>
      </c>
      <c r="BU236" s="78" t="str">
        <f t="shared" si="117"/>
        <v/>
      </c>
      <c r="BV236" s="82"/>
      <c r="BW236" s="82"/>
      <c r="BX236" s="82"/>
      <c r="BY236" s="82"/>
      <c r="BZ236" s="82"/>
      <c r="CA236" s="82" t="str">
        <f t="shared" si="118"/>
        <v/>
      </c>
      <c r="CB236" s="82" t="str">
        <f t="shared" si="119"/>
        <v/>
      </c>
      <c r="CC236" s="84"/>
      <c r="CD236" s="84"/>
      <c r="CE236" s="84"/>
      <c r="CF236" s="84"/>
      <c r="CG236" s="84"/>
      <c r="CH236" s="84" t="str">
        <f t="shared" si="120"/>
        <v/>
      </c>
      <c r="CI236" s="84" t="str">
        <f t="shared" si="121"/>
        <v/>
      </c>
      <c r="CJ236" s="86"/>
      <c r="CK236" s="86"/>
      <c r="CL236" s="86"/>
      <c r="CM236" s="86"/>
      <c r="CN236" s="86"/>
      <c r="CO236" s="86" t="str">
        <f t="shared" si="142"/>
        <v/>
      </c>
      <c r="CP236" s="86" t="str">
        <f t="shared" si="123"/>
        <v/>
      </c>
      <c r="CQ236" s="88"/>
      <c r="CR236" s="88"/>
      <c r="CS236" s="88"/>
      <c r="CT236" s="88"/>
      <c r="CU236" s="88"/>
      <c r="CV236" s="88"/>
      <c r="CW236" s="88"/>
      <c r="CX236" s="88"/>
      <c r="CY236" s="88" t="str">
        <f t="shared" si="143"/>
        <v/>
      </c>
      <c r="CZ236" s="89" t="str">
        <f t="shared" si="125"/>
        <v/>
      </c>
      <c r="DA236" s="386"/>
      <c r="DB236" s="385"/>
      <c r="DC236" s="80" t="str">
        <f t="shared" si="126"/>
        <v/>
      </c>
      <c r="DD236" s="162" t="str">
        <f t="shared" si="127"/>
        <v/>
      </c>
      <c r="DE236" s="162" t="str">
        <f t="shared" si="128"/>
        <v/>
      </c>
      <c r="DF236" s="162" t="str">
        <f t="shared" si="129"/>
        <v/>
      </c>
      <c r="DG236" s="162" t="str">
        <f t="shared" si="130"/>
        <v/>
      </c>
      <c r="DH236" s="93" t="str">
        <f>IFERROR(IF(AND($C$196="",$E$195="",$AE$195="",$BC$195="",$E$194=""),IF(SUM(DD236:DG236)=0,"",SUM(DD236:DG236)),""),"")</f>
        <v/>
      </c>
      <c r="DI236" s="94" t="str">
        <f t="shared" si="132"/>
        <v/>
      </c>
      <c r="DJ236" s="95" t="str">
        <f t="shared" si="133"/>
        <v/>
      </c>
      <c r="DK236" s="96" t="str">
        <f t="shared" si="134"/>
        <v/>
      </c>
      <c r="DL236" s="97" t="str">
        <f t="shared" si="135"/>
        <v/>
      </c>
      <c r="DM236" s="164" t="str">
        <f t="shared" si="136"/>
        <v/>
      </c>
      <c r="DN236" s="225" t="str">
        <f t="shared" si="137"/>
        <v/>
      </c>
      <c r="DO236" s="225" t="str">
        <f t="shared" si="145"/>
        <v/>
      </c>
      <c r="DP236" s="225" t="str">
        <f t="shared" si="144"/>
        <v/>
      </c>
      <c r="DQ236" s="172" t="str">
        <f t="shared" si="138"/>
        <v/>
      </c>
    </row>
    <row r="237" spans="1:121" ht="18" hidden="1" customHeight="1">
      <c r="A237" s="70">
        <v>109330050447</v>
      </c>
      <c r="B237" s="103">
        <v>1692</v>
      </c>
      <c r="C237" s="468" t="s">
        <v>258</v>
      </c>
      <c r="D237" s="469"/>
      <c r="E237" s="182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 t="str">
        <f t="shared" si="105"/>
        <v/>
      </c>
      <c r="R237" s="76" t="str">
        <f t="shared" si="106"/>
        <v/>
      </c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 t="str">
        <f t="shared" si="107"/>
        <v/>
      </c>
      <c r="AD237" s="79" t="str">
        <f t="shared" si="108"/>
        <v/>
      </c>
      <c r="AE237" s="182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 t="str">
        <f t="shared" si="109"/>
        <v/>
      </c>
      <c r="AP237" s="76" t="str">
        <f t="shared" si="110"/>
        <v/>
      </c>
      <c r="AQ237" s="78"/>
      <c r="AR237" s="78"/>
      <c r="AS237" s="78"/>
      <c r="AT237" s="78"/>
      <c r="AU237" s="78"/>
      <c r="AV237" s="78"/>
      <c r="AW237" s="78"/>
      <c r="AX237" s="78" t="str">
        <f t="shared" si="140"/>
        <v/>
      </c>
      <c r="AY237" s="78" t="str">
        <f t="shared" si="112"/>
        <v/>
      </c>
      <c r="AZ237" s="384"/>
      <c r="BA237" s="385"/>
      <c r="BB237" s="80" t="str">
        <f t="shared" si="113"/>
        <v/>
      </c>
      <c r="BC237" s="182"/>
      <c r="BD237" s="76"/>
      <c r="BE237" s="76"/>
      <c r="BF237" s="76"/>
      <c r="BG237" s="76"/>
      <c r="BH237" s="76" t="str">
        <f t="shared" si="114"/>
        <v/>
      </c>
      <c r="BI237" s="76" t="str">
        <f>IFERROR(IF($BI$197=0,0,((BH237/SUMIFS($BC$200:$BG$200,BC237:BG237,"&gt;=0"))*100)),"")</f>
        <v/>
      </c>
      <c r="BJ237" s="78"/>
      <c r="BK237" s="78"/>
      <c r="BL237" s="78"/>
      <c r="BM237" s="78"/>
      <c r="BN237" s="78"/>
      <c r="BO237" s="78"/>
      <c r="BP237" s="78"/>
      <c r="BQ237" s="78"/>
      <c r="BR237" s="78"/>
      <c r="BS237" s="78"/>
      <c r="BT237" s="78" t="str">
        <f t="shared" si="141"/>
        <v/>
      </c>
      <c r="BU237" s="78" t="str">
        <f t="shared" si="117"/>
        <v/>
      </c>
      <c r="BV237" s="82"/>
      <c r="BW237" s="82"/>
      <c r="BX237" s="82"/>
      <c r="BY237" s="82"/>
      <c r="BZ237" s="82"/>
      <c r="CA237" s="82" t="str">
        <f t="shared" si="118"/>
        <v/>
      </c>
      <c r="CB237" s="82" t="str">
        <f t="shared" si="119"/>
        <v/>
      </c>
      <c r="CC237" s="84"/>
      <c r="CD237" s="84"/>
      <c r="CE237" s="84"/>
      <c r="CF237" s="84"/>
      <c r="CG237" s="84"/>
      <c r="CH237" s="84" t="str">
        <f t="shared" si="120"/>
        <v/>
      </c>
      <c r="CI237" s="84" t="str">
        <f t="shared" si="121"/>
        <v/>
      </c>
      <c r="CJ237" s="86"/>
      <c r="CK237" s="86"/>
      <c r="CL237" s="86"/>
      <c r="CM237" s="86"/>
      <c r="CN237" s="86"/>
      <c r="CO237" s="86" t="str">
        <f t="shared" si="142"/>
        <v/>
      </c>
      <c r="CP237" s="86" t="str">
        <f t="shared" si="123"/>
        <v/>
      </c>
      <c r="CQ237" s="88"/>
      <c r="CR237" s="88"/>
      <c r="CS237" s="88"/>
      <c r="CT237" s="88"/>
      <c r="CU237" s="88"/>
      <c r="CV237" s="88"/>
      <c r="CW237" s="88"/>
      <c r="CX237" s="88"/>
      <c r="CY237" s="88" t="str">
        <f t="shared" si="143"/>
        <v/>
      </c>
      <c r="CZ237" s="89" t="str">
        <f t="shared" si="125"/>
        <v/>
      </c>
      <c r="DA237" s="386"/>
      <c r="DB237" s="385"/>
      <c r="DC237" s="80" t="str">
        <f t="shared" si="126"/>
        <v/>
      </c>
      <c r="DD237" s="162" t="str">
        <f t="shared" si="127"/>
        <v/>
      </c>
      <c r="DE237" s="162" t="str">
        <f t="shared" si="128"/>
        <v/>
      </c>
      <c r="DF237" s="162" t="str">
        <f t="shared" si="129"/>
        <v/>
      </c>
      <c r="DG237" s="162" t="str">
        <f t="shared" si="130"/>
        <v/>
      </c>
      <c r="DH237" s="93" t="str">
        <f t="shared" si="131"/>
        <v/>
      </c>
      <c r="DI237" s="94" t="str">
        <f t="shared" si="132"/>
        <v/>
      </c>
      <c r="DJ237" s="95" t="str">
        <f t="shared" si="133"/>
        <v/>
      </c>
      <c r="DK237" s="96" t="str">
        <f t="shared" si="134"/>
        <v/>
      </c>
      <c r="DL237" s="97" t="str">
        <f t="shared" si="135"/>
        <v/>
      </c>
      <c r="DM237" s="164" t="str">
        <f t="shared" si="136"/>
        <v/>
      </c>
      <c r="DN237" s="225" t="str">
        <f t="shared" si="137"/>
        <v/>
      </c>
      <c r="DO237" s="225" t="str">
        <f t="shared" si="145"/>
        <v/>
      </c>
      <c r="DP237" s="225" t="str">
        <f t="shared" si="144"/>
        <v/>
      </c>
      <c r="DQ237" s="172" t="str">
        <f t="shared" si="138"/>
        <v/>
      </c>
    </row>
    <row r="238" spans="1:121" ht="18" hidden="1" customHeight="1">
      <c r="A238" s="70">
        <v>319905140045</v>
      </c>
      <c r="B238" s="103">
        <v>1693</v>
      </c>
      <c r="C238" s="468" t="s">
        <v>259</v>
      </c>
      <c r="D238" s="469"/>
      <c r="E238" s="182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 t="str">
        <f t="shared" si="105"/>
        <v/>
      </c>
      <c r="R238" s="76" t="str">
        <f t="shared" si="106"/>
        <v/>
      </c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 t="str">
        <f t="shared" si="107"/>
        <v/>
      </c>
      <c r="AD238" s="79" t="str">
        <f t="shared" si="108"/>
        <v/>
      </c>
      <c r="AE238" s="182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 t="str">
        <f t="shared" si="109"/>
        <v/>
      </c>
      <c r="AP238" s="76" t="str">
        <f t="shared" si="110"/>
        <v/>
      </c>
      <c r="AQ238" s="78"/>
      <c r="AR238" s="78"/>
      <c r="AS238" s="78"/>
      <c r="AT238" s="78"/>
      <c r="AU238" s="78"/>
      <c r="AV238" s="78"/>
      <c r="AW238" s="78"/>
      <c r="AX238" s="78" t="str">
        <f t="shared" si="140"/>
        <v/>
      </c>
      <c r="AY238" s="78" t="str">
        <f t="shared" si="112"/>
        <v/>
      </c>
      <c r="AZ238" s="384"/>
      <c r="BA238" s="385"/>
      <c r="BB238" s="80" t="str">
        <f t="shared" si="113"/>
        <v/>
      </c>
      <c r="BC238" s="182"/>
      <c r="BD238" s="76"/>
      <c r="BE238" s="76"/>
      <c r="BF238" s="76"/>
      <c r="BG238" s="76"/>
      <c r="BH238" s="76" t="str">
        <f t="shared" si="114"/>
        <v/>
      </c>
      <c r="BI238" s="76" t="str">
        <f t="shared" si="115"/>
        <v/>
      </c>
      <c r="BJ238" s="78"/>
      <c r="BK238" s="78"/>
      <c r="BL238" s="78"/>
      <c r="BM238" s="78"/>
      <c r="BN238" s="78"/>
      <c r="BO238" s="78"/>
      <c r="BP238" s="78"/>
      <c r="BQ238" s="78"/>
      <c r="BR238" s="78"/>
      <c r="BS238" s="78"/>
      <c r="BT238" s="78" t="str">
        <f t="shared" si="141"/>
        <v/>
      </c>
      <c r="BU238" s="78" t="str">
        <f t="shared" si="117"/>
        <v/>
      </c>
      <c r="BV238" s="82"/>
      <c r="BW238" s="82"/>
      <c r="BX238" s="82"/>
      <c r="BY238" s="82"/>
      <c r="BZ238" s="82"/>
      <c r="CA238" s="82" t="str">
        <f t="shared" si="118"/>
        <v/>
      </c>
      <c r="CB238" s="82" t="str">
        <f t="shared" si="119"/>
        <v/>
      </c>
      <c r="CC238" s="84"/>
      <c r="CD238" s="84"/>
      <c r="CE238" s="84"/>
      <c r="CF238" s="84"/>
      <c r="CG238" s="84"/>
      <c r="CH238" s="84" t="str">
        <f t="shared" si="120"/>
        <v/>
      </c>
      <c r="CI238" s="84" t="str">
        <f t="shared" si="121"/>
        <v/>
      </c>
      <c r="CJ238" s="86"/>
      <c r="CK238" s="86"/>
      <c r="CL238" s="86"/>
      <c r="CM238" s="86"/>
      <c r="CN238" s="86"/>
      <c r="CO238" s="86" t="str">
        <f t="shared" si="142"/>
        <v/>
      </c>
      <c r="CP238" s="86" t="str">
        <f t="shared" si="123"/>
        <v/>
      </c>
      <c r="CQ238" s="88"/>
      <c r="CR238" s="88"/>
      <c r="CS238" s="88"/>
      <c r="CT238" s="88"/>
      <c r="CU238" s="88"/>
      <c r="CV238" s="88"/>
      <c r="CW238" s="88"/>
      <c r="CX238" s="88"/>
      <c r="CY238" s="88" t="str">
        <f t="shared" si="143"/>
        <v/>
      </c>
      <c r="CZ238" s="89" t="str">
        <f t="shared" si="125"/>
        <v/>
      </c>
      <c r="DA238" s="386"/>
      <c r="DB238" s="385"/>
      <c r="DC238" s="80" t="str">
        <f t="shared" si="126"/>
        <v/>
      </c>
      <c r="DD238" s="162" t="str">
        <f t="shared" si="127"/>
        <v/>
      </c>
      <c r="DE238" s="162" t="str">
        <f t="shared" si="128"/>
        <v/>
      </c>
      <c r="DF238" s="162" t="str">
        <f t="shared" si="129"/>
        <v/>
      </c>
      <c r="DG238" s="162" t="str">
        <f t="shared" si="130"/>
        <v/>
      </c>
      <c r="DH238" s="93" t="str">
        <f t="shared" si="131"/>
        <v/>
      </c>
      <c r="DI238" s="94" t="str">
        <f t="shared" si="132"/>
        <v/>
      </c>
      <c r="DJ238" s="95" t="str">
        <f t="shared" si="133"/>
        <v/>
      </c>
      <c r="DK238" s="96" t="str">
        <f t="shared" si="134"/>
        <v/>
      </c>
      <c r="DL238" s="97" t="str">
        <f t="shared" si="135"/>
        <v/>
      </c>
      <c r="DM238" s="164" t="str">
        <f t="shared" si="136"/>
        <v/>
      </c>
      <c r="DN238" s="225" t="str">
        <f t="shared" si="137"/>
        <v/>
      </c>
      <c r="DO238" s="225" t="str">
        <f t="shared" si="145"/>
        <v/>
      </c>
      <c r="DP238" s="225" t="str">
        <f t="shared" si="144"/>
        <v/>
      </c>
      <c r="DQ238" s="172" t="str">
        <f t="shared" si="138"/>
        <v/>
      </c>
    </row>
    <row r="239" spans="1:121" ht="18" hidden="1" customHeight="1" thickBot="1">
      <c r="A239" s="70">
        <v>136734050180</v>
      </c>
      <c r="B239" s="103">
        <v>1694</v>
      </c>
      <c r="C239" s="468" t="s">
        <v>260</v>
      </c>
      <c r="D239" s="469"/>
      <c r="E239" s="182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 t="str">
        <f t="shared" si="105"/>
        <v/>
      </c>
      <c r="R239" s="76" t="str">
        <f t="shared" si="106"/>
        <v/>
      </c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 t="str">
        <f t="shared" si="107"/>
        <v/>
      </c>
      <c r="AD239" s="79" t="str">
        <f t="shared" si="108"/>
        <v/>
      </c>
      <c r="AE239" s="182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 t="str">
        <f t="shared" si="109"/>
        <v/>
      </c>
      <c r="AP239" s="76" t="str">
        <f t="shared" si="110"/>
        <v/>
      </c>
      <c r="AQ239" s="78"/>
      <c r="AR239" s="78"/>
      <c r="AS239" s="78"/>
      <c r="AT239" s="78"/>
      <c r="AU239" s="78"/>
      <c r="AV239" s="78"/>
      <c r="AW239" s="78"/>
      <c r="AX239" s="78" t="str">
        <f t="shared" si="140"/>
        <v/>
      </c>
      <c r="AY239" s="78" t="str">
        <f t="shared" si="112"/>
        <v/>
      </c>
      <c r="AZ239" s="384"/>
      <c r="BA239" s="385"/>
      <c r="BB239" s="80" t="str">
        <f t="shared" si="113"/>
        <v/>
      </c>
      <c r="BC239" s="182"/>
      <c r="BD239" s="76"/>
      <c r="BE239" s="76"/>
      <c r="BF239" s="76"/>
      <c r="BG239" s="76"/>
      <c r="BH239" s="76" t="str">
        <f t="shared" si="114"/>
        <v/>
      </c>
      <c r="BI239" s="76" t="str">
        <f t="shared" si="115"/>
        <v/>
      </c>
      <c r="BJ239" s="78"/>
      <c r="BK239" s="78"/>
      <c r="BL239" s="78"/>
      <c r="BM239" s="78"/>
      <c r="BN239" s="78"/>
      <c r="BO239" s="78"/>
      <c r="BP239" s="78"/>
      <c r="BQ239" s="78"/>
      <c r="BR239" s="78"/>
      <c r="BS239" s="78"/>
      <c r="BT239" s="78" t="str">
        <f t="shared" si="141"/>
        <v/>
      </c>
      <c r="BU239" s="78" t="str">
        <f t="shared" si="117"/>
        <v/>
      </c>
      <c r="BV239" s="82"/>
      <c r="BW239" s="82"/>
      <c r="BX239" s="82"/>
      <c r="BY239" s="82"/>
      <c r="BZ239" s="82"/>
      <c r="CA239" s="82" t="str">
        <f t="shared" si="118"/>
        <v/>
      </c>
      <c r="CB239" s="82" t="str">
        <f>IFERROR(IF($CB$197=0,0,((CA239/SUMIFS($BV$200:$BZ$200,BV239:BZ239,"&gt;=0"))*100)),"")</f>
        <v/>
      </c>
      <c r="CC239" s="84"/>
      <c r="CD239" s="84"/>
      <c r="CE239" s="84"/>
      <c r="CF239" s="84"/>
      <c r="CG239" s="84"/>
      <c r="CH239" s="84" t="str">
        <f t="shared" si="120"/>
        <v/>
      </c>
      <c r="CI239" s="84" t="str">
        <f t="shared" si="121"/>
        <v/>
      </c>
      <c r="CJ239" s="86"/>
      <c r="CK239" s="86"/>
      <c r="CL239" s="86"/>
      <c r="CM239" s="86"/>
      <c r="CN239" s="86"/>
      <c r="CO239" s="86" t="str">
        <f t="shared" si="142"/>
        <v/>
      </c>
      <c r="CP239" s="86" t="str">
        <f t="shared" si="123"/>
        <v/>
      </c>
      <c r="CQ239" s="88"/>
      <c r="CR239" s="88"/>
      <c r="CS239" s="88"/>
      <c r="CT239" s="88"/>
      <c r="CU239" s="88"/>
      <c r="CV239" s="88"/>
      <c r="CW239" s="88"/>
      <c r="CX239" s="88"/>
      <c r="CY239" s="88" t="str">
        <f t="shared" si="143"/>
        <v/>
      </c>
      <c r="CZ239" s="89" t="str">
        <f t="shared" si="125"/>
        <v/>
      </c>
      <c r="DA239" s="386"/>
      <c r="DB239" s="385"/>
      <c r="DC239" s="80" t="str">
        <f t="shared" si="126"/>
        <v/>
      </c>
      <c r="DD239" s="162" t="str">
        <f t="shared" si="127"/>
        <v/>
      </c>
      <c r="DE239" s="162" t="str">
        <f t="shared" si="128"/>
        <v/>
      </c>
      <c r="DF239" s="162" t="str">
        <f t="shared" si="129"/>
        <v/>
      </c>
      <c r="DG239" s="162" t="str">
        <f t="shared" si="130"/>
        <v/>
      </c>
      <c r="DH239" s="93" t="str">
        <f t="shared" si="131"/>
        <v/>
      </c>
      <c r="DI239" s="94" t="str">
        <f t="shared" si="132"/>
        <v/>
      </c>
      <c r="DJ239" s="95" t="str">
        <f t="shared" si="133"/>
        <v/>
      </c>
      <c r="DK239" s="96" t="str">
        <f t="shared" si="134"/>
        <v/>
      </c>
      <c r="DL239" s="97" t="str">
        <f t="shared" si="135"/>
        <v/>
      </c>
      <c r="DM239" s="164" t="str">
        <f t="shared" si="136"/>
        <v/>
      </c>
      <c r="DN239" s="225" t="str">
        <f t="shared" si="137"/>
        <v/>
      </c>
      <c r="DO239" s="225" t="str">
        <f t="shared" si="145"/>
        <v/>
      </c>
      <c r="DP239" s="225" t="str">
        <f t="shared" si="144"/>
        <v/>
      </c>
      <c r="DQ239" s="172" t="str">
        <f t="shared" si="138"/>
        <v/>
      </c>
    </row>
    <row r="240" spans="1:121" ht="18" hidden="1" customHeight="1" thickBot="1">
      <c r="A240" s="70"/>
      <c r="B240" s="118"/>
      <c r="C240" s="462"/>
      <c r="D240" s="463"/>
      <c r="E240" s="183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 t="str">
        <f t="shared" si="105"/>
        <v/>
      </c>
      <c r="R240" s="76" t="str">
        <f t="shared" si="106"/>
        <v/>
      </c>
      <c r="S240" s="123"/>
      <c r="T240" s="123"/>
      <c r="U240" s="123"/>
      <c r="V240" s="123"/>
      <c r="W240" s="123"/>
      <c r="X240" s="123"/>
      <c r="Y240" s="123"/>
      <c r="Z240" s="123"/>
      <c r="AA240" s="123"/>
      <c r="AB240" s="123"/>
      <c r="AC240" s="123" t="str">
        <f t="shared" si="107"/>
        <v/>
      </c>
      <c r="AD240" s="79" t="str">
        <f t="shared" si="108"/>
        <v/>
      </c>
      <c r="AE240" s="183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76" t="str">
        <f t="shared" si="109"/>
        <v/>
      </c>
      <c r="AP240" s="76" t="str">
        <f t="shared" si="110"/>
        <v/>
      </c>
      <c r="AQ240" s="123"/>
      <c r="AR240" s="123"/>
      <c r="AS240" s="123"/>
      <c r="AT240" s="123"/>
      <c r="AU240" s="123"/>
      <c r="AV240" s="123"/>
      <c r="AW240" s="123"/>
      <c r="AX240" s="78" t="str">
        <f t="shared" si="140"/>
        <v/>
      </c>
      <c r="AY240" s="78" t="str">
        <f t="shared" si="112"/>
        <v/>
      </c>
      <c r="AZ240" s="387"/>
      <c r="BA240" s="388"/>
      <c r="BB240" s="80" t="str">
        <f t="shared" si="113"/>
        <v/>
      </c>
      <c r="BC240" s="183"/>
      <c r="BD240" s="121"/>
      <c r="BE240" s="121"/>
      <c r="BF240" s="121"/>
      <c r="BG240" s="121"/>
      <c r="BH240" s="76" t="str">
        <f t="shared" si="114"/>
        <v/>
      </c>
      <c r="BI240" s="76" t="str">
        <f t="shared" si="115"/>
        <v/>
      </c>
      <c r="BJ240" s="123"/>
      <c r="BK240" s="123"/>
      <c r="BL240" s="123"/>
      <c r="BM240" s="123"/>
      <c r="BN240" s="123"/>
      <c r="BO240" s="123"/>
      <c r="BP240" s="123"/>
      <c r="BQ240" s="123"/>
      <c r="BR240" s="123"/>
      <c r="BS240" s="123"/>
      <c r="BT240" s="78" t="str">
        <f t="shared" si="141"/>
        <v/>
      </c>
      <c r="BU240" s="78" t="str">
        <f t="shared" si="117"/>
        <v/>
      </c>
      <c r="BV240" s="127"/>
      <c r="BW240" s="127"/>
      <c r="BX240" s="127"/>
      <c r="BY240" s="127"/>
      <c r="BZ240" s="127"/>
      <c r="CA240" s="82" t="str">
        <f t="shared" si="118"/>
        <v/>
      </c>
      <c r="CB240" s="82" t="str">
        <f t="shared" si="119"/>
        <v/>
      </c>
      <c r="CC240" s="129"/>
      <c r="CD240" s="129"/>
      <c r="CE240" s="129"/>
      <c r="CF240" s="129"/>
      <c r="CG240" s="129"/>
      <c r="CH240" s="84" t="str">
        <f t="shared" si="120"/>
        <v/>
      </c>
      <c r="CI240" s="84" t="str">
        <f t="shared" si="121"/>
        <v/>
      </c>
      <c r="CJ240" s="131"/>
      <c r="CK240" s="131"/>
      <c r="CL240" s="131"/>
      <c r="CM240" s="131"/>
      <c r="CN240" s="131"/>
      <c r="CO240" s="131" t="str">
        <f t="shared" si="142"/>
        <v/>
      </c>
      <c r="CP240" s="86" t="str">
        <f t="shared" si="123"/>
        <v/>
      </c>
      <c r="CQ240" s="133"/>
      <c r="CR240" s="133"/>
      <c r="CS240" s="133"/>
      <c r="CT240" s="133"/>
      <c r="CU240" s="133"/>
      <c r="CV240" s="133"/>
      <c r="CW240" s="133"/>
      <c r="CX240" s="133"/>
      <c r="CY240" s="88" t="str">
        <f t="shared" si="143"/>
        <v/>
      </c>
      <c r="CZ240" s="89" t="str">
        <f t="shared" si="125"/>
        <v/>
      </c>
      <c r="DA240" s="389"/>
      <c r="DB240" s="388"/>
      <c r="DC240" s="80" t="str">
        <f t="shared" si="126"/>
        <v/>
      </c>
      <c r="DD240" s="162" t="str">
        <f t="shared" si="127"/>
        <v/>
      </c>
      <c r="DE240" s="162" t="str">
        <f t="shared" si="128"/>
        <v/>
      </c>
      <c r="DF240" s="162" t="str">
        <f t="shared" si="129"/>
        <v/>
      </c>
      <c r="DG240" s="162" t="str">
        <f t="shared" si="130"/>
        <v/>
      </c>
      <c r="DH240" s="93" t="str">
        <f t="shared" si="131"/>
        <v/>
      </c>
      <c r="DI240" s="94" t="str">
        <f t="shared" si="132"/>
        <v/>
      </c>
      <c r="DJ240" s="95" t="str">
        <f t="shared" si="133"/>
        <v/>
      </c>
      <c r="DK240" s="96" t="str">
        <f t="shared" si="134"/>
        <v/>
      </c>
      <c r="DL240" s="97" t="str">
        <f t="shared" si="135"/>
        <v/>
      </c>
      <c r="DM240" s="164" t="str">
        <f t="shared" si="136"/>
        <v/>
      </c>
      <c r="DN240" s="225" t="str">
        <f t="shared" si="137"/>
        <v/>
      </c>
      <c r="DO240" s="225" t="str">
        <f t="shared" si="145"/>
        <v/>
      </c>
      <c r="DP240" s="225" t="str">
        <f t="shared" si="144"/>
        <v/>
      </c>
      <c r="DQ240" s="172" t="str">
        <f t="shared" si="138"/>
        <v/>
      </c>
    </row>
    <row r="241" spans="2:119" s="148" customFormat="1" ht="15" hidden="1">
      <c r="B241" s="144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  <c r="AN241" s="144"/>
      <c r="AO241" s="144"/>
      <c r="AP241" s="144"/>
      <c r="AQ241" s="144"/>
      <c r="AR241" s="144"/>
      <c r="AS241" s="144"/>
      <c r="AT241" s="144"/>
      <c r="AU241" s="144"/>
      <c r="AV241" s="144"/>
      <c r="AW241" s="144"/>
      <c r="AX241" s="144"/>
      <c r="AY241" s="144"/>
      <c r="AZ241" s="144"/>
      <c r="BA241" s="144"/>
      <c r="BB241" s="144"/>
      <c r="BC241" s="144"/>
      <c r="BD241" s="144"/>
      <c r="BE241" s="144"/>
      <c r="BF241" s="144"/>
      <c r="BG241" s="144"/>
      <c r="BH241" s="144"/>
      <c r="BI241" s="144"/>
      <c r="BJ241" s="144"/>
      <c r="BK241" s="144"/>
      <c r="BL241" s="144"/>
      <c r="BM241" s="144"/>
      <c r="BN241" s="144"/>
      <c r="BO241" s="144"/>
      <c r="BP241" s="144"/>
      <c r="BQ241" s="144"/>
      <c r="BR241" s="144"/>
      <c r="BS241" s="144"/>
      <c r="BT241" s="144"/>
      <c r="BU241" s="144"/>
      <c r="BV241" s="144"/>
      <c r="BW241" s="144"/>
      <c r="BX241" s="144"/>
      <c r="BY241" s="144"/>
      <c r="BZ241" s="144"/>
      <c r="CA241" s="144"/>
      <c r="CB241" s="144"/>
      <c r="CC241" s="144"/>
      <c r="CD241" s="144"/>
      <c r="CE241" s="144"/>
      <c r="CF241" s="144"/>
      <c r="CG241" s="144"/>
      <c r="CH241" s="144"/>
      <c r="CI241" s="144"/>
      <c r="CJ241" s="144"/>
      <c r="CK241" s="144"/>
      <c r="CL241" s="144"/>
      <c r="CM241" s="144"/>
      <c r="CN241" s="144"/>
      <c r="CO241" s="144"/>
      <c r="CP241" s="144"/>
      <c r="CQ241" s="144"/>
      <c r="CR241" s="144"/>
      <c r="CS241" s="144"/>
      <c r="CT241" s="144"/>
      <c r="CU241" s="144"/>
      <c r="CV241" s="144"/>
      <c r="CW241" s="144"/>
      <c r="CX241" s="144"/>
      <c r="CY241" s="144"/>
      <c r="CZ241" s="268" t="s">
        <v>102</v>
      </c>
      <c r="DA241" s="269"/>
      <c r="DB241" s="269"/>
      <c r="DC241" s="269"/>
      <c r="DD241" s="2"/>
      <c r="DE241" s="2"/>
      <c r="DF241" s="2"/>
      <c r="DG241" s="2"/>
      <c r="DH241" s="145" t="str">
        <f>IFERROR(AVERAGE(DH201:DH240),"")</f>
        <v/>
      </c>
      <c r="DI241" s="145" t="str">
        <f>IFERROR(AVERAGE(DI201:DI240),"")</f>
        <v/>
      </c>
      <c r="DJ241" s="145" t="str">
        <f>IFERROR(AVERAGE(DJ201:DJ240),"")</f>
        <v/>
      </c>
      <c r="DK241" s="145" t="str">
        <f>IFERROR(AVERAGE(DK201:DK240),"")</f>
        <v/>
      </c>
      <c r="DL241" s="151"/>
      <c r="DM241" s="147"/>
      <c r="DN241" s="151"/>
      <c r="DO241" s="151"/>
    </row>
    <row r="242" spans="2:119" s="148" customFormat="1" ht="15" hidden="1">
      <c r="B242" s="144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  <c r="AN242" s="144"/>
      <c r="AO242" s="144"/>
      <c r="AP242" s="144"/>
      <c r="AQ242" s="144"/>
      <c r="AR242" s="144"/>
      <c r="AS242" s="144"/>
      <c r="AT242" s="144"/>
      <c r="AU242" s="144"/>
      <c r="AV242" s="144"/>
      <c r="AW242" s="144"/>
      <c r="AX242" s="144"/>
      <c r="AY242" s="144"/>
      <c r="AZ242" s="144"/>
      <c r="BA242" s="144"/>
      <c r="BB242" s="144"/>
      <c r="BC242" s="144"/>
      <c r="BD242" s="144"/>
      <c r="BE242" s="144"/>
      <c r="BF242" s="144"/>
      <c r="BG242" s="144"/>
      <c r="BH242" s="144"/>
      <c r="BI242" s="144"/>
      <c r="BJ242" s="144"/>
      <c r="BK242" s="144"/>
      <c r="BL242" s="144"/>
      <c r="BM242" s="144"/>
      <c r="BN242" s="144"/>
      <c r="BO242" s="144"/>
      <c r="BP242" s="144"/>
      <c r="BQ242" s="144"/>
      <c r="BR242" s="144"/>
      <c r="BS242" s="144"/>
      <c r="BT242" s="144"/>
      <c r="BU242" s="144"/>
      <c r="BV242" s="144"/>
      <c r="BW242" s="144"/>
      <c r="BX242" s="144"/>
      <c r="BY242" s="144"/>
      <c r="BZ242" s="144"/>
      <c r="CA242" s="144"/>
      <c r="CB242" s="144"/>
      <c r="CC242" s="144"/>
      <c r="CD242" s="144"/>
      <c r="CE242" s="144"/>
      <c r="CF242" s="144"/>
      <c r="CG242" s="144"/>
      <c r="CH242" s="144"/>
      <c r="CI242" s="144"/>
      <c r="CJ242" s="144"/>
      <c r="CK242" s="144"/>
      <c r="CL242" s="144"/>
      <c r="CM242" s="144"/>
      <c r="CN242" s="144"/>
      <c r="CO242" s="144"/>
      <c r="CP242" s="144"/>
      <c r="CQ242" s="144"/>
      <c r="CR242" s="144"/>
      <c r="CS242" s="144"/>
      <c r="CT242" s="144"/>
      <c r="CU242" s="144"/>
      <c r="CV242" s="144"/>
      <c r="CW242" s="144"/>
      <c r="CX242" s="144"/>
      <c r="CY242" s="144"/>
      <c r="CZ242" s="270" t="s">
        <v>103</v>
      </c>
      <c r="DA242" s="270"/>
      <c r="DB242" s="270"/>
      <c r="DC242" s="270"/>
      <c r="DD242" s="2"/>
      <c r="DE242" s="2"/>
      <c r="DF242" s="2"/>
      <c r="DG242" s="2"/>
      <c r="DH242" s="145" t="str">
        <f>IFERROR(ROUND(STDEV(DH201:DH240),2),"")</f>
        <v/>
      </c>
      <c r="DI242" s="145" t="str">
        <f>IFERROR(ROUND(STDEV(DI201:DI240),2),"")</f>
        <v/>
      </c>
      <c r="DJ242" s="145" t="str">
        <f>IFERROR(ROUND(STDEV(DJ201:DJ240),2),"")</f>
        <v/>
      </c>
      <c r="DK242" s="145" t="str">
        <f>IFERROR(ROUND(STDEV(DK201:DK240),2),"")</f>
        <v/>
      </c>
      <c r="DL242" s="151"/>
      <c r="DM242" s="147"/>
      <c r="DN242" s="151"/>
    </row>
    <row r="243" spans="2:119" s="148" customFormat="1" ht="15" hidden="1">
      <c r="B243" s="144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  <c r="AN243" s="144"/>
      <c r="AO243" s="144"/>
      <c r="AP243" s="144"/>
      <c r="AQ243" s="144"/>
      <c r="AR243" s="144"/>
      <c r="AS243" s="144"/>
      <c r="AT243" s="144"/>
      <c r="AU243" s="144"/>
      <c r="AV243" s="144"/>
      <c r="AW243" s="144"/>
      <c r="AX243" s="144"/>
      <c r="AY243" s="144"/>
      <c r="AZ243" s="144"/>
      <c r="BA243" s="144"/>
      <c r="BB243" s="144"/>
      <c r="BC243" s="144"/>
      <c r="BD243" s="144"/>
      <c r="BE243" s="144"/>
      <c r="BF243" s="144"/>
      <c r="BG243" s="144"/>
      <c r="BH243" s="144"/>
      <c r="BI243" s="144"/>
      <c r="BJ243" s="144"/>
      <c r="BK243" s="144"/>
      <c r="BL243" s="144"/>
      <c r="BM243" s="144"/>
      <c r="BN243" s="144"/>
      <c r="BO243" s="144"/>
      <c r="BP243" s="144"/>
      <c r="BQ243" s="144"/>
      <c r="BR243" s="144"/>
      <c r="BS243" s="144"/>
      <c r="BT243" s="144"/>
      <c r="BU243" s="144"/>
      <c r="BV243" s="144"/>
      <c r="BW243" s="144"/>
      <c r="BX243" s="144"/>
      <c r="BY243" s="144"/>
      <c r="BZ243" s="144"/>
      <c r="CA243" s="144"/>
      <c r="CB243" s="144"/>
      <c r="CC243" s="144"/>
      <c r="CD243" s="144"/>
      <c r="CE243" s="144"/>
      <c r="CF243" s="144"/>
      <c r="CG243" s="144"/>
      <c r="CH243" s="144"/>
      <c r="CI243" s="144"/>
      <c r="CJ243" s="144"/>
      <c r="CK243" s="144"/>
      <c r="CL243" s="144"/>
      <c r="CM243" s="144"/>
      <c r="CN243" s="144"/>
      <c r="CO243" s="144"/>
      <c r="CP243" s="144"/>
      <c r="CQ243" s="144"/>
      <c r="CR243" s="144"/>
      <c r="CS243" s="144"/>
      <c r="CT243" s="144"/>
      <c r="CU243" s="144"/>
      <c r="CV243" s="144"/>
      <c r="CW243" s="144"/>
      <c r="CX243" s="144"/>
      <c r="CY243" s="144"/>
      <c r="CZ243" s="144"/>
      <c r="DA243" s="144"/>
      <c r="DB243" s="144"/>
      <c r="DC243" s="144"/>
      <c r="DD243" s="149"/>
      <c r="DE243" s="149"/>
      <c r="DF243" s="149"/>
      <c r="DG243" s="149"/>
      <c r="DH243" s="150"/>
      <c r="DL243" s="151"/>
      <c r="DM243" s="147"/>
      <c r="DN243" s="151"/>
    </row>
    <row r="244" spans="2:119" s="148" customFormat="1" ht="15">
      <c r="B244" s="144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  <c r="AN244" s="144"/>
      <c r="AO244" s="144"/>
      <c r="AP244" s="144"/>
      <c r="AQ244" s="144"/>
      <c r="AR244" s="144"/>
      <c r="AS244" s="144"/>
      <c r="AT244" s="144"/>
      <c r="AU244" s="144"/>
      <c r="AV244" s="144"/>
      <c r="AW244" s="144"/>
      <c r="AX244" s="144"/>
      <c r="AY244" s="144"/>
      <c r="AZ244" s="144"/>
      <c r="BA244" s="144"/>
      <c r="BB244" s="144"/>
      <c r="BC244" s="144"/>
      <c r="BD244" s="144"/>
      <c r="BE244" s="144"/>
      <c r="BF244" s="144"/>
      <c r="BG244" s="144"/>
      <c r="BH244" s="144"/>
      <c r="BI244" s="144"/>
      <c r="BJ244" s="144"/>
      <c r="BK244" s="144"/>
      <c r="BL244" s="144"/>
      <c r="BM244" s="144"/>
      <c r="BN244" s="144"/>
      <c r="BO244" s="144"/>
      <c r="BP244" s="144"/>
      <c r="BQ244" s="144"/>
      <c r="BR244" s="144"/>
      <c r="BS244" s="144"/>
      <c r="BT244" s="144"/>
      <c r="BU244" s="144"/>
      <c r="BV244" s="144"/>
      <c r="BW244" s="144"/>
      <c r="BX244" s="144"/>
      <c r="BY244" s="144"/>
      <c r="BZ244" s="144"/>
      <c r="CA244" s="144"/>
      <c r="CB244" s="144"/>
      <c r="CC244" s="144"/>
      <c r="CD244" s="144"/>
      <c r="CE244" s="144"/>
      <c r="CF244" s="144"/>
      <c r="CG244" s="144"/>
      <c r="CH244" s="144"/>
      <c r="CI244" s="144"/>
      <c r="CJ244" s="144"/>
      <c r="CK244" s="144"/>
      <c r="CL244" s="144"/>
      <c r="CM244" s="144"/>
      <c r="CN244" s="144"/>
      <c r="CO244" s="144"/>
      <c r="CP244" s="144"/>
      <c r="CQ244" s="144"/>
      <c r="CR244" s="144"/>
      <c r="CS244" s="144"/>
      <c r="CT244" s="144"/>
      <c r="CU244" s="144"/>
      <c r="CV244" s="144"/>
      <c r="CW244" s="144"/>
      <c r="CX244" s="144"/>
      <c r="CY244" s="144"/>
      <c r="CZ244" s="144"/>
      <c r="DA244" s="144"/>
      <c r="DB244" s="144"/>
      <c r="DC244" s="144"/>
      <c r="DD244" s="149"/>
      <c r="DE244" s="149"/>
      <c r="DF244" s="149"/>
      <c r="DG244" s="149"/>
      <c r="DH244" s="150"/>
      <c r="DL244" s="151"/>
      <c r="DM244" s="147"/>
      <c r="DN244" s="151"/>
    </row>
    <row r="245" spans="2:119" s="148" customFormat="1" ht="15">
      <c r="B245" s="144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  <c r="AN245" s="144"/>
      <c r="AO245" s="144"/>
      <c r="AP245" s="144"/>
      <c r="AQ245" s="144"/>
      <c r="AR245" s="144"/>
      <c r="AS245" s="144"/>
      <c r="AT245" s="144"/>
      <c r="AU245" s="144"/>
      <c r="AV245" s="144"/>
      <c r="AW245" s="144"/>
      <c r="AX245" s="144"/>
      <c r="AY245" s="144"/>
      <c r="AZ245" s="144"/>
      <c r="BA245" s="144"/>
      <c r="BB245" s="144"/>
      <c r="BC245" s="144"/>
      <c r="BD245" s="144"/>
      <c r="BE245" s="144"/>
      <c r="BF245" s="144"/>
      <c r="BG245" s="144"/>
      <c r="BH245" s="144"/>
      <c r="BI245" s="144"/>
      <c r="BJ245" s="144"/>
      <c r="BK245" s="144"/>
      <c r="BL245" s="144"/>
      <c r="BM245" s="144"/>
      <c r="BN245" s="144"/>
      <c r="BO245" s="144"/>
      <c r="BP245" s="144"/>
      <c r="BQ245" s="144"/>
      <c r="BR245" s="144"/>
      <c r="BS245" s="144"/>
      <c r="BT245" s="144"/>
      <c r="BU245" s="144"/>
      <c r="BV245" s="144"/>
      <c r="BW245" s="144"/>
      <c r="BX245" s="144"/>
      <c r="BY245" s="144"/>
      <c r="BZ245" s="144"/>
      <c r="CA245" s="144"/>
      <c r="CB245" s="144"/>
      <c r="CC245" s="144"/>
      <c r="CD245" s="144"/>
      <c r="CE245" s="144"/>
      <c r="CF245" s="144"/>
      <c r="CG245" s="144"/>
      <c r="CH245" s="144"/>
      <c r="CI245" s="144"/>
      <c r="CJ245" s="144"/>
      <c r="CK245" s="144"/>
      <c r="CL245" s="144"/>
      <c r="CM245" s="144"/>
      <c r="CN245" s="144"/>
      <c r="CO245" s="144"/>
      <c r="CP245" s="144"/>
      <c r="CQ245" s="144"/>
      <c r="CR245" s="144"/>
      <c r="CS245" s="144"/>
      <c r="CT245" s="144"/>
      <c r="CU245" s="144"/>
      <c r="CV245" s="144"/>
      <c r="CW245" s="144"/>
      <c r="CX245" s="144"/>
      <c r="CY245" s="144"/>
      <c r="CZ245" s="144"/>
      <c r="DA245" s="144"/>
      <c r="DB245" s="144"/>
      <c r="DC245" s="144"/>
      <c r="DD245" s="149"/>
      <c r="DE245" s="149"/>
      <c r="DF245" s="149"/>
      <c r="DG245" s="149"/>
      <c r="DH245" s="150"/>
      <c r="DL245" s="151"/>
      <c r="DM245" s="147"/>
      <c r="DN245" s="151"/>
    </row>
    <row r="246" spans="2:119"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3"/>
      <c r="AC246" s="143"/>
      <c r="AD246" s="143"/>
      <c r="AE246" s="143"/>
      <c r="AF246" s="143"/>
      <c r="AG246" s="143"/>
      <c r="AH246" s="143"/>
      <c r="AI246" s="143"/>
      <c r="AJ246" s="143"/>
      <c r="AK246" s="143"/>
      <c r="AL246" s="143"/>
      <c r="AM246" s="143"/>
      <c r="AN246" s="143"/>
      <c r="AO246" s="143"/>
      <c r="AP246" s="143"/>
      <c r="AQ246" s="143"/>
      <c r="AR246" s="143"/>
      <c r="AS246" s="143"/>
      <c r="AT246" s="143"/>
      <c r="AU246" s="143"/>
      <c r="AV246" s="143"/>
      <c r="AW246" s="143"/>
      <c r="AX246" s="143"/>
      <c r="AY246" s="143"/>
      <c r="AZ246" s="143"/>
      <c r="BA246" s="143"/>
      <c r="BB246" s="143"/>
      <c r="BC246" s="143"/>
      <c r="BD246" s="143"/>
      <c r="BE246" s="143"/>
      <c r="BF246" s="143"/>
      <c r="BG246" s="143"/>
      <c r="BH246" s="143"/>
      <c r="BI246" s="143"/>
      <c r="BJ246" s="143"/>
      <c r="BK246" s="143"/>
      <c r="BL246" s="143"/>
      <c r="BM246" s="143"/>
      <c r="BN246" s="143"/>
      <c r="BO246" s="143"/>
      <c r="BP246" s="143"/>
      <c r="BQ246" s="143"/>
      <c r="BR246" s="143"/>
      <c r="BS246" s="143"/>
      <c r="BT246" s="143"/>
      <c r="BU246" s="143"/>
      <c r="BV246" s="143"/>
      <c r="BW246" s="143"/>
      <c r="BX246" s="143"/>
      <c r="BY246" s="143"/>
      <c r="BZ246" s="143"/>
      <c r="CA246" s="143"/>
      <c r="CB246" s="143"/>
      <c r="CC246" s="143"/>
      <c r="CD246" s="143"/>
      <c r="CE246" s="143"/>
      <c r="CF246" s="143"/>
      <c r="CG246" s="143"/>
      <c r="CH246" s="143"/>
      <c r="CI246" s="143"/>
      <c r="CJ246" s="143"/>
      <c r="CK246" s="143"/>
      <c r="CL246" s="143"/>
      <c r="CM246" s="143"/>
      <c r="CN246" s="143"/>
      <c r="CO246" s="143"/>
      <c r="CP246" s="143"/>
      <c r="CQ246" s="143"/>
      <c r="CR246" s="143"/>
      <c r="CS246" s="143"/>
      <c r="CT246" s="143"/>
      <c r="CU246" s="143"/>
      <c r="CV246" s="143"/>
      <c r="CW246" s="143"/>
      <c r="CX246" s="143"/>
      <c r="CY246" s="143"/>
      <c r="CZ246" s="143"/>
      <c r="DA246" s="143"/>
      <c r="DB246" s="143"/>
      <c r="DC246" s="143"/>
      <c r="DD246" s="173"/>
      <c r="DE246" s="173"/>
      <c r="DF246" s="173"/>
      <c r="DG246" s="173"/>
    </row>
  </sheetData>
  <dataConsolidate/>
  <mergeCells count="836">
    <mergeCell ref="C5:D5"/>
    <mergeCell ref="C6:D6"/>
    <mergeCell ref="E6:CZ6"/>
    <mergeCell ref="C7:D7"/>
    <mergeCell ref="E7:AD7"/>
    <mergeCell ref="AE7:BB7"/>
    <mergeCell ref="BC7:CZ7"/>
    <mergeCell ref="DA7:DC8"/>
    <mergeCell ref="C8:D8"/>
    <mergeCell ref="E8:W8"/>
    <mergeCell ref="X8:AB8"/>
    <mergeCell ref="AC8:AD8"/>
    <mergeCell ref="AE8:AV8"/>
    <mergeCell ref="AW8:AZ8"/>
    <mergeCell ref="BA8:BB8"/>
    <mergeCell ref="BC8:CS8"/>
    <mergeCell ref="CT8:CX8"/>
    <mergeCell ref="AP10:AP12"/>
    <mergeCell ref="AX10:AX11"/>
    <mergeCell ref="AY10:AY12"/>
    <mergeCell ref="BB10:BB12"/>
    <mergeCell ref="CY8:CZ8"/>
    <mergeCell ref="A9:A12"/>
    <mergeCell ref="B9:B12"/>
    <mergeCell ref="C9:C12"/>
    <mergeCell ref="D9:D10"/>
    <mergeCell ref="E9:M9"/>
    <mergeCell ref="N9:O9"/>
    <mergeCell ref="P9:Q9"/>
    <mergeCell ref="S9:Y9"/>
    <mergeCell ref="Z9:AC9"/>
    <mergeCell ref="BI10:BI12"/>
    <mergeCell ref="BT10:BT11"/>
    <mergeCell ref="BU10:BU12"/>
    <mergeCell ref="CA10:CA11"/>
    <mergeCell ref="CB10:CB12"/>
    <mergeCell ref="CP10:CP12"/>
    <mergeCell ref="CY10:CY11"/>
    <mergeCell ref="CZ10:CZ12"/>
    <mergeCell ref="BH10:BH11"/>
    <mergeCell ref="DL9:DL12"/>
    <mergeCell ref="Q10:Q11"/>
    <mergeCell ref="R10:R12"/>
    <mergeCell ref="AC10:AC11"/>
    <mergeCell ref="AD10:AD12"/>
    <mergeCell ref="AO10:AO11"/>
    <mergeCell ref="CG9:CH9"/>
    <mergeCell ref="CJ9:CM9"/>
    <mergeCell ref="CN9:CO9"/>
    <mergeCell ref="CQ9:CW9"/>
    <mergeCell ref="CX9:CY9"/>
    <mergeCell ref="DA9:DB9"/>
    <mergeCell ref="BG9:BH9"/>
    <mergeCell ref="BJ9:BR9"/>
    <mergeCell ref="BS9:BT9"/>
    <mergeCell ref="BV9:BY9"/>
    <mergeCell ref="BZ9:CA9"/>
    <mergeCell ref="CC9:CF9"/>
    <mergeCell ref="AE9:AM9"/>
    <mergeCell ref="AN9:AO9"/>
    <mergeCell ref="AQ9:AV9"/>
    <mergeCell ref="AW9:AX9"/>
    <mergeCell ref="AZ9:BA10"/>
    <mergeCell ref="BC9:BF9"/>
    <mergeCell ref="DH9:DH12"/>
    <mergeCell ref="DI9:DI11"/>
    <mergeCell ref="DJ9:DJ11"/>
    <mergeCell ref="DK9:DK11"/>
    <mergeCell ref="AZ14:BA14"/>
    <mergeCell ref="DA14:DB14"/>
    <mergeCell ref="DR14:DU14"/>
    <mergeCell ref="DV14:DW14"/>
    <mergeCell ref="AZ15:BA15"/>
    <mergeCell ref="DA15:DB15"/>
    <mergeCell ref="DR15:DU15"/>
    <mergeCell ref="DV15:DW15"/>
    <mergeCell ref="DC10:DC12"/>
    <mergeCell ref="AZ11:BA11"/>
    <mergeCell ref="DA11:DB12"/>
    <mergeCell ref="AZ12:BA12"/>
    <mergeCell ref="DR12:DW12"/>
    <mergeCell ref="AZ13:BA13"/>
    <mergeCell ref="DA13:DB13"/>
    <mergeCell ref="DR13:DU13"/>
    <mergeCell ref="DV13:DW13"/>
    <mergeCell ref="CH10:CH11"/>
    <mergeCell ref="CI10:CI12"/>
    <mergeCell ref="CO10:CO11"/>
    <mergeCell ref="AZ18:BA18"/>
    <mergeCell ref="DA18:DB18"/>
    <mergeCell ref="DR18:DU18"/>
    <mergeCell ref="DV18:DW18"/>
    <mergeCell ref="AZ19:BA19"/>
    <mergeCell ref="DA19:DB19"/>
    <mergeCell ref="DR19:DU19"/>
    <mergeCell ref="DV19:DW19"/>
    <mergeCell ref="AZ16:BA16"/>
    <mergeCell ref="DA16:DB16"/>
    <mergeCell ref="DR16:DU16"/>
    <mergeCell ref="DV16:DW16"/>
    <mergeCell ref="AZ17:BA17"/>
    <mergeCell ref="DA17:DB17"/>
    <mergeCell ref="DR17:DU17"/>
    <mergeCell ref="DV17:DW17"/>
    <mergeCell ref="AZ23:BA23"/>
    <mergeCell ref="DA23:DB23"/>
    <mergeCell ref="AZ24:BA24"/>
    <mergeCell ref="DA24:DB24"/>
    <mergeCell ref="AZ25:BA25"/>
    <mergeCell ref="DA25:DB25"/>
    <mergeCell ref="AZ20:BA20"/>
    <mergeCell ref="DA20:DB20"/>
    <mergeCell ref="AZ21:BA21"/>
    <mergeCell ref="DA21:DB21"/>
    <mergeCell ref="AZ22:BA22"/>
    <mergeCell ref="DA22:DB22"/>
    <mergeCell ref="AZ29:BA29"/>
    <mergeCell ref="DA29:DB29"/>
    <mergeCell ref="AZ30:BA30"/>
    <mergeCell ref="DA30:DB30"/>
    <mergeCell ref="AZ31:BA31"/>
    <mergeCell ref="DA31:DB31"/>
    <mergeCell ref="AZ26:BA26"/>
    <mergeCell ref="DA26:DB26"/>
    <mergeCell ref="AZ27:BA27"/>
    <mergeCell ref="DA27:DB27"/>
    <mergeCell ref="AZ28:BA28"/>
    <mergeCell ref="DA28:DB28"/>
    <mergeCell ref="AZ35:BA35"/>
    <mergeCell ref="DA35:DB35"/>
    <mergeCell ref="AZ36:BA36"/>
    <mergeCell ref="DA36:DB36"/>
    <mergeCell ref="AZ37:BA37"/>
    <mergeCell ref="DA37:DB37"/>
    <mergeCell ref="AZ32:BA32"/>
    <mergeCell ref="DA32:DB32"/>
    <mergeCell ref="AZ33:BA33"/>
    <mergeCell ref="DA33:DB33"/>
    <mergeCell ref="AZ34:BA34"/>
    <mergeCell ref="DA34:DB34"/>
    <mergeCell ref="AZ41:BA41"/>
    <mergeCell ref="DA41:DB41"/>
    <mergeCell ref="AZ42:BA42"/>
    <mergeCell ref="DA42:DB42"/>
    <mergeCell ref="AZ43:BA43"/>
    <mergeCell ref="DA43:DB43"/>
    <mergeCell ref="AZ38:BA38"/>
    <mergeCell ref="DA38:DB38"/>
    <mergeCell ref="AZ39:BA39"/>
    <mergeCell ref="DA39:DB39"/>
    <mergeCell ref="AZ40:BA40"/>
    <mergeCell ref="DA40:DB40"/>
    <mergeCell ref="AZ47:BA47"/>
    <mergeCell ref="DA47:DB47"/>
    <mergeCell ref="AZ48:BA48"/>
    <mergeCell ref="DA48:DB48"/>
    <mergeCell ref="AZ49:BA49"/>
    <mergeCell ref="DA49:DB49"/>
    <mergeCell ref="AZ44:BA44"/>
    <mergeCell ref="DA44:DB44"/>
    <mergeCell ref="AZ45:BA45"/>
    <mergeCell ref="DA45:DB45"/>
    <mergeCell ref="AZ46:BA46"/>
    <mergeCell ref="DA46:DB46"/>
    <mergeCell ref="AZ53:BA53"/>
    <mergeCell ref="DA53:DB53"/>
    <mergeCell ref="AZ54:BA54"/>
    <mergeCell ref="DA54:DB54"/>
    <mergeCell ref="AZ55:BA55"/>
    <mergeCell ref="DA55:DB55"/>
    <mergeCell ref="AZ50:BA50"/>
    <mergeCell ref="DA50:DB50"/>
    <mergeCell ref="AZ51:BA51"/>
    <mergeCell ref="DA51:DB51"/>
    <mergeCell ref="AZ52:BA52"/>
    <mergeCell ref="DA52:DB52"/>
    <mergeCell ref="AZ59:BA59"/>
    <mergeCell ref="DA59:DB59"/>
    <mergeCell ref="AZ60:BA60"/>
    <mergeCell ref="DA60:DB60"/>
    <mergeCell ref="AZ61:BA61"/>
    <mergeCell ref="DA61:DB61"/>
    <mergeCell ref="AZ56:BA56"/>
    <mergeCell ref="DA56:DB56"/>
    <mergeCell ref="AZ57:BA57"/>
    <mergeCell ref="DA57:DB57"/>
    <mergeCell ref="AZ58:BA58"/>
    <mergeCell ref="DA58:DB58"/>
    <mergeCell ref="AZ65:BA65"/>
    <mergeCell ref="DA65:DB65"/>
    <mergeCell ref="AZ66:BA66"/>
    <mergeCell ref="DA66:DB66"/>
    <mergeCell ref="AZ67:BA67"/>
    <mergeCell ref="DA67:DB67"/>
    <mergeCell ref="AZ62:BA62"/>
    <mergeCell ref="DA62:DB62"/>
    <mergeCell ref="AZ63:BA63"/>
    <mergeCell ref="DA63:DB63"/>
    <mergeCell ref="AZ64:BA64"/>
    <mergeCell ref="DA64:DB64"/>
    <mergeCell ref="CZ68:DC68"/>
    <mergeCell ref="CZ69:DC69"/>
    <mergeCell ref="C73:D73"/>
    <mergeCell ref="C74:D74"/>
    <mergeCell ref="E74:CZ74"/>
    <mergeCell ref="C75:D75"/>
    <mergeCell ref="E75:AD75"/>
    <mergeCell ref="AE75:BB75"/>
    <mergeCell ref="BC75:CZ75"/>
    <mergeCell ref="DA75:DC76"/>
    <mergeCell ref="CT76:CX76"/>
    <mergeCell ref="CY76:CZ76"/>
    <mergeCell ref="AC76:AD76"/>
    <mergeCell ref="AE76:AV76"/>
    <mergeCell ref="AW76:AZ76"/>
    <mergeCell ref="A77:A80"/>
    <mergeCell ref="B77:B80"/>
    <mergeCell ref="C77:C80"/>
    <mergeCell ref="D77:D78"/>
    <mergeCell ref="E77:M77"/>
    <mergeCell ref="N77:Q77"/>
    <mergeCell ref="C76:D76"/>
    <mergeCell ref="E76:W76"/>
    <mergeCell ref="X76:AB76"/>
    <mergeCell ref="Q78:Q79"/>
    <mergeCell ref="R78:R80"/>
    <mergeCell ref="BV77:BY77"/>
    <mergeCell ref="BU78:BU80"/>
    <mergeCell ref="S77:Y77"/>
    <mergeCell ref="Z77:AC77"/>
    <mergeCell ref="AE77:AM77"/>
    <mergeCell ref="AN77:AO77"/>
    <mergeCell ref="AQ77:AV77"/>
    <mergeCell ref="AW77:AX77"/>
    <mergeCell ref="BA76:BB76"/>
    <mergeCell ref="BC76:CS76"/>
    <mergeCell ref="AC78:AC79"/>
    <mergeCell ref="AD78:AD80"/>
    <mergeCell ref="AO78:AO79"/>
    <mergeCell ref="AP78:AP80"/>
    <mergeCell ref="AZ77:BA78"/>
    <mergeCell ref="BC77:BF77"/>
    <mergeCell ref="BG77:BH77"/>
    <mergeCell ref="BJ77:BR77"/>
    <mergeCell ref="BS77:BT77"/>
    <mergeCell ref="AX78:AX79"/>
    <mergeCell ref="AY78:AY80"/>
    <mergeCell ref="BB78:BB80"/>
    <mergeCell ref="BH78:BH79"/>
    <mergeCell ref="BI78:BI80"/>
    <mergeCell ref="CJ77:CM77"/>
    <mergeCell ref="CN77:CO77"/>
    <mergeCell ref="CQ77:CW77"/>
    <mergeCell ref="CA78:CA79"/>
    <mergeCell ref="CB78:CB80"/>
    <mergeCell ref="CH78:CH79"/>
    <mergeCell ref="CI78:CI80"/>
    <mergeCell ref="CO78:CO79"/>
    <mergeCell ref="CP78:CP80"/>
    <mergeCell ref="DV84:DW84"/>
    <mergeCell ref="DR80:DW80"/>
    <mergeCell ref="AZ81:BA81"/>
    <mergeCell ref="DA81:DB81"/>
    <mergeCell ref="DR81:DU81"/>
    <mergeCell ref="DV81:DW81"/>
    <mergeCell ref="AZ82:BA82"/>
    <mergeCell ref="DA82:DB82"/>
    <mergeCell ref="DR82:DU82"/>
    <mergeCell ref="DV82:DW82"/>
    <mergeCell ref="DL77:DL80"/>
    <mergeCell ref="DM77:DM80"/>
    <mergeCell ref="DN77:DN80"/>
    <mergeCell ref="DO77:DO80"/>
    <mergeCell ref="CX77:CY77"/>
    <mergeCell ref="DA77:DB77"/>
    <mergeCell ref="DH77:DH80"/>
    <mergeCell ref="CY78:CY79"/>
    <mergeCell ref="CZ78:CZ80"/>
    <mergeCell ref="DC78:DC80"/>
    <mergeCell ref="DA79:DB80"/>
    <mergeCell ref="BZ77:CA77"/>
    <mergeCell ref="CC77:CF77"/>
    <mergeCell ref="CG77:CH77"/>
    <mergeCell ref="DI77:DI79"/>
    <mergeCell ref="DJ77:DJ79"/>
    <mergeCell ref="DK77:DK79"/>
    <mergeCell ref="DV87:DW87"/>
    <mergeCell ref="AZ88:BA88"/>
    <mergeCell ref="DA88:DB88"/>
    <mergeCell ref="AZ85:BA85"/>
    <mergeCell ref="DA85:DB85"/>
    <mergeCell ref="DR85:DU85"/>
    <mergeCell ref="DV85:DW85"/>
    <mergeCell ref="AZ86:BA86"/>
    <mergeCell ref="DA86:DB86"/>
    <mergeCell ref="DR86:DU86"/>
    <mergeCell ref="DV86:DW86"/>
    <mergeCell ref="BT78:BT79"/>
    <mergeCell ref="AZ79:BA79"/>
    <mergeCell ref="AZ80:BA80"/>
    <mergeCell ref="AZ83:BA83"/>
    <mergeCell ref="DA83:DB83"/>
    <mergeCell ref="DR83:DU83"/>
    <mergeCell ref="DV83:DW83"/>
    <mergeCell ref="AZ84:BA84"/>
    <mergeCell ref="DA84:DB84"/>
    <mergeCell ref="DR84:DU84"/>
    <mergeCell ref="AZ89:BA89"/>
    <mergeCell ref="DA89:DB89"/>
    <mergeCell ref="AZ90:BA90"/>
    <mergeCell ref="DA90:DB90"/>
    <mergeCell ref="AZ91:BA91"/>
    <mergeCell ref="DA91:DB91"/>
    <mergeCell ref="AZ87:BA87"/>
    <mergeCell ref="DA87:DB87"/>
    <mergeCell ref="DR87:DU87"/>
    <mergeCell ref="AZ95:BA95"/>
    <mergeCell ref="DA95:DB95"/>
    <mergeCell ref="AZ96:BA96"/>
    <mergeCell ref="DA96:DB96"/>
    <mergeCell ref="AZ97:BA97"/>
    <mergeCell ref="DA97:DB97"/>
    <mergeCell ref="AZ92:BA92"/>
    <mergeCell ref="DA92:DB92"/>
    <mergeCell ref="AZ93:BA93"/>
    <mergeCell ref="DA93:DB93"/>
    <mergeCell ref="AZ94:BA94"/>
    <mergeCell ref="DA94:DB94"/>
    <mergeCell ref="AZ101:BA101"/>
    <mergeCell ref="DA101:DB101"/>
    <mergeCell ref="AZ102:BA102"/>
    <mergeCell ref="DA102:DB102"/>
    <mergeCell ref="AZ103:BA103"/>
    <mergeCell ref="DA103:DB103"/>
    <mergeCell ref="AZ98:BA98"/>
    <mergeCell ref="DA98:DB98"/>
    <mergeCell ref="AZ99:BA99"/>
    <mergeCell ref="DA99:DB99"/>
    <mergeCell ref="AZ100:BA100"/>
    <mergeCell ref="DA100:DB100"/>
    <mergeCell ref="AZ107:BA107"/>
    <mergeCell ref="DA107:DB107"/>
    <mergeCell ref="AZ108:BA108"/>
    <mergeCell ref="DA108:DB108"/>
    <mergeCell ref="AZ109:BA109"/>
    <mergeCell ref="DA109:DB109"/>
    <mergeCell ref="AZ104:BA104"/>
    <mergeCell ref="DA104:DB104"/>
    <mergeCell ref="AZ105:BA105"/>
    <mergeCell ref="DA105:DB105"/>
    <mergeCell ref="AZ106:BA106"/>
    <mergeCell ref="DA106:DB106"/>
    <mergeCell ref="AZ113:BA113"/>
    <mergeCell ref="DA113:DB113"/>
    <mergeCell ref="AZ114:BA114"/>
    <mergeCell ref="DA114:DB114"/>
    <mergeCell ref="AZ115:BA115"/>
    <mergeCell ref="DA115:DB115"/>
    <mergeCell ref="AZ110:BA110"/>
    <mergeCell ref="DA110:DB110"/>
    <mergeCell ref="AZ111:BA111"/>
    <mergeCell ref="DA111:DB111"/>
    <mergeCell ref="AZ112:BA112"/>
    <mergeCell ref="DA112:DB112"/>
    <mergeCell ref="AZ119:BA119"/>
    <mergeCell ref="DA119:DB119"/>
    <mergeCell ref="AZ120:BA120"/>
    <mergeCell ref="DA120:DB120"/>
    <mergeCell ref="AZ121:BA121"/>
    <mergeCell ref="DA121:DB121"/>
    <mergeCell ref="AZ116:BA116"/>
    <mergeCell ref="DA116:DB116"/>
    <mergeCell ref="AZ117:BA117"/>
    <mergeCell ref="DA117:DB117"/>
    <mergeCell ref="AZ118:BA118"/>
    <mergeCell ref="DA118:DB118"/>
    <mergeCell ref="AZ125:BA125"/>
    <mergeCell ref="DA125:DB125"/>
    <mergeCell ref="AZ126:BA126"/>
    <mergeCell ref="DA126:DB126"/>
    <mergeCell ref="AZ127:BA127"/>
    <mergeCell ref="DA127:DB127"/>
    <mergeCell ref="AZ122:BA122"/>
    <mergeCell ref="DA122:DB122"/>
    <mergeCell ref="AZ123:BA123"/>
    <mergeCell ref="DA123:DB123"/>
    <mergeCell ref="AZ124:BA124"/>
    <mergeCell ref="DA124:DB124"/>
    <mergeCell ref="AZ131:BA131"/>
    <mergeCell ref="DA131:DB131"/>
    <mergeCell ref="AZ132:BA132"/>
    <mergeCell ref="DA132:DB132"/>
    <mergeCell ref="AZ133:BA133"/>
    <mergeCell ref="DA133:DB133"/>
    <mergeCell ref="AZ128:BA128"/>
    <mergeCell ref="DA128:DB128"/>
    <mergeCell ref="AZ129:BA129"/>
    <mergeCell ref="DA129:DB129"/>
    <mergeCell ref="AZ130:BA130"/>
    <mergeCell ref="DA130:DB130"/>
    <mergeCell ref="C140:D140"/>
    <mergeCell ref="C141:D141"/>
    <mergeCell ref="E141:CZ141"/>
    <mergeCell ref="C142:D142"/>
    <mergeCell ref="E142:AD142"/>
    <mergeCell ref="AE142:BB142"/>
    <mergeCell ref="BC142:CZ142"/>
    <mergeCell ref="AZ134:BA134"/>
    <mergeCell ref="DA134:DB134"/>
    <mergeCell ref="AZ135:BA135"/>
    <mergeCell ref="DA135:DB135"/>
    <mergeCell ref="CZ136:DC136"/>
    <mergeCell ref="CZ137:DC137"/>
    <mergeCell ref="DA142:DC143"/>
    <mergeCell ref="C143:D143"/>
    <mergeCell ref="E143:W143"/>
    <mergeCell ref="X143:AB143"/>
    <mergeCell ref="AC143:AD143"/>
    <mergeCell ref="AE143:AV143"/>
    <mergeCell ref="AW143:AZ143"/>
    <mergeCell ref="BA143:BB143"/>
    <mergeCell ref="BC143:CS143"/>
    <mergeCell ref="CT143:CX143"/>
    <mergeCell ref="CY143:CZ143"/>
    <mergeCell ref="A144:A147"/>
    <mergeCell ref="B144:B147"/>
    <mergeCell ref="C144:C147"/>
    <mergeCell ref="D144:D145"/>
    <mergeCell ref="E144:M144"/>
    <mergeCell ref="N144:Q144"/>
    <mergeCell ref="S144:Y144"/>
    <mergeCell ref="Z144:AC144"/>
    <mergeCell ref="AE144:AM144"/>
    <mergeCell ref="AD145:AD147"/>
    <mergeCell ref="DN144:DN147"/>
    <mergeCell ref="CJ144:CM144"/>
    <mergeCell ref="CN144:CO144"/>
    <mergeCell ref="CQ144:CW144"/>
    <mergeCell ref="CX144:CY144"/>
    <mergeCell ref="DA144:DB144"/>
    <mergeCell ref="DH144:DH147"/>
    <mergeCell ref="DI144:DI146"/>
    <mergeCell ref="DJ144:DJ146"/>
    <mergeCell ref="DK144:DK146"/>
    <mergeCell ref="DR147:DW147"/>
    <mergeCell ref="C148:D148"/>
    <mergeCell ref="AZ148:BA148"/>
    <mergeCell ref="DA148:DB148"/>
    <mergeCell ref="DR148:DU148"/>
    <mergeCell ref="DV148:DW148"/>
    <mergeCell ref="CI145:CI147"/>
    <mergeCell ref="CO145:CO146"/>
    <mergeCell ref="CP145:CP147"/>
    <mergeCell ref="CY145:CY146"/>
    <mergeCell ref="CZ145:CZ147"/>
    <mergeCell ref="DC145:DC147"/>
    <mergeCell ref="DA146:DB147"/>
    <mergeCell ref="BI145:BI147"/>
    <mergeCell ref="BT145:BT146"/>
    <mergeCell ref="BU145:BU147"/>
    <mergeCell ref="CA145:CA146"/>
    <mergeCell ref="CB145:CB147"/>
    <mergeCell ref="AZ144:BA145"/>
    <mergeCell ref="BC144:BF144"/>
    <mergeCell ref="BG144:BH144"/>
    <mergeCell ref="BH145:BH146"/>
    <mergeCell ref="AZ146:BA146"/>
    <mergeCell ref="AZ147:BA147"/>
    <mergeCell ref="CH145:CH146"/>
    <mergeCell ref="DO144:DO147"/>
    <mergeCell ref="Q145:Q146"/>
    <mergeCell ref="R145:R147"/>
    <mergeCell ref="AC145:AC146"/>
    <mergeCell ref="AO145:AO146"/>
    <mergeCell ref="C149:D149"/>
    <mergeCell ref="AZ149:BA149"/>
    <mergeCell ref="DA149:DB149"/>
    <mergeCell ref="BJ144:BR144"/>
    <mergeCell ref="BS144:BT144"/>
    <mergeCell ref="BV144:BY144"/>
    <mergeCell ref="BZ144:CA144"/>
    <mergeCell ref="CC144:CF144"/>
    <mergeCell ref="CG144:CH144"/>
    <mergeCell ref="AN144:AO144"/>
    <mergeCell ref="AQ144:AV144"/>
    <mergeCell ref="AW144:AX144"/>
    <mergeCell ref="AP145:AP147"/>
    <mergeCell ref="AX145:AX146"/>
    <mergeCell ref="AY145:AY147"/>
    <mergeCell ref="BB145:BB147"/>
    <mergeCell ref="DL144:DL147"/>
    <mergeCell ref="DM144:DM147"/>
    <mergeCell ref="DR149:DU149"/>
    <mergeCell ref="DV149:DW149"/>
    <mergeCell ref="C150:D150"/>
    <mergeCell ref="AZ150:BA150"/>
    <mergeCell ref="DA150:DB150"/>
    <mergeCell ref="DR150:DU150"/>
    <mergeCell ref="DV150:DW150"/>
    <mergeCell ref="C151:D151"/>
    <mergeCell ref="AZ151:BA151"/>
    <mergeCell ref="DA151:DB151"/>
    <mergeCell ref="DR151:DU151"/>
    <mergeCell ref="DV151:DW151"/>
    <mergeCell ref="C152:D152"/>
    <mergeCell ref="AZ152:BA152"/>
    <mergeCell ref="DA152:DB152"/>
    <mergeCell ref="DR152:DU152"/>
    <mergeCell ref="DV152:DW152"/>
    <mergeCell ref="C153:D153"/>
    <mergeCell ref="AZ153:BA153"/>
    <mergeCell ref="DA153:DB153"/>
    <mergeCell ref="DR153:DU153"/>
    <mergeCell ref="DV153:DW153"/>
    <mergeCell ref="C154:D154"/>
    <mergeCell ref="AZ154:BA154"/>
    <mergeCell ref="DA154:DB154"/>
    <mergeCell ref="DR154:DU154"/>
    <mergeCell ref="DV154:DW154"/>
    <mergeCell ref="C157:D157"/>
    <mergeCell ref="AZ157:BA157"/>
    <mergeCell ref="DA157:DB157"/>
    <mergeCell ref="C158:D158"/>
    <mergeCell ref="AZ158:BA158"/>
    <mergeCell ref="DA158:DB158"/>
    <mergeCell ref="C155:D155"/>
    <mergeCell ref="AZ155:BA155"/>
    <mergeCell ref="DA155:DB155"/>
    <mergeCell ref="C156:D156"/>
    <mergeCell ref="AZ156:BA156"/>
    <mergeCell ref="DA156:DB156"/>
    <mergeCell ref="C161:D161"/>
    <mergeCell ref="AZ161:BA161"/>
    <mergeCell ref="DA161:DB161"/>
    <mergeCell ref="C162:D162"/>
    <mergeCell ref="AZ162:BA162"/>
    <mergeCell ref="DA162:DB162"/>
    <mergeCell ref="C159:D159"/>
    <mergeCell ref="AZ159:BA159"/>
    <mergeCell ref="DA159:DB159"/>
    <mergeCell ref="C160:D160"/>
    <mergeCell ref="AZ160:BA160"/>
    <mergeCell ref="DA160:DB160"/>
    <mergeCell ref="C165:D165"/>
    <mergeCell ref="AZ165:BA165"/>
    <mergeCell ref="DA165:DB165"/>
    <mergeCell ref="C166:D166"/>
    <mergeCell ref="AZ166:BA166"/>
    <mergeCell ref="DA166:DB166"/>
    <mergeCell ref="C163:D163"/>
    <mergeCell ref="AZ163:BA163"/>
    <mergeCell ref="DA163:DB163"/>
    <mergeCell ref="C164:D164"/>
    <mergeCell ref="AZ164:BA164"/>
    <mergeCell ref="DA164:DB164"/>
    <mergeCell ref="C169:D169"/>
    <mergeCell ref="AZ169:BA169"/>
    <mergeCell ref="DA169:DB169"/>
    <mergeCell ref="C170:D170"/>
    <mergeCell ref="AZ170:BA170"/>
    <mergeCell ref="DA170:DB170"/>
    <mergeCell ref="C167:D167"/>
    <mergeCell ref="AZ167:BA167"/>
    <mergeCell ref="DA167:DB167"/>
    <mergeCell ref="C168:D168"/>
    <mergeCell ref="AZ168:BA168"/>
    <mergeCell ref="DA168:DB168"/>
    <mergeCell ref="C173:D173"/>
    <mergeCell ref="AZ173:BA173"/>
    <mergeCell ref="DA173:DB173"/>
    <mergeCell ref="C174:D174"/>
    <mergeCell ref="AZ174:BA174"/>
    <mergeCell ref="DA174:DB174"/>
    <mergeCell ref="C171:D171"/>
    <mergeCell ref="AZ171:BA171"/>
    <mergeCell ref="DA171:DB171"/>
    <mergeCell ref="C172:D172"/>
    <mergeCell ref="AZ172:BA172"/>
    <mergeCell ref="DA172:DB172"/>
    <mergeCell ref="C177:D177"/>
    <mergeCell ref="AZ177:BA177"/>
    <mergeCell ref="DA177:DB177"/>
    <mergeCell ref="C178:D178"/>
    <mergeCell ref="AZ178:BA178"/>
    <mergeCell ref="DA178:DB178"/>
    <mergeCell ref="C175:D175"/>
    <mergeCell ref="AZ175:BA175"/>
    <mergeCell ref="DA175:DB175"/>
    <mergeCell ref="C176:D176"/>
    <mergeCell ref="AZ176:BA176"/>
    <mergeCell ref="DA176:DB176"/>
    <mergeCell ref="C181:D181"/>
    <mergeCell ref="AZ181:BA181"/>
    <mergeCell ref="DA181:DB181"/>
    <mergeCell ref="C182:D182"/>
    <mergeCell ref="AZ182:BA182"/>
    <mergeCell ref="DA182:DB182"/>
    <mergeCell ref="C179:D179"/>
    <mergeCell ref="AZ179:BA179"/>
    <mergeCell ref="DA179:DB179"/>
    <mergeCell ref="C180:D180"/>
    <mergeCell ref="AZ180:BA180"/>
    <mergeCell ref="DA180:DB180"/>
    <mergeCell ref="C185:D185"/>
    <mergeCell ref="AZ185:BA185"/>
    <mergeCell ref="DA185:DB185"/>
    <mergeCell ref="C186:D186"/>
    <mergeCell ref="AZ186:BA186"/>
    <mergeCell ref="DA186:DB186"/>
    <mergeCell ref="C183:D183"/>
    <mergeCell ref="AZ183:BA183"/>
    <mergeCell ref="DA183:DB183"/>
    <mergeCell ref="C184:D184"/>
    <mergeCell ref="AZ184:BA184"/>
    <mergeCell ref="DA184:DB184"/>
    <mergeCell ref="C194:D194"/>
    <mergeCell ref="E194:CZ194"/>
    <mergeCell ref="C195:D195"/>
    <mergeCell ref="E195:AD195"/>
    <mergeCell ref="AE195:BB195"/>
    <mergeCell ref="BC195:CZ195"/>
    <mergeCell ref="C187:D187"/>
    <mergeCell ref="AZ187:BA187"/>
    <mergeCell ref="DA187:DB187"/>
    <mergeCell ref="CZ188:DC188"/>
    <mergeCell ref="CZ189:DC189"/>
    <mergeCell ref="C193:D193"/>
    <mergeCell ref="DA195:DC196"/>
    <mergeCell ref="C196:D196"/>
    <mergeCell ref="E196:W196"/>
    <mergeCell ref="X196:AB196"/>
    <mergeCell ref="AC196:AD196"/>
    <mergeCell ref="AE196:AV196"/>
    <mergeCell ref="AW196:AZ196"/>
    <mergeCell ref="BA196:BB196"/>
    <mergeCell ref="BC196:CS196"/>
    <mergeCell ref="CT196:CX196"/>
    <mergeCell ref="CY196:CZ196"/>
    <mergeCell ref="A197:A200"/>
    <mergeCell ref="B197:B200"/>
    <mergeCell ref="C197:C200"/>
    <mergeCell ref="D197:D198"/>
    <mergeCell ref="E197:M197"/>
    <mergeCell ref="N197:Q197"/>
    <mergeCell ref="S197:Y197"/>
    <mergeCell ref="Z197:AC197"/>
    <mergeCell ref="AE197:AM197"/>
    <mergeCell ref="R198:R200"/>
    <mergeCell ref="AC198:AC199"/>
    <mergeCell ref="AD198:AD200"/>
    <mergeCell ref="AO198:AO199"/>
    <mergeCell ref="AP198:AP200"/>
    <mergeCell ref="AX198:AX199"/>
    <mergeCell ref="BJ197:BR197"/>
    <mergeCell ref="BS197:BT197"/>
    <mergeCell ref="BV197:BY197"/>
    <mergeCell ref="BZ197:CA197"/>
    <mergeCell ref="CC197:CF197"/>
    <mergeCell ref="CG197:CH197"/>
    <mergeCell ref="AN197:AO197"/>
    <mergeCell ref="AW197:AX197"/>
    <mergeCell ref="AZ197:BA198"/>
    <mergeCell ref="BC197:BF197"/>
    <mergeCell ref="BG197:BH197"/>
    <mergeCell ref="AY198:AY200"/>
    <mergeCell ref="BB198:BB200"/>
    <mergeCell ref="BH198:BH199"/>
    <mergeCell ref="AZ200:BA200"/>
    <mergeCell ref="AZ199:BA199"/>
    <mergeCell ref="DM197:DM200"/>
    <mergeCell ref="DN197:DN200"/>
    <mergeCell ref="CJ197:CM197"/>
    <mergeCell ref="CN197:CO197"/>
    <mergeCell ref="CQ197:CW197"/>
    <mergeCell ref="CX197:CY197"/>
    <mergeCell ref="DA197:DB197"/>
    <mergeCell ref="DH197:DH200"/>
    <mergeCell ref="DI197:DI199"/>
    <mergeCell ref="DJ197:DJ199"/>
    <mergeCell ref="DK197:DK199"/>
    <mergeCell ref="DL197:DL200"/>
    <mergeCell ref="DR200:DW200"/>
    <mergeCell ref="C201:D201"/>
    <mergeCell ref="AZ201:BA201"/>
    <mergeCell ref="DA201:DB201"/>
    <mergeCell ref="DR201:DU201"/>
    <mergeCell ref="DV201:DW201"/>
    <mergeCell ref="CI198:CI200"/>
    <mergeCell ref="CO198:CO199"/>
    <mergeCell ref="CP198:CP200"/>
    <mergeCell ref="CY198:CY199"/>
    <mergeCell ref="CZ198:CZ200"/>
    <mergeCell ref="DC198:DC200"/>
    <mergeCell ref="DA199:DB200"/>
    <mergeCell ref="BI198:BI200"/>
    <mergeCell ref="BT198:BT199"/>
    <mergeCell ref="BU198:BU200"/>
    <mergeCell ref="CA198:CA199"/>
    <mergeCell ref="CB198:CB200"/>
    <mergeCell ref="CH198:CH199"/>
    <mergeCell ref="DO197:DO200"/>
    <mergeCell ref="DP197:DP200"/>
    <mergeCell ref="DQ197:DQ200"/>
    <mergeCell ref="Q198:Q199"/>
    <mergeCell ref="AQ197:AV197"/>
    <mergeCell ref="C202:D202"/>
    <mergeCell ref="AZ202:BA202"/>
    <mergeCell ref="DA202:DB202"/>
    <mergeCell ref="DR202:DU202"/>
    <mergeCell ref="DV202:DW202"/>
    <mergeCell ref="C203:D203"/>
    <mergeCell ref="AZ203:BA203"/>
    <mergeCell ref="DA203:DB203"/>
    <mergeCell ref="DR203:DU203"/>
    <mergeCell ref="DV203:DW203"/>
    <mergeCell ref="DR206:DU206"/>
    <mergeCell ref="DV206:DW206"/>
    <mergeCell ref="C207:D207"/>
    <mergeCell ref="AZ207:BA207"/>
    <mergeCell ref="DA207:DB207"/>
    <mergeCell ref="DR207:DU207"/>
    <mergeCell ref="DV207:DW207"/>
    <mergeCell ref="C204:D204"/>
    <mergeCell ref="AZ204:BA204"/>
    <mergeCell ref="DA204:DB204"/>
    <mergeCell ref="DR204:DU204"/>
    <mergeCell ref="DV204:DW204"/>
    <mergeCell ref="C205:D205"/>
    <mergeCell ref="AZ205:BA205"/>
    <mergeCell ref="DA205:DB205"/>
    <mergeCell ref="DR205:DU205"/>
    <mergeCell ref="DV205:DW205"/>
    <mergeCell ref="C208:D208"/>
    <mergeCell ref="AZ208:BA208"/>
    <mergeCell ref="DA208:DB208"/>
    <mergeCell ref="C209:D209"/>
    <mergeCell ref="AZ209:BA209"/>
    <mergeCell ref="DA209:DB209"/>
    <mergeCell ref="C206:D206"/>
    <mergeCell ref="AZ206:BA206"/>
    <mergeCell ref="DA206:DB206"/>
    <mergeCell ref="C212:D212"/>
    <mergeCell ref="AZ212:BA212"/>
    <mergeCell ref="DA212:DB212"/>
    <mergeCell ref="C213:D213"/>
    <mergeCell ref="AZ213:BA213"/>
    <mergeCell ref="DA213:DB213"/>
    <mergeCell ref="C210:D210"/>
    <mergeCell ref="AZ210:BA210"/>
    <mergeCell ref="DA210:DB210"/>
    <mergeCell ref="C211:D211"/>
    <mergeCell ref="AZ211:BA211"/>
    <mergeCell ref="DA211:DB211"/>
    <mergeCell ref="C216:D216"/>
    <mergeCell ref="AZ216:BA216"/>
    <mergeCell ref="DA216:DB216"/>
    <mergeCell ref="C217:D217"/>
    <mergeCell ref="AZ217:BA217"/>
    <mergeCell ref="DA217:DB217"/>
    <mergeCell ref="C214:D214"/>
    <mergeCell ref="AZ214:BA214"/>
    <mergeCell ref="DA214:DB214"/>
    <mergeCell ref="C215:D215"/>
    <mergeCell ref="AZ215:BA215"/>
    <mergeCell ref="DA215:DB215"/>
    <mergeCell ref="C220:D220"/>
    <mergeCell ref="AZ220:BA220"/>
    <mergeCell ref="DA220:DB220"/>
    <mergeCell ref="C221:D221"/>
    <mergeCell ref="AZ221:BA221"/>
    <mergeCell ref="DA221:DB221"/>
    <mergeCell ref="C218:D218"/>
    <mergeCell ref="AZ218:BA218"/>
    <mergeCell ref="DA218:DB218"/>
    <mergeCell ref="C219:D219"/>
    <mergeCell ref="AZ219:BA219"/>
    <mergeCell ref="DA219:DB219"/>
    <mergeCell ref="C224:D224"/>
    <mergeCell ref="AZ224:BA224"/>
    <mergeCell ref="DA224:DB224"/>
    <mergeCell ref="C225:D225"/>
    <mergeCell ref="AZ225:BA225"/>
    <mergeCell ref="DA225:DB225"/>
    <mergeCell ref="C222:D222"/>
    <mergeCell ref="AZ222:BA222"/>
    <mergeCell ref="DA222:DB222"/>
    <mergeCell ref="C223:D223"/>
    <mergeCell ref="AZ223:BA223"/>
    <mergeCell ref="DA223:DB223"/>
    <mergeCell ref="C228:D228"/>
    <mergeCell ref="AZ228:BA228"/>
    <mergeCell ref="DA228:DB228"/>
    <mergeCell ref="C229:D229"/>
    <mergeCell ref="AZ229:BA229"/>
    <mergeCell ref="DA229:DB229"/>
    <mergeCell ref="C226:D226"/>
    <mergeCell ref="AZ226:BA226"/>
    <mergeCell ref="DA226:DB226"/>
    <mergeCell ref="C227:D227"/>
    <mergeCell ref="AZ227:BA227"/>
    <mergeCell ref="DA227:DB227"/>
    <mergeCell ref="C232:D232"/>
    <mergeCell ref="AZ232:BA232"/>
    <mergeCell ref="DA232:DB232"/>
    <mergeCell ref="C233:D233"/>
    <mergeCell ref="AZ233:BA233"/>
    <mergeCell ref="DA233:DB233"/>
    <mergeCell ref="C230:D230"/>
    <mergeCell ref="AZ230:BA230"/>
    <mergeCell ref="DA230:DB230"/>
    <mergeCell ref="C231:D231"/>
    <mergeCell ref="AZ231:BA231"/>
    <mergeCell ref="DA231:DB231"/>
    <mergeCell ref="C236:D236"/>
    <mergeCell ref="AZ236:BA236"/>
    <mergeCell ref="DA236:DB236"/>
    <mergeCell ref="C237:D237"/>
    <mergeCell ref="AZ237:BA237"/>
    <mergeCell ref="DA237:DB237"/>
    <mergeCell ref="C234:D234"/>
    <mergeCell ref="AZ234:BA234"/>
    <mergeCell ref="DA234:DB234"/>
    <mergeCell ref="C235:D235"/>
    <mergeCell ref="AZ235:BA235"/>
    <mergeCell ref="DA235:DB235"/>
    <mergeCell ref="C240:D240"/>
    <mergeCell ref="AZ240:BA240"/>
    <mergeCell ref="DA240:DB240"/>
    <mergeCell ref="CZ241:DC241"/>
    <mergeCell ref="CZ242:DC242"/>
    <mergeCell ref="C238:D238"/>
    <mergeCell ref="AZ238:BA238"/>
    <mergeCell ref="DA238:DB238"/>
    <mergeCell ref="C239:D239"/>
    <mergeCell ref="AZ239:BA239"/>
    <mergeCell ref="DA239:DB239"/>
  </mergeCells>
  <conditionalFormatting sqref="DL148:DL187 DL201:DL240 DQ201:DQ240 DL13:DL67 DL81:DL135">
    <cfRule type="cellIs" dxfId="35" priority="12" operator="lessThan">
      <formula>75</formula>
    </cfRule>
  </conditionalFormatting>
  <conditionalFormatting sqref="E6:CZ7 E74:CZ75 E141:CZ142 E194:CZ195">
    <cfRule type="containsText" dxfId="34" priority="11" operator="containsText" text="Total">
      <formula>NOT(ISERROR(SEARCH("Total",E6)))</formula>
    </cfRule>
  </conditionalFormatting>
  <conditionalFormatting sqref="DM148:DM187 DM201:DM240 DM81:DM135">
    <cfRule type="cellIs" dxfId="33" priority="3" operator="between">
      <formula>-9</formula>
      <formula>-20</formula>
    </cfRule>
    <cfRule type="cellIs" dxfId="32" priority="4" operator="between">
      <formula>-6</formula>
      <formula>-9</formula>
    </cfRule>
    <cfRule type="cellIs" dxfId="31" priority="5" operator="between">
      <formula>-3</formula>
      <formula>-6</formula>
    </cfRule>
    <cfRule type="cellIs" dxfId="30" priority="6" operator="between">
      <formula>-1</formula>
      <formula>-3</formula>
    </cfRule>
    <cfRule type="cellIs" dxfId="29" priority="7" operator="between">
      <formula>9</formula>
      <formula>20</formula>
    </cfRule>
    <cfRule type="cellIs" dxfId="28" priority="8" operator="between">
      <formula>6</formula>
      <formula>9</formula>
    </cfRule>
    <cfRule type="cellIs" dxfId="27" priority="9" operator="between">
      <formula>3</formula>
      <formula>6</formula>
    </cfRule>
    <cfRule type="cellIs" dxfId="26" priority="10" operator="between">
      <formula>1</formula>
      <formula>3</formula>
    </cfRule>
  </conditionalFormatting>
  <conditionalFormatting sqref="DM148:DM187 DM201:DM240 DM81:DM135">
    <cfRule type="cellIs" dxfId="25" priority="2" operator="equal">
      <formula>0</formula>
    </cfRule>
  </conditionalFormatting>
  <conditionalFormatting sqref="DO81:DO125">
    <cfRule type="cellIs" dxfId="24" priority="1" operator="lessThan">
      <formula>74.5</formula>
    </cfRule>
  </conditionalFormatting>
  <dataValidations count="104">
    <dataValidation type="custom" allowBlank="1" showInputMessage="1" showErrorMessage="1" errorTitle="Error Message" error="Score is greater than the number of items. You should enter a score less than or equal to the number of items" sqref="AZ201:BA229">
      <formula1>AZ201&lt;=AZ$200</formula1>
    </dataValidation>
    <dataValidation type="custom" allowBlank="1" showInputMessage="1" showErrorMessage="1" errorTitle="Error Message" error="Score is greater than the number of items. You should enter a score less than or equal to the number of items" sqref="AE81:AN135 AQ81:AW135 CQ81:CX135 CJ81:CN135 CC81:CG135 BV81:BZ135 BJ81:BS135 BC81:BG135 DA122:DB135 AZ124:BA135">
      <formula1>AE81&lt;=AE$80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E148:P187 S148:AB187 AE148:AN187 AQ148:AW187 AZ148:BA187 BC148:BG187 BJ148:BS187 BV148:BZ187 CC148:CG187 CJ148:CN187 CQ148:CX187 DA148:DB187 E201:P240 S201:AB240 AE201:AN240 AQ201:AW240 DB228:DB240 BC201:BG240 BJ201:BS240 BV201:BZ240 CC201:CG240 CJ201:CN240 CQ201:CX240 DA201:DA240 AZ230:BA240">
      <formula1>E148&lt;=E$147</formula1>
    </dataValidation>
    <dataValidation type="custom" allowBlank="1" showInputMessage="1" showErrorMessage="1" errorTitle="Error Message" error="Score is greater than the number of items. You should enter a score less than or equal to the number of items" sqref="E13:E67">
      <formula1>E13&lt;=$E$12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F13:F16 F18:F67">
      <formula1>F13&lt;=$F$12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P13:P67">
      <formula1>P13&lt;=$P$12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O13:O67">
      <formula1>O13&lt;=$O$12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N13:N67">
      <formula1>N13&lt;=$N$12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M13:M67">
      <formula1>M13&lt;=$M$12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L13:L67">
      <formula1>L13&lt;=$L$12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K13:K67">
      <formula1>K13&lt;=$K$12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J13:J67">
      <formula1>J13&lt;=$J$12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I13:I67">
      <formula1>I13&lt;=$I$12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H13:H67">
      <formula1>H13&lt;=$H$12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G13:G67">
      <formula1>G13&lt;=$G$12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S13:S67">
      <formula1>S13&lt;=$S$12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T13:T67">
      <formula1>T13&lt;=$T$12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U13:U67">
      <formula1>U13&lt;=$U$12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B13:AB67">
      <formula1>AB13&lt;=$AB$12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A13:AA67">
      <formula1>AA13&lt;=$AA$12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Z13:Z67 AL67">
      <formula1>Z13&lt;=$Z$12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Y13:Y67">
      <formula1>Y13&lt;=$Y$12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X13:X67">
      <formula1>X13&lt;=$X$12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W13:W67">
      <formula1>W13&lt;=$W$12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V13:V67">
      <formula1>V13&lt;=$V$12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E13:AE67">
      <formula1>AE13&lt;=$AE$12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F13:AF67">
      <formula1>AF13&lt;=$AF$12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G13:AG67">
      <formula1>AG13&lt;=$AG$12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H13:AH67">
      <formula1>AH13&lt;=$AH$12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I13:AI67">
      <formula1>AI13&lt;=$AI$12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J13:AJ67">
      <formula1>AJ13&lt;=$AJ$12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K13:AK67">
      <formula1>AK13&lt;=$AK$12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L13:AL66">
      <formula1>AL13&lt;=$AL$12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M13:AM67">
      <formula1>AM13&lt;=$AM$12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N13:AN67">
      <formula1>AN13&lt;=$AN$12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Q13:AQ67">
      <formula1>AQ13&lt;=$AQ$12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R13:AR67">
      <formula1>AR13&lt;=$AR$12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S13:AS67">
      <formula1>AS13&lt;=$AS$12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T13:AT67">
      <formula1>AT13&lt;=$AT$12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U13:AU67">
      <formula1>AU13&lt;=$AU$12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V13:AV67">
      <formula1>AV13&lt;=$AV$12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W13:AW67">
      <formula1>AW13&lt;=$AW$12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Z81:AZ123 AZ56:BA67 AZ13:AZ55">
      <formula1>AZ13&lt;=$AZ$12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C13:BC67">
      <formula1>BC13&lt;=$BC$12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D13:BD67">
      <formula1>BD13&lt;=$BD$12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E13:BE67">
      <formula1>BE13&lt;=$BE$12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F13:BF67">
      <formula1>BF13&lt;=$BF$12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G13:BG67">
      <formula1>BG13&lt;=$BG$12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J13:BJ67">
      <formula1>BJ13&lt;=$BJ$12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K13:BK67">
      <formula1>BK13&lt;=$BK$12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L13:BL67">
      <formula1>BL13&lt;=$BL$12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M13:BM67">
      <formula1>BM13&lt;=$BM$12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N13:BN67">
      <formula1>BN13&lt;=$BN$12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O13:BO67">
      <formula1>BO13&lt;=$BO$12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P13:BP67">
      <formula1>BP13&lt;=$BP$12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S13:BS67">
      <formula1>BS13&lt;=$BS$12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R13:BR67">
      <formula1>BR13&lt;=$BR$12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Q13:BQ67">
      <formula1>BQ13&lt;=$BQ$12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V13:BV67">
      <formula1>BV13&lt;=$BV$12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W13:BW67">
      <formula1>BW13&lt;=$BW$12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X13:BX67">
      <formula1>BX13&lt;=$BX$12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Y13:BY67">
      <formula1>BY13&lt;=$BY$12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Z13:BZ67">
      <formula1>BZ13&lt;=$BZ$12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C13:CC67">
      <formula1>CC13&lt;=$CC$12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D13:CD67">
      <formula1>CD13&lt;=$CD$12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E13:CE67">
      <formula1>CE13&lt;=$CE$12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F13:CF67">
      <formula1>CF13&lt;=$CF$12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G13:CG67">
      <formula1>CG13&lt;=$CG$12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J13:CJ67">
      <formula1>CJ13&lt;=$CJ$12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K13:CK67">
      <formula1>CK13&lt;=$CK$12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L13:CL67">
      <formula1>CL13&lt;=$CL$12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M13:CM67">
      <formula1>CM13&lt;=$CM$12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N13:CN67">
      <formula1>CN13&lt;=$CN$12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Q13:CQ67">
      <formula1>CQ13&lt;=$CQ$12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R13:CR67">
      <formula1>CR13&lt;=$CR$12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S13:CS67">
      <formula1>CS13&lt;=$CS$12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T13:CT67">
      <formula1>CT13&lt;=$CT$12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U13:CU67">
      <formula1>CU13&lt;=$CU$12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V13:CV67">
      <formula1>CV13&lt;=$CV$12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W13:CW67">
      <formula1>CW13&lt;=$CW$12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X13:CX67">
      <formula1>CX13&lt;=$CX$12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DA13:DA67 DB54:DB67 DA81:DA121">
      <formula1>DA13&lt;=$DA$12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E81:E135">
      <formula1>E81&lt;=$E$80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F81:F135">
      <formula1>F81&lt;=$F$80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G81:G135">
      <formula1>G81&lt;=$G$80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H81:H135">
      <formula1>H81&lt;=$H$80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I81:I135">
      <formula1>I81&lt;=$I$80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J81:J135">
      <formula1>J81&lt;=$J$80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K81:K135">
      <formula1>K81&lt;=$K$80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L81:L135">
      <formula1>L81&lt;=$L$80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M81:M135">
      <formula1>M81&lt;=$M$80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N81:N135">
      <formula1>N81&lt;=$N$80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O81:O135">
      <formula1>O81&lt;=$O$80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P81:P135">
      <formula1>P81&lt;=$P$80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S81:S135">
      <formula1>S81&lt;=$S$80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T81:T135">
      <formula1>T81&lt;=$T$80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U81:U135">
      <formula1>U81&lt;=$U$80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V81:V135">
      <formula1>V81&lt;=$V$80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W81:W135">
      <formula1>W81&lt;=$W$80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X81:X135">
      <formula1>X81&lt;=$X$80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Y81:Y135">
      <formula1>Y81&lt;=$Y$80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Z81:Z135">
      <formula1>Z81&lt;=$Z$80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AA81:AA135">
      <formula1>AA81&lt;=$AA$80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AB81:AB135">
      <formula1>AB81&lt;=$AB$80</formula1>
    </dataValidation>
  </dataValidations>
  <pageMargins left="0.25" right="0.25" top="0.75" bottom="0.75" header="0.3" footer="0.3"/>
  <pageSetup paperSize="256" scale="17" orientation="portrait" horizontalDpi="4294967293" verticalDpi="0" r:id="rId1"/>
  <headerFooter>
    <oddFooter>&amp;L*Homework/Experiments/Portfolio/Other Outputs</oddFooter>
  </headerFooter>
  <colBreaks count="1" manualBreakCount="1">
    <brk id="66" max="206" man="1"/>
  </colBreaks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9">
    <pageSetUpPr fitToPage="1"/>
  </sheetPr>
  <dimension ref="A5:DW246"/>
  <sheetViews>
    <sheetView topLeftCell="A34" workbookViewId="0">
      <pane xSplit="4" topLeftCell="CI1" activePane="topRight" state="frozen"/>
      <selection activeCell="DO81" sqref="DO81:DO125"/>
      <selection pane="topRight" activeCell="CD12" sqref="CD12"/>
    </sheetView>
  </sheetViews>
  <sheetFormatPr defaultColWidth="9.140625" defaultRowHeight="12.75"/>
  <cols>
    <col min="1" max="1" width="5.42578125" style="1" hidden="1" customWidth="1"/>
    <col min="2" max="2" width="19" style="143" customWidth="1"/>
    <col min="3" max="3" width="27.85546875" style="1" customWidth="1"/>
    <col min="4" max="4" width="16.5703125" style="1" customWidth="1"/>
    <col min="5" max="12" width="4.28515625" style="1" customWidth="1"/>
    <col min="13" max="16" width="4.28515625" style="1" hidden="1" customWidth="1"/>
    <col min="17" max="18" width="5.5703125" style="1" customWidth="1"/>
    <col min="19" max="23" width="4.28515625" style="1" customWidth="1"/>
    <col min="24" max="28" width="4.28515625" style="1" hidden="1" customWidth="1"/>
    <col min="29" max="30" width="5.5703125" style="1" customWidth="1"/>
    <col min="31" max="37" width="4.28515625" style="1" customWidth="1"/>
    <col min="38" max="40" width="4.28515625" style="1" hidden="1" customWidth="1"/>
    <col min="41" max="42" width="5.5703125" style="1" customWidth="1"/>
    <col min="43" max="49" width="4.28515625" style="1" customWidth="1"/>
    <col min="50" max="51" width="5.5703125" style="1" customWidth="1"/>
    <col min="52" max="52" width="5.42578125" style="1" customWidth="1"/>
    <col min="53" max="54" width="5.5703125" style="1" customWidth="1"/>
    <col min="55" max="59" width="4.28515625" style="1" customWidth="1"/>
    <col min="60" max="61" width="5.5703125" style="1" customWidth="1"/>
    <col min="62" max="71" width="4.28515625" style="1" customWidth="1"/>
    <col min="72" max="73" width="5.5703125" style="1" customWidth="1"/>
    <col min="74" max="78" width="4.28515625" style="1" customWidth="1"/>
    <col min="79" max="80" width="5.42578125" style="1" customWidth="1"/>
    <col min="81" max="85" width="4.28515625" style="1" customWidth="1"/>
    <col min="86" max="86" width="5.5703125" style="1" customWidth="1"/>
    <col min="87" max="87" width="5.42578125" style="1" customWidth="1"/>
    <col min="88" max="92" width="4.28515625" style="1" customWidth="1"/>
    <col min="93" max="94" width="5.5703125" style="1" customWidth="1"/>
    <col min="95" max="102" width="4.28515625" style="1" customWidth="1"/>
    <col min="103" max="107" width="5.5703125" style="1" customWidth="1"/>
    <col min="108" max="108" width="5.5703125" style="2" hidden="1" customWidth="1"/>
    <col min="109" max="109" width="8.42578125" style="2" hidden="1" customWidth="1"/>
    <col min="110" max="111" width="5.5703125" style="2" hidden="1" customWidth="1"/>
    <col min="112" max="112" width="9.7109375" style="3" customWidth="1"/>
    <col min="113" max="115" width="13.7109375" style="1" customWidth="1"/>
    <col min="116" max="116" width="12.85546875" style="4" customWidth="1"/>
    <col min="117" max="117" width="11.5703125" style="11" customWidth="1"/>
    <col min="118" max="118" width="13.42578125" style="4" customWidth="1"/>
    <col min="119" max="119" width="12.85546875" style="1" customWidth="1"/>
    <col min="120" max="122" width="10.140625" style="1" customWidth="1"/>
    <col min="123" max="126" width="3.140625" style="1" customWidth="1"/>
    <col min="127" max="16384" width="9.140625" style="1"/>
  </cols>
  <sheetData>
    <row r="5" spans="1:127" ht="24" thickBot="1">
      <c r="B5" s="1"/>
      <c r="C5" s="363" t="s">
        <v>217</v>
      </c>
      <c r="D5" s="363"/>
      <c r="DM5" s="1"/>
      <c r="DN5" s="1"/>
    </row>
    <row r="6" spans="1:127" ht="21" thickBot="1">
      <c r="B6" s="1"/>
      <c r="C6" s="364" t="s">
        <v>1</v>
      </c>
      <c r="D6" s="364"/>
      <c r="E6" s="365" t="str">
        <f>IF($AC$8+$BA$8+$CY$8+$DC$9=100,"","Total weight should be equal to 100")</f>
        <v/>
      </c>
      <c r="F6" s="366"/>
      <c r="G6" s="366"/>
      <c r="H6" s="366"/>
      <c r="I6" s="366"/>
      <c r="J6" s="366"/>
      <c r="K6" s="366"/>
      <c r="L6" s="366"/>
      <c r="M6" s="366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366"/>
      <c r="AA6" s="366"/>
      <c r="AB6" s="366"/>
      <c r="AC6" s="366"/>
      <c r="AD6" s="366"/>
      <c r="AE6" s="366"/>
      <c r="AF6" s="366"/>
      <c r="AG6" s="366"/>
      <c r="AH6" s="366"/>
      <c r="AI6" s="366"/>
      <c r="AJ6" s="366"/>
      <c r="AK6" s="366"/>
      <c r="AL6" s="366"/>
      <c r="AM6" s="366"/>
      <c r="AN6" s="366"/>
      <c r="AO6" s="366"/>
      <c r="AP6" s="366"/>
      <c r="AQ6" s="366"/>
      <c r="AR6" s="366"/>
      <c r="AS6" s="366"/>
      <c r="AT6" s="366"/>
      <c r="AU6" s="366"/>
      <c r="AV6" s="366"/>
      <c r="AW6" s="366"/>
      <c r="AX6" s="366"/>
      <c r="AY6" s="366"/>
      <c r="AZ6" s="366"/>
      <c r="BA6" s="366"/>
      <c r="BB6" s="366"/>
      <c r="BC6" s="366"/>
      <c r="BD6" s="366"/>
      <c r="BE6" s="366"/>
      <c r="BF6" s="366"/>
      <c r="BG6" s="366"/>
      <c r="BH6" s="366"/>
      <c r="BI6" s="366"/>
      <c r="BJ6" s="366"/>
      <c r="BK6" s="366"/>
      <c r="BL6" s="366"/>
      <c r="BM6" s="366"/>
      <c r="BN6" s="366"/>
      <c r="BO6" s="366"/>
      <c r="BP6" s="366"/>
      <c r="BQ6" s="366"/>
      <c r="BR6" s="366"/>
      <c r="BS6" s="366"/>
      <c r="BT6" s="366"/>
      <c r="BU6" s="366"/>
      <c r="BV6" s="366"/>
      <c r="BW6" s="366"/>
      <c r="BX6" s="366"/>
      <c r="BY6" s="366"/>
      <c r="BZ6" s="366"/>
      <c r="CA6" s="366"/>
      <c r="CB6" s="366"/>
      <c r="CC6" s="366"/>
      <c r="CD6" s="366"/>
      <c r="CE6" s="366"/>
      <c r="CF6" s="366"/>
      <c r="CG6" s="366"/>
      <c r="CH6" s="366"/>
      <c r="CI6" s="366"/>
      <c r="CJ6" s="366"/>
      <c r="CK6" s="366"/>
      <c r="CL6" s="366"/>
      <c r="CM6" s="366"/>
      <c r="CN6" s="366"/>
      <c r="CO6" s="366"/>
      <c r="CP6" s="366"/>
      <c r="CQ6" s="366"/>
      <c r="CR6" s="366"/>
      <c r="CS6" s="366"/>
      <c r="CT6" s="366"/>
      <c r="CU6" s="366"/>
      <c r="CV6" s="366"/>
      <c r="CW6" s="366"/>
      <c r="CX6" s="366"/>
      <c r="CY6" s="366"/>
      <c r="CZ6" s="367"/>
      <c r="DA6" s="5"/>
      <c r="DB6" s="5"/>
      <c r="DC6" s="5"/>
      <c r="DD6" s="6"/>
      <c r="DE6" s="6"/>
      <c r="DF6" s="6"/>
      <c r="DG6" s="6"/>
      <c r="DH6" s="7"/>
      <c r="DI6" s="5"/>
      <c r="DJ6" s="5"/>
      <c r="DK6" s="5"/>
      <c r="DL6" s="8"/>
      <c r="DM6" s="1"/>
      <c r="DN6" s="1"/>
    </row>
    <row r="7" spans="1:127" ht="17.25" thickBot="1">
      <c r="B7" s="1"/>
      <c r="C7" s="426" t="s">
        <v>460</v>
      </c>
      <c r="D7" s="427"/>
      <c r="E7" s="370" t="str">
        <f>IF(R9+AD9=100,"","Total formative assessment weight should be 100")</f>
        <v/>
      </c>
      <c r="F7" s="371"/>
      <c r="G7" s="371"/>
      <c r="H7" s="371"/>
      <c r="I7" s="371"/>
      <c r="J7" s="371"/>
      <c r="K7" s="371"/>
      <c r="L7" s="371"/>
      <c r="M7" s="371"/>
      <c r="N7" s="371"/>
      <c r="O7" s="371"/>
      <c r="P7" s="371"/>
      <c r="Q7" s="371"/>
      <c r="R7" s="371"/>
      <c r="S7" s="371"/>
      <c r="T7" s="371"/>
      <c r="U7" s="371"/>
      <c r="V7" s="371"/>
      <c r="W7" s="371"/>
      <c r="X7" s="371"/>
      <c r="Y7" s="371"/>
      <c r="Z7" s="371"/>
      <c r="AA7" s="371"/>
      <c r="AB7" s="371"/>
      <c r="AC7" s="371"/>
      <c r="AD7" s="371"/>
      <c r="AE7" s="371" t="str">
        <f>IF(AP9+AY9+BB9=100,"","Total written work weight should be 100")</f>
        <v/>
      </c>
      <c r="AF7" s="371"/>
      <c r="AG7" s="371"/>
      <c r="AH7" s="371"/>
      <c r="AI7" s="371"/>
      <c r="AJ7" s="371"/>
      <c r="AK7" s="371"/>
      <c r="AL7" s="371"/>
      <c r="AM7" s="371"/>
      <c r="AN7" s="371"/>
      <c r="AO7" s="371"/>
      <c r="AP7" s="371"/>
      <c r="AQ7" s="371"/>
      <c r="AR7" s="371"/>
      <c r="AS7" s="371"/>
      <c r="AT7" s="371"/>
      <c r="AU7" s="371"/>
      <c r="AV7" s="371"/>
      <c r="AW7" s="371"/>
      <c r="AX7" s="371"/>
      <c r="AY7" s="371"/>
      <c r="AZ7" s="371"/>
      <c r="BA7" s="371"/>
      <c r="BB7" s="371"/>
      <c r="BC7" s="371" t="str">
        <f>IF(BI9+BU9+CB9+CI9+CP9+CZ9=100,"","Total written work weight should be 100")</f>
        <v/>
      </c>
      <c r="BD7" s="371"/>
      <c r="BE7" s="371"/>
      <c r="BF7" s="371"/>
      <c r="BG7" s="371"/>
      <c r="BH7" s="371"/>
      <c r="BI7" s="371"/>
      <c r="BJ7" s="371"/>
      <c r="BK7" s="371"/>
      <c r="BL7" s="371"/>
      <c r="BM7" s="371"/>
      <c r="BN7" s="371"/>
      <c r="BO7" s="371"/>
      <c r="BP7" s="371"/>
      <c r="BQ7" s="371"/>
      <c r="BR7" s="371"/>
      <c r="BS7" s="371"/>
      <c r="BT7" s="371"/>
      <c r="BU7" s="371"/>
      <c r="BV7" s="371"/>
      <c r="BW7" s="371"/>
      <c r="BX7" s="371"/>
      <c r="BY7" s="371"/>
      <c r="BZ7" s="371"/>
      <c r="CA7" s="371"/>
      <c r="CB7" s="371"/>
      <c r="CC7" s="371"/>
      <c r="CD7" s="371"/>
      <c r="CE7" s="371"/>
      <c r="CF7" s="371"/>
      <c r="CG7" s="371"/>
      <c r="CH7" s="371"/>
      <c r="CI7" s="371"/>
      <c r="CJ7" s="371"/>
      <c r="CK7" s="371"/>
      <c r="CL7" s="371"/>
      <c r="CM7" s="371"/>
      <c r="CN7" s="371"/>
      <c r="CO7" s="371"/>
      <c r="CP7" s="371"/>
      <c r="CQ7" s="371"/>
      <c r="CR7" s="371"/>
      <c r="CS7" s="371"/>
      <c r="CT7" s="371"/>
      <c r="CU7" s="371"/>
      <c r="CV7" s="371"/>
      <c r="CW7" s="371"/>
      <c r="CX7" s="371"/>
      <c r="CY7" s="371"/>
      <c r="CZ7" s="372"/>
      <c r="DA7" s="373" t="s">
        <v>218</v>
      </c>
      <c r="DB7" s="374"/>
      <c r="DC7" s="375"/>
      <c r="DD7" s="9"/>
      <c r="DE7" s="9"/>
      <c r="DF7" s="9"/>
      <c r="DG7" s="9"/>
      <c r="DH7" s="7"/>
      <c r="DI7" s="5"/>
      <c r="DJ7" s="5"/>
      <c r="DK7" s="5"/>
      <c r="DL7" s="10"/>
      <c r="DN7" s="1"/>
    </row>
    <row r="8" spans="1:127" ht="18.75" thickBot="1">
      <c r="B8" s="1"/>
      <c r="C8" s="359"/>
      <c r="D8" s="359"/>
      <c r="E8" s="431" t="s">
        <v>4</v>
      </c>
      <c r="F8" s="432"/>
      <c r="G8" s="432"/>
      <c r="H8" s="432"/>
      <c r="I8" s="432"/>
      <c r="J8" s="432"/>
      <c r="K8" s="432"/>
      <c r="L8" s="432"/>
      <c r="M8" s="432"/>
      <c r="N8" s="361"/>
      <c r="O8" s="361"/>
      <c r="P8" s="432"/>
      <c r="Q8" s="432"/>
      <c r="R8" s="361"/>
      <c r="S8" s="361"/>
      <c r="T8" s="361"/>
      <c r="U8" s="361"/>
      <c r="V8" s="361"/>
      <c r="W8" s="361"/>
      <c r="X8" s="361" t="s">
        <v>5</v>
      </c>
      <c r="Y8" s="361"/>
      <c r="Z8" s="361"/>
      <c r="AA8" s="361"/>
      <c r="AB8" s="361"/>
      <c r="AC8" s="361">
        <v>0</v>
      </c>
      <c r="AD8" s="381"/>
      <c r="AE8" s="382" t="s">
        <v>6</v>
      </c>
      <c r="AF8" s="383"/>
      <c r="AG8" s="383"/>
      <c r="AH8" s="383"/>
      <c r="AI8" s="383"/>
      <c r="AJ8" s="383"/>
      <c r="AK8" s="383"/>
      <c r="AL8" s="383"/>
      <c r="AM8" s="383"/>
      <c r="AN8" s="383"/>
      <c r="AO8" s="383"/>
      <c r="AP8" s="383"/>
      <c r="AQ8" s="383"/>
      <c r="AR8" s="383"/>
      <c r="AS8" s="383"/>
      <c r="AT8" s="383"/>
      <c r="AU8" s="383"/>
      <c r="AV8" s="458"/>
      <c r="AW8" s="459" t="s">
        <v>5</v>
      </c>
      <c r="AX8" s="460"/>
      <c r="AY8" s="460"/>
      <c r="AZ8" s="461"/>
      <c r="BA8" s="329">
        <v>25</v>
      </c>
      <c r="BB8" s="330"/>
      <c r="BC8" s="480" t="s">
        <v>7</v>
      </c>
      <c r="BD8" s="481"/>
      <c r="BE8" s="481"/>
      <c r="BF8" s="481"/>
      <c r="BG8" s="481"/>
      <c r="BH8" s="481"/>
      <c r="BI8" s="481"/>
      <c r="BJ8" s="481"/>
      <c r="BK8" s="481"/>
      <c r="BL8" s="481"/>
      <c r="BM8" s="481"/>
      <c r="BN8" s="481"/>
      <c r="BO8" s="481"/>
      <c r="BP8" s="481"/>
      <c r="BQ8" s="481"/>
      <c r="BR8" s="481"/>
      <c r="BS8" s="481"/>
      <c r="BT8" s="481"/>
      <c r="BU8" s="481"/>
      <c r="BV8" s="481"/>
      <c r="BW8" s="481"/>
      <c r="BX8" s="481"/>
      <c r="BY8" s="481"/>
      <c r="BZ8" s="481"/>
      <c r="CA8" s="481"/>
      <c r="CB8" s="481"/>
      <c r="CC8" s="481"/>
      <c r="CD8" s="481"/>
      <c r="CE8" s="481"/>
      <c r="CF8" s="481"/>
      <c r="CG8" s="481"/>
      <c r="CH8" s="481"/>
      <c r="CI8" s="481"/>
      <c r="CJ8" s="481"/>
      <c r="CK8" s="481"/>
      <c r="CL8" s="481"/>
      <c r="CM8" s="481"/>
      <c r="CN8" s="481"/>
      <c r="CO8" s="481"/>
      <c r="CP8" s="481"/>
      <c r="CQ8" s="481"/>
      <c r="CR8" s="481"/>
      <c r="CS8" s="481"/>
      <c r="CT8" s="482" t="s">
        <v>5</v>
      </c>
      <c r="CU8" s="483"/>
      <c r="CV8" s="483"/>
      <c r="CW8" s="483"/>
      <c r="CX8" s="484"/>
      <c r="CY8" s="481">
        <v>50</v>
      </c>
      <c r="CZ8" s="485"/>
      <c r="DA8" s="376"/>
      <c r="DB8" s="377"/>
      <c r="DC8" s="378"/>
      <c r="DD8" s="12"/>
      <c r="DE8" s="12"/>
      <c r="DF8" s="12"/>
      <c r="DG8" s="12"/>
      <c r="DH8" s="13"/>
      <c r="DI8" s="14"/>
      <c r="DJ8" s="14"/>
      <c r="DK8" s="14"/>
      <c r="DL8" s="15"/>
      <c r="DN8" s="1"/>
    </row>
    <row r="9" spans="1:127" ht="24.75" customHeight="1" thickBot="1">
      <c r="A9" s="350"/>
      <c r="B9" s="350" t="s">
        <v>8</v>
      </c>
      <c r="C9" s="353" t="s">
        <v>9</v>
      </c>
      <c r="D9" s="356" t="s">
        <v>10</v>
      </c>
      <c r="E9" s="451" t="s">
        <v>11</v>
      </c>
      <c r="F9" s="452"/>
      <c r="G9" s="452"/>
      <c r="H9" s="452"/>
      <c r="I9" s="452"/>
      <c r="J9" s="452"/>
      <c r="K9" s="452"/>
      <c r="L9" s="452"/>
      <c r="M9" s="453"/>
      <c r="N9" s="454" t="s">
        <v>5</v>
      </c>
      <c r="O9" s="455"/>
      <c r="P9" s="456" t="s">
        <v>5</v>
      </c>
      <c r="Q9" s="457"/>
      <c r="R9" s="256">
        <v>0</v>
      </c>
      <c r="S9" s="278" t="s">
        <v>12</v>
      </c>
      <c r="T9" s="278"/>
      <c r="U9" s="278"/>
      <c r="V9" s="278"/>
      <c r="W9" s="278"/>
      <c r="X9" s="278"/>
      <c r="Y9" s="278"/>
      <c r="Z9" s="301" t="s">
        <v>5</v>
      </c>
      <c r="AA9" s="362"/>
      <c r="AB9" s="362"/>
      <c r="AC9" s="302"/>
      <c r="AD9" s="247">
        <v>100</v>
      </c>
      <c r="AE9" s="324" t="s">
        <v>13</v>
      </c>
      <c r="AF9" s="325"/>
      <c r="AG9" s="325"/>
      <c r="AH9" s="325"/>
      <c r="AI9" s="325"/>
      <c r="AJ9" s="325"/>
      <c r="AK9" s="325"/>
      <c r="AL9" s="325"/>
      <c r="AM9" s="326"/>
      <c r="AN9" s="327" t="s">
        <v>5</v>
      </c>
      <c r="AO9" s="328"/>
      <c r="AP9" s="241">
        <v>50</v>
      </c>
      <c r="AQ9" s="278" t="s">
        <v>14</v>
      </c>
      <c r="AR9" s="278"/>
      <c r="AS9" s="278"/>
      <c r="AT9" s="278"/>
      <c r="AU9" s="278"/>
      <c r="AV9" s="278"/>
      <c r="AW9" s="405" t="s">
        <v>5</v>
      </c>
      <c r="AX9" s="406"/>
      <c r="AY9" s="210">
        <v>50</v>
      </c>
      <c r="AZ9" s="297" t="s">
        <v>15</v>
      </c>
      <c r="BA9" s="296"/>
      <c r="BB9" s="23">
        <v>0</v>
      </c>
      <c r="BC9" s="299" t="s">
        <v>16</v>
      </c>
      <c r="BD9" s="300"/>
      <c r="BE9" s="300"/>
      <c r="BF9" s="300"/>
      <c r="BG9" s="450" t="s">
        <v>5</v>
      </c>
      <c r="BH9" s="450"/>
      <c r="BI9" s="241">
        <v>20</v>
      </c>
      <c r="BJ9" s="278" t="s">
        <v>17</v>
      </c>
      <c r="BK9" s="278"/>
      <c r="BL9" s="278"/>
      <c r="BM9" s="278"/>
      <c r="BN9" s="278"/>
      <c r="BO9" s="278"/>
      <c r="BP9" s="278"/>
      <c r="BQ9" s="278"/>
      <c r="BR9" s="278"/>
      <c r="BS9" s="301" t="s">
        <v>5</v>
      </c>
      <c r="BT9" s="302"/>
      <c r="BU9" s="242">
        <v>30</v>
      </c>
      <c r="BV9" s="277" t="s">
        <v>18</v>
      </c>
      <c r="BW9" s="277"/>
      <c r="BX9" s="277"/>
      <c r="BY9" s="277"/>
      <c r="BZ9" s="339" t="s">
        <v>5</v>
      </c>
      <c r="CA9" s="339"/>
      <c r="CB9" s="184">
        <v>15</v>
      </c>
      <c r="CC9" s="340" t="s">
        <v>19</v>
      </c>
      <c r="CD9" s="340"/>
      <c r="CE9" s="340"/>
      <c r="CF9" s="340"/>
      <c r="CG9" s="341" t="s">
        <v>5</v>
      </c>
      <c r="CH9" s="341"/>
      <c r="CI9" s="185">
        <v>15</v>
      </c>
      <c r="CJ9" s="343" t="s">
        <v>20</v>
      </c>
      <c r="CK9" s="343"/>
      <c r="CL9" s="343"/>
      <c r="CM9" s="343"/>
      <c r="CN9" s="343" t="s">
        <v>5</v>
      </c>
      <c r="CO9" s="343"/>
      <c r="CP9" s="249">
        <v>0</v>
      </c>
      <c r="CQ9" s="284" t="s">
        <v>21</v>
      </c>
      <c r="CR9" s="284"/>
      <c r="CS9" s="284"/>
      <c r="CT9" s="284"/>
      <c r="CU9" s="284"/>
      <c r="CV9" s="284"/>
      <c r="CW9" s="284"/>
      <c r="CX9" s="303" t="s">
        <v>5</v>
      </c>
      <c r="CY9" s="303"/>
      <c r="CZ9" s="186">
        <v>20</v>
      </c>
      <c r="DA9" s="304" t="s">
        <v>5</v>
      </c>
      <c r="DB9" s="305"/>
      <c r="DC9" s="23">
        <v>25</v>
      </c>
      <c r="DD9" s="24"/>
      <c r="DE9" s="24"/>
      <c r="DF9" s="24"/>
      <c r="DG9" s="24"/>
      <c r="DH9" s="306" t="s">
        <v>22</v>
      </c>
      <c r="DI9" s="309" t="s">
        <v>23</v>
      </c>
      <c r="DJ9" s="312" t="s">
        <v>23</v>
      </c>
      <c r="DK9" s="315" t="s">
        <v>23</v>
      </c>
      <c r="DL9" s="282" t="s">
        <v>24</v>
      </c>
      <c r="DM9" s="25"/>
      <c r="DN9" s="1"/>
    </row>
    <row r="10" spans="1:127" ht="15" customHeight="1">
      <c r="A10" s="351"/>
      <c r="B10" s="351"/>
      <c r="C10" s="354"/>
      <c r="D10" s="357"/>
      <c r="E10" s="26">
        <v>1</v>
      </c>
      <c r="F10" s="27">
        <v>2</v>
      </c>
      <c r="G10" s="27">
        <v>3</v>
      </c>
      <c r="H10" s="27">
        <v>4</v>
      </c>
      <c r="I10" s="27">
        <v>5</v>
      </c>
      <c r="J10" s="27">
        <v>6</v>
      </c>
      <c r="K10" s="27">
        <v>7</v>
      </c>
      <c r="L10" s="27">
        <v>8</v>
      </c>
      <c r="M10" s="27">
        <v>9</v>
      </c>
      <c r="N10" s="241">
        <v>10</v>
      </c>
      <c r="O10" s="241">
        <v>11</v>
      </c>
      <c r="P10" s="27">
        <v>12</v>
      </c>
      <c r="Q10" s="444" t="s">
        <v>25</v>
      </c>
      <c r="R10" s="289" t="s">
        <v>26</v>
      </c>
      <c r="S10" s="29">
        <v>1</v>
      </c>
      <c r="T10" s="29">
        <v>2</v>
      </c>
      <c r="U10" s="29">
        <v>3</v>
      </c>
      <c r="V10" s="29">
        <v>4</v>
      </c>
      <c r="W10" s="29">
        <v>5</v>
      </c>
      <c r="X10" s="29">
        <v>6</v>
      </c>
      <c r="Y10" s="29">
        <v>7</v>
      </c>
      <c r="Z10" s="29">
        <v>8</v>
      </c>
      <c r="AA10" s="29">
        <v>9</v>
      </c>
      <c r="AB10" s="29">
        <v>10</v>
      </c>
      <c r="AC10" s="285" t="s">
        <v>25</v>
      </c>
      <c r="AD10" s="445" t="s">
        <v>26</v>
      </c>
      <c r="AE10" s="30">
        <v>1</v>
      </c>
      <c r="AF10" s="241">
        <v>2</v>
      </c>
      <c r="AG10" s="241">
        <v>3</v>
      </c>
      <c r="AH10" s="241">
        <v>4</v>
      </c>
      <c r="AI10" s="241">
        <v>5</v>
      </c>
      <c r="AJ10" s="241">
        <v>6</v>
      </c>
      <c r="AK10" s="241">
        <v>7</v>
      </c>
      <c r="AL10" s="241">
        <v>8</v>
      </c>
      <c r="AM10" s="241">
        <v>9</v>
      </c>
      <c r="AN10" s="241">
        <v>10</v>
      </c>
      <c r="AO10" s="336" t="s">
        <v>25</v>
      </c>
      <c r="AP10" s="289" t="s">
        <v>26</v>
      </c>
      <c r="AQ10" s="29">
        <v>1</v>
      </c>
      <c r="AR10" s="29">
        <v>2</v>
      </c>
      <c r="AS10" s="29">
        <v>3</v>
      </c>
      <c r="AT10" s="29">
        <v>4</v>
      </c>
      <c r="AU10" s="29">
        <v>5</v>
      </c>
      <c r="AV10" s="29">
        <v>6</v>
      </c>
      <c r="AW10" s="29">
        <v>7</v>
      </c>
      <c r="AX10" s="285" t="s">
        <v>25</v>
      </c>
      <c r="AY10" s="445" t="s">
        <v>26</v>
      </c>
      <c r="AZ10" s="297"/>
      <c r="BA10" s="298"/>
      <c r="BB10" s="287" t="s">
        <v>26</v>
      </c>
      <c r="BC10" s="30">
        <v>1</v>
      </c>
      <c r="BD10" s="241">
        <v>2</v>
      </c>
      <c r="BE10" s="241">
        <v>3</v>
      </c>
      <c r="BF10" s="241">
        <v>4</v>
      </c>
      <c r="BG10" s="241">
        <v>5</v>
      </c>
      <c r="BH10" s="288" t="s">
        <v>25</v>
      </c>
      <c r="BI10" s="289" t="s">
        <v>26</v>
      </c>
      <c r="BJ10" s="29">
        <v>1</v>
      </c>
      <c r="BK10" s="29">
        <v>2</v>
      </c>
      <c r="BL10" s="29">
        <v>3</v>
      </c>
      <c r="BM10" s="29">
        <v>4</v>
      </c>
      <c r="BN10" s="29">
        <v>5</v>
      </c>
      <c r="BO10" s="29">
        <v>6</v>
      </c>
      <c r="BP10" s="29">
        <v>7</v>
      </c>
      <c r="BQ10" s="29">
        <v>8</v>
      </c>
      <c r="BR10" s="29">
        <v>9</v>
      </c>
      <c r="BS10" s="29">
        <v>10</v>
      </c>
      <c r="BT10" s="290" t="s">
        <v>25</v>
      </c>
      <c r="BU10" s="445" t="s">
        <v>26</v>
      </c>
      <c r="BV10" s="31">
        <v>1</v>
      </c>
      <c r="BW10" s="31">
        <v>2</v>
      </c>
      <c r="BX10" s="31">
        <v>3</v>
      </c>
      <c r="BY10" s="31">
        <v>4</v>
      </c>
      <c r="BZ10" s="32">
        <v>5</v>
      </c>
      <c r="CA10" s="344" t="s">
        <v>25</v>
      </c>
      <c r="CB10" s="287" t="s">
        <v>26</v>
      </c>
      <c r="CC10" s="243">
        <v>1</v>
      </c>
      <c r="CD10" s="243">
        <v>2</v>
      </c>
      <c r="CE10" s="243">
        <v>3</v>
      </c>
      <c r="CF10" s="243">
        <v>4</v>
      </c>
      <c r="CG10" s="243">
        <v>5</v>
      </c>
      <c r="CH10" s="346" t="s">
        <v>25</v>
      </c>
      <c r="CI10" s="347" t="s">
        <v>26</v>
      </c>
      <c r="CJ10" s="34">
        <v>1</v>
      </c>
      <c r="CK10" s="34">
        <v>2</v>
      </c>
      <c r="CL10" s="34">
        <v>3</v>
      </c>
      <c r="CM10" s="34">
        <v>4</v>
      </c>
      <c r="CN10" s="34">
        <v>5</v>
      </c>
      <c r="CO10" s="348" t="s">
        <v>25</v>
      </c>
      <c r="CP10" s="349" t="s">
        <v>26</v>
      </c>
      <c r="CQ10" s="35">
        <v>1</v>
      </c>
      <c r="CR10" s="35">
        <v>2</v>
      </c>
      <c r="CS10" s="35">
        <v>3</v>
      </c>
      <c r="CT10" s="36">
        <v>4</v>
      </c>
      <c r="CU10" s="35">
        <v>5</v>
      </c>
      <c r="CV10" s="35">
        <v>6</v>
      </c>
      <c r="CW10" s="35">
        <v>7</v>
      </c>
      <c r="CX10" s="35">
        <v>8</v>
      </c>
      <c r="CY10" s="288" t="s">
        <v>25</v>
      </c>
      <c r="CZ10" s="318" t="s">
        <v>26</v>
      </c>
      <c r="DA10" s="37"/>
      <c r="DB10" s="38"/>
      <c r="DC10" s="287" t="s">
        <v>27</v>
      </c>
      <c r="DD10" s="39"/>
      <c r="DE10" s="39"/>
      <c r="DF10" s="39"/>
      <c r="DG10" s="39"/>
      <c r="DH10" s="307"/>
      <c r="DI10" s="310"/>
      <c r="DJ10" s="313"/>
      <c r="DK10" s="316"/>
      <c r="DL10" s="283"/>
      <c r="DM10" s="25"/>
      <c r="DN10" s="1"/>
    </row>
    <row r="11" spans="1:127" ht="17.25" customHeight="1">
      <c r="A11" s="351"/>
      <c r="B11" s="351"/>
      <c r="C11" s="354"/>
      <c r="D11" s="40" t="s">
        <v>28</v>
      </c>
      <c r="E11" s="180"/>
      <c r="F11" s="43"/>
      <c r="G11" s="43"/>
      <c r="H11" s="43"/>
      <c r="I11" s="43"/>
      <c r="J11" s="43"/>
      <c r="K11" s="43"/>
      <c r="L11" s="43"/>
      <c r="M11" s="43"/>
      <c r="N11" s="44"/>
      <c r="O11" s="44"/>
      <c r="P11" s="44"/>
      <c r="Q11" s="337"/>
      <c r="R11" s="289"/>
      <c r="S11" s="46"/>
      <c r="T11" s="46"/>
      <c r="U11" s="46"/>
      <c r="V11" s="46"/>
      <c r="W11" s="46"/>
      <c r="X11" s="46"/>
      <c r="Y11" s="46"/>
      <c r="Z11" s="46"/>
      <c r="AA11" s="47"/>
      <c r="AB11" s="47"/>
      <c r="AC11" s="286"/>
      <c r="AD11" s="446"/>
      <c r="AE11" s="180">
        <v>43797</v>
      </c>
      <c r="AF11" s="43">
        <v>43806</v>
      </c>
      <c r="AG11" s="43"/>
      <c r="AH11" s="43"/>
      <c r="AI11" s="43"/>
      <c r="AJ11" s="43"/>
      <c r="AK11" s="43"/>
      <c r="AL11" s="43"/>
      <c r="AM11" s="43"/>
      <c r="AN11" s="43"/>
      <c r="AO11" s="337"/>
      <c r="AP11" s="289"/>
      <c r="AQ11" s="46">
        <v>43785</v>
      </c>
      <c r="AR11" s="46">
        <v>43817</v>
      </c>
      <c r="AS11" s="46"/>
      <c r="AT11" s="46"/>
      <c r="AU11" s="46"/>
      <c r="AV11" s="46"/>
      <c r="AW11" s="46"/>
      <c r="AX11" s="286"/>
      <c r="AY11" s="446"/>
      <c r="AZ11" s="417"/>
      <c r="BA11" s="418"/>
      <c r="BB11" s="287"/>
      <c r="BC11" s="180">
        <v>43811</v>
      </c>
      <c r="BD11" s="43">
        <v>43493</v>
      </c>
      <c r="BE11" s="43"/>
      <c r="BF11" s="43"/>
      <c r="BG11" s="43"/>
      <c r="BH11" s="288"/>
      <c r="BI11" s="289"/>
      <c r="BJ11" s="46">
        <v>43785</v>
      </c>
      <c r="BK11" s="46">
        <v>43797</v>
      </c>
      <c r="BL11" s="46">
        <v>43811</v>
      </c>
      <c r="BM11" s="46">
        <v>43816</v>
      </c>
      <c r="BN11" s="46">
        <v>43472</v>
      </c>
      <c r="BO11" s="46"/>
      <c r="BP11" s="46"/>
      <c r="BQ11" s="46"/>
      <c r="BR11" s="46"/>
      <c r="BS11" s="46"/>
      <c r="BT11" s="290"/>
      <c r="BU11" s="446"/>
      <c r="BV11" s="49">
        <v>43783</v>
      </c>
      <c r="BW11" s="49">
        <v>43804</v>
      </c>
      <c r="BX11" s="49"/>
      <c r="BY11" s="49"/>
      <c r="BZ11" s="50"/>
      <c r="CA11" s="344"/>
      <c r="CB11" s="287"/>
      <c r="CC11" s="52">
        <v>43786</v>
      </c>
      <c r="CD11" s="52">
        <v>43486</v>
      </c>
      <c r="CE11" s="52"/>
      <c r="CF11" s="52"/>
      <c r="CG11" s="52"/>
      <c r="CH11" s="346"/>
      <c r="CI11" s="347"/>
      <c r="CJ11" s="54"/>
      <c r="CK11" s="54"/>
      <c r="CL11" s="54"/>
      <c r="CM11" s="54"/>
      <c r="CN11" s="54"/>
      <c r="CO11" s="348"/>
      <c r="CP11" s="349"/>
      <c r="CQ11" s="57">
        <v>43493</v>
      </c>
      <c r="CR11" s="57"/>
      <c r="CS11" s="57"/>
      <c r="CT11" s="181"/>
      <c r="CU11" s="57"/>
      <c r="CV11" s="57"/>
      <c r="CW11" s="57"/>
      <c r="CX11" s="57"/>
      <c r="CY11" s="288"/>
      <c r="CZ11" s="318"/>
      <c r="DA11" s="394">
        <v>60</v>
      </c>
      <c r="DB11" s="395"/>
      <c r="DC11" s="287"/>
      <c r="DD11" s="39" t="s">
        <v>29</v>
      </c>
      <c r="DE11" s="39" t="s">
        <v>30</v>
      </c>
      <c r="DF11" s="39" t="s">
        <v>31</v>
      </c>
      <c r="DG11" s="39" t="s">
        <v>32</v>
      </c>
      <c r="DH11" s="307"/>
      <c r="DI11" s="311"/>
      <c r="DJ11" s="314"/>
      <c r="DK11" s="317"/>
      <c r="DL11" s="283"/>
      <c r="DM11" s="25"/>
      <c r="DN11" s="1"/>
    </row>
    <row r="12" spans="1:127" ht="15" customHeight="1" thickBot="1">
      <c r="A12" s="352"/>
      <c r="B12" s="352"/>
      <c r="C12" s="355"/>
      <c r="D12" s="40" t="s">
        <v>33</v>
      </c>
      <c r="E12" s="30"/>
      <c r="F12" s="241"/>
      <c r="G12" s="241"/>
      <c r="H12" s="241"/>
      <c r="I12" s="241"/>
      <c r="J12" s="241"/>
      <c r="K12" s="241"/>
      <c r="L12" s="241"/>
      <c r="M12" s="241"/>
      <c r="N12" s="241"/>
      <c r="O12" s="241"/>
      <c r="P12" s="241"/>
      <c r="Q12" s="241">
        <f>SUM(E12:P12)</f>
        <v>0</v>
      </c>
      <c r="R12" s="28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>
        <f>SUM(S12:AB12)</f>
        <v>0</v>
      </c>
      <c r="AD12" s="447"/>
      <c r="AE12" s="30">
        <v>10</v>
      </c>
      <c r="AF12" s="241">
        <v>10</v>
      </c>
      <c r="AG12" s="241"/>
      <c r="AH12" s="241"/>
      <c r="AI12" s="241"/>
      <c r="AJ12" s="241"/>
      <c r="AK12" s="241"/>
      <c r="AL12" s="241"/>
      <c r="AM12" s="241"/>
      <c r="AN12" s="241"/>
      <c r="AO12" s="241">
        <f>SUM(AE12:AN12)</f>
        <v>20</v>
      </c>
      <c r="AP12" s="289"/>
      <c r="AQ12" s="29">
        <v>30</v>
      </c>
      <c r="AR12" s="29">
        <v>20</v>
      </c>
      <c r="AS12" s="29"/>
      <c r="AT12" s="29"/>
      <c r="AU12" s="29"/>
      <c r="AV12" s="29"/>
      <c r="AW12" s="29"/>
      <c r="AX12" s="29">
        <f>SUM(AQ12:AW12)</f>
        <v>50</v>
      </c>
      <c r="AY12" s="447"/>
      <c r="AZ12" s="390"/>
      <c r="BA12" s="391"/>
      <c r="BB12" s="287"/>
      <c r="BC12" s="30">
        <v>100</v>
      </c>
      <c r="BD12" s="241">
        <v>100</v>
      </c>
      <c r="BE12" s="241"/>
      <c r="BF12" s="241"/>
      <c r="BG12" s="241"/>
      <c r="BH12" s="241">
        <f>SUM(BC12:BG12)</f>
        <v>200</v>
      </c>
      <c r="BI12" s="289"/>
      <c r="BJ12" s="29">
        <v>15</v>
      </c>
      <c r="BK12" s="29">
        <v>20</v>
      </c>
      <c r="BL12" s="29">
        <v>25</v>
      </c>
      <c r="BM12" s="29">
        <v>30</v>
      </c>
      <c r="BN12" s="29">
        <v>20</v>
      </c>
      <c r="BO12" s="29"/>
      <c r="BP12" s="29"/>
      <c r="BQ12" s="29"/>
      <c r="BR12" s="29"/>
      <c r="BS12" s="29"/>
      <c r="BT12" s="29">
        <f>SUM(BJ12:BS12)</f>
        <v>110</v>
      </c>
      <c r="BU12" s="447"/>
      <c r="BV12" s="31">
        <v>100</v>
      </c>
      <c r="BW12" s="31">
        <v>100</v>
      </c>
      <c r="BX12" s="31"/>
      <c r="BY12" s="31"/>
      <c r="BZ12" s="31"/>
      <c r="CA12" s="32">
        <f>SUM(BV12:BZ12)</f>
        <v>200</v>
      </c>
      <c r="CB12" s="287"/>
      <c r="CC12" s="243">
        <v>100</v>
      </c>
      <c r="CD12" s="243">
        <v>100</v>
      </c>
      <c r="CE12" s="243"/>
      <c r="CF12" s="243"/>
      <c r="CG12" s="243"/>
      <c r="CH12" s="243">
        <f>SUM(CC12:CG12)</f>
        <v>200</v>
      </c>
      <c r="CI12" s="347"/>
      <c r="CJ12" s="34"/>
      <c r="CK12" s="34"/>
      <c r="CL12" s="34"/>
      <c r="CM12" s="34"/>
      <c r="CN12" s="34"/>
      <c r="CO12" s="63">
        <f>SUM(CJ12:CN12)</f>
        <v>0</v>
      </c>
      <c r="CP12" s="349"/>
      <c r="CQ12" s="35">
        <v>100</v>
      </c>
      <c r="CR12" s="35"/>
      <c r="CS12" s="35"/>
      <c r="CT12" s="36"/>
      <c r="CU12" s="35"/>
      <c r="CV12" s="35"/>
      <c r="CW12" s="35"/>
      <c r="CX12" s="35"/>
      <c r="CY12" s="66">
        <f>SUM(CQ12:CX12)</f>
        <v>100</v>
      </c>
      <c r="CZ12" s="318"/>
      <c r="DA12" s="396"/>
      <c r="DB12" s="397"/>
      <c r="DC12" s="319"/>
      <c r="DD12" s="39"/>
      <c r="DE12" s="39"/>
      <c r="DF12" s="39"/>
      <c r="DG12" s="39"/>
      <c r="DH12" s="308"/>
      <c r="DI12" s="67" t="s">
        <v>34</v>
      </c>
      <c r="DJ12" s="68" t="s">
        <v>35</v>
      </c>
      <c r="DK12" s="69" t="s">
        <v>36</v>
      </c>
      <c r="DL12" s="283"/>
      <c r="DM12" s="25"/>
      <c r="DN12" s="1"/>
      <c r="DR12" s="279" t="s">
        <v>37</v>
      </c>
      <c r="DS12" s="279"/>
      <c r="DT12" s="279"/>
      <c r="DU12" s="279"/>
      <c r="DV12" s="279"/>
      <c r="DW12" s="279"/>
    </row>
    <row r="13" spans="1:127" ht="18" customHeight="1" thickBot="1">
      <c r="A13" s="70"/>
      <c r="B13" s="71" t="s">
        <v>297</v>
      </c>
      <c r="C13" s="252" t="s">
        <v>298</v>
      </c>
      <c r="D13" s="253"/>
      <c r="E13" s="182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 t="str">
        <f>IF(SUMIFS(E13:P13,E13:P13,"&gt;=0")=0,"",SUMIFS(E13:P13,E13:P13,"&gt;=0"))</f>
        <v/>
      </c>
      <c r="R13" s="76">
        <f>IFERROR(IF($R$9=0,0,((Q13/SUMIFS($E$12:$P$12,E13:P13,"&gt;=0")*100))),"")</f>
        <v>0</v>
      </c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 t="str">
        <f>IF(SUMIFS(S13:AB13,S13:AB13,"&gt;=0")=0,"",SUMIFS(S13:AB13,S13:AB13,"&gt;=0"))</f>
        <v/>
      </c>
      <c r="AD13" s="79" t="str">
        <f>IFERROR(IF($AD$9=0,0,((AC13/SUMIFS($S$12:$AB$12,S13:AB13,"&gt;=0")*100))),"")</f>
        <v/>
      </c>
      <c r="AE13" s="182">
        <v>5</v>
      </c>
      <c r="AF13" s="76">
        <v>3</v>
      </c>
      <c r="AG13" s="76"/>
      <c r="AH13" s="76"/>
      <c r="AI13" s="76"/>
      <c r="AJ13" s="76"/>
      <c r="AK13" s="76"/>
      <c r="AL13" s="76"/>
      <c r="AM13" s="76"/>
      <c r="AN13" s="76"/>
      <c r="AO13" s="76">
        <f>IF(SUMIFS(AE13:AN13,AE13:AN13,"&gt;=0")=0,"",SUMIFS(AE13:AN13,AE13:AN13,"&gt;=0"))</f>
        <v>8</v>
      </c>
      <c r="AP13" s="76">
        <f>IFERROR(IF($AP$9=0,0,((AO13/SUMIFS($AE$12:$AN$12,AE13:AN13,"&gt;=0"))*100)),"")</f>
        <v>40</v>
      </c>
      <c r="AQ13" s="78">
        <v>23</v>
      </c>
      <c r="AR13" s="78">
        <v>19</v>
      </c>
      <c r="AS13" s="78"/>
      <c r="AT13" s="78"/>
      <c r="AU13" s="78"/>
      <c r="AV13" s="78"/>
      <c r="AW13" s="78"/>
      <c r="AX13" s="78">
        <f>IF(SUMIFS(AQ13:AW13,AQ13:AW13,"&gt;=0")=0,"",SUMIFS(AQ13:AW13,AQ13:AW13,"&gt;=0"))</f>
        <v>42</v>
      </c>
      <c r="AY13" s="78">
        <f t="shared" ref="AY13:AY67" si="0">IFERROR(IF($AY$9=0,0,((AX13/SUMIFS($AQ$12:$AW$12,AQ13:AW13,"&gt;=0"))*100)),"")</f>
        <v>84</v>
      </c>
      <c r="AZ13" s="384"/>
      <c r="BA13" s="385"/>
      <c r="BB13" s="80">
        <f>IFERROR(IF(OR($BB$9="",$BB$9=0),0,IF(AZ13/$AZ$12*100=0,"",AZ13/$AZ$12*100)),"")</f>
        <v>0</v>
      </c>
      <c r="BC13" s="182">
        <v>91</v>
      </c>
      <c r="BD13" s="76">
        <v>81</v>
      </c>
      <c r="BE13" s="76"/>
      <c r="BF13" s="76"/>
      <c r="BG13" s="76"/>
      <c r="BH13" s="76">
        <f>IF(SUMIFS(BC13:BG13,BC13:BG13,"&gt;=0")=0,"",SUMIFS(BC13:BG13,BC13:BG13,"&gt;=0"))</f>
        <v>172</v>
      </c>
      <c r="BI13" s="76">
        <f t="shared" ref="BI13:BI67" si="1">IFERROR(IF($BI$9=0,0,((BH13/SUMIFS($BC$12:$BG$12,BC13:BG13,"&gt;=0"))*100)),"")</f>
        <v>86</v>
      </c>
      <c r="BJ13" s="78">
        <v>1</v>
      </c>
      <c r="BK13" s="78">
        <v>11</v>
      </c>
      <c r="BL13" s="78">
        <v>20</v>
      </c>
      <c r="BM13" s="78">
        <v>30</v>
      </c>
      <c r="BN13" s="78">
        <v>18</v>
      </c>
      <c r="BO13" s="78"/>
      <c r="BP13" s="78"/>
      <c r="BQ13" s="78"/>
      <c r="BR13" s="78"/>
      <c r="BS13" s="78"/>
      <c r="BT13" s="78">
        <f>IF(SUMIFS(BJ13:BS13,BJ13:BS13,"&gt;=0")=0,"",SUMIFS(BJ13:BS13,BJ13:BS13,"&gt;=0"))</f>
        <v>80</v>
      </c>
      <c r="BU13" s="78">
        <f>IFERROR(IF($BU$9=0,0,((BT13/SUMIFS($BJ$12:$BS$12,BJ13:BS13,"&gt;=0"))*100)),"")</f>
        <v>72.727272727272734</v>
      </c>
      <c r="BV13" s="82">
        <v>84</v>
      </c>
      <c r="BW13" s="82">
        <v>82</v>
      </c>
      <c r="BX13" s="82"/>
      <c r="BY13" s="82"/>
      <c r="BZ13" s="82"/>
      <c r="CA13" s="82">
        <f>IF(SUMIFS(BV13:BZ13,BV13:BZ13,"&gt;=0")=0,"",SUMIFS(BV13:BZ13,BV13:BZ13,"&gt;=0"))</f>
        <v>166</v>
      </c>
      <c r="CB13" s="82">
        <f>IFERROR(IF($CB$9=0,0,((CA13/SUMIFS($BV$12:$BZ$12,BV13:BZ13,"&gt;=0"))*100)),"")</f>
        <v>83</v>
      </c>
      <c r="CC13" s="84">
        <v>70</v>
      </c>
      <c r="CD13" s="84">
        <v>70</v>
      </c>
      <c r="CE13" s="84"/>
      <c r="CF13" s="84"/>
      <c r="CG13" s="84"/>
      <c r="CH13" s="84">
        <f>IF(SUMIFS(CC13:CG13,CC13:CG13,"&gt;=0")=0,"",SUMIFS(CC13:CG13,CC13:CG13,"&gt;=0"))</f>
        <v>140</v>
      </c>
      <c r="CI13" s="84">
        <f>IFERROR(IF($CI$9=0,0,((CH13/SUMIFS($CC$12:$CG$12,CC13:CG13,"&gt;=0"))*100)),"")</f>
        <v>70</v>
      </c>
      <c r="CJ13" s="86"/>
      <c r="CK13" s="86"/>
      <c r="CL13" s="86"/>
      <c r="CM13" s="86"/>
      <c r="CN13" s="86"/>
      <c r="CO13" s="86" t="str">
        <f>IF(SUMIFS(CJ13:CN13,CJ13:CN13,"&gt;=0")=0,"",SUMIFS(CJ13:CN13,CJ13:CN13,"&gt;=0"))</f>
        <v/>
      </c>
      <c r="CP13" s="86">
        <f>IFERROR(IF($CP$9=0,0,((CO13/SUMIFS($CJ$12:$CN$12,CJ13:CN13,"&gt;=0"))*100)),"")</f>
        <v>0</v>
      </c>
      <c r="CQ13" s="182">
        <v>85</v>
      </c>
      <c r="CR13" s="76"/>
      <c r="CS13" s="76"/>
      <c r="CT13" s="88"/>
      <c r="CU13" s="88"/>
      <c r="CV13" s="88"/>
      <c r="CW13" s="88"/>
      <c r="CX13" s="88"/>
      <c r="CY13" s="88">
        <f>IF(SUMIFS(CQ13:CX13,CQ13:CX13,"&gt;=0")=0,"",SUMIFS(CQ13:CX13,CQ13:CX13,"&gt;=0"))</f>
        <v>85</v>
      </c>
      <c r="CZ13" s="89">
        <f t="shared" ref="CZ13:CZ67" si="2">IFERROR(IF($CZ$9=0,0,((CY13/SUMIFS($CQ$12:$CX$12,CQ13:CX13,"&gt;=0"))*100)),"")</f>
        <v>85</v>
      </c>
      <c r="DA13" s="497">
        <v>42</v>
      </c>
      <c r="DB13" s="497"/>
      <c r="DC13" s="80">
        <f>IFERROR(IF(OR($DC$9="",$DC$9=0),0,IF((DA13/$DA$11*100)*$DC$9/100=0,"",(DA13/$DA$11*100)*$DC$9/100)),"")</f>
        <v>17.5</v>
      </c>
      <c r="DD13" s="90" t="str">
        <f>IFERROR((R13*$R$9+AD13*$AD$9)/100*$AC$8/100,"")</f>
        <v/>
      </c>
      <c r="DE13" s="91">
        <f>IFERROR(((AP13*$AP$9+AY13*$AY$9+BB13*$BB$9)/100)*$BA$8/100,"")</f>
        <v>15.5</v>
      </c>
      <c r="DF13" s="91">
        <f>IFERROR(((BI13*$BI$9+BU13*$BU$9+CB13*$CB$9+CI13*$CI$9+CP13*$CP$9+CZ13*$CZ$9)/100)*$CY$8/100,"")</f>
        <v>39.484090909090909</v>
      </c>
      <c r="DG13" s="92">
        <f>IFERROR(DC13,"")</f>
        <v>17.5</v>
      </c>
      <c r="DH13" s="93">
        <f>IFERROR(IF(AND($C$8="",$E$7="",$AE$7="",$BC$7="",$E$6=""),IF(SUM(DD13:DG13)=0,"",SUM(DD13:DG13)),""),"")</f>
        <v>72.484090909090909</v>
      </c>
      <c r="DI13" s="94">
        <f>IFERROR(75+(100-75)/(100-60)*(DH13-60),"")</f>
        <v>82.802556818181813</v>
      </c>
      <c r="DJ13" s="95">
        <f>IFERROR(75+(100-75)/(100-55)*(DH13-55),"")</f>
        <v>84.713383838383834</v>
      </c>
      <c r="DK13" s="96">
        <f>IFERROR(75+(100-75)/(100-50)*(DH13-50),"")</f>
        <v>86.242045454545462</v>
      </c>
      <c r="DL13" s="97">
        <f>IFERROR(IF(ROUND(IF($C$7="Green",DI13,IF($C$7="Orange",DJ13,IF($C$7="Yellow",DK13,"Error!"))),0)&lt;70,70,ROUND(IF($C$7="Green",DI13,IF($C$7="Orange",DJ13,IF($C$7="Yellow",DK13,"Error!"))),0)),"")</f>
        <v>86</v>
      </c>
      <c r="DM13" s="98"/>
      <c r="DN13" s="1"/>
      <c r="DR13" s="275" t="s">
        <v>40</v>
      </c>
      <c r="DS13" s="275"/>
      <c r="DT13" s="275"/>
      <c r="DU13" s="275"/>
      <c r="DV13" s="276">
        <f>COUNTIFS($DL$13:$DL$67,"&gt;=95",$DL$13:$DL$67,"&lt;=100")</f>
        <v>0</v>
      </c>
      <c r="DW13" s="276"/>
    </row>
    <row r="14" spans="1:127" ht="18" customHeight="1" thickBot="1">
      <c r="A14" s="70"/>
      <c r="B14" s="71" t="s">
        <v>299</v>
      </c>
      <c r="C14" s="252" t="s">
        <v>300</v>
      </c>
      <c r="D14" s="253"/>
      <c r="E14" s="182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 t="str">
        <f t="shared" ref="Q14:Q67" si="3">IF(SUMIFS(E14:P14,E14:P14,"&gt;=0")=0,"",SUMIFS(E14:P14,E14:P14,"&gt;=0"))</f>
        <v/>
      </c>
      <c r="R14" s="76">
        <f t="shared" ref="R14:R67" si="4">IFERROR(IF($R$9=0,0,((Q14/SUMIFS($E$12:$P$12,E14:P14,"&gt;=0")*100))),"")</f>
        <v>0</v>
      </c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 t="str">
        <f t="shared" ref="AC14:AC67" si="5">IF(SUMIFS(S14:AB14,S14:AB14,"&gt;=0")=0,"",SUMIFS(S14:AB14,S14:AB14,"&gt;=0"))</f>
        <v/>
      </c>
      <c r="AD14" s="79" t="str">
        <f t="shared" ref="AD14:AD67" si="6">IFERROR(IF($AD$9=0,0,((AC14/SUMIFS($S$12:$AB$12,S14:AB14,"&gt;=0")*100))),"")</f>
        <v/>
      </c>
      <c r="AE14" s="182">
        <v>1</v>
      </c>
      <c r="AF14" s="76">
        <v>1</v>
      </c>
      <c r="AG14" s="76"/>
      <c r="AH14" s="76"/>
      <c r="AI14" s="76"/>
      <c r="AJ14" s="76"/>
      <c r="AK14" s="76"/>
      <c r="AL14" s="76"/>
      <c r="AM14" s="76"/>
      <c r="AN14" s="76"/>
      <c r="AO14" s="76">
        <f t="shared" ref="AO14:AO67" si="7">IF(SUMIFS(AE14:AN14,AE14:AN14,"&gt;=0")=0,"",SUMIFS(AE14:AN14,AE14:AN14,"&gt;=0"))</f>
        <v>2</v>
      </c>
      <c r="AP14" s="76">
        <f t="shared" ref="AP14:AP67" si="8">IFERROR(IF($AP$9=0,0,((AO14/SUMIFS($AE$12:$AN$12,AE14:AN14,"&gt;=0"))*100)),"")</f>
        <v>10</v>
      </c>
      <c r="AQ14" s="78">
        <v>1</v>
      </c>
      <c r="AR14" s="78">
        <v>18</v>
      </c>
      <c r="AS14" s="78"/>
      <c r="AT14" s="78"/>
      <c r="AU14" s="78"/>
      <c r="AV14" s="78"/>
      <c r="AW14" s="78"/>
      <c r="AX14" s="78">
        <f t="shared" ref="AX14:AX67" si="9">IF(SUMIFS(AQ14:AW14,AQ14:AW14,"&gt;=0")=0,"",SUMIFS(AQ14:AW14,AQ14:AW14,"&gt;=0"))</f>
        <v>19</v>
      </c>
      <c r="AY14" s="78">
        <f t="shared" si="0"/>
        <v>38</v>
      </c>
      <c r="AZ14" s="384"/>
      <c r="BA14" s="385"/>
      <c r="BB14" s="80">
        <f t="shared" ref="BB14:BB67" si="10">IFERROR(IF(OR($BB$9="",$BB$9=0),0,IF(AZ14/$AZ$12*100=0,"",AZ14/$AZ$12*100)),"")</f>
        <v>0</v>
      </c>
      <c r="BC14" s="182">
        <v>70</v>
      </c>
      <c r="BD14" s="76">
        <v>79</v>
      </c>
      <c r="BE14" s="76"/>
      <c r="BF14" s="76"/>
      <c r="BG14" s="76"/>
      <c r="BH14" s="76">
        <f t="shared" ref="BH14:BH67" si="11">IF(SUMIFS(BC14:BG14,BC14:BG14,"&gt;=0")=0,"",SUMIFS(BC14:BG14,BC14:BG14,"&gt;=0"))</f>
        <v>149</v>
      </c>
      <c r="BI14" s="76">
        <f t="shared" si="1"/>
        <v>74.5</v>
      </c>
      <c r="BJ14" s="78">
        <v>4</v>
      </c>
      <c r="BK14" s="78">
        <v>1</v>
      </c>
      <c r="BL14" s="78">
        <v>1</v>
      </c>
      <c r="BM14" s="78">
        <v>1</v>
      </c>
      <c r="BN14" s="78">
        <v>1</v>
      </c>
      <c r="BO14" s="78"/>
      <c r="BP14" s="78"/>
      <c r="BQ14" s="78"/>
      <c r="BR14" s="78"/>
      <c r="BS14" s="78"/>
      <c r="BT14" s="78">
        <f t="shared" ref="BT14:BT67" si="12">IF(SUMIFS(BJ14:BS14,BJ14:BS14,"&gt;=0")=0,"",SUMIFS(BJ14:BS14,BJ14:BS14,"&gt;=0"))</f>
        <v>8</v>
      </c>
      <c r="BU14" s="78">
        <f t="shared" ref="BU14:BU67" si="13">IFERROR(IF($BU$9=0,0,((BT14/SUMIFS($BJ$12:$BS$12,BJ14:BS14,"&gt;=0"))*100)),"")</f>
        <v>7.2727272727272725</v>
      </c>
      <c r="BV14" s="82">
        <v>70</v>
      </c>
      <c r="BW14" s="82">
        <v>70</v>
      </c>
      <c r="BX14" s="82"/>
      <c r="BY14" s="82"/>
      <c r="BZ14" s="82"/>
      <c r="CA14" s="82">
        <f t="shared" ref="CA14:CA67" si="14">IF(SUMIFS(BV14:BZ14,BV14:BZ14,"&gt;=0")=0,"",SUMIFS(BV14:BZ14,BV14:BZ14,"&gt;=0"))</f>
        <v>140</v>
      </c>
      <c r="CB14" s="82">
        <f t="shared" ref="CB14:CB67" si="15">IFERROR(IF($CB$9=0,0,((CA14/SUMIFS($BV$12:$BZ$12,BV14:BZ14,"&gt;=0"))*100)),"")</f>
        <v>70</v>
      </c>
      <c r="CC14" s="84">
        <v>70</v>
      </c>
      <c r="CD14" s="84">
        <v>70</v>
      </c>
      <c r="CE14" s="84"/>
      <c r="CF14" s="84"/>
      <c r="CG14" s="84"/>
      <c r="CH14" s="84">
        <f t="shared" ref="CH14:CH67" si="16">IF(SUMIFS(CC14:CG14,CC14:CG14,"&gt;=0")=0,"",SUMIFS(CC14:CG14,CC14:CG14,"&gt;=0"))</f>
        <v>140</v>
      </c>
      <c r="CI14" s="84">
        <f t="shared" ref="CI14:CI67" si="17">IFERROR(IF($CI$9=0,0,((CH14/SUMIFS($CC$12:$CG$12,CC14:CG14,"&gt;=0"))*100)),"")</f>
        <v>70</v>
      </c>
      <c r="CJ14" s="86"/>
      <c r="CK14" s="86"/>
      <c r="CL14" s="86"/>
      <c r="CM14" s="86"/>
      <c r="CN14" s="86"/>
      <c r="CO14" s="86" t="str">
        <f t="shared" ref="CO14:CO67" si="18">IF(SUMIFS(CJ14:CN14,CJ14:CN14,"&gt;=0")=0,"",SUMIFS(CJ14:CN14,CJ14:CN14,"&gt;=0"))</f>
        <v/>
      </c>
      <c r="CP14" s="86">
        <f t="shared" ref="CP14:CP67" si="19">IFERROR(IF($CP$9=0,0,((CO14/SUMIFS($CJ$12:$CN$12,CJ14:CN14,"&gt;=0"))*100)),"")</f>
        <v>0</v>
      </c>
      <c r="CQ14" s="182">
        <v>81</v>
      </c>
      <c r="CR14" s="76"/>
      <c r="CS14" s="76"/>
      <c r="CT14" s="88"/>
      <c r="CU14" s="88"/>
      <c r="CV14" s="88"/>
      <c r="CW14" s="88"/>
      <c r="CX14" s="88"/>
      <c r="CY14" s="88">
        <f t="shared" ref="CY14:CY67" si="20">IF(SUMIFS(CQ14:CX14,CQ14:CX14,"&gt;=0")=0,"",SUMIFS(CQ14:CX14,CQ14:CX14,"&gt;=0"))</f>
        <v>81</v>
      </c>
      <c r="CZ14" s="89">
        <f t="shared" si="2"/>
        <v>81</v>
      </c>
      <c r="DA14" s="497">
        <v>37</v>
      </c>
      <c r="DB14" s="497"/>
      <c r="DC14" s="80">
        <f t="shared" ref="DC14:DC67" si="21">IFERROR(IF(OR($DC$9="",$DC$9=0),0,IF((DA14/$DA$11*100)*$DC$9/100=0,"",(DA14/$DA$11*100)*$DC$9/100)),"")</f>
        <v>15.416666666666668</v>
      </c>
      <c r="DD14" s="90" t="str">
        <f>IFERROR((R14*$R$9+AD14*$AD$9)/100*$AC$8/100,"")</f>
        <v/>
      </c>
      <c r="DE14" s="91">
        <f>IFERROR(((AP14*$AP$9+AY14*$AY$9+BB14*$BB$9)/100)*$BA$8/100,"")</f>
        <v>6</v>
      </c>
      <c r="DF14" s="91">
        <f t="shared" ref="DF14:DF67" si="22">IFERROR(((BI14*$BI$9+BU14*$BU$9+CB14*$CB$9+CI14*$CI$9+CP14*$CP$9+CZ14*$CZ$9)/100)*$CY$8/100,"")</f>
        <v>27.140909090909091</v>
      </c>
      <c r="DG14" s="92">
        <f t="shared" ref="DG14:DG67" si="23">IFERROR(DC14,"")</f>
        <v>15.416666666666668</v>
      </c>
      <c r="DH14" s="93">
        <f t="shared" ref="DH14:DH67" si="24">IFERROR(IF(AND($C$8="",$E$7="",$AE$7="",$BC$7="",$E$6=""),IF(SUM(DD14:DG14)=0,"",SUM(DD14:DG14)),""),"")</f>
        <v>48.557575757575762</v>
      </c>
      <c r="DI14" s="94">
        <f t="shared" ref="DI14:DI67" si="25">IFERROR(75+(100-75)/(100-60)*(DH14-60),"")</f>
        <v>67.848484848484844</v>
      </c>
      <c r="DJ14" s="95">
        <f t="shared" ref="DJ14:DJ67" si="26">IFERROR(75+(100-75)/(100-55)*(DH14-55),"")</f>
        <v>71.420875420875419</v>
      </c>
      <c r="DK14" s="96">
        <f t="shared" ref="DK14:DK67" si="27">IFERROR(75+(100-75)/(100-50)*(DH14-50),"")</f>
        <v>74.278787878787881</v>
      </c>
      <c r="DL14" s="97">
        <f t="shared" ref="DL14:DL67" si="28">IFERROR(IF(ROUND(IF($C$7="Green",DI14,IF($C$7="Orange",DJ14,IF($C$7="Yellow",DK14,"Error!"))),0)&lt;70,70,ROUND(IF($C$7="Green",DI14,IF($C$7="Orange",DJ14,IF($C$7="Yellow",DK14,"Error!"))),0)),"")</f>
        <v>74</v>
      </c>
      <c r="DM14" s="98"/>
      <c r="DN14" s="1"/>
      <c r="DR14" s="275" t="s">
        <v>43</v>
      </c>
      <c r="DS14" s="275"/>
      <c r="DT14" s="275"/>
      <c r="DU14" s="275"/>
      <c r="DV14" s="276">
        <f>COUNTIFS($DL$13:$DL$67,"&gt;=90",$DL$13:$DL$67,"&lt;95")</f>
        <v>6</v>
      </c>
      <c r="DW14" s="276"/>
    </row>
    <row r="15" spans="1:127" ht="18" customHeight="1" thickBot="1">
      <c r="A15" s="70"/>
      <c r="B15" s="99" t="s">
        <v>301</v>
      </c>
      <c r="C15" s="250" t="s">
        <v>302</v>
      </c>
      <c r="D15" s="253"/>
      <c r="E15" s="182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 t="str">
        <f t="shared" si="3"/>
        <v/>
      </c>
      <c r="R15" s="76">
        <f t="shared" si="4"/>
        <v>0</v>
      </c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 t="str">
        <f t="shared" si="5"/>
        <v/>
      </c>
      <c r="AD15" s="79" t="str">
        <f t="shared" si="6"/>
        <v/>
      </c>
      <c r="AE15" s="182">
        <v>1</v>
      </c>
      <c r="AF15" s="76">
        <v>1</v>
      </c>
      <c r="AG15" s="76"/>
      <c r="AH15" s="76"/>
      <c r="AI15" s="76"/>
      <c r="AJ15" s="76"/>
      <c r="AK15" s="76"/>
      <c r="AL15" s="76"/>
      <c r="AM15" s="76"/>
      <c r="AN15" s="76"/>
      <c r="AO15" s="76">
        <f t="shared" si="7"/>
        <v>2</v>
      </c>
      <c r="AP15" s="76">
        <f t="shared" si="8"/>
        <v>10</v>
      </c>
      <c r="AQ15" s="78">
        <v>24</v>
      </c>
      <c r="AR15" s="78">
        <v>1</v>
      </c>
      <c r="AS15" s="78"/>
      <c r="AT15" s="78"/>
      <c r="AU15" s="78"/>
      <c r="AV15" s="78"/>
      <c r="AW15" s="78"/>
      <c r="AX15" s="78">
        <f t="shared" si="9"/>
        <v>25</v>
      </c>
      <c r="AY15" s="78">
        <f t="shared" si="0"/>
        <v>50</v>
      </c>
      <c r="AZ15" s="384"/>
      <c r="BA15" s="385"/>
      <c r="BB15" s="80">
        <f t="shared" si="10"/>
        <v>0</v>
      </c>
      <c r="BC15" s="182">
        <v>70</v>
      </c>
      <c r="BD15" s="76">
        <v>78</v>
      </c>
      <c r="BE15" s="76"/>
      <c r="BF15" s="76"/>
      <c r="BG15" s="76"/>
      <c r="BH15" s="76">
        <f t="shared" si="11"/>
        <v>148</v>
      </c>
      <c r="BI15" s="76">
        <f t="shared" si="1"/>
        <v>74</v>
      </c>
      <c r="BJ15" s="78">
        <v>9</v>
      </c>
      <c r="BK15" s="78">
        <v>13</v>
      </c>
      <c r="BL15" s="78">
        <v>1</v>
      </c>
      <c r="BM15" s="78">
        <v>1</v>
      </c>
      <c r="BN15" s="78">
        <v>1</v>
      </c>
      <c r="BO15" s="78"/>
      <c r="BP15" s="78"/>
      <c r="BQ15" s="78"/>
      <c r="BR15" s="78"/>
      <c r="BS15" s="78"/>
      <c r="BT15" s="78">
        <f t="shared" si="12"/>
        <v>25</v>
      </c>
      <c r="BU15" s="78">
        <f t="shared" si="13"/>
        <v>22.727272727272727</v>
      </c>
      <c r="BV15" s="82">
        <v>85</v>
      </c>
      <c r="BW15" s="82">
        <v>70</v>
      </c>
      <c r="BX15" s="82"/>
      <c r="BY15" s="82"/>
      <c r="BZ15" s="82"/>
      <c r="CA15" s="82">
        <f t="shared" si="14"/>
        <v>155</v>
      </c>
      <c r="CB15" s="82">
        <f t="shared" si="15"/>
        <v>77.5</v>
      </c>
      <c r="CC15" s="84">
        <v>70</v>
      </c>
      <c r="CD15" s="84">
        <v>70</v>
      </c>
      <c r="CE15" s="84"/>
      <c r="CF15" s="84"/>
      <c r="CG15" s="84"/>
      <c r="CH15" s="84">
        <f t="shared" si="16"/>
        <v>140</v>
      </c>
      <c r="CI15" s="84">
        <f t="shared" si="17"/>
        <v>70</v>
      </c>
      <c r="CJ15" s="86"/>
      <c r="CK15" s="86"/>
      <c r="CL15" s="86"/>
      <c r="CM15" s="86"/>
      <c r="CN15" s="86"/>
      <c r="CO15" s="86" t="str">
        <f t="shared" si="18"/>
        <v/>
      </c>
      <c r="CP15" s="86">
        <f t="shared" si="19"/>
        <v>0</v>
      </c>
      <c r="CQ15" s="182">
        <v>70</v>
      </c>
      <c r="CR15" s="76"/>
      <c r="CS15" s="76"/>
      <c r="CT15" s="88"/>
      <c r="CU15" s="88"/>
      <c r="CV15" s="88"/>
      <c r="CW15" s="88"/>
      <c r="CX15" s="88"/>
      <c r="CY15" s="88">
        <f t="shared" si="20"/>
        <v>70</v>
      </c>
      <c r="CZ15" s="89">
        <f t="shared" si="2"/>
        <v>70</v>
      </c>
      <c r="DA15" s="497">
        <v>24</v>
      </c>
      <c r="DB15" s="497"/>
      <c r="DC15" s="80">
        <f t="shared" si="21"/>
        <v>10</v>
      </c>
      <c r="DD15" s="90" t="str">
        <f t="shared" ref="DD15:DD67" si="29">IFERROR((R15*$R$9+AD15*$AD$9)/100*$AC$8/100,"")</f>
        <v/>
      </c>
      <c r="DE15" s="91">
        <f t="shared" ref="DE15:DE67" si="30">IFERROR(((AP15*$AP$9+AY15*$AY$9+BB15*$BB$9)/100)*$BA$8/100,"")</f>
        <v>7.5</v>
      </c>
      <c r="DF15" s="91">
        <f>IFERROR(((BI15*$BI$9+BU15*$BU$9+CB15*$CB$9+CI15*$CI$9+CP15*$CP$9+CZ15*$CZ$9)/100)*$CY$8/100,"")</f>
        <v>28.871590909090909</v>
      </c>
      <c r="DG15" s="92">
        <f>IFERROR(DC15,"")</f>
        <v>10</v>
      </c>
      <c r="DH15" s="93">
        <f t="shared" si="24"/>
        <v>46.371590909090912</v>
      </c>
      <c r="DI15" s="94">
        <f t="shared" si="25"/>
        <v>66.482244318181813</v>
      </c>
      <c r="DJ15" s="95">
        <f t="shared" si="26"/>
        <v>70.206439393939391</v>
      </c>
      <c r="DK15" s="96">
        <f t="shared" si="27"/>
        <v>73.185795454545456</v>
      </c>
      <c r="DL15" s="97">
        <f t="shared" si="28"/>
        <v>73</v>
      </c>
      <c r="DM15" s="98"/>
      <c r="DN15" s="1"/>
      <c r="DR15" s="275" t="s">
        <v>46</v>
      </c>
      <c r="DS15" s="275"/>
      <c r="DT15" s="275"/>
      <c r="DU15" s="275"/>
      <c r="DV15" s="276">
        <f>COUNTIFS($DL$13:$DL$67,"&gt;=85",$DL$13:$DL$67,"&lt;90")</f>
        <v>13</v>
      </c>
      <c r="DW15" s="276"/>
    </row>
    <row r="16" spans="1:127" ht="18" customHeight="1" thickBot="1">
      <c r="A16" s="70"/>
      <c r="B16" s="71" t="s">
        <v>303</v>
      </c>
      <c r="C16" s="252" t="s">
        <v>304</v>
      </c>
      <c r="D16" s="253"/>
      <c r="E16" s="182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 t="str">
        <f t="shared" si="3"/>
        <v/>
      </c>
      <c r="R16" s="76">
        <f t="shared" si="4"/>
        <v>0</v>
      </c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 t="str">
        <f t="shared" si="5"/>
        <v/>
      </c>
      <c r="AD16" s="79" t="str">
        <f t="shared" si="6"/>
        <v/>
      </c>
      <c r="AE16" s="182">
        <v>1</v>
      </c>
      <c r="AF16" s="76">
        <v>1</v>
      </c>
      <c r="AG16" s="76"/>
      <c r="AH16" s="76"/>
      <c r="AI16" s="76"/>
      <c r="AJ16" s="76"/>
      <c r="AK16" s="76"/>
      <c r="AL16" s="76"/>
      <c r="AM16" s="76"/>
      <c r="AN16" s="76"/>
      <c r="AO16" s="76">
        <f t="shared" si="7"/>
        <v>2</v>
      </c>
      <c r="AP16" s="76">
        <f t="shared" si="8"/>
        <v>10</v>
      </c>
      <c r="AQ16" s="78">
        <v>1</v>
      </c>
      <c r="AR16" s="78">
        <v>14</v>
      </c>
      <c r="AS16" s="78"/>
      <c r="AT16" s="78"/>
      <c r="AU16" s="78"/>
      <c r="AV16" s="78"/>
      <c r="AW16" s="78"/>
      <c r="AX16" s="78">
        <f t="shared" si="9"/>
        <v>15</v>
      </c>
      <c r="AY16" s="78">
        <f t="shared" si="0"/>
        <v>30</v>
      </c>
      <c r="AZ16" s="384"/>
      <c r="BA16" s="385"/>
      <c r="BB16" s="80">
        <f t="shared" si="10"/>
        <v>0</v>
      </c>
      <c r="BC16" s="182">
        <v>89</v>
      </c>
      <c r="BD16" s="76">
        <v>84</v>
      </c>
      <c r="BE16" s="76"/>
      <c r="BF16" s="76"/>
      <c r="BG16" s="76"/>
      <c r="BH16" s="76">
        <f t="shared" si="11"/>
        <v>173</v>
      </c>
      <c r="BI16" s="76">
        <f t="shared" si="1"/>
        <v>86.5</v>
      </c>
      <c r="BJ16" s="78">
        <v>8</v>
      </c>
      <c r="BK16" s="78">
        <v>11</v>
      </c>
      <c r="BL16" s="78">
        <v>17</v>
      </c>
      <c r="BM16" s="78">
        <v>1</v>
      </c>
      <c r="BN16" s="78">
        <v>16</v>
      </c>
      <c r="BO16" s="78"/>
      <c r="BP16" s="78"/>
      <c r="BQ16" s="78"/>
      <c r="BR16" s="78"/>
      <c r="BS16" s="78"/>
      <c r="BT16" s="78">
        <f t="shared" si="12"/>
        <v>53</v>
      </c>
      <c r="BU16" s="78">
        <f t="shared" si="13"/>
        <v>48.18181818181818</v>
      </c>
      <c r="BV16" s="82">
        <v>86</v>
      </c>
      <c r="BW16" s="82">
        <v>91</v>
      </c>
      <c r="BX16" s="82"/>
      <c r="BY16" s="82"/>
      <c r="BZ16" s="82"/>
      <c r="CA16" s="82">
        <f t="shared" si="14"/>
        <v>177</v>
      </c>
      <c r="CB16" s="82">
        <f t="shared" si="15"/>
        <v>88.5</v>
      </c>
      <c r="CC16" s="84">
        <v>70</v>
      </c>
      <c r="CD16" s="84">
        <v>70</v>
      </c>
      <c r="CE16" s="84"/>
      <c r="CF16" s="84"/>
      <c r="CG16" s="84"/>
      <c r="CH16" s="84">
        <f t="shared" si="16"/>
        <v>140</v>
      </c>
      <c r="CI16" s="84">
        <f t="shared" si="17"/>
        <v>70</v>
      </c>
      <c r="CJ16" s="86"/>
      <c r="CK16" s="86"/>
      <c r="CL16" s="86"/>
      <c r="CM16" s="86"/>
      <c r="CN16" s="86"/>
      <c r="CO16" s="86" t="str">
        <f t="shared" si="18"/>
        <v/>
      </c>
      <c r="CP16" s="86">
        <f t="shared" si="19"/>
        <v>0</v>
      </c>
      <c r="CQ16" s="182">
        <v>85</v>
      </c>
      <c r="CR16" s="76"/>
      <c r="CS16" s="76"/>
      <c r="CT16" s="88"/>
      <c r="CU16" s="88"/>
      <c r="CV16" s="88"/>
      <c r="CW16" s="88"/>
      <c r="CX16" s="88"/>
      <c r="CY16" s="88">
        <f t="shared" si="20"/>
        <v>85</v>
      </c>
      <c r="CZ16" s="89">
        <f t="shared" si="2"/>
        <v>85</v>
      </c>
      <c r="DA16" s="497">
        <v>29</v>
      </c>
      <c r="DB16" s="497"/>
      <c r="DC16" s="80">
        <f t="shared" si="21"/>
        <v>12.083333333333336</v>
      </c>
      <c r="DD16" s="90" t="str">
        <f t="shared" si="29"/>
        <v/>
      </c>
      <c r="DE16" s="91">
        <f t="shared" si="30"/>
        <v>5</v>
      </c>
      <c r="DF16" s="91">
        <f t="shared" si="22"/>
        <v>36.264772727272728</v>
      </c>
      <c r="DG16" s="92">
        <f t="shared" si="23"/>
        <v>12.083333333333336</v>
      </c>
      <c r="DH16" s="93">
        <f t="shared" si="24"/>
        <v>53.348106060606064</v>
      </c>
      <c r="DI16" s="94">
        <f t="shared" si="25"/>
        <v>70.842566287878796</v>
      </c>
      <c r="DJ16" s="95">
        <f t="shared" si="26"/>
        <v>74.082281144781149</v>
      </c>
      <c r="DK16" s="96">
        <f t="shared" si="27"/>
        <v>76.674053030303028</v>
      </c>
      <c r="DL16" s="97">
        <f t="shared" si="28"/>
        <v>77</v>
      </c>
      <c r="DM16" s="98"/>
      <c r="DN16" s="1"/>
      <c r="DR16" s="275" t="s">
        <v>49</v>
      </c>
      <c r="DS16" s="275"/>
      <c r="DT16" s="275"/>
      <c r="DU16" s="275"/>
      <c r="DV16" s="276">
        <f>COUNTIFS($DL$13:$DL$67,"&gt;=80",$DL$13:$DL$67,"&lt;85")</f>
        <v>12</v>
      </c>
      <c r="DW16" s="276"/>
    </row>
    <row r="17" spans="1:127" ht="18" customHeight="1" thickBot="1">
      <c r="A17" s="174"/>
      <c r="B17" s="71" t="s">
        <v>305</v>
      </c>
      <c r="C17" s="252" t="s">
        <v>306</v>
      </c>
      <c r="D17" s="253"/>
      <c r="E17" s="182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 t="str">
        <f t="shared" si="3"/>
        <v/>
      </c>
      <c r="R17" s="76">
        <f t="shared" si="4"/>
        <v>0</v>
      </c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 t="str">
        <f t="shared" si="5"/>
        <v/>
      </c>
      <c r="AD17" s="79" t="str">
        <f t="shared" si="6"/>
        <v/>
      </c>
      <c r="AE17" s="182">
        <v>1</v>
      </c>
      <c r="AF17" s="76">
        <v>3</v>
      </c>
      <c r="AG17" s="76"/>
      <c r="AH17" s="76"/>
      <c r="AI17" s="76"/>
      <c r="AJ17" s="76"/>
      <c r="AK17" s="76"/>
      <c r="AL17" s="76"/>
      <c r="AM17" s="76"/>
      <c r="AN17" s="76"/>
      <c r="AO17" s="76">
        <f t="shared" si="7"/>
        <v>4</v>
      </c>
      <c r="AP17" s="76">
        <f t="shared" si="8"/>
        <v>20</v>
      </c>
      <c r="AQ17" s="78">
        <v>1</v>
      </c>
      <c r="AR17" s="78">
        <v>1</v>
      </c>
      <c r="AS17" s="78"/>
      <c r="AT17" s="78"/>
      <c r="AU17" s="78"/>
      <c r="AV17" s="78"/>
      <c r="AW17" s="78"/>
      <c r="AX17" s="78">
        <f t="shared" si="9"/>
        <v>2</v>
      </c>
      <c r="AY17" s="78">
        <f t="shared" si="0"/>
        <v>4</v>
      </c>
      <c r="AZ17" s="384"/>
      <c r="BA17" s="385"/>
      <c r="BB17" s="80">
        <f t="shared" si="10"/>
        <v>0</v>
      </c>
      <c r="BC17" s="182">
        <v>79</v>
      </c>
      <c r="BD17" s="76">
        <v>77</v>
      </c>
      <c r="BE17" s="76"/>
      <c r="BF17" s="76"/>
      <c r="BG17" s="76"/>
      <c r="BH17" s="76">
        <f t="shared" si="11"/>
        <v>156</v>
      </c>
      <c r="BI17" s="76">
        <f t="shared" si="1"/>
        <v>78</v>
      </c>
      <c r="BJ17" s="78">
        <v>4</v>
      </c>
      <c r="BK17" s="78">
        <v>10</v>
      </c>
      <c r="BL17" s="78">
        <v>14</v>
      </c>
      <c r="BM17" s="78">
        <v>1</v>
      </c>
      <c r="BN17" s="78">
        <v>13</v>
      </c>
      <c r="BO17" s="78"/>
      <c r="BP17" s="78"/>
      <c r="BQ17" s="78"/>
      <c r="BR17" s="78"/>
      <c r="BS17" s="78"/>
      <c r="BT17" s="78">
        <f t="shared" si="12"/>
        <v>42</v>
      </c>
      <c r="BU17" s="78">
        <f t="shared" si="13"/>
        <v>38.181818181818187</v>
      </c>
      <c r="BV17" s="82">
        <v>85</v>
      </c>
      <c r="BW17" s="82">
        <v>84</v>
      </c>
      <c r="BX17" s="82"/>
      <c r="BY17" s="82"/>
      <c r="BZ17" s="82"/>
      <c r="CA17" s="82">
        <f t="shared" si="14"/>
        <v>169</v>
      </c>
      <c r="CB17" s="82">
        <f t="shared" si="15"/>
        <v>84.5</v>
      </c>
      <c r="CC17" s="84">
        <v>70</v>
      </c>
      <c r="CD17" s="84">
        <v>70</v>
      </c>
      <c r="CE17" s="84"/>
      <c r="CF17" s="84"/>
      <c r="CG17" s="84"/>
      <c r="CH17" s="84">
        <f t="shared" si="16"/>
        <v>140</v>
      </c>
      <c r="CI17" s="84">
        <f t="shared" si="17"/>
        <v>70</v>
      </c>
      <c r="CJ17" s="86"/>
      <c r="CK17" s="86"/>
      <c r="CL17" s="86"/>
      <c r="CM17" s="86"/>
      <c r="CN17" s="86"/>
      <c r="CO17" s="86" t="str">
        <f t="shared" si="18"/>
        <v/>
      </c>
      <c r="CP17" s="86">
        <f t="shared" si="19"/>
        <v>0</v>
      </c>
      <c r="CQ17" s="182">
        <v>70</v>
      </c>
      <c r="CR17" s="76"/>
      <c r="CS17" s="76"/>
      <c r="CT17" s="88"/>
      <c r="CU17" s="88"/>
      <c r="CV17" s="88"/>
      <c r="CW17" s="88"/>
      <c r="CX17" s="88"/>
      <c r="CY17" s="88">
        <f t="shared" si="20"/>
        <v>70</v>
      </c>
      <c r="CZ17" s="89">
        <f t="shared" si="2"/>
        <v>70</v>
      </c>
      <c r="DA17" s="497">
        <v>38</v>
      </c>
      <c r="DB17" s="497"/>
      <c r="DC17" s="80">
        <f t="shared" si="21"/>
        <v>15.833333333333332</v>
      </c>
      <c r="DD17" s="90" t="str">
        <f t="shared" si="29"/>
        <v/>
      </c>
      <c r="DE17" s="91">
        <f t="shared" si="30"/>
        <v>3</v>
      </c>
      <c r="DF17" s="91">
        <f t="shared" si="22"/>
        <v>32.114772727272729</v>
      </c>
      <c r="DG17" s="92">
        <f t="shared" si="23"/>
        <v>15.833333333333332</v>
      </c>
      <c r="DH17" s="93">
        <f t="shared" si="24"/>
        <v>50.948106060606065</v>
      </c>
      <c r="DI17" s="94">
        <f t="shared" si="25"/>
        <v>69.342566287878796</v>
      </c>
      <c r="DJ17" s="95">
        <f t="shared" si="26"/>
        <v>72.74894781144782</v>
      </c>
      <c r="DK17" s="96">
        <f t="shared" si="27"/>
        <v>75.474053030303025</v>
      </c>
      <c r="DL17" s="97">
        <f t="shared" si="28"/>
        <v>75</v>
      </c>
      <c r="DM17" s="98"/>
      <c r="DN17" s="1"/>
      <c r="DR17" s="275" t="s">
        <v>52</v>
      </c>
      <c r="DS17" s="275"/>
      <c r="DT17" s="275"/>
      <c r="DU17" s="275"/>
      <c r="DV17" s="276">
        <f>COUNTIFS($DL$13:$DL$67,"&gt;=75",$DL$13:$DL$67,"&lt;80")</f>
        <v>8</v>
      </c>
      <c r="DW17" s="276"/>
    </row>
    <row r="18" spans="1:127" ht="18" customHeight="1" thickBot="1">
      <c r="A18" s="70"/>
      <c r="B18" s="103" t="s">
        <v>307</v>
      </c>
      <c r="C18" s="252" t="s">
        <v>308</v>
      </c>
      <c r="D18" s="253"/>
      <c r="E18" s="182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 t="str">
        <f t="shared" si="3"/>
        <v/>
      </c>
      <c r="R18" s="76">
        <f t="shared" si="4"/>
        <v>0</v>
      </c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 t="str">
        <f t="shared" si="5"/>
        <v/>
      </c>
      <c r="AD18" s="79" t="str">
        <f t="shared" si="6"/>
        <v/>
      </c>
      <c r="AE18" s="182">
        <v>5</v>
      </c>
      <c r="AF18" s="76">
        <v>1</v>
      </c>
      <c r="AG18" s="76"/>
      <c r="AH18" s="76"/>
      <c r="AI18" s="76"/>
      <c r="AJ18" s="76"/>
      <c r="AK18" s="76"/>
      <c r="AL18" s="76"/>
      <c r="AM18" s="76"/>
      <c r="AN18" s="76"/>
      <c r="AO18" s="76">
        <f t="shared" si="7"/>
        <v>6</v>
      </c>
      <c r="AP18" s="76">
        <f t="shared" si="8"/>
        <v>30</v>
      </c>
      <c r="AQ18" s="78">
        <v>24</v>
      </c>
      <c r="AR18" s="78">
        <v>17</v>
      </c>
      <c r="AS18" s="78"/>
      <c r="AT18" s="78"/>
      <c r="AU18" s="78"/>
      <c r="AV18" s="78"/>
      <c r="AW18" s="78"/>
      <c r="AX18" s="78">
        <f t="shared" si="9"/>
        <v>41</v>
      </c>
      <c r="AY18" s="78">
        <f t="shared" si="0"/>
        <v>82</v>
      </c>
      <c r="AZ18" s="384"/>
      <c r="BA18" s="385"/>
      <c r="BB18" s="80">
        <f t="shared" si="10"/>
        <v>0</v>
      </c>
      <c r="BC18" s="182">
        <v>96</v>
      </c>
      <c r="BD18" s="76">
        <v>90</v>
      </c>
      <c r="BE18" s="76"/>
      <c r="BF18" s="76"/>
      <c r="BG18" s="76"/>
      <c r="BH18" s="76">
        <f t="shared" si="11"/>
        <v>186</v>
      </c>
      <c r="BI18" s="76">
        <f t="shared" si="1"/>
        <v>93</v>
      </c>
      <c r="BJ18" s="78">
        <v>10</v>
      </c>
      <c r="BK18" s="78">
        <v>13</v>
      </c>
      <c r="BL18" s="78">
        <v>24</v>
      </c>
      <c r="BM18" s="78">
        <v>1</v>
      </c>
      <c r="BN18" s="78">
        <v>14</v>
      </c>
      <c r="BO18" s="78"/>
      <c r="BP18" s="78"/>
      <c r="BQ18" s="78"/>
      <c r="BR18" s="78"/>
      <c r="BS18" s="78"/>
      <c r="BT18" s="78">
        <f t="shared" si="12"/>
        <v>62</v>
      </c>
      <c r="BU18" s="78">
        <f t="shared" si="13"/>
        <v>56.36363636363636</v>
      </c>
      <c r="BV18" s="82">
        <v>86</v>
      </c>
      <c r="BW18" s="82">
        <v>84</v>
      </c>
      <c r="BX18" s="82"/>
      <c r="BY18" s="82"/>
      <c r="BZ18" s="82"/>
      <c r="CA18" s="82">
        <f t="shared" si="14"/>
        <v>170</v>
      </c>
      <c r="CB18" s="82">
        <f t="shared" si="15"/>
        <v>85</v>
      </c>
      <c r="CC18" s="84">
        <v>70</v>
      </c>
      <c r="CD18" s="84">
        <v>70</v>
      </c>
      <c r="CE18" s="84"/>
      <c r="CF18" s="84"/>
      <c r="CG18" s="84"/>
      <c r="CH18" s="84">
        <f t="shared" si="16"/>
        <v>140</v>
      </c>
      <c r="CI18" s="84">
        <f t="shared" si="17"/>
        <v>70</v>
      </c>
      <c r="CJ18" s="86"/>
      <c r="CK18" s="86"/>
      <c r="CL18" s="86"/>
      <c r="CM18" s="86"/>
      <c r="CN18" s="86"/>
      <c r="CO18" s="86" t="str">
        <f t="shared" si="18"/>
        <v/>
      </c>
      <c r="CP18" s="86">
        <f t="shared" si="19"/>
        <v>0</v>
      </c>
      <c r="CQ18" s="182">
        <v>97</v>
      </c>
      <c r="CR18" s="76"/>
      <c r="CS18" s="76"/>
      <c r="CT18" s="88"/>
      <c r="CU18" s="88"/>
      <c r="CV18" s="88"/>
      <c r="CW18" s="88"/>
      <c r="CX18" s="88"/>
      <c r="CY18" s="88">
        <f t="shared" si="20"/>
        <v>97</v>
      </c>
      <c r="CZ18" s="89">
        <f t="shared" si="2"/>
        <v>97</v>
      </c>
      <c r="DA18" s="497">
        <v>41</v>
      </c>
      <c r="DB18" s="497"/>
      <c r="DC18" s="80">
        <f t="shared" si="21"/>
        <v>17.083333333333332</v>
      </c>
      <c r="DD18" s="90" t="str">
        <f t="shared" si="29"/>
        <v/>
      </c>
      <c r="DE18" s="91">
        <f t="shared" si="30"/>
        <v>14</v>
      </c>
      <c r="DF18" s="91">
        <f t="shared" si="22"/>
        <v>39.079545454545453</v>
      </c>
      <c r="DG18" s="92">
        <f t="shared" si="23"/>
        <v>17.083333333333332</v>
      </c>
      <c r="DH18" s="93">
        <f t="shared" si="24"/>
        <v>70.162878787878782</v>
      </c>
      <c r="DI18" s="94">
        <f t="shared" si="25"/>
        <v>81.351799242424235</v>
      </c>
      <c r="DJ18" s="95">
        <f t="shared" si="26"/>
        <v>83.42382154882155</v>
      </c>
      <c r="DK18" s="96">
        <f t="shared" si="27"/>
        <v>85.081439393939391</v>
      </c>
      <c r="DL18" s="97">
        <f t="shared" si="28"/>
        <v>85</v>
      </c>
      <c r="DM18" s="98"/>
      <c r="DN18" s="1"/>
      <c r="DR18" s="275" t="s">
        <v>55</v>
      </c>
      <c r="DS18" s="275"/>
      <c r="DT18" s="275"/>
      <c r="DU18" s="275"/>
      <c r="DV18" s="276">
        <f>COUNTIFS($DL$13:$DL$67,"&lt;75")</f>
        <v>6</v>
      </c>
      <c r="DW18" s="276"/>
    </row>
    <row r="19" spans="1:127" ht="18" customHeight="1" thickBot="1">
      <c r="A19" s="70"/>
      <c r="B19" s="103" t="s">
        <v>309</v>
      </c>
      <c r="C19" s="250" t="s">
        <v>310</v>
      </c>
      <c r="D19" s="253"/>
      <c r="E19" s="182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 t="str">
        <f t="shared" si="3"/>
        <v/>
      </c>
      <c r="R19" s="76">
        <f t="shared" si="4"/>
        <v>0</v>
      </c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 t="str">
        <f t="shared" si="5"/>
        <v/>
      </c>
      <c r="AD19" s="79" t="str">
        <f t="shared" si="6"/>
        <v/>
      </c>
      <c r="AE19" s="182">
        <v>1</v>
      </c>
      <c r="AF19" s="76">
        <v>8</v>
      </c>
      <c r="AG19" s="76"/>
      <c r="AH19" s="76"/>
      <c r="AI19" s="76"/>
      <c r="AJ19" s="76"/>
      <c r="AK19" s="76"/>
      <c r="AL19" s="76"/>
      <c r="AM19" s="76"/>
      <c r="AN19" s="76"/>
      <c r="AO19" s="76">
        <f t="shared" si="7"/>
        <v>9</v>
      </c>
      <c r="AP19" s="76">
        <f t="shared" si="8"/>
        <v>45</v>
      </c>
      <c r="AQ19" s="78">
        <v>28</v>
      </c>
      <c r="AR19" s="78">
        <v>17</v>
      </c>
      <c r="AS19" s="78"/>
      <c r="AT19" s="78"/>
      <c r="AU19" s="78"/>
      <c r="AV19" s="78"/>
      <c r="AW19" s="78"/>
      <c r="AX19" s="78">
        <f t="shared" si="9"/>
        <v>45</v>
      </c>
      <c r="AY19" s="78">
        <f t="shared" si="0"/>
        <v>90</v>
      </c>
      <c r="AZ19" s="384"/>
      <c r="BA19" s="385"/>
      <c r="BB19" s="80">
        <f t="shared" si="10"/>
        <v>0</v>
      </c>
      <c r="BC19" s="182">
        <v>84</v>
      </c>
      <c r="BD19" s="76">
        <v>84</v>
      </c>
      <c r="BE19" s="76"/>
      <c r="BF19" s="76"/>
      <c r="BG19" s="76"/>
      <c r="BH19" s="76">
        <f t="shared" si="11"/>
        <v>168</v>
      </c>
      <c r="BI19" s="76">
        <f t="shared" si="1"/>
        <v>84</v>
      </c>
      <c r="BJ19" s="78">
        <v>4</v>
      </c>
      <c r="BK19" s="78">
        <v>1</v>
      </c>
      <c r="BL19" s="78">
        <v>20</v>
      </c>
      <c r="BM19" s="78">
        <v>1</v>
      </c>
      <c r="BN19" s="78">
        <v>1</v>
      </c>
      <c r="BO19" s="78"/>
      <c r="BP19" s="78"/>
      <c r="BQ19" s="78"/>
      <c r="BR19" s="78"/>
      <c r="BS19" s="78"/>
      <c r="BT19" s="78">
        <f t="shared" si="12"/>
        <v>27</v>
      </c>
      <c r="BU19" s="78">
        <f t="shared" si="13"/>
        <v>24.545454545454547</v>
      </c>
      <c r="BV19" s="82">
        <v>70</v>
      </c>
      <c r="BW19" s="82">
        <v>82</v>
      </c>
      <c r="BX19" s="82"/>
      <c r="BY19" s="82"/>
      <c r="BZ19" s="82"/>
      <c r="CA19" s="82">
        <f t="shared" si="14"/>
        <v>152</v>
      </c>
      <c r="CB19" s="82">
        <f t="shared" si="15"/>
        <v>76</v>
      </c>
      <c r="CC19" s="84">
        <v>86</v>
      </c>
      <c r="CD19" s="84">
        <v>84</v>
      </c>
      <c r="CE19" s="84"/>
      <c r="CF19" s="84"/>
      <c r="CG19" s="84"/>
      <c r="CH19" s="84">
        <f t="shared" si="16"/>
        <v>170</v>
      </c>
      <c r="CI19" s="84">
        <f t="shared" si="17"/>
        <v>85</v>
      </c>
      <c r="CJ19" s="86"/>
      <c r="CK19" s="86"/>
      <c r="CL19" s="86"/>
      <c r="CM19" s="86"/>
      <c r="CN19" s="86"/>
      <c r="CO19" s="86" t="str">
        <f t="shared" si="18"/>
        <v/>
      </c>
      <c r="CP19" s="86">
        <f t="shared" si="19"/>
        <v>0</v>
      </c>
      <c r="CQ19" s="182">
        <v>81</v>
      </c>
      <c r="CR19" s="76"/>
      <c r="CS19" s="76"/>
      <c r="CT19" s="88"/>
      <c r="CU19" s="88"/>
      <c r="CV19" s="88"/>
      <c r="CW19" s="88"/>
      <c r="CX19" s="88"/>
      <c r="CY19" s="88">
        <f t="shared" si="20"/>
        <v>81</v>
      </c>
      <c r="CZ19" s="89">
        <f t="shared" si="2"/>
        <v>81</v>
      </c>
      <c r="DA19" s="497">
        <v>37</v>
      </c>
      <c r="DB19" s="497"/>
      <c r="DC19" s="80">
        <f t="shared" si="21"/>
        <v>15.416666666666668</v>
      </c>
      <c r="DD19" s="90" t="str">
        <f t="shared" si="29"/>
        <v/>
      </c>
      <c r="DE19" s="91">
        <f t="shared" si="30"/>
        <v>16.875</v>
      </c>
      <c r="DF19" s="91">
        <f t="shared" si="22"/>
        <v>32.256818181818183</v>
      </c>
      <c r="DG19" s="92">
        <f t="shared" si="23"/>
        <v>15.416666666666668</v>
      </c>
      <c r="DH19" s="93">
        <f t="shared" si="24"/>
        <v>64.548484848484847</v>
      </c>
      <c r="DI19" s="94">
        <f t="shared" si="25"/>
        <v>77.842803030303031</v>
      </c>
      <c r="DJ19" s="95">
        <f t="shared" si="26"/>
        <v>80.304713804713799</v>
      </c>
      <c r="DK19" s="96">
        <f t="shared" si="27"/>
        <v>82.274242424242431</v>
      </c>
      <c r="DL19" s="97">
        <f t="shared" si="28"/>
        <v>82</v>
      </c>
      <c r="DM19" s="98"/>
      <c r="DN19" s="1"/>
      <c r="DR19" s="272" t="s">
        <v>25</v>
      </c>
      <c r="DS19" s="272"/>
      <c r="DT19" s="272"/>
      <c r="DU19" s="272"/>
      <c r="DV19" s="273">
        <f>SUM(DV13:DW18)</f>
        <v>45</v>
      </c>
      <c r="DW19" s="273"/>
    </row>
    <row r="20" spans="1:127" ht="18" customHeight="1" thickBot="1">
      <c r="A20" s="70"/>
      <c r="B20" s="103" t="s">
        <v>311</v>
      </c>
      <c r="C20" s="250" t="s">
        <v>312</v>
      </c>
      <c r="D20" s="253"/>
      <c r="E20" s="182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 t="str">
        <f t="shared" si="3"/>
        <v/>
      </c>
      <c r="R20" s="76">
        <f t="shared" si="4"/>
        <v>0</v>
      </c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 t="str">
        <f t="shared" si="5"/>
        <v/>
      </c>
      <c r="AD20" s="79" t="str">
        <f t="shared" si="6"/>
        <v/>
      </c>
      <c r="AE20" s="182">
        <v>1</v>
      </c>
      <c r="AF20" s="76">
        <v>4</v>
      </c>
      <c r="AG20" s="76"/>
      <c r="AH20" s="76"/>
      <c r="AI20" s="76"/>
      <c r="AJ20" s="76"/>
      <c r="AK20" s="76"/>
      <c r="AL20" s="76"/>
      <c r="AM20" s="76"/>
      <c r="AN20" s="76"/>
      <c r="AO20" s="76">
        <f t="shared" si="7"/>
        <v>5</v>
      </c>
      <c r="AP20" s="76">
        <f t="shared" si="8"/>
        <v>25</v>
      </c>
      <c r="AQ20" s="78">
        <v>1</v>
      </c>
      <c r="AR20" s="78">
        <v>19</v>
      </c>
      <c r="AS20" s="78"/>
      <c r="AT20" s="78"/>
      <c r="AU20" s="78"/>
      <c r="AV20" s="78"/>
      <c r="AW20" s="78"/>
      <c r="AX20" s="78">
        <f t="shared" si="9"/>
        <v>20</v>
      </c>
      <c r="AY20" s="78">
        <f t="shared" si="0"/>
        <v>40</v>
      </c>
      <c r="AZ20" s="384"/>
      <c r="BA20" s="385"/>
      <c r="BB20" s="80">
        <f t="shared" si="10"/>
        <v>0</v>
      </c>
      <c r="BC20" s="182">
        <v>93</v>
      </c>
      <c r="BD20" s="76">
        <v>82</v>
      </c>
      <c r="BE20" s="76"/>
      <c r="BF20" s="76"/>
      <c r="BG20" s="76"/>
      <c r="BH20" s="76">
        <f t="shared" si="11"/>
        <v>175</v>
      </c>
      <c r="BI20" s="76">
        <f t="shared" si="1"/>
        <v>87.5</v>
      </c>
      <c r="BJ20" s="78">
        <v>1</v>
      </c>
      <c r="BK20" s="78">
        <v>9</v>
      </c>
      <c r="BL20" s="78">
        <v>17</v>
      </c>
      <c r="BM20" s="78">
        <v>22</v>
      </c>
      <c r="BN20" s="78">
        <v>14</v>
      </c>
      <c r="BO20" s="78"/>
      <c r="BP20" s="78"/>
      <c r="BQ20" s="78"/>
      <c r="BR20" s="78"/>
      <c r="BS20" s="78"/>
      <c r="BT20" s="78">
        <f t="shared" si="12"/>
        <v>63</v>
      </c>
      <c r="BU20" s="78">
        <f t="shared" si="13"/>
        <v>57.272727272727273</v>
      </c>
      <c r="BV20" s="82">
        <v>70</v>
      </c>
      <c r="BW20" s="82">
        <v>70</v>
      </c>
      <c r="BX20" s="82"/>
      <c r="BY20" s="82"/>
      <c r="BZ20" s="82"/>
      <c r="CA20" s="82">
        <f t="shared" si="14"/>
        <v>140</v>
      </c>
      <c r="CB20" s="82">
        <f t="shared" si="15"/>
        <v>70</v>
      </c>
      <c r="CC20" s="84">
        <v>70</v>
      </c>
      <c r="CD20" s="84">
        <v>70</v>
      </c>
      <c r="CE20" s="84"/>
      <c r="CF20" s="84"/>
      <c r="CG20" s="84"/>
      <c r="CH20" s="84">
        <f t="shared" si="16"/>
        <v>140</v>
      </c>
      <c r="CI20" s="84">
        <f t="shared" si="17"/>
        <v>70</v>
      </c>
      <c r="CJ20" s="86"/>
      <c r="CK20" s="86"/>
      <c r="CL20" s="86"/>
      <c r="CM20" s="86"/>
      <c r="CN20" s="86"/>
      <c r="CO20" s="86" t="str">
        <f t="shared" si="18"/>
        <v/>
      </c>
      <c r="CP20" s="86">
        <f t="shared" si="19"/>
        <v>0</v>
      </c>
      <c r="CQ20" s="182">
        <v>85</v>
      </c>
      <c r="CR20" s="76"/>
      <c r="CS20" s="76"/>
      <c r="CT20" s="88"/>
      <c r="CU20" s="88"/>
      <c r="CV20" s="88"/>
      <c r="CW20" s="88"/>
      <c r="CX20" s="88"/>
      <c r="CY20" s="88">
        <f t="shared" si="20"/>
        <v>85</v>
      </c>
      <c r="CZ20" s="89">
        <f t="shared" si="2"/>
        <v>85</v>
      </c>
      <c r="DA20" s="497">
        <v>33</v>
      </c>
      <c r="DB20" s="497"/>
      <c r="DC20" s="80">
        <f>IFERROR(IF(OR($DC$9="",$DC$9=0),0,IF((DA20/$DA$11*100)*$DC$9/100=0,"",(DA20/$DA$11*100)*$DC$9/100)),"")</f>
        <v>13.750000000000002</v>
      </c>
      <c r="DD20" s="90" t="str">
        <f t="shared" si="29"/>
        <v/>
      </c>
      <c r="DE20" s="91">
        <f t="shared" si="30"/>
        <v>8.125</v>
      </c>
      <c r="DF20" s="91">
        <f t="shared" si="22"/>
        <v>36.340909090909093</v>
      </c>
      <c r="DG20" s="92">
        <f t="shared" si="23"/>
        <v>13.750000000000002</v>
      </c>
      <c r="DH20" s="93">
        <f t="shared" si="24"/>
        <v>58.215909090909093</v>
      </c>
      <c r="DI20" s="94">
        <f t="shared" si="25"/>
        <v>73.884943181818187</v>
      </c>
      <c r="DJ20" s="95">
        <f t="shared" si="26"/>
        <v>76.786616161616166</v>
      </c>
      <c r="DK20" s="96">
        <f t="shared" si="27"/>
        <v>79.107954545454547</v>
      </c>
      <c r="DL20" s="97">
        <f t="shared" si="28"/>
        <v>79</v>
      </c>
      <c r="DM20" s="98"/>
      <c r="DN20" s="1"/>
    </row>
    <row r="21" spans="1:127" ht="18" customHeight="1" thickBot="1">
      <c r="A21" s="70"/>
      <c r="B21" s="103" t="s">
        <v>313</v>
      </c>
      <c r="C21" s="250" t="s">
        <v>314</v>
      </c>
      <c r="D21" s="253"/>
      <c r="E21" s="182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 t="str">
        <f t="shared" si="3"/>
        <v/>
      </c>
      <c r="R21" s="76">
        <f t="shared" si="4"/>
        <v>0</v>
      </c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 t="str">
        <f t="shared" si="5"/>
        <v/>
      </c>
      <c r="AD21" s="79" t="str">
        <f t="shared" si="6"/>
        <v/>
      </c>
      <c r="AE21" s="182">
        <v>1</v>
      </c>
      <c r="AF21" s="76">
        <v>3</v>
      </c>
      <c r="AG21" s="76"/>
      <c r="AH21" s="76"/>
      <c r="AI21" s="76"/>
      <c r="AJ21" s="76"/>
      <c r="AK21" s="76"/>
      <c r="AL21" s="76"/>
      <c r="AM21" s="76"/>
      <c r="AN21" s="76"/>
      <c r="AO21" s="76">
        <f t="shared" si="7"/>
        <v>4</v>
      </c>
      <c r="AP21" s="76">
        <f t="shared" si="8"/>
        <v>20</v>
      </c>
      <c r="AQ21" s="78">
        <v>1</v>
      </c>
      <c r="AR21" s="78">
        <v>14</v>
      </c>
      <c r="AS21" s="78"/>
      <c r="AT21" s="78"/>
      <c r="AU21" s="78"/>
      <c r="AV21" s="78"/>
      <c r="AW21" s="78"/>
      <c r="AX21" s="78">
        <f t="shared" si="9"/>
        <v>15</v>
      </c>
      <c r="AY21" s="78">
        <f t="shared" si="0"/>
        <v>30</v>
      </c>
      <c r="AZ21" s="384"/>
      <c r="BA21" s="385"/>
      <c r="BB21" s="80">
        <f t="shared" si="10"/>
        <v>0</v>
      </c>
      <c r="BC21" s="182">
        <v>70</v>
      </c>
      <c r="BD21" s="76">
        <v>79</v>
      </c>
      <c r="BE21" s="76"/>
      <c r="BF21" s="76"/>
      <c r="BG21" s="76"/>
      <c r="BH21" s="76">
        <f t="shared" si="11"/>
        <v>149</v>
      </c>
      <c r="BI21" s="76">
        <f t="shared" si="1"/>
        <v>74.5</v>
      </c>
      <c r="BJ21" s="78">
        <v>1</v>
      </c>
      <c r="BK21" s="78">
        <v>9</v>
      </c>
      <c r="BL21" s="78">
        <v>1</v>
      </c>
      <c r="BM21" s="78">
        <v>1</v>
      </c>
      <c r="BN21" s="78">
        <v>1</v>
      </c>
      <c r="BO21" s="78"/>
      <c r="BP21" s="78"/>
      <c r="BQ21" s="78"/>
      <c r="BR21" s="78"/>
      <c r="BS21" s="78"/>
      <c r="BT21" s="78">
        <f t="shared" si="12"/>
        <v>13</v>
      </c>
      <c r="BU21" s="78">
        <f t="shared" si="13"/>
        <v>11.818181818181818</v>
      </c>
      <c r="BV21" s="82">
        <v>70</v>
      </c>
      <c r="BW21" s="82">
        <v>70</v>
      </c>
      <c r="BX21" s="82"/>
      <c r="BY21" s="82"/>
      <c r="BZ21" s="82"/>
      <c r="CA21" s="82">
        <f t="shared" si="14"/>
        <v>140</v>
      </c>
      <c r="CB21" s="82">
        <f t="shared" si="15"/>
        <v>70</v>
      </c>
      <c r="CC21" s="84">
        <v>70</v>
      </c>
      <c r="CD21" s="84">
        <v>70</v>
      </c>
      <c r="CE21" s="84"/>
      <c r="CF21" s="84"/>
      <c r="CG21" s="84"/>
      <c r="CH21" s="84">
        <f t="shared" si="16"/>
        <v>140</v>
      </c>
      <c r="CI21" s="84">
        <f t="shared" si="17"/>
        <v>70</v>
      </c>
      <c r="CJ21" s="86"/>
      <c r="CK21" s="86"/>
      <c r="CL21" s="86"/>
      <c r="CM21" s="86"/>
      <c r="CN21" s="86"/>
      <c r="CO21" s="86" t="str">
        <f t="shared" si="18"/>
        <v/>
      </c>
      <c r="CP21" s="86">
        <f t="shared" si="19"/>
        <v>0</v>
      </c>
      <c r="CQ21" s="182">
        <v>70</v>
      </c>
      <c r="CR21" s="76"/>
      <c r="CS21" s="76"/>
      <c r="CT21" s="88"/>
      <c r="CU21" s="88"/>
      <c r="CV21" s="88"/>
      <c r="CW21" s="88"/>
      <c r="CX21" s="88"/>
      <c r="CY21" s="88">
        <f t="shared" si="20"/>
        <v>70</v>
      </c>
      <c r="CZ21" s="89">
        <f t="shared" si="2"/>
        <v>70</v>
      </c>
      <c r="DA21" s="497">
        <v>10</v>
      </c>
      <c r="DB21" s="497"/>
      <c r="DC21" s="80">
        <f t="shared" si="21"/>
        <v>4.1666666666666661</v>
      </c>
      <c r="DD21" s="90" t="str">
        <f t="shared" si="29"/>
        <v/>
      </c>
      <c r="DE21" s="91">
        <f t="shared" si="30"/>
        <v>6.25</v>
      </c>
      <c r="DF21" s="91">
        <f t="shared" si="22"/>
        <v>26.722727272727269</v>
      </c>
      <c r="DG21" s="92">
        <f t="shared" si="23"/>
        <v>4.1666666666666661</v>
      </c>
      <c r="DH21" s="93">
        <f t="shared" si="24"/>
        <v>37.139393939393933</v>
      </c>
      <c r="DI21" s="94">
        <f t="shared" si="25"/>
        <v>60.712121212121204</v>
      </c>
      <c r="DJ21" s="95">
        <f t="shared" si="26"/>
        <v>65.07744107744108</v>
      </c>
      <c r="DK21" s="96">
        <f t="shared" si="27"/>
        <v>68.569696969696963</v>
      </c>
      <c r="DL21" s="97">
        <f t="shared" si="28"/>
        <v>70</v>
      </c>
      <c r="DM21" s="98"/>
      <c r="DN21" s="1"/>
    </row>
    <row r="22" spans="1:127" ht="18" customHeight="1" thickBot="1">
      <c r="A22" s="70"/>
      <c r="B22" s="103" t="s">
        <v>315</v>
      </c>
      <c r="C22" s="250" t="s">
        <v>316</v>
      </c>
      <c r="D22" s="253"/>
      <c r="E22" s="182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 t="str">
        <f t="shared" si="3"/>
        <v/>
      </c>
      <c r="R22" s="76">
        <f t="shared" si="4"/>
        <v>0</v>
      </c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 t="str">
        <f t="shared" si="5"/>
        <v/>
      </c>
      <c r="AD22" s="79" t="str">
        <f t="shared" si="6"/>
        <v/>
      </c>
      <c r="AE22" s="182">
        <v>9</v>
      </c>
      <c r="AF22" s="76">
        <v>9</v>
      </c>
      <c r="AG22" s="76"/>
      <c r="AH22" s="76"/>
      <c r="AI22" s="76"/>
      <c r="AJ22" s="76"/>
      <c r="AK22" s="76"/>
      <c r="AL22" s="76"/>
      <c r="AM22" s="76"/>
      <c r="AN22" s="76"/>
      <c r="AO22" s="76">
        <f t="shared" si="7"/>
        <v>18</v>
      </c>
      <c r="AP22" s="76">
        <f t="shared" si="8"/>
        <v>90</v>
      </c>
      <c r="AQ22" s="78">
        <v>1</v>
      </c>
      <c r="AR22" s="78">
        <v>1</v>
      </c>
      <c r="AS22" s="78"/>
      <c r="AT22" s="78"/>
      <c r="AU22" s="78"/>
      <c r="AV22" s="78"/>
      <c r="AW22" s="78"/>
      <c r="AX22" s="78">
        <f t="shared" si="9"/>
        <v>2</v>
      </c>
      <c r="AY22" s="78">
        <f t="shared" si="0"/>
        <v>4</v>
      </c>
      <c r="AZ22" s="384"/>
      <c r="BA22" s="385"/>
      <c r="BB22" s="80">
        <f t="shared" si="10"/>
        <v>0</v>
      </c>
      <c r="BC22" s="182">
        <v>95</v>
      </c>
      <c r="BD22" s="76">
        <v>96</v>
      </c>
      <c r="BE22" s="76"/>
      <c r="BF22" s="76"/>
      <c r="BG22" s="76"/>
      <c r="BH22" s="76">
        <f t="shared" si="11"/>
        <v>191</v>
      </c>
      <c r="BI22" s="76">
        <f t="shared" si="1"/>
        <v>95.5</v>
      </c>
      <c r="BJ22" s="78">
        <v>15</v>
      </c>
      <c r="BK22" s="78">
        <v>13</v>
      </c>
      <c r="BL22" s="78">
        <v>25</v>
      </c>
      <c r="BM22" s="78">
        <v>30</v>
      </c>
      <c r="BN22" s="78">
        <v>20</v>
      </c>
      <c r="BO22" s="78"/>
      <c r="BP22" s="78"/>
      <c r="BQ22" s="78"/>
      <c r="BR22" s="78"/>
      <c r="BS22" s="78"/>
      <c r="BT22" s="78">
        <f t="shared" si="12"/>
        <v>103</v>
      </c>
      <c r="BU22" s="78">
        <f t="shared" si="13"/>
        <v>93.63636363636364</v>
      </c>
      <c r="BV22" s="82">
        <v>70</v>
      </c>
      <c r="BW22" s="82">
        <v>91</v>
      </c>
      <c r="BX22" s="82"/>
      <c r="BY22" s="82"/>
      <c r="BZ22" s="82"/>
      <c r="CA22" s="82">
        <f t="shared" si="14"/>
        <v>161</v>
      </c>
      <c r="CB22" s="82">
        <f t="shared" si="15"/>
        <v>80.5</v>
      </c>
      <c r="CC22" s="84">
        <v>84</v>
      </c>
      <c r="CD22" s="84">
        <v>97</v>
      </c>
      <c r="CE22" s="84"/>
      <c r="CF22" s="84"/>
      <c r="CG22" s="84"/>
      <c r="CH22" s="84">
        <f t="shared" si="16"/>
        <v>181</v>
      </c>
      <c r="CI22" s="84">
        <f t="shared" si="17"/>
        <v>90.5</v>
      </c>
      <c r="CJ22" s="86"/>
      <c r="CK22" s="86"/>
      <c r="CL22" s="86"/>
      <c r="CM22" s="86"/>
      <c r="CN22" s="86"/>
      <c r="CO22" s="86" t="str">
        <f t="shared" si="18"/>
        <v/>
      </c>
      <c r="CP22" s="86">
        <f t="shared" si="19"/>
        <v>0</v>
      </c>
      <c r="CQ22" s="182">
        <v>81</v>
      </c>
      <c r="CR22" s="76"/>
      <c r="CS22" s="76"/>
      <c r="CT22" s="88"/>
      <c r="CU22" s="88"/>
      <c r="CV22" s="88"/>
      <c r="CW22" s="88"/>
      <c r="CX22" s="88"/>
      <c r="CY22" s="88">
        <f t="shared" si="20"/>
        <v>81</v>
      </c>
      <c r="CZ22" s="89">
        <f t="shared" si="2"/>
        <v>81</v>
      </c>
      <c r="DA22" s="497">
        <v>54</v>
      </c>
      <c r="DB22" s="497"/>
      <c r="DC22" s="80">
        <f t="shared" si="21"/>
        <v>22.5</v>
      </c>
      <c r="DD22" s="90" t="str">
        <f t="shared" si="29"/>
        <v/>
      </c>
      <c r="DE22" s="91">
        <f t="shared" si="30"/>
        <v>11.75</v>
      </c>
      <c r="DF22" s="91">
        <f t="shared" si="22"/>
        <v>44.520454545454541</v>
      </c>
      <c r="DG22" s="92">
        <f t="shared" si="23"/>
        <v>22.5</v>
      </c>
      <c r="DH22" s="93">
        <f t="shared" si="24"/>
        <v>78.770454545454541</v>
      </c>
      <c r="DI22" s="94">
        <f t="shared" si="25"/>
        <v>86.731534090909093</v>
      </c>
      <c r="DJ22" s="95">
        <f t="shared" si="26"/>
        <v>88.205808080808083</v>
      </c>
      <c r="DK22" s="96">
        <f t="shared" si="27"/>
        <v>89.385227272727263</v>
      </c>
      <c r="DL22" s="97">
        <f t="shared" si="28"/>
        <v>89</v>
      </c>
      <c r="DM22" s="98"/>
      <c r="DN22" s="1"/>
    </row>
    <row r="23" spans="1:127" ht="18" customHeight="1" thickBot="1">
      <c r="A23" s="70"/>
      <c r="B23" s="71" t="s">
        <v>317</v>
      </c>
      <c r="C23" s="252" t="s">
        <v>318</v>
      </c>
      <c r="D23" s="253"/>
      <c r="E23" s="182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 t="str">
        <f t="shared" si="3"/>
        <v/>
      </c>
      <c r="R23" s="76">
        <f t="shared" si="4"/>
        <v>0</v>
      </c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 t="str">
        <f t="shared" si="5"/>
        <v/>
      </c>
      <c r="AD23" s="79" t="str">
        <f t="shared" si="6"/>
        <v/>
      </c>
      <c r="AE23" s="182">
        <v>7</v>
      </c>
      <c r="AF23" s="76">
        <v>8</v>
      </c>
      <c r="AG23" s="76"/>
      <c r="AH23" s="76"/>
      <c r="AI23" s="76"/>
      <c r="AJ23" s="76"/>
      <c r="AK23" s="76"/>
      <c r="AL23" s="76"/>
      <c r="AM23" s="76"/>
      <c r="AN23" s="76"/>
      <c r="AO23" s="76">
        <f t="shared" si="7"/>
        <v>15</v>
      </c>
      <c r="AP23" s="76">
        <f t="shared" si="8"/>
        <v>75</v>
      </c>
      <c r="AQ23" s="78">
        <v>24</v>
      </c>
      <c r="AR23" s="78">
        <v>19</v>
      </c>
      <c r="AS23" s="78"/>
      <c r="AT23" s="78"/>
      <c r="AU23" s="78"/>
      <c r="AV23" s="78"/>
      <c r="AW23" s="78"/>
      <c r="AX23" s="78">
        <f t="shared" si="9"/>
        <v>43</v>
      </c>
      <c r="AY23" s="78">
        <f t="shared" si="0"/>
        <v>86</v>
      </c>
      <c r="AZ23" s="384"/>
      <c r="BA23" s="385"/>
      <c r="BB23" s="80">
        <f t="shared" si="10"/>
        <v>0</v>
      </c>
      <c r="BC23" s="182">
        <v>90</v>
      </c>
      <c r="BD23" s="76">
        <v>88</v>
      </c>
      <c r="BE23" s="76"/>
      <c r="BF23" s="76"/>
      <c r="BG23" s="76"/>
      <c r="BH23" s="76">
        <f t="shared" si="11"/>
        <v>178</v>
      </c>
      <c r="BI23" s="76">
        <f t="shared" si="1"/>
        <v>89</v>
      </c>
      <c r="BJ23" s="78">
        <v>8</v>
      </c>
      <c r="BK23" s="78">
        <v>15</v>
      </c>
      <c r="BL23" s="78">
        <v>24</v>
      </c>
      <c r="BM23" s="78">
        <v>18</v>
      </c>
      <c r="BN23" s="78">
        <v>17</v>
      </c>
      <c r="BO23" s="78"/>
      <c r="BP23" s="78"/>
      <c r="BQ23" s="78"/>
      <c r="BR23" s="78"/>
      <c r="BS23" s="78"/>
      <c r="BT23" s="78">
        <f t="shared" si="12"/>
        <v>82</v>
      </c>
      <c r="BU23" s="78">
        <f t="shared" si="13"/>
        <v>74.545454545454547</v>
      </c>
      <c r="BV23" s="82">
        <v>70</v>
      </c>
      <c r="BW23" s="82">
        <v>90</v>
      </c>
      <c r="BX23" s="82"/>
      <c r="BY23" s="82"/>
      <c r="BZ23" s="82"/>
      <c r="CA23" s="82">
        <f t="shared" si="14"/>
        <v>160</v>
      </c>
      <c r="CB23" s="82">
        <f t="shared" si="15"/>
        <v>80</v>
      </c>
      <c r="CC23" s="84">
        <v>83</v>
      </c>
      <c r="CD23" s="84">
        <v>81</v>
      </c>
      <c r="CE23" s="84"/>
      <c r="CF23" s="84"/>
      <c r="CG23" s="84"/>
      <c r="CH23" s="84">
        <f t="shared" si="16"/>
        <v>164</v>
      </c>
      <c r="CI23" s="84">
        <f t="shared" si="17"/>
        <v>82</v>
      </c>
      <c r="CJ23" s="86"/>
      <c r="CK23" s="86"/>
      <c r="CL23" s="86"/>
      <c r="CM23" s="86"/>
      <c r="CN23" s="86"/>
      <c r="CO23" s="86" t="str">
        <f t="shared" si="18"/>
        <v/>
      </c>
      <c r="CP23" s="86">
        <f t="shared" si="19"/>
        <v>0</v>
      </c>
      <c r="CQ23" s="182">
        <v>82</v>
      </c>
      <c r="CR23" s="76"/>
      <c r="CS23" s="76"/>
      <c r="CT23" s="88"/>
      <c r="CU23" s="88"/>
      <c r="CV23" s="88"/>
      <c r="CW23" s="88"/>
      <c r="CX23" s="88"/>
      <c r="CY23" s="88">
        <f t="shared" si="20"/>
        <v>82</v>
      </c>
      <c r="CZ23" s="89">
        <f t="shared" si="2"/>
        <v>82</v>
      </c>
      <c r="DA23" s="497">
        <v>41</v>
      </c>
      <c r="DB23" s="497"/>
      <c r="DC23" s="80">
        <f t="shared" si="21"/>
        <v>17.083333333333332</v>
      </c>
      <c r="DD23" s="90" t="str">
        <f t="shared" si="29"/>
        <v/>
      </c>
      <c r="DE23" s="91">
        <f t="shared" si="30"/>
        <v>20.125</v>
      </c>
      <c r="DF23" s="91">
        <f t="shared" si="22"/>
        <v>40.43181818181818</v>
      </c>
      <c r="DG23" s="92">
        <f t="shared" si="23"/>
        <v>17.083333333333332</v>
      </c>
      <c r="DH23" s="93">
        <f t="shared" si="24"/>
        <v>77.640151515151516</v>
      </c>
      <c r="DI23" s="94">
        <f t="shared" si="25"/>
        <v>86.025094696969703</v>
      </c>
      <c r="DJ23" s="95">
        <f t="shared" si="26"/>
        <v>87.577861952861952</v>
      </c>
      <c r="DK23" s="96">
        <f t="shared" si="27"/>
        <v>88.820075757575751</v>
      </c>
      <c r="DL23" s="97">
        <f t="shared" si="28"/>
        <v>89</v>
      </c>
      <c r="DM23" s="98"/>
      <c r="DN23" s="1"/>
    </row>
    <row r="24" spans="1:127" ht="18" customHeight="1" thickBot="1">
      <c r="A24" s="70"/>
      <c r="B24" s="71" t="s">
        <v>319</v>
      </c>
      <c r="C24" s="252" t="s">
        <v>320</v>
      </c>
      <c r="D24" s="253"/>
      <c r="E24" s="182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 t="str">
        <f t="shared" si="3"/>
        <v/>
      </c>
      <c r="R24" s="76">
        <f t="shared" si="4"/>
        <v>0</v>
      </c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 t="str">
        <f t="shared" si="5"/>
        <v/>
      </c>
      <c r="AD24" s="79" t="str">
        <f t="shared" si="6"/>
        <v/>
      </c>
      <c r="AE24" s="182">
        <v>1</v>
      </c>
      <c r="AF24" s="76">
        <v>1</v>
      </c>
      <c r="AG24" s="76"/>
      <c r="AH24" s="76"/>
      <c r="AI24" s="76"/>
      <c r="AJ24" s="76"/>
      <c r="AK24" s="76"/>
      <c r="AL24" s="76"/>
      <c r="AM24" s="76"/>
      <c r="AN24" s="76"/>
      <c r="AO24" s="76">
        <f t="shared" si="7"/>
        <v>2</v>
      </c>
      <c r="AP24" s="76">
        <f t="shared" si="8"/>
        <v>10</v>
      </c>
      <c r="AQ24" s="78">
        <v>1</v>
      </c>
      <c r="AR24" s="78">
        <v>14</v>
      </c>
      <c r="AS24" s="78"/>
      <c r="AT24" s="78"/>
      <c r="AU24" s="78"/>
      <c r="AV24" s="78"/>
      <c r="AW24" s="78"/>
      <c r="AX24" s="78">
        <f t="shared" si="9"/>
        <v>15</v>
      </c>
      <c r="AY24" s="78">
        <f t="shared" si="0"/>
        <v>30</v>
      </c>
      <c r="AZ24" s="384"/>
      <c r="BA24" s="385"/>
      <c r="BB24" s="80">
        <f t="shared" si="10"/>
        <v>0</v>
      </c>
      <c r="BC24" s="182">
        <v>77</v>
      </c>
      <c r="BD24" s="76">
        <v>81</v>
      </c>
      <c r="BE24" s="76"/>
      <c r="BF24" s="76"/>
      <c r="BG24" s="76"/>
      <c r="BH24" s="76">
        <f t="shared" si="11"/>
        <v>158</v>
      </c>
      <c r="BI24" s="76">
        <f t="shared" si="1"/>
        <v>79</v>
      </c>
      <c r="BJ24" s="78">
        <v>8</v>
      </c>
      <c r="BK24" s="78">
        <v>11</v>
      </c>
      <c r="BL24" s="78">
        <v>24</v>
      </c>
      <c r="BM24" s="78">
        <v>30</v>
      </c>
      <c r="BN24" s="78">
        <v>14</v>
      </c>
      <c r="BO24" s="78"/>
      <c r="BP24" s="78"/>
      <c r="BQ24" s="78"/>
      <c r="BR24" s="78"/>
      <c r="BS24" s="78"/>
      <c r="BT24" s="78">
        <f t="shared" si="12"/>
        <v>87</v>
      </c>
      <c r="BU24" s="78">
        <f t="shared" si="13"/>
        <v>79.090909090909093</v>
      </c>
      <c r="BV24" s="82">
        <v>70</v>
      </c>
      <c r="BW24" s="82">
        <v>70</v>
      </c>
      <c r="BX24" s="82"/>
      <c r="BY24" s="82"/>
      <c r="BZ24" s="82"/>
      <c r="CA24" s="82">
        <f t="shared" si="14"/>
        <v>140</v>
      </c>
      <c r="CB24" s="82">
        <f t="shared" si="15"/>
        <v>70</v>
      </c>
      <c r="CC24" s="84">
        <v>70</v>
      </c>
      <c r="CD24" s="84">
        <v>70</v>
      </c>
      <c r="CE24" s="84"/>
      <c r="CF24" s="84"/>
      <c r="CG24" s="84"/>
      <c r="CH24" s="84">
        <f t="shared" si="16"/>
        <v>140</v>
      </c>
      <c r="CI24" s="84">
        <f t="shared" si="17"/>
        <v>70</v>
      </c>
      <c r="CJ24" s="86"/>
      <c r="CK24" s="86"/>
      <c r="CL24" s="86"/>
      <c r="CM24" s="86"/>
      <c r="CN24" s="86"/>
      <c r="CO24" s="86" t="str">
        <f t="shared" si="18"/>
        <v/>
      </c>
      <c r="CP24" s="86">
        <f t="shared" si="19"/>
        <v>0</v>
      </c>
      <c r="CQ24" s="182">
        <v>85</v>
      </c>
      <c r="CR24" s="76"/>
      <c r="CS24" s="76"/>
      <c r="CT24" s="88"/>
      <c r="CU24" s="88"/>
      <c r="CV24" s="88"/>
      <c r="CW24" s="88"/>
      <c r="CX24" s="88"/>
      <c r="CY24" s="88">
        <f t="shared" si="20"/>
        <v>85</v>
      </c>
      <c r="CZ24" s="89">
        <f t="shared" si="2"/>
        <v>85</v>
      </c>
      <c r="DA24" s="497">
        <v>33</v>
      </c>
      <c r="DB24" s="497"/>
      <c r="DC24" s="80">
        <f t="shared" si="21"/>
        <v>13.750000000000002</v>
      </c>
      <c r="DD24" s="90" t="str">
        <f t="shared" si="29"/>
        <v/>
      </c>
      <c r="DE24" s="91">
        <f t="shared" si="30"/>
        <v>5</v>
      </c>
      <c r="DF24" s="91">
        <f t="shared" si="22"/>
        <v>38.763636363636365</v>
      </c>
      <c r="DG24" s="92">
        <f t="shared" si="23"/>
        <v>13.750000000000002</v>
      </c>
      <c r="DH24" s="93">
        <f t="shared" si="24"/>
        <v>57.513636363636365</v>
      </c>
      <c r="DI24" s="94">
        <f t="shared" si="25"/>
        <v>73.446022727272734</v>
      </c>
      <c r="DJ24" s="95">
        <f t="shared" si="26"/>
        <v>76.396464646464651</v>
      </c>
      <c r="DK24" s="96">
        <f t="shared" si="27"/>
        <v>78.756818181818176</v>
      </c>
      <c r="DL24" s="97">
        <f t="shared" si="28"/>
        <v>79</v>
      </c>
      <c r="DM24" s="98"/>
      <c r="DN24" s="1"/>
    </row>
    <row r="25" spans="1:127" ht="18" customHeight="1" thickBot="1">
      <c r="A25" s="70"/>
      <c r="B25" s="71" t="s">
        <v>321</v>
      </c>
      <c r="C25" s="252" t="s">
        <v>322</v>
      </c>
      <c r="D25" s="253"/>
      <c r="E25" s="182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 t="str">
        <f t="shared" si="3"/>
        <v/>
      </c>
      <c r="R25" s="76">
        <f t="shared" si="4"/>
        <v>0</v>
      </c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 t="str">
        <f t="shared" si="5"/>
        <v/>
      </c>
      <c r="AD25" s="79" t="str">
        <f t="shared" si="6"/>
        <v/>
      </c>
      <c r="AE25" s="182">
        <v>1</v>
      </c>
      <c r="AF25" s="76">
        <v>1</v>
      </c>
      <c r="AG25" s="76"/>
      <c r="AH25" s="76"/>
      <c r="AI25" s="76"/>
      <c r="AJ25" s="76"/>
      <c r="AK25" s="76"/>
      <c r="AL25" s="76"/>
      <c r="AM25" s="76"/>
      <c r="AN25" s="76"/>
      <c r="AO25" s="76">
        <f t="shared" si="7"/>
        <v>2</v>
      </c>
      <c r="AP25" s="76">
        <f t="shared" si="8"/>
        <v>10</v>
      </c>
      <c r="AQ25" s="78">
        <v>1</v>
      </c>
      <c r="AR25" s="78">
        <v>1</v>
      </c>
      <c r="AS25" s="78"/>
      <c r="AT25" s="78"/>
      <c r="AU25" s="78"/>
      <c r="AV25" s="78"/>
      <c r="AW25" s="78"/>
      <c r="AX25" s="78">
        <f t="shared" si="9"/>
        <v>2</v>
      </c>
      <c r="AY25" s="78">
        <f t="shared" si="0"/>
        <v>4</v>
      </c>
      <c r="AZ25" s="384"/>
      <c r="BA25" s="385"/>
      <c r="BB25" s="80">
        <f t="shared" si="10"/>
        <v>0</v>
      </c>
      <c r="BC25" s="182">
        <v>70</v>
      </c>
      <c r="BD25" s="76">
        <v>76</v>
      </c>
      <c r="BE25" s="76"/>
      <c r="BF25" s="76"/>
      <c r="BG25" s="76"/>
      <c r="BH25" s="76">
        <f t="shared" si="11"/>
        <v>146</v>
      </c>
      <c r="BI25" s="76">
        <f t="shared" si="1"/>
        <v>73</v>
      </c>
      <c r="BJ25" s="78">
        <v>1</v>
      </c>
      <c r="BK25" s="78">
        <v>7</v>
      </c>
      <c r="BL25" s="78">
        <v>1</v>
      </c>
      <c r="BM25" s="78">
        <v>1</v>
      </c>
      <c r="BN25" s="78">
        <v>1</v>
      </c>
      <c r="BO25" s="78"/>
      <c r="BP25" s="78"/>
      <c r="BQ25" s="78"/>
      <c r="BR25" s="78"/>
      <c r="BS25" s="78"/>
      <c r="BT25" s="78">
        <f t="shared" si="12"/>
        <v>11</v>
      </c>
      <c r="BU25" s="78">
        <f t="shared" si="13"/>
        <v>10</v>
      </c>
      <c r="BV25" s="82">
        <v>70</v>
      </c>
      <c r="BW25" s="82">
        <v>70</v>
      </c>
      <c r="BX25" s="82"/>
      <c r="BY25" s="82"/>
      <c r="BZ25" s="82"/>
      <c r="CA25" s="82">
        <f t="shared" si="14"/>
        <v>140</v>
      </c>
      <c r="CB25" s="82">
        <f t="shared" si="15"/>
        <v>70</v>
      </c>
      <c r="CC25" s="84">
        <v>70</v>
      </c>
      <c r="CD25" s="84">
        <v>70</v>
      </c>
      <c r="CE25" s="84"/>
      <c r="CF25" s="84"/>
      <c r="CG25" s="84"/>
      <c r="CH25" s="84">
        <f t="shared" si="16"/>
        <v>140</v>
      </c>
      <c r="CI25" s="84">
        <f t="shared" si="17"/>
        <v>70</v>
      </c>
      <c r="CJ25" s="86"/>
      <c r="CK25" s="86"/>
      <c r="CL25" s="86"/>
      <c r="CM25" s="86"/>
      <c r="CN25" s="86"/>
      <c r="CO25" s="86" t="str">
        <f t="shared" si="18"/>
        <v/>
      </c>
      <c r="CP25" s="86">
        <f t="shared" si="19"/>
        <v>0</v>
      </c>
      <c r="CQ25" s="182">
        <v>97</v>
      </c>
      <c r="CR25" s="76"/>
      <c r="CS25" s="76"/>
      <c r="CT25" s="88"/>
      <c r="CU25" s="88"/>
      <c r="CV25" s="88"/>
      <c r="CW25" s="88"/>
      <c r="CX25" s="88"/>
      <c r="CY25" s="88">
        <f t="shared" si="20"/>
        <v>97</v>
      </c>
      <c r="CZ25" s="89">
        <f t="shared" si="2"/>
        <v>97</v>
      </c>
      <c r="DA25" s="497">
        <v>23</v>
      </c>
      <c r="DB25" s="497"/>
      <c r="DC25" s="80">
        <f t="shared" si="21"/>
        <v>9.5833333333333339</v>
      </c>
      <c r="DD25" s="90" t="str">
        <f t="shared" si="29"/>
        <v/>
      </c>
      <c r="DE25" s="91">
        <f t="shared" si="30"/>
        <v>1.75</v>
      </c>
      <c r="DF25" s="91">
        <f t="shared" si="22"/>
        <v>29</v>
      </c>
      <c r="DG25" s="92">
        <f t="shared" si="23"/>
        <v>9.5833333333333339</v>
      </c>
      <c r="DH25" s="93">
        <f t="shared" si="24"/>
        <v>40.333333333333336</v>
      </c>
      <c r="DI25" s="94">
        <f t="shared" si="25"/>
        <v>62.708333333333336</v>
      </c>
      <c r="DJ25" s="95">
        <f t="shared" si="26"/>
        <v>66.851851851851848</v>
      </c>
      <c r="DK25" s="96">
        <f t="shared" si="27"/>
        <v>70.166666666666671</v>
      </c>
      <c r="DL25" s="97">
        <f t="shared" si="28"/>
        <v>70</v>
      </c>
      <c r="DM25" s="98"/>
      <c r="DN25" s="1"/>
    </row>
    <row r="26" spans="1:127" ht="18" customHeight="1" thickBot="1">
      <c r="A26" s="70"/>
      <c r="B26" s="71" t="s">
        <v>323</v>
      </c>
      <c r="C26" s="252" t="s">
        <v>324</v>
      </c>
      <c r="D26" s="253"/>
      <c r="E26" s="182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 t="str">
        <f t="shared" si="3"/>
        <v/>
      </c>
      <c r="R26" s="76">
        <f t="shared" si="4"/>
        <v>0</v>
      </c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 t="str">
        <f t="shared" si="5"/>
        <v/>
      </c>
      <c r="AD26" s="79" t="str">
        <f t="shared" si="6"/>
        <v/>
      </c>
      <c r="AE26" s="182">
        <v>1</v>
      </c>
      <c r="AF26" s="76">
        <v>4</v>
      </c>
      <c r="AG26" s="76"/>
      <c r="AH26" s="76"/>
      <c r="AI26" s="76"/>
      <c r="AJ26" s="76"/>
      <c r="AK26" s="76"/>
      <c r="AL26" s="76"/>
      <c r="AM26" s="76"/>
      <c r="AN26" s="76"/>
      <c r="AO26" s="76">
        <f t="shared" si="7"/>
        <v>5</v>
      </c>
      <c r="AP26" s="76">
        <f t="shared" si="8"/>
        <v>25</v>
      </c>
      <c r="AQ26" s="78">
        <v>14</v>
      </c>
      <c r="AR26" s="78">
        <v>18</v>
      </c>
      <c r="AS26" s="78"/>
      <c r="AT26" s="78"/>
      <c r="AU26" s="78"/>
      <c r="AV26" s="78"/>
      <c r="AW26" s="78"/>
      <c r="AX26" s="78">
        <f t="shared" si="9"/>
        <v>32</v>
      </c>
      <c r="AY26" s="78">
        <f t="shared" si="0"/>
        <v>64</v>
      </c>
      <c r="AZ26" s="384"/>
      <c r="BA26" s="385"/>
      <c r="BB26" s="80">
        <f t="shared" si="10"/>
        <v>0</v>
      </c>
      <c r="BC26" s="182">
        <v>70</v>
      </c>
      <c r="BD26" s="76">
        <v>80</v>
      </c>
      <c r="BE26" s="76"/>
      <c r="BF26" s="76"/>
      <c r="BG26" s="76"/>
      <c r="BH26" s="76">
        <f t="shared" si="11"/>
        <v>150</v>
      </c>
      <c r="BI26" s="76">
        <f t="shared" si="1"/>
        <v>75</v>
      </c>
      <c r="BJ26" s="78">
        <v>1</v>
      </c>
      <c r="BK26" s="78">
        <v>1</v>
      </c>
      <c r="BL26" s="78">
        <v>1</v>
      </c>
      <c r="BM26" s="78">
        <v>1</v>
      </c>
      <c r="BN26" s="78">
        <v>19</v>
      </c>
      <c r="BO26" s="78"/>
      <c r="BP26" s="78"/>
      <c r="BQ26" s="78"/>
      <c r="BR26" s="78"/>
      <c r="BS26" s="78"/>
      <c r="BT26" s="78">
        <f t="shared" si="12"/>
        <v>23</v>
      </c>
      <c r="BU26" s="78">
        <f t="shared" si="13"/>
        <v>20.909090909090907</v>
      </c>
      <c r="BV26" s="82">
        <v>86</v>
      </c>
      <c r="BW26" s="82">
        <v>84</v>
      </c>
      <c r="BX26" s="82"/>
      <c r="BY26" s="82"/>
      <c r="BZ26" s="82"/>
      <c r="CA26" s="82">
        <f t="shared" si="14"/>
        <v>170</v>
      </c>
      <c r="CB26" s="82">
        <f t="shared" si="15"/>
        <v>85</v>
      </c>
      <c r="CC26" s="84">
        <v>70</v>
      </c>
      <c r="CD26" s="84">
        <v>70</v>
      </c>
      <c r="CE26" s="84"/>
      <c r="CF26" s="84"/>
      <c r="CG26" s="84"/>
      <c r="CH26" s="84">
        <f t="shared" si="16"/>
        <v>140</v>
      </c>
      <c r="CI26" s="84">
        <f t="shared" si="17"/>
        <v>70</v>
      </c>
      <c r="CJ26" s="86"/>
      <c r="CK26" s="86"/>
      <c r="CL26" s="86"/>
      <c r="CM26" s="86"/>
      <c r="CN26" s="86"/>
      <c r="CO26" s="86" t="str">
        <f t="shared" si="18"/>
        <v/>
      </c>
      <c r="CP26" s="86">
        <f t="shared" si="19"/>
        <v>0</v>
      </c>
      <c r="CQ26" s="182">
        <v>81</v>
      </c>
      <c r="CR26" s="76"/>
      <c r="CS26" s="76"/>
      <c r="CT26" s="88"/>
      <c r="CU26" s="88"/>
      <c r="CV26" s="88"/>
      <c r="CW26" s="88"/>
      <c r="CX26" s="88"/>
      <c r="CY26" s="88">
        <f t="shared" si="20"/>
        <v>81</v>
      </c>
      <c r="CZ26" s="89">
        <f t="shared" si="2"/>
        <v>81</v>
      </c>
      <c r="DA26" s="497">
        <v>34</v>
      </c>
      <c r="DB26" s="497"/>
      <c r="DC26" s="80">
        <f t="shared" si="21"/>
        <v>14.166666666666664</v>
      </c>
      <c r="DD26" s="90" t="str">
        <f t="shared" si="29"/>
        <v/>
      </c>
      <c r="DE26" s="91">
        <f t="shared" si="30"/>
        <v>11.125</v>
      </c>
      <c r="DF26" s="91">
        <f t="shared" si="22"/>
        <v>30.361363636363635</v>
      </c>
      <c r="DG26" s="92">
        <f t="shared" si="23"/>
        <v>14.166666666666664</v>
      </c>
      <c r="DH26" s="93">
        <f t="shared" si="24"/>
        <v>55.653030303030299</v>
      </c>
      <c r="DI26" s="94">
        <f t="shared" si="25"/>
        <v>72.283143939393938</v>
      </c>
      <c r="DJ26" s="95">
        <f t="shared" si="26"/>
        <v>75.362794612794616</v>
      </c>
      <c r="DK26" s="96">
        <f t="shared" si="27"/>
        <v>77.826515151515153</v>
      </c>
      <c r="DL26" s="97">
        <f t="shared" si="28"/>
        <v>78</v>
      </c>
      <c r="DM26" s="98"/>
      <c r="DN26" s="1"/>
    </row>
    <row r="27" spans="1:127" ht="18" customHeight="1" thickBot="1">
      <c r="A27" s="70"/>
      <c r="B27" s="103" t="s">
        <v>325</v>
      </c>
      <c r="C27" s="250" t="s">
        <v>326</v>
      </c>
      <c r="D27" s="253"/>
      <c r="E27" s="182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 t="str">
        <f t="shared" si="3"/>
        <v/>
      </c>
      <c r="R27" s="76">
        <f t="shared" si="4"/>
        <v>0</v>
      </c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 t="str">
        <f t="shared" si="5"/>
        <v/>
      </c>
      <c r="AD27" s="79" t="str">
        <f t="shared" si="6"/>
        <v/>
      </c>
      <c r="AE27" s="182">
        <v>1</v>
      </c>
      <c r="AF27" s="76">
        <v>1</v>
      </c>
      <c r="AG27" s="76"/>
      <c r="AH27" s="76"/>
      <c r="AI27" s="76"/>
      <c r="AJ27" s="76"/>
      <c r="AK27" s="76"/>
      <c r="AL27" s="76"/>
      <c r="AM27" s="76"/>
      <c r="AN27" s="76"/>
      <c r="AO27" s="76">
        <f t="shared" si="7"/>
        <v>2</v>
      </c>
      <c r="AP27" s="76">
        <f t="shared" si="8"/>
        <v>10</v>
      </c>
      <c r="AQ27" s="78">
        <v>1</v>
      </c>
      <c r="AR27" s="78">
        <v>1</v>
      </c>
      <c r="AS27" s="78"/>
      <c r="AT27" s="78"/>
      <c r="AU27" s="78"/>
      <c r="AV27" s="78"/>
      <c r="AW27" s="78"/>
      <c r="AX27" s="78">
        <f t="shared" si="9"/>
        <v>2</v>
      </c>
      <c r="AY27" s="78">
        <f t="shared" si="0"/>
        <v>4</v>
      </c>
      <c r="AZ27" s="384"/>
      <c r="BA27" s="385"/>
      <c r="BB27" s="80">
        <f t="shared" si="10"/>
        <v>0</v>
      </c>
      <c r="BC27" s="182">
        <v>89</v>
      </c>
      <c r="BD27" s="76">
        <v>75</v>
      </c>
      <c r="BE27" s="76"/>
      <c r="BF27" s="76"/>
      <c r="BG27" s="76"/>
      <c r="BH27" s="76">
        <f t="shared" si="11"/>
        <v>164</v>
      </c>
      <c r="BI27" s="76">
        <f t="shared" si="1"/>
        <v>82</v>
      </c>
      <c r="BJ27" s="78">
        <v>3</v>
      </c>
      <c r="BK27" s="78">
        <v>1</v>
      </c>
      <c r="BL27" s="78">
        <v>1</v>
      </c>
      <c r="BM27" s="78">
        <v>1</v>
      </c>
      <c r="BN27" s="78">
        <v>1</v>
      </c>
      <c r="BO27" s="78"/>
      <c r="BP27" s="78"/>
      <c r="BQ27" s="78"/>
      <c r="BR27" s="78"/>
      <c r="BS27" s="78"/>
      <c r="BT27" s="78">
        <f t="shared" si="12"/>
        <v>7</v>
      </c>
      <c r="BU27" s="78">
        <f t="shared" si="13"/>
        <v>6.3636363636363633</v>
      </c>
      <c r="BV27" s="82">
        <v>70</v>
      </c>
      <c r="BW27" s="82">
        <v>70</v>
      </c>
      <c r="BX27" s="82"/>
      <c r="BY27" s="82"/>
      <c r="BZ27" s="82"/>
      <c r="CA27" s="82">
        <f t="shared" si="14"/>
        <v>140</v>
      </c>
      <c r="CB27" s="82">
        <f t="shared" si="15"/>
        <v>70</v>
      </c>
      <c r="CC27" s="84">
        <v>70</v>
      </c>
      <c r="CD27" s="84">
        <v>70</v>
      </c>
      <c r="CE27" s="84"/>
      <c r="CF27" s="84"/>
      <c r="CG27" s="84"/>
      <c r="CH27" s="84">
        <f t="shared" si="16"/>
        <v>140</v>
      </c>
      <c r="CI27" s="84">
        <f t="shared" si="17"/>
        <v>70</v>
      </c>
      <c r="CJ27" s="86"/>
      <c r="CK27" s="86"/>
      <c r="CL27" s="86"/>
      <c r="CM27" s="86"/>
      <c r="CN27" s="86"/>
      <c r="CO27" s="86" t="str">
        <f t="shared" si="18"/>
        <v/>
      </c>
      <c r="CP27" s="86">
        <f t="shared" si="19"/>
        <v>0</v>
      </c>
      <c r="CQ27" s="182">
        <v>70</v>
      </c>
      <c r="CR27" s="76"/>
      <c r="CS27" s="76"/>
      <c r="CT27" s="88"/>
      <c r="CU27" s="88"/>
      <c r="CV27" s="88"/>
      <c r="CW27" s="88"/>
      <c r="CX27" s="88"/>
      <c r="CY27" s="88">
        <f t="shared" si="20"/>
        <v>70</v>
      </c>
      <c r="CZ27" s="89">
        <f t="shared" si="2"/>
        <v>70</v>
      </c>
      <c r="DA27" s="497">
        <v>38</v>
      </c>
      <c r="DB27" s="497"/>
      <c r="DC27" s="80">
        <f t="shared" si="21"/>
        <v>15.833333333333332</v>
      </c>
      <c r="DD27" s="90" t="str">
        <f t="shared" si="29"/>
        <v/>
      </c>
      <c r="DE27" s="91">
        <f t="shared" si="30"/>
        <v>1.75</v>
      </c>
      <c r="DF27" s="91">
        <f t="shared" si="22"/>
        <v>26.654545454545456</v>
      </c>
      <c r="DG27" s="92">
        <f t="shared" si="23"/>
        <v>15.833333333333332</v>
      </c>
      <c r="DH27" s="93">
        <f t="shared" si="24"/>
        <v>44.237878787878785</v>
      </c>
      <c r="DI27" s="94">
        <f t="shared" si="25"/>
        <v>65.148674242424235</v>
      </c>
      <c r="DJ27" s="95">
        <f t="shared" si="26"/>
        <v>69.021043771043765</v>
      </c>
      <c r="DK27" s="96">
        <f t="shared" si="27"/>
        <v>72.118939393939399</v>
      </c>
      <c r="DL27" s="97">
        <f t="shared" si="28"/>
        <v>72</v>
      </c>
      <c r="DM27" s="98"/>
      <c r="DN27" s="1"/>
    </row>
    <row r="28" spans="1:127" ht="18" customHeight="1" thickBot="1">
      <c r="A28" s="70"/>
      <c r="B28" s="71" t="s">
        <v>327</v>
      </c>
      <c r="C28" s="252" t="s">
        <v>328</v>
      </c>
      <c r="D28" s="253"/>
      <c r="E28" s="182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 t="str">
        <f t="shared" si="3"/>
        <v/>
      </c>
      <c r="R28" s="76">
        <f t="shared" si="4"/>
        <v>0</v>
      </c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 t="str">
        <f t="shared" si="5"/>
        <v/>
      </c>
      <c r="AD28" s="79" t="str">
        <f t="shared" si="6"/>
        <v/>
      </c>
      <c r="AE28" s="182">
        <v>5</v>
      </c>
      <c r="AF28" s="76">
        <v>6</v>
      </c>
      <c r="AG28" s="76"/>
      <c r="AH28" s="76"/>
      <c r="AI28" s="76"/>
      <c r="AJ28" s="76"/>
      <c r="AK28" s="76"/>
      <c r="AL28" s="76"/>
      <c r="AM28" s="76"/>
      <c r="AN28" s="76"/>
      <c r="AO28" s="76">
        <f t="shared" si="7"/>
        <v>11</v>
      </c>
      <c r="AP28" s="76">
        <f t="shared" si="8"/>
        <v>55.000000000000007</v>
      </c>
      <c r="AQ28" s="78">
        <v>1</v>
      </c>
      <c r="AR28" s="78">
        <v>17</v>
      </c>
      <c r="AS28" s="78"/>
      <c r="AT28" s="78"/>
      <c r="AU28" s="78"/>
      <c r="AV28" s="78"/>
      <c r="AW28" s="78"/>
      <c r="AX28" s="78">
        <f t="shared" si="9"/>
        <v>18</v>
      </c>
      <c r="AY28" s="78">
        <f t="shared" si="0"/>
        <v>36</v>
      </c>
      <c r="AZ28" s="384"/>
      <c r="BA28" s="385"/>
      <c r="BB28" s="80">
        <f t="shared" si="10"/>
        <v>0</v>
      </c>
      <c r="BC28" s="182">
        <v>98</v>
      </c>
      <c r="BD28" s="76">
        <v>87</v>
      </c>
      <c r="BE28" s="76"/>
      <c r="BF28" s="76"/>
      <c r="BG28" s="76"/>
      <c r="BH28" s="76">
        <f t="shared" si="11"/>
        <v>185</v>
      </c>
      <c r="BI28" s="76">
        <f t="shared" si="1"/>
        <v>92.5</v>
      </c>
      <c r="BJ28" s="78">
        <v>7</v>
      </c>
      <c r="BK28" s="78">
        <v>7</v>
      </c>
      <c r="BL28" s="78">
        <v>24</v>
      </c>
      <c r="BM28" s="78">
        <v>22</v>
      </c>
      <c r="BN28" s="78">
        <v>16</v>
      </c>
      <c r="BO28" s="78"/>
      <c r="BP28" s="78"/>
      <c r="BQ28" s="78"/>
      <c r="BR28" s="78"/>
      <c r="BS28" s="78"/>
      <c r="BT28" s="78">
        <f t="shared" si="12"/>
        <v>76</v>
      </c>
      <c r="BU28" s="78">
        <f t="shared" si="13"/>
        <v>69.090909090909093</v>
      </c>
      <c r="BV28" s="82">
        <v>84</v>
      </c>
      <c r="BW28" s="82">
        <v>82</v>
      </c>
      <c r="BX28" s="82"/>
      <c r="BY28" s="82"/>
      <c r="BZ28" s="82"/>
      <c r="CA28" s="82">
        <f t="shared" si="14"/>
        <v>166</v>
      </c>
      <c r="CB28" s="82">
        <f t="shared" si="15"/>
        <v>83</v>
      </c>
      <c r="CC28" s="84">
        <v>84</v>
      </c>
      <c r="CD28" s="84">
        <v>82</v>
      </c>
      <c r="CE28" s="84"/>
      <c r="CF28" s="84"/>
      <c r="CG28" s="84"/>
      <c r="CH28" s="84">
        <f t="shared" si="16"/>
        <v>166</v>
      </c>
      <c r="CI28" s="84">
        <f t="shared" si="17"/>
        <v>83</v>
      </c>
      <c r="CJ28" s="86"/>
      <c r="CK28" s="86"/>
      <c r="CL28" s="86"/>
      <c r="CM28" s="86"/>
      <c r="CN28" s="86"/>
      <c r="CO28" s="86" t="str">
        <f t="shared" si="18"/>
        <v/>
      </c>
      <c r="CP28" s="86">
        <f t="shared" si="19"/>
        <v>0</v>
      </c>
      <c r="CQ28" s="182">
        <v>82</v>
      </c>
      <c r="CR28" s="76"/>
      <c r="CS28" s="76"/>
      <c r="CT28" s="88"/>
      <c r="CU28" s="88"/>
      <c r="CV28" s="88"/>
      <c r="CW28" s="88"/>
      <c r="CX28" s="88"/>
      <c r="CY28" s="88">
        <f t="shared" si="20"/>
        <v>82</v>
      </c>
      <c r="CZ28" s="89">
        <f t="shared" si="2"/>
        <v>82</v>
      </c>
      <c r="DA28" s="497">
        <v>49</v>
      </c>
      <c r="DB28" s="497"/>
      <c r="DC28" s="80">
        <f t="shared" si="21"/>
        <v>20.416666666666668</v>
      </c>
      <c r="DD28" s="90" t="str">
        <f t="shared" si="29"/>
        <v/>
      </c>
      <c r="DE28" s="91">
        <f t="shared" si="30"/>
        <v>11.375</v>
      </c>
      <c r="DF28" s="91">
        <f t="shared" si="22"/>
        <v>40.263636363636365</v>
      </c>
      <c r="DG28" s="92">
        <f t="shared" si="23"/>
        <v>20.416666666666668</v>
      </c>
      <c r="DH28" s="93">
        <f t="shared" si="24"/>
        <v>72.055303030303037</v>
      </c>
      <c r="DI28" s="94">
        <f t="shared" si="25"/>
        <v>82.534564393939405</v>
      </c>
      <c r="DJ28" s="95">
        <f t="shared" si="26"/>
        <v>84.47516835016836</v>
      </c>
      <c r="DK28" s="96">
        <f t="shared" si="27"/>
        <v>86.027651515151518</v>
      </c>
      <c r="DL28" s="97">
        <f t="shared" si="28"/>
        <v>86</v>
      </c>
      <c r="DM28" s="98"/>
      <c r="DN28" s="1"/>
    </row>
    <row r="29" spans="1:127" ht="18" customHeight="1" thickBot="1">
      <c r="A29" s="70"/>
      <c r="B29" s="112" t="s">
        <v>329</v>
      </c>
      <c r="C29" s="254" t="s">
        <v>330</v>
      </c>
      <c r="D29" s="253"/>
      <c r="E29" s="182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 t="str">
        <f t="shared" si="3"/>
        <v/>
      </c>
      <c r="R29" s="76">
        <f t="shared" si="4"/>
        <v>0</v>
      </c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 t="str">
        <f t="shared" si="5"/>
        <v/>
      </c>
      <c r="AD29" s="79" t="str">
        <f t="shared" si="6"/>
        <v/>
      </c>
      <c r="AE29" s="182">
        <v>5</v>
      </c>
      <c r="AF29" s="76">
        <v>4</v>
      </c>
      <c r="AG29" s="76"/>
      <c r="AH29" s="76"/>
      <c r="AI29" s="76"/>
      <c r="AJ29" s="76"/>
      <c r="AK29" s="76"/>
      <c r="AL29" s="76"/>
      <c r="AM29" s="76"/>
      <c r="AN29" s="76"/>
      <c r="AO29" s="76">
        <f t="shared" si="7"/>
        <v>9</v>
      </c>
      <c r="AP29" s="76">
        <f t="shared" si="8"/>
        <v>45</v>
      </c>
      <c r="AQ29" s="78">
        <v>25</v>
      </c>
      <c r="AR29" s="78">
        <v>17</v>
      </c>
      <c r="AS29" s="78"/>
      <c r="AT29" s="78"/>
      <c r="AU29" s="78"/>
      <c r="AV29" s="78"/>
      <c r="AW29" s="78"/>
      <c r="AX29" s="78">
        <f t="shared" si="9"/>
        <v>42</v>
      </c>
      <c r="AY29" s="78">
        <f t="shared" si="0"/>
        <v>84</v>
      </c>
      <c r="AZ29" s="384"/>
      <c r="BA29" s="385"/>
      <c r="BB29" s="80">
        <f t="shared" si="10"/>
        <v>0</v>
      </c>
      <c r="BC29" s="182">
        <v>70</v>
      </c>
      <c r="BD29" s="76">
        <v>88</v>
      </c>
      <c r="BE29" s="76"/>
      <c r="BF29" s="76"/>
      <c r="BG29" s="76"/>
      <c r="BH29" s="76">
        <f t="shared" si="11"/>
        <v>158</v>
      </c>
      <c r="BI29" s="76">
        <f t="shared" si="1"/>
        <v>79</v>
      </c>
      <c r="BJ29" s="78">
        <v>9</v>
      </c>
      <c r="BK29" s="78">
        <v>15</v>
      </c>
      <c r="BL29" s="78">
        <v>25</v>
      </c>
      <c r="BM29" s="78">
        <v>1</v>
      </c>
      <c r="BN29" s="78">
        <v>20</v>
      </c>
      <c r="BO29" s="78"/>
      <c r="BP29" s="78"/>
      <c r="BQ29" s="78"/>
      <c r="BR29" s="78"/>
      <c r="BS29" s="78"/>
      <c r="BT29" s="78">
        <f t="shared" si="12"/>
        <v>70</v>
      </c>
      <c r="BU29" s="78">
        <f t="shared" si="13"/>
        <v>63.636363636363633</v>
      </c>
      <c r="BV29" s="82">
        <v>85</v>
      </c>
      <c r="BW29" s="82">
        <v>90</v>
      </c>
      <c r="BX29" s="82"/>
      <c r="BY29" s="82"/>
      <c r="BZ29" s="82"/>
      <c r="CA29" s="82">
        <f t="shared" si="14"/>
        <v>175</v>
      </c>
      <c r="CB29" s="82">
        <f t="shared" si="15"/>
        <v>87.5</v>
      </c>
      <c r="CC29" s="84">
        <v>82</v>
      </c>
      <c r="CD29" s="84">
        <v>70</v>
      </c>
      <c r="CE29" s="84"/>
      <c r="CF29" s="84"/>
      <c r="CG29" s="84"/>
      <c r="CH29" s="84">
        <f t="shared" si="16"/>
        <v>152</v>
      </c>
      <c r="CI29" s="84">
        <f t="shared" si="17"/>
        <v>76</v>
      </c>
      <c r="CJ29" s="86"/>
      <c r="CK29" s="86"/>
      <c r="CL29" s="86"/>
      <c r="CM29" s="86"/>
      <c r="CN29" s="86"/>
      <c r="CO29" s="86" t="str">
        <f t="shared" si="18"/>
        <v/>
      </c>
      <c r="CP29" s="86">
        <f t="shared" si="19"/>
        <v>0</v>
      </c>
      <c r="CQ29" s="182">
        <v>81</v>
      </c>
      <c r="CR29" s="76"/>
      <c r="CS29" s="76"/>
      <c r="CT29" s="88"/>
      <c r="CU29" s="88"/>
      <c r="CV29" s="88"/>
      <c r="CW29" s="88"/>
      <c r="CX29" s="88"/>
      <c r="CY29" s="88">
        <f t="shared" si="20"/>
        <v>81</v>
      </c>
      <c r="CZ29" s="89">
        <f t="shared" si="2"/>
        <v>81</v>
      </c>
      <c r="DA29" s="497">
        <v>40</v>
      </c>
      <c r="DB29" s="497"/>
      <c r="DC29" s="80">
        <f t="shared" si="21"/>
        <v>16.666666666666664</v>
      </c>
      <c r="DD29" s="90" t="str">
        <f t="shared" si="29"/>
        <v/>
      </c>
      <c r="DE29" s="91">
        <f t="shared" si="30"/>
        <v>16.125</v>
      </c>
      <c r="DF29" s="91">
        <f t="shared" si="22"/>
        <v>37.807954545454542</v>
      </c>
      <c r="DG29" s="92">
        <f t="shared" si="23"/>
        <v>16.666666666666664</v>
      </c>
      <c r="DH29" s="93">
        <f t="shared" si="24"/>
        <v>70.599621212121207</v>
      </c>
      <c r="DI29" s="94">
        <f t="shared" si="25"/>
        <v>81.624763257575751</v>
      </c>
      <c r="DJ29" s="95">
        <f t="shared" si="26"/>
        <v>83.666456228956221</v>
      </c>
      <c r="DK29" s="96">
        <f t="shared" si="27"/>
        <v>85.299810606060603</v>
      </c>
      <c r="DL29" s="97">
        <f t="shared" si="28"/>
        <v>85</v>
      </c>
      <c r="DM29" s="98"/>
      <c r="DN29" s="1"/>
    </row>
    <row r="30" spans="1:127" ht="18" customHeight="1" thickBot="1">
      <c r="A30" s="70"/>
      <c r="B30" s="99"/>
      <c r="C30" s="250" t="s">
        <v>261</v>
      </c>
      <c r="D30" s="253"/>
      <c r="E30" s="182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 t="str">
        <f t="shared" si="3"/>
        <v/>
      </c>
      <c r="R30" s="76">
        <f t="shared" si="4"/>
        <v>0</v>
      </c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 t="str">
        <f t="shared" si="5"/>
        <v/>
      </c>
      <c r="AD30" s="79" t="str">
        <f t="shared" si="6"/>
        <v/>
      </c>
      <c r="AE30" s="182"/>
      <c r="AF30" s="76"/>
      <c r="AG30" s="76"/>
      <c r="AH30" s="76"/>
      <c r="AI30" s="76"/>
      <c r="AJ30" s="76"/>
      <c r="AK30" s="76"/>
      <c r="AL30" s="76"/>
      <c r="AM30" s="76"/>
      <c r="AN30" s="76"/>
      <c r="AO30" s="76" t="str">
        <f t="shared" si="7"/>
        <v/>
      </c>
      <c r="AP30" s="76" t="str">
        <f t="shared" si="8"/>
        <v/>
      </c>
      <c r="AQ30" s="78"/>
      <c r="AR30" s="78"/>
      <c r="AS30" s="78"/>
      <c r="AT30" s="78"/>
      <c r="AU30" s="78"/>
      <c r="AV30" s="78"/>
      <c r="AW30" s="78"/>
      <c r="AX30" s="78" t="str">
        <f t="shared" si="9"/>
        <v/>
      </c>
      <c r="AY30" s="78" t="str">
        <f t="shared" si="0"/>
        <v/>
      </c>
      <c r="AZ30" s="384"/>
      <c r="BA30" s="385"/>
      <c r="BB30" s="80">
        <f t="shared" si="10"/>
        <v>0</v>
      </c>
      <c r="BC30" s="182"/>
      <c r="BD30" s="76"/>
      <c r="BE30" s="76"/>
      <c r="BF30" s="76"/>
      <c r="BG30" s="76"/>
      <c r="BH30" s="76" t="str">
        <f t="shared" si="11"/>
        <v/>
      </c>
      <c r="BI30" s="76" t="str">
        <f t="shared" si="1"/>
        <v/>
      </c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 t="str">
        <f t="shared" si="12"/>
        <v/>
      </c>
      <c r="BU30" s="78" t="str">
        <f t="shared" si="13"/>
        <v/>
      </c>
      <c r="BV30" s="82"/>
      <c r="BW30" s="82"/>
      <c r="BX30" s="82"/>
      <c r="BY30" s="82"/>
      <c r="BZ30" s="82"/>
      <c r="CA30" s="82" t="str">
        <f t="shared" si="14"/>
        <v/>
      </c>
      <c r="CB30" s="82" t="str">
        <f t="shared" si="15"/>
        <v/>
      </c>
      <c r="CC30" s="84"/>
      <c r="CD30" s="84"/>
      <c r="CE30" s="84"/>
      <c r="CF30" s="84"/>
      <c r="CG30" s="84"/>
      <c r="CH30" s="84" t="str">
        <f t="shared" si="16"/>
        <v/>
      </c>
      <c r="CI30" s="84" t="str">
        <f t="shared" si="17"/>
        <v/>
      </c>
      <c r="CJ30" s="86"/>
      <c r="CK30" s="86"/>
      <c r="CL30" s="86"/>
      <c r="CM30" s="86"/>
      <c r="CN30" s="86"/>
      <c r="CO30" s="86" t="str">
        <f t="shared" si="18"/>
        <v/>
      </c>
      <c r="CP30" s="86">
        <f t="shared" si="19"/>
        <v>0</v>
      </c>
      <c r="CQ30" s="182"/>
      <c r="CR30" s="76"/>
      <c r="CS30" s="76"/>
      <c r="CT30" s="88"/>
      <c r="CU30" s="88"/>
      <c r="CV30" s="88"/>
      <c r="CW30" s="88"/>
      <c r="CX30" s="88"/>
      <c r="CY30" s="88" t="str">
        <f t="shared" si="20"/>
        <v/>
      </c>
      <c r="CZ30" s="89" t="str">
        <f t="shared" si="2"/>
        <v/>
      </c>
      <c r="DA30" s="497"/>
      <c r="DB30" s="497"/>
      <c r="DC30" s="80" t="str">
        <f t="shared" si="21"/>
        <v/>
      </c>
      <c r="DD30" s="90" t="str">
        <f t="shared" si="29"/>
        <v/>
      </c>
      <c r="DE30" s="91" t="str">
        <f t="shared" si="30"/>
        <v/>
      </c>
      <c r="DF30" s="91" t="str">
        <f t="shared" si="22"/>
        <v/>
      </c>
      <c r="DG30" s="92" t="str">
        <f t="shared" si="23"/>
        <v/>
      </c>
      <c r="DH30" s="93" t="str">
        <f t="shared" si="24"/>
        <v/>
      </c>
      <c r="DI30" s="94" t="str">
        <f t="shared" si="25"/>
        <v/>
      </c>
      <c r="DJ30" s="95" t="str">
        <f t="shared" si="26"/>
        <v/>
      </c>
      <c r="DK30" s="96" t="str">
        <f t="shared" si="27"/>
        <v/>
      </c>
      <c r="DL30" s="97" t="str">
        <f t="shared" si="28"/>
        <v/>
      </c>
      <c r="DM30" s="98"/>
      <c r="DN30" s="1"/>
    </row>
    <row r="31" spans="1:127" ht="18" customHeight="1" thickBot="1">
      <c r="A31" s="70"/>
      <c r="B31" s="71" t="s">
        <v>331</v>
      </c>
      <c r="C31" s="252" t="s">
        <v>332</v>
      </c>
      <c r="D31" s="253"/>
      <c r="E31" s="182"/>
      <c r="F31" s="76"/>
      <c r="G31" s="76"/>
      <c r="H31" s="76"/>
      <c r="I31" s="76"/>
      <c r="J31" s="76"/>
      <c r="K31" s="76"/>
      <c r="L31" s="76"/>
      <c r="M31" s="76"/>
      <c r="N31" s="76"/>
      <c r="O31" s="106"/>
      <c r="P31" s="106"/>
      <c r="Q31" s="76" t="str">
        <f t="shared" si="3"/>
        <v/>
      </c>
      <c r="R31" s="76">
        <f t="shared" si="4"/>
        <v>0</v>
      </c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78" t="str">
        <f t="shared" si="5"/>
        <v/>
      </c>
      <c r="AD31" s="79" t="str">
        <f t="shared" si="6"/>
        <v/>
      </c>
      <c r="AE31" s="182">
        <v>9</v>
      </c>
      <c r="AF31" s="76">
        <v>7</v>
      </c>
      <c r="AG31" s="76"/>
      <c r="AH31" s="76"/>
      <c r="AI31" s="76"/>
      <c r="AJ31" s="76"/>
      <c r="AK31" s="76"/>
      <c r="AL31" s="76"/>
      <c r="AM31" s="76"/>
      <c r="AN31" s="76"/>
      <c r="AO31" s="76">
        <f t="shared" si="7"/>
        <v>16</v>
      </c>
      <c r="AP31" s="76">
        <f t="shared" si="8"/>
        <v>80</v>
      </c>
      <c r="AQ31" s="108">
        <v>26</v>
      </c>
      <c r="AR31" s="108">
        <v>20</v>
      </c>
      <c r="AS31" s="108"/>
      <c r="AT31" s="108"/>
      <c r="AU31" s="108"/>
      <c r="AV31" s="108"/>
      <c r="AW31" s="108"/>
      <c r="AX31" s="78">
        <f t="shared" si="9"/>
        <v>46</v>
      </c>
      <c r="AY31" s="78">
        <f t="shared" si="0"/>
        <v>92</v>
      </c>
      <c r="AZ31" s="384"/>
      <c r="BA31" s="385"/>
      <c r="BB31" s="80">
        <f t="shared" si="10"/>
        <v>0</v>
      </c>
      <c r="BC31" s="182">
        <v>89</v>
      </c>
      <c r="BD31" s="76">
        <v>87</v>
      </c>
      <c r="BE31" s="76"/>
      <c r="BF31" s="76"/>
      <c r="BG31" s="76"/>
      <c r="BH31" s="76">
        <f t="shared" si="11"/>
        <v>176</v>
      </c>
      <c r="BI31" s="76">
        <f t="shared" si="1"/>
        <v>88</v>
      </c>
      <c r="BJ31" s="108">
        <v>1</v>
      </c>
      <c r="BK31" s="108">
        <v>5</v>
      </c>
      <c r="BL31" s="78">
        <v>20</v>
      </c>
      <c r="BM31" s="78">
        <v>22</v>
      </c>
      <c r="BN31" s="78">
        <v>19</v>
      </c>
      <c r="BO31" s="78"/>
      <c r="BP31" s="78"/>
      <c r="BQ31" s="78"/>
      <c r="BR31" s="78"/>
      <c r="BS31" s="78"/>
      <c r="BT31" s="78">
        <f t="shared" si="12"/>
        <v>67</v>
      </c>
      <c r="BU31" s="78">
        <f t="shared" si="13"/>
        <v>60.909090909090914</v>
      </c>
      <c r="BV31" s="82">
        <v>84</v>
      </c>
      <c r="BW31" s="82">
        <v>91</v>
      </c>
      <c r="BX31" s="82"/>
      <c r="BY31" s="82"/>
      <c r="BZ31" s="82"/>
      <c r="CA31" s="82">
        <f t="shared" si="14"/>
        <v>175</v>
      </c>
      <c r="CB31" s="82">
        <f t="shared" si="15"/>
        <v>87.5</v>
      </c>
      <c r="CC31" s="84">
        <v>84</v>
      </c>
      <c r="CD31" s="84">
        <v>84</v>
      </c>
      <c r="CE31" s="84"/>
      <c r="CF31" s="84"/>
      <c r="CG31" s="84"/>
      <c r="CH31" s="84">
        <f t="shared" si="16"/>
        <v>168</v>
      </c>
      <c r="CI31" s="84">
        <f t="shared" si="17"/>
        <v>84</v>
      </c>
      <c r="CJ31" s="86"/>
      <c r="CK31" s="86"/>
      <c r="CL31" s="86"/>
      <c r="CM31" s="86"/>
      <c r="CN31" s="86"/>
      <c r="CO31" s="86" t="str">
        <f t="shared" si="18"/>
        <v/>
      </c>
      <c r="CP31" s="86">
        <f t="shared" si="19"/>
        <v>0</v>
      </c>
      <c r="CQ31" s="182">
        <v>85</v>
      </c>
      <c r="CR31" s="76"/>
      <c r="CS31" s="76"/>
      <c r="CT31" s="88"/>
      <c r="CU31" s="88"/>
      <c r="CV31" s="88"/>
      <c r="CW31" s="88"/>
      <c r="CX31" s="88"/>
      <c r="CY31" s="88">
        <f t="shared" si="20"/>
        <v>85</v>
      </c>
      <c r="CZ31" s="89">
        <f t="shared" si="2"/>
        <v>85</v>
      </c>
      <c r="DA31" s="497">
        <v>53</v>
      </c>
      <c r="DB31" s="497"/>
      <c r="DC31" s="80">
        <f t="shared" si="21"/>
        <v>22.083333333333329</v>
      </c>
      <c r="DD31" s="90" t="str">
        <f t="shared" si="29"/>
        <v/>
      </c>
      <c r="DE31" s="91">
        <f t="shared" si="30"/>
        <v>21.5</v>
      </c>
      <c r="DF31" s="91">
        <f t="shared" si="22"/>
        <v>39.298863636363642</v>
      </c>
      <c r="DG31" s="92">
        <f t="shared" si="23"/>
        <v>22.083333333333329</v>
      </c>
      <c r="DH31" s="93">
        <f t="shared" si="24"/>
        <v>82.882196969696963</v>
      </c>
      <c r="DI31" s="94">
        <f t="shared" si="25"/>
        <v>89.301373106060595</v>
      </c>
      <c r="DJ31" s="95">
        <f t="shared" si="26"/>
        <v>90.490109427609426</v>
      </c>
      <c r="DK31" s="96">
        <f t="shared" si="27"/>
        <v>91.441098484848482</v>
      </c>
      <c r="DL31" s="97">
        <f t="shared" si="28"/>
        <v>91</v>
      </c>
      <c r="DM31" s="98"/>
      <c r="DN31" s="1"/>
    </row>
    <row r="32" spans="1:127" ht="18" customHeight="1" thickBot="1">
      <c r="A32" s="70"/>
      <c r="B32" s="103" t="s">
        <v>333</v>
      </c>
      <c r="C32" s="250" t="s">
        <v>334</v>
      </c>
      <c r="D32" s="253"/>
      <c r="E32" s="182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 t="str">
        <f t="shared" si="3"/>
        <v/>
      </c>
      <c r="R32" s="76">
        <f t="shared" si="4"/>
        <v>0</v>
      </c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 t="str">
        <f t="shared" si="5"/>
        <v/>
      </c>
      <c r="AD32" s="79" t="str">
        <f t="shared" si="6"/>
        <v/>
      </c>
      <c r="AE32" s="182">
        <v>1</v>
      </c>
      <c r="AF32" s="76">
        <v>7</v>
      </c>
      <c r="AG32" s="76"/>
      <c r="AH32" s="76"/>
      <c r="AI32" s="76"/>
      <c r="AJ32" s="76"/>
      <c r="AK32" s="76"/>
      <c r="AL32" s="76"/>
      <c r="AM32" s="76"/>
      <c r="AN32" s="76"/>
      <c r="AO32" s="76">
        <f t="shared" si="7"/>
        <v>8</v>
      </c>
      <c r="AP32" s="76">
        <f t="shared" si="8"/>
        <v>40</v>
      </c>
      <c r="AQ32" s="78">
        <v>20</v>
      </c>
      <c r="AR32" s="78">
        <v>20</v>
      </c>
      <c r="AS32" s="78"/>
      <c r="AT32" s="78"/>
      <c r="AU32" s="78"/>
      <c r="AV32" s="78"/>
      <c r="AW32" s="78"/>
      <c r="AX32" s="78">
        <f t="shared" si="9"/>
        <v>40</v>
      </c>
      <c r="AY32" s="78">
        <f t="shared" si="0"/>
        <v>80</v>
      </c>
      <c r="AZ32" s="384"/>
      <c r="BA32" s="385"/>
      <c r="BB32" s="80">
        <f t="shared" si="10"/>
        <v>0</v>
      </c>
      <c r="BC32" s="182">
        <v>90</v>
      </c>
      <c r="BD32" s="76">
        <v>89</v>
      </c>
      <c r="BE32" s="76"/>
      <c r="BF32" s="76"/>
      <c r="BG32" s="76"/>
      <c r="BH32" s="76">
        <f t="shared" si="11"/>
        <v>179</v>
      </c>
      <c r="BI32" s="76">
        <f t="shared" si="1"/>
        <v>89.5</v>
      </c>
      <c r="BJ32" s="78">
        <v>11</v>
      </c>
      <c r="BK32" s="78">
        <v>11</v>
      </c>
      <c r="BL32" s="78">
        <v>18</v>
      </c>
      <c r="BM32" s="78">
        <v>22</v>
      </c>
      <c r="BN32" s="78">
        <v>16</v>
      </c>
      <c r="BO32" s="78"/>
      <c r="BP32" s="78"/>
      <c r="BQ32" s="78"/>
      <c r="BR32" s="78"/>
      <c r="BS32" s="78"/>
      <c r="BT32" s="78">
        <f t="shared" si="12"/>
        <v>78</v>
      </c>
      <c r="BU32" s="78">
        <f t="shared" si="13"/>
        <v>70.909090909090907</v>
      </c>
      <c r="BV32" s="82">
        <v>86</v>
      </c>
      <c r="BW32" s="82">
        <v>84</v>
      </c>
      <c r="BX32" s="82"/>
      <c r="BY32" s="82"/>
      <c r="BZ32" s="82"/>
      <c r="CA32" s="82">
        <f t="shared" si="14"/>
        <v>170</v>
      </c>
      <c r="CB32" s="82">
        <f t="shared" si="15"/>
        <v>85</v>
      </c>
      <c r="CC32" s="84">
        <v>84</v>
      </c>
      <c r="CD32" s="84">
        <v>81</v>
      </c>
      <c r="CE32" s="84"/>
      <c r="CF32" s="84"/>
      <c r="CG32" s="84"/>
      <c r="CH32" s="84">
        <f t="shared" si="16"/>
        <v>165</v>
      </c>
      <c r="CI32" s="84">
        <f t="shared" si="17"/>
        <v>82.5</v>
      </c>
      <c r="CJ32" s="86"/>
      <c r="CK32" s="86"/>
      <c r="CL32" s="86"/>
      <c r="CM32" s="86"/>
      <c r="CN32" s="86"/>
      <c r="CO32" s="86" t="str">
        <f t="shared" si="18"/>
        <v/>
      </c>
      <c r="CP32" s="86">
        <f t="shared" si="19"/>
        <v>0</v>
      </c>
      <c r="CQ32" s="182">
        <v>97</v>
      </c>
      <c r="CR32" s="76"/>
      <c r="CS32" s="76"/>
      <c r="CT32" s="88"/>
      <c r="CU32" s="88"/>
      <c r="CV32" s="88"/>
      <c r="CW32" s="88"/>
      <c r="CX32" s="88"/>
      <c r="CY32" s="88">
        <f t="shared" si="20"/>
        <v>97</v>
      </c>
      <c r="CZ32" s="89">
        <f t="shared" si="2"/>
        <v>97</v>
      </c>
      <c r="DA32" s="497">
        <v>44</v>
      </c>
      <c r="DB32" s="497"/>
      <c r="DC32" s="80">
        <f t="shared" si="21"/>
        <v>18.333333333333332</v>
      </c>
      <c r="DD32" s="90" t="str">
        <f t="shared" si="29"/>
        <v/>
      </c>
      <c r="DE32" s="91">
        <f t="shared" si="30"/>
        <v>15</v>
      </c>
      <c r="DF32" s="91">
        <f t="shared" si="22"/>
        <v>41.848863636363639</v>
      </c>
      <c r="DG32" s="92">
        <f t="shared" si="23"/>
        <v>18.333333333333332</v>
      </c>
      <c r="DH32" s="93">
        <f t="shared" si="24"/>
        <v>75.182196969696975</v>
      </c>
      <c r="DI32" s="94">
        <f t="shared" si="25"/>
        <v>84.488873106060609</v>
      </c>
      <c r="DJ32" s="95">
        <f t="shared" si="26"/>
        <v>86.212331649831654</v>
      </c>
      <c r="DK32" s="96">
        <f t="shared" si="27"/>
        <v>87.591098484848487</v>
      </c>
      <c r="DL32" s="97">
        <f t="shared" si="28"/>
        <v>88</v>
      </c>
      <c r="DM32" s="98"/>
      <c r="DN32" s="1"/>
    </row>
    <row r="33" spans="1:118" ht="18" customHeight="1" thickBot="1">
      <c r="A33" s="70"/>
      <c r="B33" s="71" t="s">
        <v>335</v>
      </c>
      <c r="C33" s="252" t="s">
        <v>336</v>
      </c>
      <c r="D33" s="253"/>
      <c r="E33" s="182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 t="str">
        <f t="shared" si="3"/>
        <v/>
      </c>
      <c r="R33" s="76">
        <f t="shared" si="4"/>
        <v>0</v>
      </c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 t="str">
        <f t="shared" si="5"/>
        <v/>
      </c>
      <c r="AD33" s="79" t="str">
        <f t="shared" si="6"/>
        <v/>
      </c>
      <c r="AE33" s="182">
        <v>1</v>
      </c>
      <c r="AF33" s="76">
        <v>1</v>
      </c>
      <c r="AG33" s="76"/>
      <c r="AH33" s="76"/>
      <c r="AI33" s="76"/>
      <c r="AJ33" s="76"/>
      <c r="AK33" s="76"/>
      <c r="AL33" s="76"/>
      <c r="AM33" s="76"/>
      <c r="AN33" s="76"/>
      <c r="AO33" s="76">
        <f t="shared" si="7"/>
        <v>2</v>
      </c>
      <c r="AP33" s="76">
        <f t="shared" si="8"/>
        <v>10</v>
      </c>
      <c r="AQ33" s="78">
        <v>1</v>
      </c>
      <c r="AR33" s="78">
        <v>15</v>
      </c>
      <c r="AS33" s="78"/>
      <c r="AT33" s="78"/>
      <c r="AU33" s="78"/>
      <c r="AV33" s="78"/>
      <c r="AW33" s="78"/>
      <c r="AX33" s="78">
        <f t="shared" si="9"/>
        <v>16</v>
      </c>
      <c r="AY33" s="78">
        <f t="shared" si="0"/>
        <v>32</v>
      </c>
      <c r="AZ33" s="384"/>
      <c r="BA33" s="385"/>
      <c r="BB33" s="80">
        <f t="shared" si="10"/>
        <v>0</v>
      </c>
      <c r="BC33" s="182">
        <v>80</v>
      </c>
      <c r="BD33" s="76">
        <v>80</v>
      </c>
      <c r="BE33" s="76"/>
      <c r="BF33" s="76"/>
      <c r="BG33" s="76"/>
      <c r="BH33" s="76">
        <f t="shared" si="11"/>
        <v>160</v>
      </c>
      <c r="BI33" s="76">
        <f t="shared" si="1"/>
        <v>80</v>
      </c>
      <c r="BJ33" s="78">
        <v>4</v>
      </c>
      <c r="BK33" s="78">
        <v>10</v>
      </c>
      <c r="BL33" s="78">
        <v>20</v>
      </c>
      <c r="BM33" s="78">
        <v>1</v>
      </c>
      <c r="BN33" s="78">
        <v>14</v>
      </c>
      <c r="BO33" s="78"/>
      <c r="BP33" s="78"/>
      <c r="BQ33" s="78"/>
      <c r="BR33" s="78"/>
      <c r="BS33" s="78"/>
      <c r="BT33" s="78">
        <f t="shared" si="12"/>
        <v>49</v>
      </c>
      <c r="BU33" s="78">
        <f t="shared" si="13"/>
        <v>44.545454545454547</v>
      </c>
      <c r="BV33" s="82">
        <v>85</v>
      </c>
      <c r="BW33" s="82">
        <v>82</v>
      </c>
      <c r="BX33" s="82"/>
      <c r="BY33" s="82"/>
      <c r="BZ33" s="82"/>
      <c r="CA33" s="82">
        <f t="shared" si="14"/>
        <v>167</v>
      </c>
      <c r="CB33" s="82">
        <f t="shared" si="15"/>
        <v>83.5</v>
      </c>
      <c r="CC33" s="84">
        <v>85</v>
      </c>
      <c r="CD33" s="84">
        <v>80</v>
      </c>
      <c r="CE33" s="84"/>
      <c r="CF33" s="84"/>
      <c r="CG33" s="84"/>
      <c r="CH33" s="84">
        <f t="shared" si="16"/>
        <v>165</v>
      </c>
      <c r="CI33" s="84">
        <f t="shared" si="17"/>
        <v>82.5</v>
      </c>
      <c r="CJ33" s="86"/>
      <c r="CK33" s="86"/>
      <c r="CL33" s="86"/>
      <c r="CM33" s="86"/>
      <c r="CN33" s="86"/>
      <c r="CO33" s="86" t="str">
        <f t="shared" si="18"/>
        <v/>
      </c>
      <c r="CP33" s="86">
        <f t="shared" si="19"/>
        <v>0</v>
      </c>
      <c r="CQ33" s="182">
        <v>85</v>
      </c>
      <c r="CR33" s="76"/>
      <c r="CS33" s="76"/>
      <c r="CT33" s="88"/>
      <c r="CU33" s="88"/>
      <c r="CV33" s="88"/>
      <c r="CW33" s="88"/>
      <c r="CX33" s="88"/>
      <c r="CY33" s="88">
        <f t="shared" si="20"/>
        <v>85</v>
      </c>
      <c r="CZ33" s="89">
        <f t="shared" si="2"/>
        <v>85</v>
      </c>
      <c r="DA33" s="497">
        <v>32</v>
      </c>
      <c r="DB33" s="497"/>
      <c r="DC33" s="80">
        <f t="shared" si="21"/>
        <v>13.333333333333336</v>
      </c>
      <c r="DD33" s="90" t="str">
        <f t="shared" si="29"/>
        <v/>
      </c>
      <c r="DE33" s="91">
        <f t="shared" si="30"/>
        <v>5.25</v>
      </c>
      <c r="DF33" s="91">
        <f t="shared" si="22"/>
        <v>35.631818181818183</v>
      </c>
      <c r="DG33" s="92">
        <f t="shared" si="23"/>
        <v>13.333333333333336</v>
      </c>
      <c r="DH33" s="93">
        <f t="shared" si="24"/>
        <v>54.215151515151518</v>
      </c>
      <c r="DI33" s="94">
        <f t="shared" si="25"/>
        <v>71.384469696969703</v>
      </c>
      <c r="DJ33" s="95">
        <f t="shared" si="26"/>
        <v>74.563973063973066</v>
      </c>
      <c r="DK33" s="96">
        <f t="shared" si="27"/>
        <v>77.107575757575759</v>
      </c>
      <c r="DL33" s="97">
        <f t="shared" si="28"/>
        <v>77</v>
      </c>
      <c r="DM33" s="98"/>
      <c r="DN33" s="1"/>
    </row>
    <row r="34" spans="1:118" ht="18" customHeight="1" thickBot="1">
      <c r="A34" s="70"/>
      <c r="B34" s="71" t="s">
        <v>337</v>
      </c>
      <c r="C34" s="252" t="s">
        <v>338</v>
      </c>
      <c r="D34" s="253"/>
      <c r="E34" s="182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 t="str">
        <f t="shared" si="3"/>
        <v/>
      </c>
      <c r="R34" s="76">
        <f t="shared" si="4"/>
        <v>0</v>
      </c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 t="str">
        <f t="shared" si="5"/>
        <v/>
      </c>
      <c r="AD34" s="79" t="str">
        <f t="shared" si="6"/>
        <v/>
      </c>
      <c r="AE34" s="182">
        <v>1</v>
      </c>
      <c r="AF34" s="76">
        <v>4</v>
      </c>
      <c r="AG34" s="76"/>
      <c r="AH34" s="76"/>
      <c r="AI34" s="76"/>
      <c r="AJ34" s="76"/>
      <c r="AK34" s="76"/>
      <c r="AL34" s="76"/>
      <c r="AM34" s="76"/>
      <c r="AN34" s="76"/>
      <c r="AO34" s="76">
        <f t="shared" si="7"/>
        <v>5</v>
      </c>
      <c r="AP34" s="76">
        <f t="shared" si="8"/>
        <v>25</v>
      </c>
      <c r="AQ34" s="78">
        <v>1</v>
      </c>
      <c r="AR34" s="78">
        <v>17</v>
      </c>
      <c r="AS34" s="78"/>
      <c r="AT34" s="78"/>
      <c r="AU34" s="78"/>
      <c r="AV34" s="78"/>
      <c r="AW34" s="78"/>
      <c r="AX34" s="78">
        <f t="shared" si="9"/>
        <v>18</v>
      </c>
      <c r="AY34" s="78">
        <f t="shared" si="0"/>
        <v>36</v>
      </c>
      <c r="AZ34" s="384"/>
      <c r="BA34" s="385"/>
      <c r="BB34" s="80">
        <f t="shared" si="10"/>
        <v>0</v>
      </c>
      <c r="BC34" s="182">
        <v>70</v>
      </c>
      <c r="BD34" s="76">
        <v>80</v>
      </c>
      <c r="BE34" s="76"/>
      <c r="BF34" s="76"/>
      <c r="BG34" s="76"/>
      <c r="BH34" s="76">
        <f t="shared" si="11"/>
        <v>150</v>
      </c>
      <c r="BI34" s="76">
        <f t="shared" si="1"/>
        <v>75</v>
      </c>
      <c r="BJ34" s="78">
        <v>8</v>
      </c>
      <c r="BK34" s="78">
        <v>10</v>
      </c>
      <c r="BL34" s="78">
        <v>25</v>
      </c>
      <c r="BM34" s="78">
        <v>18</v>
      </c>
      <c r="BN34" s="78">
        <v>18</v>
      </c>
      <c r="BO34" s="78"/>
      <c r="BP34" s="78"/>
      <c r="BQ34" s="78"/>
      <c r="BR34" s="78"/>
      <c r="BS34" s="78"/>
      <c r="BT34" s="78">
        <f t="shared" si="12"/>
        <v>79</v>
      </c>
      <c r="BU34" s="78">
        <f t="shared" si="13"/>
        <v>71.818181818181813</v>
      </c>
      <c r="BV34" s="82">
        <v>70</v>
      </c>
      <c r="BW34" s="82">
        <v>82</v>
      </c>
      <c r="BX34" s="82"/>
      <c r="BY34" s="82"/>
      <c r="BZ34" s="82"/>
      <c r="CA34" s="82">
        <f t="shared" si="14"/>
        <v>152</v>
      </c>
      <c r="CB34" s="82">
        <f t="shared" si="15"/>
        <v>76</v>
      </c>
      <c r="CC34" s="84">
        <v>70</v>
      </c>
      <c r="CD34" s="84">
        <v>80</v>
      </c>
      <c r="CE34" s="84"/>
      <c r="CF34" s="84"/>
      <c r="CG34" s="84"/>
      <c r="CH34" s="84">
        <f t="shared" si="16"/>
        <v>150</v>
      </c>
      <c r="CI34" s="84">
        <f t="shared" si="17"/>
        <v>75</v>
      </c>
      <c r="CJ34" s="86"/>
      <c r="CK34" s="86"/>
      <c r="CL34" s="86"/>
      <c r="CM34" s="86"/>
      <c r="CN34" s="86"/>
      <c r="CO34" s="86" t="str">
        <f t="shared" si="18"/>
        <v/>
      </c>
      <c r="CP34" s="86">
        <f t="shared" si="19"/>
        <v>0</v>
      </c>
      <c r="CQ34" s="182">
        <v>70</v>
      </c>
      <c r="CR34" s="76"/>
      <c r="CS34" s="76"/>
      <c r="CT34" s="88"/>
      <c r="CU34" s="88"/>
      <c r="CV34" s="88"/>
      <c r="CW34" s="88"/>
      <c r="CX34" s="88"/>
      <c r="CY34" s="88">
        <f t="shared" si="20"/>
        <v>70</v>
      </c>
      <c r="CZ34" s="89">
        <f t="shared" si="2"/>
        <v>70</v>
      </c>
      <c r="DA34" s="497">
        <v>28</v>
      </c>
      <c r="DB34" s="497"/>
      <c r="DC34" s="80">
        <f t="shared" si="21"/>
        <v>11.666666666666664</v>
      </c>
      <c r="DD34" s="90" t="str">
        <f t="shared" si="29"/>
        <v/>
      </c>
      <c r="DE34" s="91">
        <f t="shared" si="30"/>
        <v>7.625</v>
      </c>
      <c r="DF34" s="91">
        <f t="shared" si="22"/>
        <v>36.597727272727269</v>
      </c>
      <c r="DG34" s="92">
        <f t="shared" si="23"/>
        <v>11.666666666666664</v>
      </c>
      <c r="DH34" s="93">
        <f t="shared" si="24"/>
        <v>55.889393939393933</v>
      </c>
      <c r="DI34" s="94">
        <f t="shared" si="25"/>
        <v>72.430871212121204</v>
      </c>
      <c r="DJ34" s="95">
        <f t="shared" si="26"/>
        <v>75.494107744107737</v>
      </c>
      <c r="DK34" s="96">
        <f t="shared" si="27"/>
        <v>77.944696969696963</v>
      </c>
      <c r="DL34" s="97">
        <f t="shared" si="28"/>
        <v>78</v>
      </c>
      <c r="DM34" s="98"/>
      <c r="DN34" s="1"/>
    </row>
    <row r="35" spans="1:118" ht="18" customHeight="1" thickBot="1">
      <c r="A35" s="70"/>
      <c r="B35" s="103" t="s">
        <v>339</v>
      </c>
      <c r="C35" s="250" t="s">
        <v>340</v>
      </c>
      <c r="D35" s="253"/>
      <c r="E35" s="182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 t="str">
        <f t="shared" si="3"/>
        <v/>
      </c>
      <c r="R35" s="76">
        <f t="shared" si="4"/>
        <v>0</v>
      </c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 t="str">
        <f t="shared" si="5"/>
        <v/>
      </c>
      <c r="AD35" s="79" t="str">
        <f t="shared" si="6"/>
        <v/>
      </c>
      <c r="AE35" s="182">
        <v>1</v>
      </c>
      <c r="AF35" s="76">
        <v>2</v>
      </c>
      <c r="AG35" s="76"/>
      <c r="AH35" s="76"/>
      <c r="AI35" s="76"/>
      <c r="AJ35" s="76"/>
      <c r="AK35" s="76"/>
      <c r="AL35" s="76"/>
      <c r="AM35" s="76"/>
      <c r="AN35" s="76"/>
      <c r="AO35" s="76">
        <f t="shared" si="7"/>
        <v>3</v>
      </c>
      <c r="AP35" s="76">
        <f t="shared" si="8"/>
        <v>15</v>
      </c>
      <c r="AQ35" s="78">
        <v>30</v>
      </c>
      <c r="AR35" s="78">
        <v>20</v>
      </c>
      <c r="AS35" s="78"/>
      <c r="AT35" s="78"/>
      <c r="AU35" s="78"/>
      <c r="AV35" s="78"/>
      <c r="AW35" s="78"/>
      <c r="AX35" s="78">
        <f t="shared" si="9"/>
        <v>50</v>
      </c>
      <c r="AY35" s="78">
        <f t="shared" si="0"/>
        <v>100</v>
      </c>
      <c r="AZ35" s="384"/>
      <c r="BA35" s="385"/>
      <c r="BB35" s="80">
        <f t="shared" si="10"/>
        <v>0</v>
      </c>
      <c r="BC35" s="182">
        <v>89</v>
      </c>
      <c r="BD35" s="76">
        <v>89</v>
      </c>
      <c r="BE35" s="76"/>
      <c r="BF35" s="76"/>
      <c r="BG35" s="76"/>
      <c r="BH35" s="76">
        <f t="shared" si="11"/>
        <v>178</v>
      </c>
      <c r="BI35" s="76">
        <f t="shared" si="1"/>
        <v>89</v>
      </c>
      <c r="BJ35" s="78">
        <v>11</v>
      </c>
      <c r="BK35" s="78">
        <v>16</v>
      </c>
      <c r="BL35" s="78">
        <v>20</v>
      </c>
      <c r="BM35" s="78">
        <v>16</v>
      </c>
      <c r="BN35" s="78">
        <v>19</v>
      </c>
      <c r="BO35" s="78"/>
      <c r="BP35" s="78"/>
      <c r="BQ35" s="78"/>
      <c r="BR35" s="78"/>
      <c r="BS35" s="78"/>
      <c r="BT35" s="78">
        <f t="shared" si="12"/>
        <v>82</v>
      </c>
      <c r="BU35" s="78">
        <f t="shared" si="13"/>
        <v>74.545454545454547</v>
      </c>
      <c r="BV35" s="82">
        <v>70</v>
      </c>
      <c r="BW35" s="82">
        <v>70</v>
      </c>
      <c r="BX35" s="82"/>
      <c r="BY35" s="82"/>
      <c r="BZ35" s="82"/>
      <c r="CA35" s="82">
        <f t="shared" si="14"/>
        <v>140</v>
      </c>
      <c r="CB35" s="82">
        <f t="shared" si="15"/>
        <v>70</v>
      </c>
      <c r="CC35" s="84">
        <v>83</v>
      </c>
      <c r="CD35" s="84">
        <v>70</v>
      </c>
      <c r="CE35" s="84"/>
      <c r="CF35" s="84"/>
      <c r="CG35" s="84"/>
      <c r="CH35" s="84">
        <f t="shared" si="16"/>
        <v>153</v>
      </c>
      <c r="CI35" s="84">
        <f t="shared" si="17"/>
        <v>76.5</v>
      </c>
      <c r="CJ35" s="86"/>
      <c r="CK35" s="86"/>
      <c r="CL35" s="86"/>
      <c r="CM35" s="86"/>
      <c r="CN35" s="86"/>
      <c r="CO35" s="86" t="str">
        <f t="shared" si="18"/>
        <v/>
      </c>
      <c r="CP35" s="86">
        <f t="shared" si="19"/>
        <v>0</v>
      </c>
      <c r="CQ35" s="182">
        <v>97</v>
      </c>
      <c r="CR35" s="76"/>
      <c r="CS35" s="76"/>
      <c r="CT35" s="88"/>
      <c r="CU35" s="88"/>
      <c r="CV35" s="88"/>
      <c r="CW35" s="88"/>
      <c r="CX35" s="88"/>
      <c r="CY35" s="88">
        <f t="shared" si="20"/>
        <v>97</v>
      </c>
      <c r="CZ35" s="89">
        <f t="shared" si="2"/>
        <v>97</v>
      </c>
      <c r="DA35" s="497">
        <v>43</v>
      </c>
      <c r="DB35" s="497"/>
      <c r="DC35" s="80">
        <f t="shared" si="21"/>
        <v>17.916666666666668</v>
      </c>
      <c r="DD35" s="90" t="str">
        <f t="shared" si="29"/>
        <v/>
      </c>
      <c r="DE35" s="91">
        <f t="shared" si="30"/>
        <v>14.375</v>
      </c>
      <c r="DF35" s="91">
        <f t="shared" si="22"/>
        <v>40.769318181818178</v>
      </c>
      <c r="DG35" s="92">
        <f t="shared" si="23"/>
        <v>17.916666666666668</v>
      </c>
      <c r="DH35" s="93">
        <f t="shared" si="24"/>
        <v>73.06098484848485</v>
      </c>
      <c r="DI35" s="94">
        <f t="shared" si="25"/>
        <v>83.163115530303031</v>
      </c>
      <c r="DJ35" s="95">
        <f t="shared" si="26"/>
        <v>85.033880471380471</v>
      </c>
      <c r="DK35" s="96">
        <f t="shared" si="27"/>
        <v>86.530492424242425</v>
      </c>
      <c r="DL35" s="97">
        <f t="shared" si="28"/>
        <v>87</v>
      </c>
      <c r="DM35" s="98"/>
      <c r="DN35" s="1"/>
    </row>
    <row r="36" spans="1:118" ht="18" customHeight="1" thickBot="1">
      <c r="A36" s="70"/>
      <c r="B36" s="71" t="s">
        <v>341</v>
      </c>
      <c r="C36" s="252" t="s">
        <v>342</v>
      </c>
      <c r="D36" s="253"/>
      <c r="E36" s="182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 t="str">
        <f t="shared" si="3"/>
        <v/>
      </c>
      <c r="R36" s="76">
        <f t="shared" si="4"/>
        <v>0</v>
      </c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 t="str">
        <f t="shared" si="5"/>
        <v/>
      </c>
      <c r="AD36" s="79" t="str">
        <f t="shared" si="6"/>
        <v/>
      </c>
      <c r="AE36" s="182">
        <v>7</v>
      </c>
      <c r="AF36" s="76">
        <v>6</v>
      </c>
      <c r="AG36" s="76"/>
      <c r="AH36" s="76"/>
      <c r="AI36" s="76"/>
      <c r="AJ36" s="76"/>
      <c r="AK36" s="76"/>
      <c r="AL36" s="76"/>
      <c r="AM36" s="76"/>
      <c r="AN36" s="76"/>
      <c r="AO36" s="76">
        <f t="shared" si="7"/>
        <v>13</v>
      </c>
      <c r="AP36" s="76">
        <f t="shared" si="8"/>
        <v>65</v>
      </c>
      <c r="AQ36" s="78">
        <v>14</v>
      </c>
      <c r="AR36" s="78">
        <v>18</v>
      </c>
      <c r="AS36" s="78"/>
      <c r="AT36" s="78"/>
      <c r="AU36" s="78"/>
      <c r="AV36" s="78"/>
      <c r="AW36" s="78"/>
      <c r="AX36" s="78">
        <f t="shared" si="9"/>
        <v>32</v>
      </c>
      <c r="AY36" s="78">
        <f t="shared" si="0"/>
        <v>64</v>
      </c>
      <c r="AZ36" s="384"/>
      <c r="BA36" s="385"/>
      <c r="BB36" s="80">
        <f t="shared" si="10"/>
        <v>0</v>
      </c>
      <c r="BC36" s="182">
        <v>86</v>
      </c>
      <c r="BD36" s="76">
        <v>82</v>
      </c>
      <c r="BE36" s="76"/>
      <c r="BF36" s="76"/>
      <c r="BG36" s="76"/>
      <c r="BH36" s="76">
        <f t="shared" si="11"/>
        <v>168</v>
      </c>
      <c r="BI36" s="76">
        <f t="shared" si="1"/>
        <v>84</v>
      </c>
      <c r="BJ36" s="78">
        <v>7</v>
      </c>
      <c r="BK36" s="78">
        <v>13</v>
      </c>
      <c r="BL36" s="78">
        <v>25</v>
      </c>
      <c r="BM36" s="78">
        <v>30</v>
      </c>
      <c r="BN36" s="78">
        <v>13</v>
      </c>
      <c r="BO36" s="78"/>
      <c r="BP36" s="78"/>
      <c r="BQ36" s="78"/>
      <c r="BR36" s="78"/>
      <c r="BS36" s="78"/>
      <c r="BT36" s="78">
        <f t="shared" si="12"/>
        <v>88</v>
      </c>
      <c r="BU36" s="78">
        <f t="shared" si="13"/>
        <v>80</v>
      </c>
      <c r="BV36" s="82">
        <v>86</v>
      </c>
      <c r="BW36" s="82">
        <v>70</v>
      </c>
      <c r="BX36" s="82"/>
      <c r="BY36" s="82"/>
      <c r="BZ36" s="82"/>
      <c r="CA36" s="82">
        <f t="shared" si="14"/>
        <v>156</v>
      </c>
      <c r="CB36" s="82">
        <f t="shared" si="15"/>
        <v>78</v>
      </c>
      <c r="CC36" s="84">
        <v>85</v>
      </c>
      <c r="CD36" s="84">
        <v>70</v>
      </c>
      <c r="CE36" s="84"/>
      <c r="CF36" s="84"/>
      <c r="CG36" s="84"/>
      <c r="CH36" s="84">
        <f t="shared" si="16"/>
        <v>155</v>
      </c>
      <c r="CI36" s="84">
        <f t="shared" si="17"/>
        <v>77.5</v>
      </c>
      <c r="CJ36" s="86"/>
      <c r="CK36" s="86"/>
      <c r="CL36" s="86"/>
      <c r="CM36" s="86"/>
      <c r="CN36" s="86"/>
      <c r="CO36" s="86" t="str">
        <f t="shared" si="18"/>
        <v/>
      </c>
      <c r="CP36" s="86">
        <f t="shared" si="19"/>
        <v>0</v>
      </c>
      <c r="CQ36" s="182">
        <v>82</v>
      </c>
      <c r="CR36" s="76"/>
      <c r="CS36" s="76"/>
      <c r="CT36" s="88"/>
      <c r="CU36" s="88"/>
      <c r="CV36" s="88"/>
      <c r="CW36" s="88"/>
      <c r="CX36" s="88"/>
      <c r="CY36" s="88">
        <f t="shared" si="20"/>
        <v>82</v>
      </c>
      <c r="CZ36" s="89">
        <f t="shared" si="2"/>
        <v>82</v>
      </c>
      <c r="DA36" s="497">
        <v>41</v>
      </c>
      <c r="DB36" s="497"/>
      <c r="DC36" s="80">
        <f t="shared" si="21"/>
        <v>17.083333333333332</v>
      </c>
      <c r="DD36" s="90" t="str">
        <f t="shared" si="29"/>
        <v/>
      </c>
      <c r="DE36" s="91">
        <f t="shared" si="30"/>
        <v>16.125</v>
      </c>
      <c r="DF36" s="91">
        <f t="shared" si="22"/>
        <v>40.262500000000003</v>
      </c>
      <c r="DG36" s="92">
        <f t="shared" si="23"/>
        <v>17.083333333333332</v>
      </c>
      <c r="DH36" s="93">
        <f t="shared" si="24"/>
        <v>73.470833333333331</v>
      </c>
      <c r="DI36" s="94">
        <f t="shared" si="25"/>
        <v>83.419270833333329</v>
      </c>
      <c r="DJ36" s="95">
        <f t="shared" si="26"/>
        <v>85.261574074074076</v>
      </c>
      <c r="DK36" s="96">
        <f t="shared" si="27"/>
        <v>86.735416666666666</v>
      </c>
      <c r="DL36" s="97">
        <f t="shared" si="28"/>
        <v>87</v>
      </c>
      <c r="DM36" s="98"/>
      <c r="DN36" s="1"/>
    </row>
    <row r="37" spans="1:118" ht="18" customHeight="1" thickBot="1">
      <c r="A37" s="70"/>
      <c r="B37" s="71" t="s">
        <v>343</v>
      </c>
      <c r="C37" s="252" t="s">
        <v>344</v>
      </c>
      <c r="D37" s="253"/>
      <c r="E37" s="182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 t="str">
        <f t="shared" si="3"/>
        <v/>
      </c>
      <c r="R37" s="76">
        <f t="shared" si="4"/>
        <v>0</v>
      </c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 t="str">
        <f t="shared" si="5"/>
        <v/>
      </c>
      <c r="AD37" s="79" t="str">
        <f t="shared" si="6"/>
        <v/>
      </c>
      <c r="AE37" s="182">
        <v>1</v>
      </c>
      <c r="AF37" s="76">
        <v>9</v>
      </c>
      <c r="AG37" s="76"/>
      <c r="AH37" s="76"/>
      <c r="AI37" s="76"/>
      <c r="AJ37" s="76"/>
      <c r="AK37" s="76"/>
      <c r="AL37" s="76"/>
      <c r="AM37" s="76"/>
      <c r="AN37" s="76"/>
      <c r="AO37" s="76">
        <f t="shared" si="7"/>
        <v>10</v>
      </c>
      <c r="AP37" s="76">
        <f t="shared" si="8"/>
        <v>50</v>
      </c>
      <c r="AQ37" s="78">
        <v>21</v>
      </c>
      <c r="AR37" s="78">
        <v>19</v>
      </c>
      <c r="AS37" s="78"/>
      <c r="AT37" s="78"/>
      <c r="AU37" s="78"/>
      <c r="AV37" s="78"/>
      <c r="AW37" s="78"/>
      <c r="AX37" s="78">
        <f t="shared" si="9"/>
        <v>40</v>
      </c>
      <c r="AY37" s="78">
        <f t="shared" si="0"/>
        <v>80</v>
      </c>
      <c r="AZ37" s="384"/>
      <c r="BA37" s="385"/>
      <c r="BB37" s="80">
        <f t="shared" si="10"/>
        <v>0</v>
      </c>
      <c r="BC37" s="182">
        <v>89</v>
      </c>
      <c r="BD37" s="76">
        <v>83</v>
      </c>
      <c r="BE37" s="76"/>
      <c r="BF37" s="76"/>
      <c r="BG37" s="76"/>
      <c r="BH37" s="76">
        <f t="shared" si="11"/>
        <v>172</v>
      </c>
      <c r="BI37" s="76">
        <f t="shared" si="1"/>
        <v>86</v>
      </c>
      <c r="BJ37" s="78">
        <v>12</v>
      </c>
      <c r="BK37" s="78">
        <v>13</v>
      </c>
      <c r="BL37" s="78">
        <v>22</v>
      </c>
      <c r="BM37" s="78">
        <v>1</v>
      </c>
      <c r="BN37" s="78">
        <v>1</v>
      </c>
      <c r="BO37" s="78"/>
      <c r="BP37" s="78"/>
      <c r="BQ37" s="78"/>
      <c r="BR37" s="78"/>
      <c r="BS37" s="78"/>
      <c r="BT37" s="78">
        <f t="shared" si="12"/>
        <v>49</v>
      </c>
      <c r="BU37" s="78">
        <f t="shared" si="13"/>
        <v>44.545454545454547</v>
      </c>
      <c r="BV37" s="82">
        <v>84</v>
      </c>
      <c r="BW37" s="82">
        <v>84</v>
      </c>
      <c r="BX37" s="82"/>
      <c r="BY37" s="82"/>
      <c r="BZ37" s="82"/>
      <c r="CA37" s="82">
        <f t="shared" si="14"/>
        <v>168</v>
      </c>
      <c r="CB37" s="82">
        <f t="shared" si="15"/>
        <v>84</v>
      </c>
      <c r="CC37" s="84">
        <v>85</v>
      </c>
      <c r="CD37" s="84">
        <v>85</v>
      </c>
      <c r="CE37" s="84"/>
      <c r="CF37" s="84"/>
      <c r="CG37" s="84"/>
      <c r="CH37" s="84">
        <f t="shared" si="16"/>
        <v>170</v>
      </c>
      <c r="CI37" s="84">
        <f t="shared" si="17"/>
        <v>85</v>
      </c>
      <c r="CJ37" s="86"/>
      <c r="CK37" s="86"/>
      <c r="CL37" s="86"/>
      <c r="CM37" s="86"/>
      <c r="CN37" s="86"/>
      <c r="CO37" s="86" t="str">
        <f t="shared" si="18"/>
        <v/>
      </c>
      <c r="CP37" s="86">
        <f t="shared" si="19"/>
        <v>0</v>
      </c>
      <c r="CQ37" s="182">
        <v>85</v>
      </c>
      <c r="CR37" s="76"/>
      <c r="CS37" s="76"/>
      <c r="CT37" s="88"/>
      <c r="CU37" s="88"/>
      <c r="CV37" s="88"/>
      <c r="CW37" s="88"/>
      <c r="CX37" s="88"/>
      <c r="CY37" s="88">
        <f t="shared" si="20"/>
        <v>85</v>
      </c>
      <c r="CZ37" s="89">
        <f t="shared" si="2"/>
        <v>85</v>
      </c>
      <c r="DA37" s="497">
        <v>41</v>
      </c>
      <c r="DB37" s="497"/>
      <c r="DC37" s="80">
        <f t="shared" si="21"/>
        <v>17.083333333333332</v>
      </c>
      <c r="DD37" s="90" t="str">
        <f t="shared" si="29"/>
        <v/>
      </c>
      <c r="DE37" s="91">
        <f t="shared" si="30"/>
        <v>16.25</v>
      </c>
      <c r="DF37" s="91">
        <f t="shared" si="22"/>
        <v>36.456818181818178</v>
      </c>
      <c r="DG37" s="92">
        <f t="shared" si="23"/>
        <v>17.083333333333332</v>
      </c>
      <c r="DH37" s="93">
        <f t="shared" si="24"/>
        <v>69.790151515151507</v>
      </c>
      <c r="DI37" s="94">
        <f t="shared" si="25"/>
        <v>81.118844696969688</v>
      </c>
      <c r="DJ37" s="95">
        <f t="shared" si="26"/>
        <v>83.216750841750837</v>
      </c>
      <c r="DK37" s="96">
        <f t="shared" si="27"/>
        <v>84.895075757575754</v>
      </c>
      <c r="DL37" s="97">
        <f t="shared" si="28"/>
        <v>85</v>
      </c>
      <c r="DM37" s="98"/>
      <c r="DN37" s="1"/>
    </row>
    <row r="38" spans="1:118" ht="18" customHeight="1" thickBot="1">
      <c r="A38" s="70"/>
      <c r="B38" s="71" t="s">
        <v>345</v>
      </c>
      <c r="C38" s="252" t="s">
        <v>346</v>
      </c>
      <c r="D38" s="253"/>
      <c r="E38" s="182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 t="str">
        <f t="shared" si="3"/>
        <v/>
      </c>
      <c r="R38" s="76">
        <f t="shared" si="4"/>
        <v>0</v>
      </c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 t="str">
        <f t="shared" si="5"/>
        <v/>
      </c>
      <c r="AD38" s="79" t="str">
        <f t="shared" si="6"/>
        <v/>
      </c>
      <c r="AE38" s="182">
        <v>1</v>
      </c>
      <c r="AF38" s="76">
        <v>1</v>
      </c>
      <c r="AG38" s="76"/>
      <c r="AH38" s="76"/>
      <c r="AI38" s="76"/>
      <c r="AJ38" s="76"/>
      <c r="AK38" s="76"/>
      <c r="AL38" s="76"/>
      <c r="AM38" s="76"/>
      <c r="AN38" s="76"/>
      <c r="AO38" s="76">
        <f t="shared" si="7"/>
        <v>2</v>
      </c>
      <c r="AP38" s="76">
        <f t="shared" si="8"/>
        <v>10</v>
      </c>
      <c r="AQ38" s="78">
        <v>25</v>
      </c>
      <c r="AR38" s="78">
        <v>17</v>
      </c>
      <c r="AS38" s="78"/>
      <c r="AT38" s="78"/>
      <c r="AU38" s="78"/>
      <c r="AV38" s="78"/>
      <c r="AW38" s="78"/>
      <c r="AX38" s="78">
        <f t="shared" si="9"/>
        <v>42</v>
      </c>
      <c r="AY38" s="78">
        <f t="shared" si="0"/>
        <v>84</v>
      </c>
      <c r="AZ38" s="384"/>
      <c r="BA38" s="385"/>
      <c r="BB38" s="80">
        <f t="shared" si="10"/>
        <v>0</v>
      </c>
      <c r="BC38" s="182">
        <v>83</v>
      </c>
      <c r="BD38" s="76">
        <v>78</v>
      </c>
      <c r="BE38" s="76"/>
      <c r="BF38" s="76"/>
      <c r="BG38" s="76"/>
      <c r="BH38" s="76">
        <f t="shared" si="11"/>
        <v>161</v>
      </c>
      <c r="BI38" s="76">
        <f t="shared" si="1"/>
        <v>80.5</v>
      </c>
      <c r="BJ38" s="78">
        <v>1</v>
      </c>
      <c r="BK38" s="78">
        <v>7</v>
      </c>
      <c r="BL38" s="78">
        <v>22</v>
      </c>
      <c r="BM38" s="78">
        <v>18</v>
      </c>
      <c r="BN38" s="78">
        <v>20</v>
      </c>
      <c r="BO38" s="78"/>
      <c r="BP38" s="78"/>
      <c r="BQ38" s="78"/>
      <c r="BR38" s="78"/>
      <c r="BS38" s="78"/>
      <c r="BT38" s="78">
        <f t="shared" si="12"/>
        <v>68</v>
      </c>
      <c r="BU38" s="78">
        <f t="shared" si="13"/>
        <v>61.818181818181813</v>
      </c>
      <c r="BV38" s="82">
        <v>86</v>
      </c>
      <c r="BW38" s="82">
        <v>70</v>
      </c>
      <c r="BX38" s="82"/>
      <c r="BY38" s="82"/>
      <c r="BZ38" s="82"/>
      <c r="CA38" s="82">
        <f t="shared" si="14"/>
        <v>156</v>
      </c>
      <c r="CB38" s="82">
        <f t="shared" si="15"/>
        <v>78</v>
      </c>
      <c r="CC38" s="84">
        <v>84</v>
      </c>
      <c r="CD38" s="84">
        <v>84</v>
      </c>
      <c r="CE38" s="84"/>
      <c r="CF38" s="84"/>
      <c r="CG38" s="84"/>
      <c r="CH38" s="84">
        <f t="shared" si="16"/>
        <v>168</v>
      </c>
      <c r="CI38" s="84">
        <f t="shared" si="17"/>
        <v>84</v>
      </c>
      <c r="CJ38" s="86"/>
      <c r="CK38" s="86"/>
      <c r="CL38" s="86"/>
      <c r="CM38" s="86"/>
      <c r="CN38" s="86"/>
      <c r="CO38" s="86" t="str">
        <f t="shared" si="18"/>
        <v/>
      </c>
      <c r="CP38" s="86">
        <f t="shared" si="19"/>
        <v>0</v>
      </c>
      <c r="CQ38" s="182">
        <v>81</v>
      </c>
      <c r="CR38" s="76"/>
      <c r="CS38" s="76"/>
      <c r="CT38" s="88"/>
      <c r="CU38" s="88"/>
      <c r="CV38" s="88"/>
      <c r="CW38" s="88"/>
      <c r="CX38" s="88"/>
      <c r="CY38" s="88">
        <f t="shared" si="20"/>
        <v>81</v>
      </c>
      <c r="CZ38" s="89">
        <f t="shared" si="2"/>
        <v>81</v>
      </c>
      <c r="DA38" s="497">
        <v>35</v>
      </c>
      <c r="DB38" s="497"/>
      <c r="DC38" s="80">
        <f t="shared" si="21"/>
        <v>14.583333333333336</v>
      </c>
      <c r="DD38" s="90" t="str">
        <f t="shared" si="29"/>
        <v/>
      </c>
      <c r="DE38" s="91">
        <f t="shared" si="30"/>
        <v>11.75</v>
      </c>
      <c r="DF38" s="91">
        <f t="shared" si="22"/>
        <v>37.572727272727271</v>
      </c>
      <c r="DG38" s="92">
        <f t="shared" si="23"/>
        <v>14.583333333333336</v>
      </c>
      <c r="DH38" s="93">
        <f t="shared" si="24"/>
        <v>63.906060606060606</v>
      </c>
      <c r="DI38" s="94">
        <f t="shared" si="25"/>
        <v>77.441287878787875</v>
      </c>
      <c r="DJ38" s="95">
        <f t="shared" si="26"/>
        <v>79.947811447811446</v>
      </c>
      <c r="DK38" s="96">
        <f t="shared" si="27"/>
        <v>81.953030303030303</v>
      </c>
      <c r="DL38" s="97">
        <f t="shared" si="28"/>
        <v>82</v>
      </c>
      <c r="DM38" s="98"/>
      <c r="DN38" s="1"/>
    </row>
    <row r="39" spans="1:118" ht="18" customHeight="1" thickBot="1">
      <c r="A39" s="70"/>
      <c r="B39" s="71" t="s">
        <v>347</v>
      </c>
      <c r="C39" s="252" t="s">
        <v>348</v>
      </c>
      <c r="D39" s="253"/>
      <c r="E39" s="182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 t="str">
        <f t="shared" si="3"/>
        <v/>
      </c>
      <c r="R39" s="76">
        <f t="shared" si="4"/>
        <v>0</v>
      </c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 t="str">
        <f t="shared" si="5"/>
        <v/>
      </c>
      <c r="AD39" s="79" t="str">
        <f t="shared" si="6"/>
        <v/>
      </c>
      <c r="AE39" s="182">
        <v>9</v>
      </c>
      <c r="AF39" s="76">
        <v>8</v>
      </c>
      <c r="AG39" s="76"/>
      <c r="AH39" s="76"/>
      <c r="AI39" s="76"/>
      <c r="AJ39" s="76"/>
      <c r="AK39" s="76"/>
      <c r="AL39" s="76"/>
      <c r="AM39" s="76"/>
      <c r="AN39" s="76"/>
      <c r="AO39" s="76">
        <f t="shared" si="7"/>
        <v>17</v>
      </c>
      <c r="AP39" s="76">
        <f t="shared" si="8"/>
        <v>85</v>
      </c>
      <c r="AQ39" s="78">
        <v>25</v>
      </c>
      <c r="AR39" s="78">
        <v>1</v>
      </c>
      <c r="AS39" s="78"/>
      <c r="AT39" s="78"/>
      <c r="AU39" s="78"/>
      <c r="AV39" s="78"/>
      <c r="AW39" s="78"/>
      <c r="AX39" s="78">
        <f t="shared" si="9"/>
        <v>26</v>
      </c>
      <c r="AY39" s="78">
        <f t="shared" si="0"/>
        <v>52</v>
      </c>
      <c r="AZ39" s="384"/>
      <c r="BA39" s="385"/>
      <c r="BB39" s="80">
        <f t="shared" si="10"/>
        <v>0</v>
      </c>
      <c r="BC39" s="182">
        <v>84</v>
      </c>
      <c r="BD39" s="76">
        <v>93</v>
      </c>
      <c r="BE39" s="76"/>
      <c r="BF39" s="76"/>
      <c r="BG39" s="76"/>
      <c r="BH39" s="76">
        <f t="shared" si="11"/>
        <v>177</v>
      </c>
      <c r="BI39" s="76">
        <f t="shared" si="1"/>
        <v>88.5</v>
      </c>
      <c r="BJ39" s="78">
        <v>6</v>
      </c>
      <c r="BK39" s="78">
        <v>10</v>
      </c>
      <c r="BL39" s="78">
        <v>20</v>
      </c>
      <c r="BM39" s="78">
        <v>30</v>
      </c>
      <c r="BN39" s="78">
        <v>20</v>
      </c>
      <c r="BO39" s="78"/>
      <c r="BP39" s="78"/>
      <c r="BQ39" s="78"/>
      <c r="BR39" s="78"/>
      <c r="BS39" s="78"/>
      <c r="BT39" s="78">
        <f t="shared" si="12"/>
        <v>86</v>
      </c>
      <c r="BU39" s="78">
        <f t="shared" si="13"/>
        <v>78.181818181818187</v>
      </c>
      <c r="BV39" s="82">
        <v>86</v>
      </c>
      <c r="BW39" s="82">
        <v>91</v>
      </c>
      <c r="BX39" s="82"/>
      <c r="BY39" s="82"/>
      <c r="BZ39" s="82"/>
      <c r="CA39" s="82">
        <f t="shared" si="14"/>
        <v>177</v>
      </c>
      <c r="CB39" s="82">
        <f t="shared" si="15"/>
        <v>88.5</v>
      </c>
      <c r="CC39" s="84">
        <v>87</v>
      </c>
      <c r="CD39" s="84">
        <v>86</v>
      </c>
      <c r="CE39" s="84"/>
      <c r="CF39" s="84"/>
      <c r="CG39" s="84"/>
      <c r="CH39" s="84">
        <f t="shared" si="16"/>
        <v>173</v>
      </c>
      <c r="CI39" s="84">
        <f t="shared" si="17"/>
        <v>86.5</v>
      </c>
      <c r="CJ39" s="86"/>
      <c r="CK39" s="86"/>
      <c r="CL39" s="86"/>
      <c r="CM39" s="86"/>
      <c r="CN39" s="86"/>
      <c r="CO39" s="86" t="str">
        <f t="shared" si="18"/>
        <v/>
      </c>
      <c r="CP39" s="86">
        <f t="shared" si="19"/>
        <v>0</v>
      </c>
      <c r="CQ39" s="182">
        <v>81</v>
      </c>
      <c r="CR39" s="76"/>
      <c r="CS39" s="76"/>
      <c r="CT39" s="88"/>
      <c r="CU39" s="88"/>
      <c r="CV39" s="88"/>
      <c r="CW39" s="88"/>
      <c r="CX39" s="88"/>
      <c r="CY39" s="88">
        <f t="shared" si="20"/>
        <v>81</v>
      </c>
      <c r="CZ39" s="89">
        <f t="shared" si="2"/>
        <v>81</v>
      </c>
      <c r="DA39" s="497">
        <v>54</v>
      </c>
      <c r="DB39" s="497"/>
      <c r="DC39" s="80">
        <f t="shared" si="21"/>
        <v>22.5</v>
      </c>
      <c r="DD39" s="90" t="str">
        <f t="shared" si="29"/>
        <v/>
      </c>
      <c r="DE39" s="91">
        <f t="shared" si="30"/>
        <v>17.125</v>
      </c>
      <c r="DF39" s="91">
        <f t="shared" si="22"/>
        <v>41.802272727272729</v>
      </c>
      <c r="DG39" s="92">
        <f t="shared" si="23"/>
        <v>22.5</v>
      </c>
      <c r="DH39" s="93">
        <f t="shared" si="24"/>
        <v>81.427272727272737</v>
      </c>
      <c r="DI39" s="94">
        <f t="shared" si="25"/>
        <v>88.392045454545467</v>
      </c>
      <c r="DJ39" s="95">
        <f t="shared" si="26"/>
        <v>89.681818181818187</v>
      </c>
      <c r="DK39" s="96">
        <f t="shared" si="27"/>
        <v>90.713636363636368</v>
      </c>
      <c r="DL39" s="97">
        <f t="shared" si="28"/>
        <v>91</v>
      </c>
      <c r="DM39" s="98"/>
      <c r="DN39" s="1"/>
    </row>
    <row r="40" spans="1:118" ht="18" customHeight="1" thickBot="1">
      <c r="A40" s="70"/>
      <c r="B40" s="71" t="s">
        <v>349</v>
      </c>
      <c r="C40" s="252" t="s">
        <v>350</v>
      </c>
      <c r="D40" s="253"/>
      <c r="E40" s="182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 t="str">
        <f t="shared" si="3"/>
        <v/>
      </c>
      <c r="R40" s="76">
        <f t="shared" si="4"/>
        <v>0</v>
      </c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 t="str">
        <f t="shared" si="5"/>
        <v/>
      </c>
      <c r="AD40" s="79" t="str">
        <f t="shared" si="6"/>
        <v/>
      </c>
      <c r="AE40" s="182">
        <v>5</v>
      </c>
      <c r="AF40" s="76">
        <v>1</v>
      </c>
      <c r="AG40" s="76"/>
      <c r="AH40" s="76"/>
      <c r="AI40" s="76"/>
      <c r="AJ40" s="76"/>
      <c r="AK40" s="76"/>
      <c r="AL40" s="76"/>
      <c r="AM40" s="76"/>
      <c r="AN40" s="76"/>
      <c r="AO40" s="76">
        <f t="shared" si="7"/>
        <v>6</v>
      </c>
      <c r="AP40" s="76">
        <f t="shared" si="8"/>
        <v>30</v>
      </c>
      <c r="AQ40" s="78">
        <v>21</v>
      </c>
      <c r="AR40" s="78">
        <v>16</v>
      </c>
      <c r="AS40" s="78"/>
      <c r="AT40" s="78"/>
      <c r="AU40" s="78"/>
      <c r="AV40" s="78"/>
      <c r="AW40" s="78"/>
      <c r="AX40" s="78">
        <f t="shared" si="9"/>
        <v>37</v>
      </c>
      <c r="AY40" s="78">
        <f t="shared" si="0"/>
        <v>74</v>
      </c>
      <c r="AZ40" s="384"/>
      <c r="BA40" s="385"/>
      <c r="BB40" s="80">
        <f t="shared" si="10"/>
        <v>0</v>
      </c>
      <c r="BC40" s="182">
        <v>88</v>
      </c>
      <c r="BD40" s="76">
        <v>82</v>
      </c>
      <c r="BE40" s="76"/>
      <c r="BF40" s="76"/>
      <c r="BG40" s="76"/>
      <c r="BH40" s="76">
        <f t="shared" si="11"/>
        <v>170</v>
      </c>
      <c r="BI40" s="76">
        <f t="shared" si="1"/>
        <v>85</v>
      </c>
      <c r="BJ40" s="78">
        <v>8</v>
      </c>
      <c r="BK40" s="78">
        <v>17</v>
      </c>
      <c r="BL40" s="78">
        <v>19</v>
      </c>
      <c r="BM40" s="78">
        <v>1</v>
      </c>
      <c r="BN40" s="78">
        <v>19</v>
      </c>
      <c r="BO40" s="78"/>
      <c r="BP40" s="78"/>
      <c r="BQ40" s="78"/>
      <c r="BR40" s="78"/>
      <c r="BS40" s="78"/>
      <c r="BT40" s="78">
        <f t="shared" si="12"/>
        <v>64</v>
      </c>
      <c r="BU40" s="78">
        <f t="shared" si="13"/>
        <v>58.18181818181818</v>
      </c>
      <c r="BV40" s="82">
        <v>84</v>
      </c>
      <c r="BW40" s="82">
        <v>90</v>
      </c>
      <c r="BX40" s="82"/>
      <c r="BY40" s="82"/>
      <c r="BZ40" s="82"/>
      <c r="CA40" s="82">
        <f t="shared" si="14"/>
        <v>174</v>
      </c>
      <c r="CB40" s="82">
        <f t="shared" si="15"/>
        <v>87</v>
      </c>
      <c r="CC40" s="84">
        <v>85</v>
      </c>
      <c r="CD40" s="84">
        <v>82</v>
      </c>
      <c r="CE40" s="84"/>
      <c r="CF40" s="84"/>
      <c r="CG40" s="84"/>
      <c r="CH40" s="84">
        <f t="shared" si="16"/>
        <v>167</v>
      </c>
      <c r="CI40" s="84">
        <f t="shared" si="17"/>
        <v>83.5</v>
      </c>
      <c r="CJ40" s="86"/>
      <c r="CK40" s="86"/>
      <c r="CL40" s="86"/>
      <c r="CM40" s="86"/>
      <c r="CN40" s="86"/>
      <c r="CO40" s="86" t="str">
        <f t="shared" si="18"/>
        <v/>
      </c>
      <c r="CP40" s="86">
        <f t="shared" si="19"/>
        <v>0</v>
      </c>
      <c r="CQ40" s="182">
        <v>70</v>
      </c>
      <c r="CR40" s="76"/>
      <c r="CS40" s="76"/>
      <c r="CT40" s="88"/>
      <c r="CU40" s="88"/>
      <c r="CV40" s="88"/>
      <c r="CW40" s="88"/>
      <c r="CX40" s="88"/>
      <c r="CY40" s="88">
        <f t="shared" si="20"/>
        <v>70</v>
      </c>
      <c r="CZ40" s="89">
        <f t="shared" si="2"/>
        <v>70</v>
      </c>
      <c r="DA40" s="497">
        <v>36</v>
      </c>
      <c r="DB40" s="497"/>
      <c r="DC40" s="80">
        <f t="shared" si="21"/>
        <v>15</v>
      </c>
      <c r="DD40" s="90" t="str">
        <f t="shared" si="29"/>
        <v/>
      </c>
      <c r="DE40" s="91">
        <f t="shared" si="30"/>
        <v>13</v>
      </c>
      <c r="DF40" s="91">
        <f t="shared" si="22"/>
        <v>37.014772727272728</v>
      </c>
      <c r="DG40" s="92">
        <f t="shared" si="23"/>
        <v>15</v>
      </c>
      <c r="DH40" s="93">
        <f t="shared" si="24"/>
        <v>65.014772727272728</v>
      </c>
      <c r="DI40" s="94">
        <f t="shared" si="25"/>
        <v>78.134232954545453</v>
      </c>
      <c r="DJ40" s="95">
        <f t="shared" si="26"/>
        <v>80.56376262626263</v>
      </c>
      <c r="DK40" s="96">
        <f t="shared" si="27"/>
        <v>82.507386363636357</v>
      </c>
      <c r="DL40" s="97">
        <f t="shared" si="28"/>
        <v>83</v>
      </c>
      <c r="DM40" s="98"/>
      <c r="DN40" s="1"/>
    </row>
    <row r="41" spans="1:118" ht="18" customHeight="1" thickBot="1">
      <c r="A41" s="70"/>
      <c r="B41" s="71" t="s">
        <v>351</v>
      </c>
      <c r="C41" s="252" t="s">
        <v>352</v>
      </c>
      <c r="D41" s="253"/>
      <c r="E41" s="182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 t="str">
        <f t="shared" si="3"/>
        <v/>
      </c>
      <c r="R41" s="76">
        <f t="shared" si="4"/>
        <v>0</v>
      </c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 t="str">
        <f t="shared" si="5"/>
        <v/>
      </c>
      <c r="AD41" s="79" t="str">
        <f t="shared" si="6"/>
        <v/>
      </c>
      <c r="AE41" s="182">
        <v>6</v>
      </c>
      <c r="AF41" s="76">
        <v>8</v>
      </c>
      <c r="AG41" s="76"/>
      <c r="AH41" s="76"/>
      <c r="AI41" s="76"/>
      <c r="AJ41" s="76"/>
      <c r="AK41" s="76"/>
      <c r="AL41" s="76"/>
      <c r="AM41" s="76"/>
      <c r="AN41" s="76"/>
      <c r="AO41" s="76">
        <f t="shared" si="7"/>
        <v>14</v>
      </c>
      <c r="AP41" s="76">
        <f t="shared" si="8"/>
        <v>70</v>
      </c>
      <c r="AQ41" s="78">
        <v>19</v>
      </c>
      <c r="AR41" s="78">
        <v>16</v>
      </c>
      <c r="AS41" s="78"/>
      <c r="AT41" s="78"/>
      <c r="AU41" s="78"/>
      <c r="AV41" s="78"/>
      <c r="AW41" s="78"/>
      <c r="AX41" s="78">
        <f t="shared" si="9"/>
        <v>35</v>
      </c>
      <c r="AY41" s="78">
        <f t="shared" si="0"/>
        <v>70</v>
      </c>
      <c r="AZ41" s="384"/>
      <c r="BA41" s="385"/>
      <c r="BB41" s="80">
        <f t="shared" si="10"/>
        <v>0</v>
      </c>
      <c r="BC41" s="182">
        <v>81</v>
      </c>
      <c r="BD41" s="76">
        <v>82</v>
      </c>
      <c r="BE41" s="76"/>
      <c r="BF41" s="76"/>
      <c r="BG41" s="76"/>
      <c r="BH41" s="76">
        <f t="shared" si="11"/>
        <v>163</v>
      </c>
      <c r="BI41" s="76">
        <f t="shared" si="1"/>
        <v>81.5</v>
      </c>
      <c r="BJ41" s="78">
        <v>8</v>
      </c>
      <c r="BK41" s="78">
        <v>8</v>
      </c>
      <c r="BL41" s="78">
        <v>17</v>
      </c>
      <c r="BM41" s="78">
        <v>1</v>
      </c>
      <c r="BN41" s="78">
        <v>1</v>
      </c>
      <c r="BO41" s="78"/>
      <c r="BP41" s="78"/>
      <c r="BQ41" s="78"/>
      <c r="BR41" s="78"/>
      <c r="BS41" s="78"/>
      <c r="BT41" s="78">
        <f t="shared" si="12"/>
        <v>35</v>
      </c>
      <c r="BU41" s="78">
        <f t="shared" si="13"/>
        <v>31.818181818181817</v>
      </c>
      <c r="BV41" s="82">
        <v>85</v>
      </c>
      <c r="BW41" s="82">
        <v>82</v>
      </c>
      <c r="BX41" s="82"/>
      <c r="BY41" s="82"/>
      <c r="BZ41" s="82"/>
      <c r="CA41" s="82">
        <f t="shared" si="14"/>
        <v>167</v>
      </c>
      <c r="CB41" s="82">
        <f t="shared" si="15"/>
        <v>83.5</v>
      </c>
      <c r="CC41" s="84">
        <v>85</v>
      </c>
      <c r="CD41" s="84">
        <v>70</v>
      </c>
      <c r="CE41" s="84"/>
      <c r="CF41" s="84"/>
      <c r="CG41" s="84"/>
      <c r="CH41" s="84">
        <f t="shared" si="16"/>
        <v>155</v>
      </c>
      <c r="CI41" s="84">
        <f t="shared" si="17"/>
        <v>77.5</v>
      </c>
      <c r="CJ41" s="86"/>
      <c r="CK41" s="86"/>
      <c r="CL41" s="86"/>
      <c r="CM41" s="86"/>
      <c r="CN41" s="86"/>
      <c r="CO41" s="86" t="str">
        <f t="shared" si="18"/>
        <v/>
      </c>
      <c r="CP41" s="86">
        <f t="shared" si="19"/>
        <v>0</v>
      </c>
      <c r="CQ41" s="182">
        <v>85</v>
      </c>
      <c r="CR41" s="76"/>
      <c r="CS41" s="76"/>
      <c r="CT41" s="88"/>
      <c r="CU41" s="88"/>
      <c r="CV41" s="88"/>
      <c r="CW41" s="88"/>
      <c r="CX41" s="88"/>
      <c r="CY41" s="88">
        <f t="shared" si="20"/>
        <v>85</v>
      </c>
      <c r="CZ41" s="89">
        <f t="shared" si="2"/>
        <v>85</v>
      </c>
      <c r="DA41" s="497">
        <v>36</v>
      </c>
      <c r="DB41" s="497"/>
      <c r="DC41" s="80">
        <f t="shared" si="21"/>
        <v>15</v>
      </c>
      <c r="DD41" s="90" t="str">
        <f t="shared" si="29"/>
        <v/>
      </c>
      <c r="DE41" s="91">
        <f t="shared" si="30"/>
        <v>17.5</v>
      </c>
      <c r="DF41" s="91">
        <f t="shared" si="22"/>
        <v>33.497727272727268</v>
      </c>
      <c r="DG41" s="92">
        <f t="shared" si="23"/>
        <v>15</v>
      </c>
      <c r="DH41" s="93">
        <f t="shared" si="24"/>
        <v>65.997727272727275</v>
      </c>
      <c r="DI41" s="94">
        <f t="shared" si="25"/>
        <v>78.748579545454547</v>
      </c>
      <c r="DJ41" s="95">
        <f t="shared" si="26"/>
        <v>81.109848484848484</v>
      </c>
      <c r="DK41" s="96">
        <f t="shared" si="27"/>
        <v>82.998863636363637</v>
      </c>
      <c r="DL41" s="97">
        <f t="shared" si="28"/>
        <v>83</v>
      </c>
      <c r="DM41" s="98"/>
      <c r="DN41" s="1"/>
    </row>
    <row r="42" spans="1:118" ht="18" customHeight="1" thickBot="1">
      <c r="A42" s="70"/>
      <c r="B42" s="71" t="s">
        <v>353</v>
      </c>
      <c r="C42" s="252" t="s">
        <v>354</v>
      </c>
      <c r="D42" s="253"/>
      <c r="E42" s="182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 t="str">
        <f t="shared" si="3"/>
        <v/>
      </c>
      <c r="R42" s="76">
        <f t="shared" si="4"/>
        <v>0</v>
      </c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 t="str">
        <f t="shared" si="5"/>
        <v/>
      </c>
      <c r="AD42" s="79" t="str">
        <f t="shared" si="6"/>
        <v/>
      </c>
      <c r="AE42" s="182">
        <v>6</v>
      </c>
      <c r="AF42" s="76">
        <v>2</v>
      </c>
      <c r="AG42" s="76"/>
      <c r="AH42" s="76"/>
      <c r="AI42" s="76"/>
      <c r="AJ42" s="76"/>
      <c r="AK42" s="76"/>
      <c r="AL42" s="76"/>
      <c r="AM42" s="76"/>
      <c r="AN42" s="76"/>
      <c r="AO42" s="76">
        <f t="shared" si="7"/>
        <v>8</v>
      </c>
      <c r="AP42" s="76">
        <f t="shared" si="8"/>
        <v>40</v>
      </c>
      <c r="AQ42" s="78">
        <v>16</v>
      </c>
      <c r="AR42" s="78">
        <v>17</v>
      </c>
      <c r="AS42" s="78"/>
      <c r="AT42" s="78"/>
      <c r="AU42" s="78"/>
      <c r="AV42" s="78"/>
      <c r="AW42" s="78"/>
      <c r="AX42" s="78">
        <f t="shared" si="9"/>
        <v>33</v>
      </c>
      <c r="AY42" s="78">
        <f t="shared" si="0"/>
        <v>66</v>
      </c>
      <c r="AZ42" s="384"/>
      <c r="BA42" s="385"/>
      <c r="BB42" s="80">
        <f t="shared" si="10"/>
        <v>0</v>
      </c>
      <c r="BC42" s="182">
        <v>87</v>
      </c>
      <c r="BD42" s="76">
        <v>83</v>
      </c>
      <c r="BE42" s="76"/>
      <c r="BF42" s="76"/>
      <c r="BG42" s="76"/>
      <c r="BH42" s="76">
        <f t="shared" si="11"/>
        <v>170</v>
      </c>
      <c r="BI42" s="76">
        <f t="shared" si="1"/>
        <v>85</v>
      </c>
      <c r="BJ42" s="78">
        <v>7</v>
      </c>
      <c r="BK42" s="78">
        <v>13</v>
      </c>
      <c r="BL42" s="78">
        <v>18</v>
      </c>
      <c r="BM42" s="78">
        <v>1</v>
      </c>
      <c r="BN42" s="78">
        <v>11</v>
      </c>
      <c r="BO42" s="78"/>
      <c r="BP42" s="78"/>
      <c r="BQ42" s="78"/>
      <c r="BR42" s="78"/>
      <c r="BS42" s="78"/>
      <c r="BT42" s="78">
        <f t="shared" si="12"/>
        <v>50</v>
      </c>
      <c r="BU42" s="78">
        <f t="shared" si="13"/>
        <v>45.454545454545453</v>
      </c>
      <c r="BV42" s="82">
        <v>85</v>
      </c>
      <c r="BW42" s="82">
        <v>82</v>
      </c>
      <c r="BX42" s="82"/>
      <c r="BY42" s="82"/>
      <c r="BZ42" s="82"/>
      <c r="CA42" s="82">
        <f t="shared" si="14"/>
        <v>167</v>
      </c>
      <c r="CB42" s="82">
        <f t="shared" si="15"/>
        <v>83.5</v>
      </c>
      <c r="CC42" s="84">
        <v>87</v>
      </c>
      <c r="CD42" s="84">
        <v>81</v>
      </c>
      <c r="CE42" s="84"/>
      <c r="CF42" s="84"/>
      <c r="CG42" s="84"/>
      <c r="CH42" s="84">
        <f t="shared" si="16"/>
        <v>168</v>
      </c>
      <c r="CI42" s="84">
        <f t="shared" si="17"/>
        <v>84</v>
      </c>
      <c r="CJ42" s="86"/>
      <c r="CK42" s="86"/>
      <c r="CL42" s="86"/>
      <c r="CM42" s="86"/>
      <c r="CN42" s="86"/>
      <c r="CO42" s="86" t="str">
        <f t="shared" si="18"/>
        <v/>
      </c>
      <c r="CP42" s="86">
        <f t="shared" si="19"/>
        <v>0</v>
      </c>
      <c r="CQ42" s="182">
        <v>81</v>
      </c>
      <c r="CR42" s="76"/>
      <c r="CS42" s="76"/>
      <c r="CT42" s="88"/>
      <c r="CU42" s="88"/>
      <c r="CV42" s="88"/>
      <c r="CW42" s="88"/>
      <c r="CX42" s="88"/>
      <c r="CY42" s="88">
        <f t="shared" si="20"/>
        <v>81</v>
      </c>
      <c r="CZ42" s="89">
        <f t="shared" si="2"/>
        <v>81</v>
      </c>
      <c r="DA42" s="497">
        <v>43</v>
      </c>
      <c r="DB42" s="497"/>
      <c r="DC42" s="80">
        <f t="shared" si="21"/>
        <v>17.916666666666668</v>
      </c>
      <c r="DD42" s="90" t="str">
        <f t="shared" si="29"/>
        <v/>
      </c>
      <c r="DE42" s="91">
        <f t="shared" si="30"/>
        <v>13.25</v>
      </c>
      <c r="DF42" s="91">
        <f t="shared" si="22"/>
        <v>35.980681818181822</v>
      </c>
      <c r="DG42" s="92">
        <f t="shared" si="23"/>
        <v>17.916666666666668</v>
      </c>
      <c r="DH42" s="93">
        <f t="shared" si="24"/>
        <v>67.147348484848493</v>
      </c>
      <c r="DI42" s="94">
        <f t="shared" si="25"/>
        <v>79.467092803030312</v>
      </c>
      <c r="DJ42" s="95">
        <f t="shared" si="26"/>
        <v>81.748526936026934</v>
      </c>
      <c r="DK42" s="96">
        <f t="shared" si="27"/>
        <v>83.573674242424246</v>
      </c>
      <c r="DL42" s="97">
        <f t="shared" si="28"/>
        <v>84</v>
      </c>
      <c r="DM42" s="98"/>
      <c r="DN42" s="1"/>
    </row>
    <row r="43" spans="1:118" ht="18" customHeight="1" thickBot="1">
      <c r="A43" s="70"/>
      <c r="B43" s="71" t="s">
        <v>355</v>
      </c>
      <c r="C43" s="252" t="s">
        <v>356</v>
      </c>
      <c r="D43" s="253"/>
      <c r="E43" s="182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 t="str">
        <f t="shared" si="3"/>
        <v/>
      </c>
      <c r="R43" s="76">
        <f t="shared" si="4"/>
        <v>0</v>
      </c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 t="str">
        <f t="shared" si="5"/>
        <v/>
      </c>
      <c r="AD43" s="79" t="str">
        <f t="shared" si="6"/>
        <v/>
      </c>
      <c r="AE43" s="182">
        <v>8</v>
      </c>
      <c r="AF43" s="76">
        <v>1</v>
      </c>
      <c r="AG43" s="76"/>
      <c r="AH43" s="76"/>
      <c r="AI43" s="76"/>
      <c r="AJ43" s="76"/>
      <c r="AK43" s="76"/>
      <c r="AL43" s="76"/>
      <c r="AM43" s="76"/>
      <c r="AN43" s="76"/>
      <c r="AO43" s="76">
        <f t="shared" si="7"/>
        <v>9</v>
      </c>
      <c r="AP43" s="76">
        <f t="shared" si="8"/>
        <v>45</v>
      </c>
      <c r="AQ43" s="78">
        <v>25</v>
      </c>
      <c r="AR43" s="78">
        <v>19</v>
      </c>
      <c r="AS43" s="78"/>
      <c r="AT43" s="78"/>
      <c r="AU43" s="78"/>
      <c r="AV43" s="78"/>
      <c r="AW43" s="78"/>
      <c r="AX43" s="78">
        <f t="shared" si="9"/>
        <v>44</v>
      </c>
      <c r="AY43" s="78">
        <f t="shared" si="0"/>
        <v>88</v>
      </c>
      <c r="AZ43" s="384"/>
      <c r="BA43" s="385"/>
      <c r="BB43" s="80">
        <f t="shared" si="10"/>
        <v>0</v>
      </c>
      <c r="BC43" s="182">
        <v>87</v>
      </c>
      <c r="BD43" s="76">
        <v>90</v>
      </c>
      <c r="BE43" s="76"/>
      <c r="BF43" s="76"/>
      <c r="BG43" s="76"/>
      <c r="BH43" s="76">
        <f t="shared" si="11"/>
        <v>177</v>
      </c>
      <c r="BI43" s="76">
        <f t="shared" si="1"/>
        <v>88.5</v>
      </c>
      <c r="BJ43" s="78">
        <v>12</v>
      </c>
      <c r="BK43" s="78">
        <v>13</v>
      </c>
      <c r="BL43" s="78">
        <v>22</v>
      </c>
      <c r="BM43" s="78">
        <v>30</v>
      </c>
      <c r="BN43" s="78">
        <v>20</v>
      </c>
      <c r="BO43" s="78"/>
      <c r="BP43" s="78"/>
      <c r="BQ43" s="78"/>
      <c r="BR43" s="78"/>
      <c r="BS43" s="78"/>
      <c r="BT43" s="78">
        <f t="shared" si="12"/>
        <v>97</v>
      </c>
      <c r="BU43" s="78">
        <f t="shared" si="13"/>
        <v>88.181818181818187</v>
      </c>
      <c r="BV43" s="82">
        <v>86</v>
      </c>
      <c r="BW43" s="82">
        <v>82</v>
      </c>
      <c r="BX43" s="82"/>
      <c r="BY43" s="82"/>
      <c r="BZ43" s="82"/>
      <c r="CA43" s="82">
        <f t="shared" si="14"/>
        <v>168</v>
      </c>
      <c r="CB43" s="82">
        <f t="shared" si="15"/>
        <v>84</v>
      </c>
      <c r="CC43" s="84">
        <v>84</v>
      </c>
      <c r="CD43" s="84">
        <v>70</v>
      </c>
      <c r="CE43" s="84"/>
      <c r="CF43" s="84"/>
      <c r="CG43" s="84"/>
      <c r="CH43" s="84">
        <f t="shared" si="16"/>
        <v>154</v>
      </c>
      <c r="CI43" s="84">
        <f t="shared" si="17"/>
        <v>77</v>
      </c>
      <c r="CJ43" s="86"/>
      <c r="CK43" s="86"/>
      <c r="CL43" s="86"/>
      <c r="CM43" s="86"/>
      <c r="CN43" s="86"/>
      <c r="CO43" s="86" t="str">
        <f t="shared" si="18"/>
        <v/>
      </c>
      <c r="CP43" s="86">
        <f t="shared" si="19"/>
        <v>0</v>
      </c>
      <c r="CQ43" s="182">
        <v>97</v>
      </c>
      <c r="CR43" s="76"/>
      <c r="CS43" s="76"/>
      <c r="CT43" s="88"/>
      <c r="CU43" s="88"/>
      <c r="CV43" s="88"/>
      <c r="CW43" s="88"/>
      <c r="CX43" s="88"/>
      <c r="CY43" s="88">
        <f t="shared" si="20"/>
        <v>97</v>
      </c>
      <c r="CZ43" s="89">
        <f t="shared" si="2"/>
        <v>97</v>
      </c>
      <c r="DA43" s="497">
        <v>53</v>
      </c>
      <c r="DB43" s="497"/>
      <c r="DC43" s="80">
        <f t="shared" si="21"/>
        <v>22.083333333333329</v>
      </c>
      <c r="DD43" s="90" t="str">
        <f t="shared" si="29"/>
        <v/>
      </c>
      <c r="DE43" s="91">
        <f t="shared" si="30"/>
        <v>16.625</v>
      </c>
      <c r="DF43" s="91">
        <f t="shared" si="22"/>
        <v>43.852272727272727</v>
      </c>
      <c r="DG43" s="92">
        <f t="shared" si="23"/>
        <v>22.083333333333329</v>
      </c>
      <c r="DH43" s="93">
        <f t="shared" si="24"/>
        <v>82.560606060606062</v>
      </c>
      <c r="DI43" s="94">
        <f t="shared" si="25"/>
        <v>89.100378787878782</v>
      </c>
      <c r="DJ43" s="95">
        <f t="shared" si="26"/>
        <v>90.311447811447806</v>
      </c>
      <c r="DK43" s="96">
        <f t="shared" si="27"/>
        <v>91.280303030303031</v>
      </c>
      <c r="DL43" s="97">
        <f t="shared" si="28"/>
        <v>91</v>
      </c>
      <c r="DM43" s="98"/>
      <c r="DN43" s="1"/>
    </row>
    <row r="44" spans="1:118" ht="18" customHeight="1" thickBot="1">
      <c r="A44" s="70"/>
      <c r="B44" s="71" t="s">
        <v>357</v>
      </c>
      <c r="C44" s="252" t="s">
        <v>358</v>
      </c>
      <c r="D44" s="253"/>
      <c r="E44" s="182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 t="str">
        <f t="shared" si="3"/>
        <v/>
      </c>
      <c r="R44" s="76">
        <f t="shared" si="4"/>
        <v>0</v>
      </c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 t="str">
        <f t="shared" si="5"/>
        <v/>
      </c>
      <c r="AD44" s="79" t="str">
        <f t="shared" si="6"/>
        <v/>
      </c>
      <c r="AE44" s="182">
        <v>1</v>
      </c>
      <c r="AF44" s="76">
        <v>6</v>
      </c>
      <c r="AG44" s="76"/>
      <c r="AH44" s="76"/>
      <c r="AI44" s="76"/>
      <c r="AJ44" s="76"/>
      <c r="AK44" s="76"/>
      <c r="AL44" s="76"/>
      <c r="AM44" s="76"/>
      <c r="AN44" s="76"/>
      <c r="AO44" s="76">
        <f t="shared" si="7"/>
        <v>7</v>
      </c>
      <c r="AP44" s="76">
        <f t="shared" si="8"/>
        <v>35</v>
      </c>
      <c r="AQ44" s="78">
        <v>21</v>
      </c>
      <c r="AR44" s="78">
        <v>20</v>
      </c>
      <c r="AS44" s="78"/>
      <c r="AT44" s="78"/>
      <c r="AU44" s="78"/>
      <c r="AV44" s="78"/>
      <c r="AW44" s="78"/>
      <c r="AX44" s="78">
        <f t="shared" si="9"/>
        <v>41</v>
      </c>
      <c r="AY44" s="78">
        <f t="shared" si="0"/>
        <v>82</v>
      </c>
      <c r="AZ44" s="384"/>
      <c r="BA44" s="385"/>
      <c r="BB44" s="80">
        <f t="shared" si="10"/>
        <v>0</v>
      </c>
      <c r="BC44" s="182">
        <v>70</v>
      </c>
      <c r="BD44" s="76">
        <v>80</v>
      </c>
      <c r="BE44" s="76"/>
      <c r="BF44" s="76"/>
      <c r="BG44" s="76"/>
      <c r="BH44" s="76">
        <f t="shared" si="11"/>
        <v>150</v>
      </c>
      <c r="BI44" s="76">
        <f t="shared" si="1"/>
        <v>75</v>
      </c>
      <c r="BJ44" s="78">
        <v>11</v>
      </c>
      <c r="BK44" s="78">
        <v>11</v>
      </c>
      <c r="BL44" s="78">
        <v>1</v>
      </c>
      <c r="BM44" s="78">
        <v>1</v>
      </c>
      <c r="BN44" s="78">
        <v>20</v>
      </c>
      <c r="BO44" s="78"/>
      <c r="BP44" s="78"/>
      <c r="BQ44" s="78"/>
      <c r="BR44" s="78"/>
      <c r="BS44" s="78"/>
      <c r="BT44" s="78">
        <f t="shared" si="12"/>
        <v>44</v>
      </c>
      <c r="BU44" s="78">
        <f t="shared" si="13"/>
        <v>40</v>
      </c>
      <c r="BV44" s="82">
        <v>60</v>
      </c>
      <c r="BW44" s="82">
        <v>82</v>
      </c>
      <c r="BX44" s="82"/>
      <c r="BY44" s="82"/>
      <c r="BZ44" s="82"/>
      <c r="CA44" s="82">
        <f t="shared" si="14"/>
        <v>142</v>
      </c>
      <c r="CB44" s="82">
        <f t="shared" si="15"/>
        <v>71</v>
      </c>
      <c r="CC44" s="84">
        <v>70</v>
      </c>
      <c r="CD44" s="84">
        <v>70</v>
      </c>
      <c r="CE44" s="84"/>
      <c r="CF44" s="84"/>
      <c r="CG44" s="84"/>
      <c r="CH44" s="84">
        <f t="shared" si="16"/>
        <v>140</v>
      </c>
      <c r="CI44" s="84">
        <f t="shared" si="17"/>
        <v>70</v>
      </c>
      <c r="CJ44" s="86"/>
      <c r="CK44" s="86"/>
      <c r="CL44" s="86"/>
      <c r="CM44" s="86"/>
      <c r="CN44" s="86"/>
      <c r="CO44" s="86" t="str">
        <f t="shared" si="18"/>
        <v/>
      </c>
      <c r="CP44" s="86">
        <f t="shared" si="19"/>
        <v>0</v>
      </c>
      <c r="CQ44" s="182">
        <v>81</v>
      </c>
      <c r="CR44" s="76"/>
      <c r="CS44" s="76"/>
      <c r="CT44" s="88"/>
      <c r="CU44" s="88"/>
      <c r="CV44" s="88"/>
      <c r="CW44" s="88"/>
      <c r="CX44" s="88"/>
      <c r="CY44" s="88">
        <f t="shared" si="20"/>
        <v>81</v>
      </c>
      <c r="CZ44" s="89">
        <f t="shared" si="2"/>
        <v>81</v>
      </c>
      <c r="DA44" s="497">
        <v>40</v>
      </c>
      <c r="DB44" s="497"/>
      <c r="DC44" s="80">
        <f t="shared" si="21"/>
        <v>16.666666666666664</v>
      </c>
      <c r="DD44" s="90" t="str">
        <f t="shared" si="29"/>
        <v/>
      </c>
      <c r="DE44" s="91">
        <f t="shared" si="30"/>
        <v>14.625</v>
      </c>
      <c r="DF44" s="91">
        <f t="shared" si="22"/>
        <v>32.174999999999997</v>
      </c>
      <c r="DG44" s="92">
        <f t="shared" si="23"/>
        <v>16.666666666666664</v>
      </c>
      <c r="DH44" s="93">
        <f t="shared" si="24"/>
        <v>63.466666666666661</v>
      </c>
      <c r="DI44" s="94">
        <f t="shared" si="25"/>
        <v>77.166666666666657</v>
      </c>
      <c r="DJ44" s="95">
        <f t="shared" si="26"/>
        <v>79.703703703703695</v>
      </c>
      <c r="DK44" s="96">
        <f t="shared" si="27"/>
        <v>81.733333333333334</v>
      </c>
      <c r="DL44" s="97">
        <f t="shared" si="28"/>
        <v>82</v>
      </c>
      <c r="DM44" s="98"/>
      <c r="DN44" s="1"/>
    </row>
    <row r="45" spans="1:118" ht="18" customHeight="1" thickBot="1">
      <c r="A45" s="70"/>
      <c r="B45" s="71" t="s">
        <v>359</v>
      </c>
      <c r="C45" s="252" t="s">
        <v>360</v>
      </c>
      <c r="D45" s="253"/>
      <c r="E45" s="182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 t="str">
        <f t="shared" si="3"/>
        <v/>
      </c>
      <c r="R45" s="76">
        <f t="shared" si="4"/>
        <v>0</v>
      </c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 t="str">
        <f t="shared" si="5"/>
        <v/>
      </c>
      <c r="AD45" s="79" t="str">
        <f t="shared" si="6"/>
        <v/>
      </c>
      <c r="AE45" s="182">
        <v>8</v>
      </c>
      <c r="AF45" s="76">
        <v>6</v>
      </c>
      <c r="AG45" s="76"/>
      <c r="AH45" s="76"/>
      <c r="AI45" s="76"/>
      <c r="AJ45" s="76"/>
      <c r="AK45" s="76"/>
      <c r="AL45" s="76"/>
      <c r="AM45" s="76"/>
      <c r="AN45" s="76"/>
      <c r="AO45" s="76">
        <f t="shared" si="7"/>
        <v>14</v>
      </c>
      <c r="AP45" s="76">
        <f t="shared" si="8"/>
        <v>70</v>
      </c>
      <c r="AQ45" s="78">
        <v>1</v>
      </c>
      <c r="AR45" s="78">
        <v>16</v>
      </c>
      <c r="AS45" s="78"/>
      <c r="AT45" s="78"/>
      <c r="AU45" s="78"/>
      <c r="AV45" s="78"/>
      <c r="AW45" s="78"/>
      <c r="AX45" s="78">
        <f t="shared" si="9"/>
        <v>17</v>
      </c>
      <c r="AY45" s="78">
        <f t="shared" si="0"/>
        <v>34</v>
      </c>
      <c r="AZ45" s="384"/>
      <c r="BA45" s="385"/>
      <c r="BB45" s="80">
        <f t="shared" si="10"/>
        <v>0</v>
      </c>
      <c r="BC45" s="182">
        <v>70</v>
      </c>
      <c r="BD45" s="76">
        <v>81</v>
      </c>
      <c r="BE45" s="76"/>
      <c r="BF45" s="76"/>
      <c r="BG45" s="76"/>
      <c r="BH45" s="76">
        <f t="shared" si="11"/>
        <v>151</v>
      </c>
      <c r="BI45" s="76">
        <f t="shared" si="1"/>
        <v>75.5</v>
      </c>
      <c r="BJ45" s="78">
        <v>10</v>
      </c>
      <c r="BK45" s="78">
        <v>13</v>
      </c>
      <c r="BL45" s="78">
        <v>1</v>
      </c>
      <c r="BM45" s="78">
        <v>1</v>
      </c>
      <c r="BN45" s="78">
        <v>12</v>
      </c>
      <c r="BO45" s="78"/>
      <c r="BP45" s="78"/>
      <c r="BQ45" s="78"/>
      <c r="BR45" s="78"/>
      <c r="BS45" s="78"/>
      <c r="BT45" s="78">
        <f t="shared" si="12"/>
        <v>37</v>
      </c>
      <c r="BU45" s="78">
        <f t="shared" si="13"/>
        <v>33.636363636363633</v>
      </c>
      <c r="BV45" s="82">
        <v>84</v>
      </c>
      <c r="BW45" s="82">
        <v>84</v>
      </c>
      <c r="BX45" s="82"/>
      <c r="BY45" s="82"/>
      <c r="BZ45" s="82"/>
      <c r="CA45" s="82">
        <f t="shared" si="14"/>
        <v>168</v>
      </c>
      <c r="CB45" s="82">
        <f t="shared" si="15"/>
        <v>84</v>
      </c>
      <c r="CC45" s="84">
        <v>70</v>
      </c>
      <c r="CD45" s="84">
        <v>70</v>
      </c>
      <c r="CE45" s="84"/>
      <c r="CF45" s="84"/>
      <c r="CG45" s="84"/>
      <c r="CH45" s="84">
        <f t="shared" si="16"/>
        <v>140</v>
      </c>
      <c r="CI45" s="84">
        <f t="shared" si="17"/>
        <v>70</v>
      </c>
      <c r="CJ45" s="86"/>
      <c r="CK45" s="86"/>
      <c r="CL45" s="86"/>
      <c r="CM45" s="86"/>
      <c r="CN45" s="86"/>
      <c r="CO45" s="86" t="str">
        <f t="shared" si="18"/>
        <v/>
      </c>
      <c r="CP45" s="86">
        <f t="shared" si="19"/>
        <v>0</v>
      </c>
      <c r="CQ45" s="182">
        <v>97</v>
      </c>
      <c r="CR45" s="76"/>
      <c r="CS45" s="76"/>
      <c r="CT45" s="88"/>
      <c r="CU45" s="88"/>
      <c r="CV45" s="88"/>
      <c r="CW45" s="88"/>
      <c r="CX45" s="88"/>
      <c r="CY45" s="88">
        <f t="shared" si="20"/>
        <v>97</v>
      </c>
      <c r="CZ45" s="89">
        <f t="shared" si="2"/>
        <v>97</v>
      </c>
      <c r="DA45" s="497">
        <v>44</v>
      </c>
      <c r="DB45" s="497"/>
      <c r="DC45" s="80">
        <f t="shared" si="21"/>
        <v>18.333333333333332</v>
      </c>
      <c r="DD45" s="90" t="str">
        <f t="shared" si="29"/>
        <v/>
      </c>
      <c r="DE45" s="91">
        <f t="shared" si="30"/>
        <v>13</v>
      </c>
      <c r="DF45" s="91">
        <f t="shared" si="22"/>
        <v>33.845454545454544</v>
      </c>
      <c r="DG45" s="92">
        <f t="shared" si="23"/>
        <v>18.333333333333332</v>
      </c>
      <c r="DH45" s="93">
        <f t="shared" si="24"/>
        <v>65.178787878787873</v>
      </c>
      <c r="DI45" s="94">
        <f t="shared" si="25"/>
        <v>78.236742424242422</v>
      </c>
      <c r="DJ45" s="95">
        <f t="shared" si="26"/>
        <v>80.654882154882145</v>
      </c>
      <c r="DK45" s="96">
        <f t="shared" si="27"/>
        <v>82.589393939393943</v>
      </c>
      <c r="DL45" s="97">
        <f t="shared" si="28"/>
        <v>83</v>
      </c>
      <c r="DM45" s="98"/>
      <c r="DN45" s="1"/>
    </row>
    <row r="46" spans="1:118" ht="18" customHeight="1" thickBot="1">
      <c r="A46" s="70"/>
      <c r="B46" s="71" t="s">
        <v>361</v>
      </c>
      <c r="C46" s="252" t="s">
        <v>362</v>
      </c>
      <c r="D46" s="253"/>
      <c r="E46" s="182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 t="str">
        <f t="shared" si="3"/>
        <v/>
      </c>
      <c r="R46" s="76">
        <f t="shared" si="4"/>
        <v>0</v>
      </c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 t="str">
        <f t="shared" si="5"/>
        <v/>
      </c>
      <c r="AD46" s="79" t="str">
        <f t="shared" si="6"/>
        <v/>
      </c>
      <c r="AE46" s="182">
        <v>4</v>
      </c>
      <c r="AF46" s="76">
        <v>5</v>
      </c>
      <c r="AG46" s="76"/>
      <c r="AH46" s="76"/>
      <c r="AI46" s="76"/>
      <c r="AJ46" s="76"/>
      <c r="AK46" s="76"/>
      <c r="AL46" s="76"/>
      <c r="AM46" s="76"/>
      <c r="AN46" s="76"/>
      <c r="AO46" s="76">
        <f t="shared" si="7"/>
        <v>9</v>
      </c>
      <c r="AP46" s="76">
        <f t="shared" si="8"/>
        <v>45</v>
      </c>
      <c r="AQ46" s="78">
        <v>1</v>
      </c>
      <c r="AR46" s="78">
        <v>14</v>
      </c>
      <c r="AS46" s="78"/>
      <c r="AT46" s="78"/>
      <c r="AU46" s="78"/>
      <c r="AV46" s="78"/>
      <c r="AW46" s="78"/>
      <c r="AX46" s="78">
        <f t="shared" si="9"/>
        <v>15</v>
      </c>
      <c r="AY46" s="78">
        <f t="shared" si="0"/>
        <v>30</v>
      </c>
      <c r="AZ46" s="384"/>
      <c r="BA46" s="385"/>
      <c r="BB46" s="80">
        <f t="shared" si="10"/>
        <v>0</v>
      </c>
      <c r="BC46" s="182">
        <v>92</v>
      </c>
      <c r="BD46" s="76">
        <v>82</v>
      </c>
      <c r="BE46" s="76"/>
      <c r="BF46" s="76"/>
      <c r="BG46" s="76"/>
      <c r="BH46" s="76">
        <f t="shared" si="11"/>
        <v>174</v>
      </c>
      <c r="BI46" s="76">
        <f t="shared" si="1"/>
        <v>87</v>
      </c>
      <c r="BJ46" s="78">
        <v>7</v>
      </c>
      <c r="BK46" s="78">
        <v>11</v>
      </c>
      <c r="BL46" s="78">
        <v>18</v>
      </c>
      <c r="BM46" s="78">
        <v>30</v>
      </c>
      <c r="BN46" s="78">
        <v>14</v>
      </c>
      <c r="BO46" s="78"/>
      <c r="BP46" s="78"/>
      <c r="BQ46" s="78"/>
      <c r="BR46" s="78"/>
      <c r="BS46" s="78"/>
      <c r="BT46" s="78">
        <f t="shared" si="12"/>
        <v>80</v>
      </c>
      <c r="BU46" s="78">
        <f t="shared" si="13"/>
        <v>72.727272727272734</v>
      </c>
      <c r="BV46" s="82">
        <v>84</v>
      </c>
      <c r="BW46" s="82">
        <v>91</v>
      </c>
      <c r="BX46" s="82"/>
      <c r="BY46" s="82"/>
      <c r="BZ46" s="82"/>
      <c r="CA46" s="82">
        <f t="shared" si="14"/>
        <v>175</v>
      </c>
      <c r="CB46" s="82">
        <f t="shared" si="15"/>
        <v>87.5</v>
      </c>
      <c r="CC46" s="84">
        <v>84</v>
      </c>
      <c r="CD46" s="84">
        <v>84</v>
      </c>
      <c r="CE46" s="84"/>
      <c r="CF46" s="84"/>
      <c r="CG46" s="84"/>
      <c r="CH46" s="84">
        <f t="shared" si="16"/>
        <v>168</v>
      </c>
      <c r="CI46" s="84">
        <f t="shared" si="17"/>
        <v>84</v>
      </c>
      <c r="CJ46" s="86"/>
      <c r="CK46" s="86"/>
      <c r="CL46" s="86"/>
      <c r="CM46" s="86"/>
      <c r="CN46" s="86"/>
      <c r="CO46" s="86" t="str">
        <f t="shared" si="18"/>
        <v/>
      </c>
      <c r="CP46" s="86">
        <f t="shared" si="19"/>
        <v>0</v>
      </c>
      <c r="CQ46" s="182">
        <v>85</v>
      </c>
      <c r="CR46" s="76"/>
      <c r="CS46" s="76"/>
      <c r="CT46" s="88"/>
      <c r="CU46" s="88"/>
      <c r="CV46" s="88"/>
      <c r="CW46" s="88"/>
      <c r="CX46" s="88"/>
      <c r="CY46" s="88">
        <f t="shared" si="20"/>
        <v>85</v>
      </c>
      <c r="CZ46" s="89">
        <f t="shared" si="2"/>
        <v>85</v>
      </c>
      <c r="DA46" s="497">
        <v>45</v>
      </c>
      <c r="DB46" s="497"/>
      <c r="DC46" s="80">
        <f t="shared" si="21"/>
        <v>18.75</v>
      </c>
      <c r="DD46" s="90" t="str">
        <f t="shared" si="29"/>
        <v/>
      </c>
      <c r="DE46" s="91">
        <f t="shared" si="30"/>
        <v>9.375</v>
      </c>
      <c r="DF46" s="91">
        <f t="shared" si="22"/>
        <v>40.971590909090907</v>
      </c>
      <c r="DG46" s="92">
        <f t="shared" si="23"/>
        <v>18.75</v>
      </c>
      <c r="DH46" s="93">
        <f t="shared" si="24"/>
        <v>69.096590909090907</v>
      </c>
      <c r="DI46" s="94">
        <f t="shared" si="25"/>
        <v>80.685369318181813</v>
      </c>
      <c r="DJ46" s="95">
        <f t="shared" si="26"/>
        <v>82.831439393939391</v>
      </c>
      <c r="DK46" s="96">
        <f t="shared" si="27"/>
        <v>84.548295454545453</v>
      </c>
      <c r="DL46" s="97">
        <f t="shared" si="28"/>
        <v>85</v>
      </c>
      <c r="DM46" s="98"/>
      <c r="DN46" s="1"/>
    </row>
    <row r="47" spans="1:118" ht="18" customHeight="1" thickBot="1">
      <c r="A47" s="70"/>
      <c r="B47" s="71" t="s">
        <v>363</v>
      </c>
      <c r="C47" s="252" t="s">
        <v>364</v>
      </c>
      <c r="D47" s="253"/>
      <c r="E47" s="182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 t="str">
        <f t="shared" si="3"/>
        <v/>
      </c>
      <c r="R47" s="76">
        <f t="shared" si="4"/>
        <v>0</v>
      </c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 t="str">
        <f t="shared" si="5"/>
        <v/>
      </c>
      <c r="AD47" s="79" t="str">
        <f t="shared" si="6"/>
        <v/>
      </c>
      <c r="AE47" s="182">
        <v>1</v>
      </c>
      <c r="AF47" s="76">
        <v>4</v>
      </c>
      <c r="AG47" s="76"/>
      <c r="AH47" s="76"/>
      <c r="AI47" s="76"/>
      <c r="AJ47" s="76"/>
      <c r="AK47" s="76"/>
      <c r="AL47" s="76"/>
      <c r="AM47" s="76"/>
      <c r="AN47" s="76"/>
      <c r="AO47" s="76">
        <f t="shared" si="7"/>
        <v>5</v>
      </c>
      <c r="AP47" s="76">
        <f t="shared" si="8"/>
        <v>25</v>
      </c>
      <c r="AQ47" s="78">
        <v>25</v>
      </c>
      <c r="AR47" s="78">
        <v>19</v>
      </c>
      <c r="AS47" s="78"/>
      <c r="AT47" s="78"/>
      <c r="AU47" s="78"/>
      <c r="AV47" s="78"/>
      <c r="AW47" s="78"/>
      <c r="AX47" s="78">
        <f t="shared" si="9"/>
        <v>44</v>
      </c>
      <c r="AY47" s="78">
        <f t="shared" si="0"/>
        <v>88</v>
      </c>
      <c r="AZ47" s="384"/>
      <c r="BA47" s="385"/>
      <c r="BB47" s="80">
        <f t="shared" si="10"/>
        <v>0</v>
      </c>
      <c r="BC47" s="182">
        <v>83</v>
      </c>
      <c r="BD47" s="76">
        <v>83</v>
      </c>
      <c r="BE47" s="76"/>
      <c r="BF47" s="76"/>
      <c r="BG47" s="76"/>
      <c r="BH47" s="76">
        <f t="shared" si="11"/>
        <v>166</v>
      </c>
      <c r="BI47" s="76">
        <f t="shared" si="1"/>
        <v>83</v>
      </c>
      <c r="BJ47" s="78">
        <v>1</v>
      </c>
      <c r="BK47" s="78">
        <v>6</v>
      </c>
      <c r="BL47" s="78">
        <v>19</v>
      </c>
      <c r="BM47" s="78">
        <v>1</v>
      </c>
      <c r="BN47" s="78">
        <v>1</v>
      </c>
      <c r="BO47" s="78"/>
      <c r="BP47" s="78"/>
      <c r="BQ47" s="78"/>
      <c r="BR47" s="78"/>
      <c r="BS47" s="78"/>
      <c r="BT47" s="78">
        <f t="shared" si="12"/>
        <v>28</v>
      </c>
      <c r="BU47" s="78">
        <f t="shared" si="13"/>
        <v>25.454545454545453</v>
      </c>
      <c r="BV47" s="82">
        <v>70</v>
      </c>
      <c r="BW47" s="82">
        <v>90</v>
      </c>
      <c r="BX47" s="82"/>
      <c r="BY47" s="82"/>
      <c r="BZ47" s="82"/>
      <c r="CA47" s="82">
        <f t="shared" si="14"/>
        <v>160</v>
      </c>
      <c r="CB47" s="82">
        <f t="shared" si="15"/>
        <v>80</v>
      </c>
      <c r="CC47" s="84">
        <v>86</v>
      </c>
      <c r="CD47" s="84">
        <v>83</v>
      </c>
      <c r="CE47" s="84"/>
      <c r="CF47" s="84"/>
      <c r="CG47" s="84"/>
      <c r="CH47" s="84">
        <f t="shared" si="16"/>
        <v>169</v>
      </c>
      <c r="CI47" s="84">
        <f t="shared" si="17"/>
        <v>84.5</v>
      </c>
      <c r="CJ47" s="86"/>
      <c r="CK47" s="86"/>
      <c r="CL47" s="86"/>
      <c r="CM47" s="86"/>
      <c r="CN47" s="86"/>
      <c r="CO47" s="86" t="str">
        <f t="shared" si="18"/>
        <v/>
      </c>
      <c r="CP47" s="86">
        <f t="shared" si="19"/>
        <v>0</v>
      </c>
      <c r="CQ47" s="182">
        <v>70</v>
      </c>
      <c r="CR47" s="76"/>
      <c r="CS47" s="76"/>
      <c r="CT47" s="88"/>
      <c r="CU47" s="88"/>
      <c r="CV47" s="88"/>
      <c r="CW47" s="88"/>
      <c r="CX47" s="88"/>
      <c r="CY47" s="88">
        <f t="shared" si="20"/>
        <v>70</v>
      </c>
      <c r="CZ47" s="89">
        <f t="shared" si="2"/>
        <v>70</v>
      </c>
      <c r="DA47" s="497">
        <v>36</v>
      </c>
      <c r="DB47" s="497"/>
      <c r="DC47" s="80">
        <f t="shared" si="21"/>
        <v>15</v>
      </c>
      <c r="DD47" s="90" t="str">
        <f t="shared" si="29"/>
        <v/>
      </c>
      <c r="DE47" s="91">
        <f t="shared" si="30"/>
        <v>14.125</v>
      </c>
      <c r="DF47" s="91">
        <f t="shared" si="22"/>
        <v>31.455681818181819</v>
      </c>
      <c r="DG47" s="92">
        <f t="shared" si="23"/>
        <v>15</v>
      </c>
      <c r="DH47" s="93">
        <f t="shared" si="24"/>
        <v>60.580681818181816</v>
      </c>
      <c r="DI47" s="94">
        <f t="shared" si="25"/>
        <v>75.36292613636364</v>
      </c>
      <c r="DJ47" s="95">
        <f t="shared" si="26"/>
        <v>78.100378787878782</v>
      </c>
      <c r="DK47" s="96">
        <f t="shared" si="27"/>
        <v>80.290340909090901</v>
      </c>
      <c r="DL47" s="97">
        <f t="shared" si="28"/>
        <v>80</v>
      </c>
      <c r="DM47" s="98"/>
      <c r="DN47" s="1"/>
    </row>
    <row r="48" spans="1:118" ht="18" customHeight="1" thickBot="1">
      <c r="A48" s="70"/>
      <c r="B48" s="71" t="s">
        <v>365</v>
      </c>
      <c r="C48" s="252" t="s">
        <v>366</v>
      </c>
      <c r="D48" s="253"/>
      <c r="E48" s="182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 t="str">
        <f t="shared" si="3"/>
        <v/>
      </c>
      <c r="R48" s="76">
        <f t="shared" si="4"/>
        <v>0</v>
      </c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 t="str">
        <f t="shared" si="5"/>
        <v/>
      </c>
      <c r="AD48" s="79" t="str">
        <f t="shared" si="6"/>
        <v/>
      </c>
      <c r="AE48" s="182">
        <v>6</v>
      </c>
      <c r="AF48" s="76">
        <v>6</v>
      </c>
      <c r="AG48" s="76"/>
      <c r="AH48" s="76"/>
      <c r="AI48" s="76"/>
      <c r="AJ48" s="76"/>
      <c r="AK48" s="76"/>
      <c r="AL48" s="76"/>
      <c r="AM48" s="76"/>
      <c r="AN48" s="76"/>
      <c r="AO48" s="76">
        <f t="shared" si="7"/>
        <v>12</v>
      </c>
      <c r="AP48" s="76">
        <f t="shared" si="8"/>
        <v>60</v>
      </c>
      <c r="AQ48" s="78">
        <v>27</v>
      </c>
      <c r="AR48" s="78">
        <v>17</v>
      </c>
      <c r="AS48" s="78"/>
      <c r="AT48" s="78"/>
      <c r="AU48" s="78"/>
      <c r="AV48" s="78"/>
      <c r="AW48" s="78"/>
      <c r="AX48" s="78">
        <f t="shared" si="9"/>
        <v>44</v>
      </c>
      <c r="AY48" s="78">
        <f t="shared" si="0"/>
        <v>88</v>
      </c>
      <c r="AZ48" s="384"/>
      <c r="BA48" s="385"/>
      <c r="BB48" s="80">
        <f t="shared" si="10"/>
        <v>0</v>
      </c>
      <c r="BC48" s="182">
        <v>70</v>
      </c>
      <c r="BD48" s="76">
        <v>88</v>
      </c>
      <c r="BE48" s="76"/>
      <c r="BF48" s="76"/>
      <c r="BG48" s="76"/>
      <c r="BH48" s="76">
        <f t="shared" si="11"/>
        <v>158</v>
      </c>
      <c r="BI48" s="76">
        <f t="shared" si="1"/>
        <v>79</v>
      </c>
      <c r="BJ48" s="78">
        <v>14</v>
      </c>
      <c r="BK48" s="78">
        <v>16</v>
      </c>
      <c r="BL48" s="78">
        <v>23</v>
      </c>
      <c r="BM48" s="78">
        <v>30</v>
      </c>
      <c r="BN48" s="78">
        <v>20</v>
      </c>
      <c r="BO48" s="78"/>
      <c r="BP48" s="78"/>
      <c r="BQ48" s="78"/>
      <c r="BR48" s="78"/>
      <c r="BS48" s="78"/>
      <c r="BT48" s="78">
        <f t="shared" si="12"/>
        <v>103</v>
      </c>
      <c r="BU48" s="78">
        <f t="shared" si="13"/>
        <v>93.63636363636364</v>
      </c>
      <c r="BV48" s="82">
        <v>85</v>
      </c>
      <c r="BW48" s="82">
        <v>90</v>
      </c>
      <c r="BX48" s="82"/>
      <c r="BY48" s="82"/>
      <c r="BZ48" s="82"/>
      <c r="CA48" s="82">
        <f t="shared" si="14"/>
        <v>175</v>
      </c>
      <c r="CB48" s="82">
        <f t="shared" si="15"/>
        <v>87.5</v>
      </c>
      <c r="CC48" s="84">
        <v>84</v>
      </c>
      <c r="CD48" s="84">
        <v>82</v>
      </c>
      <c r="CE48" s="84"/>
      <c r="CF48" s="84"/>
      <c r="CG48" s="84"/>
      <c r="CH48" s="84">
        <f t="shared" si="16"/>
        <v>166</v>
      </c>
      <c r="CI48" s="84">
        <f t="shared" si="17"/>
        <v>83</v>
      </c>
      <c r="CJ48" s="86"/>
      <c r="CK48" s="86"/>
      <c r="CL48" s="86"/>
      <c r="CM48" s="86"/>
      <c r="CN48" s="86"/>
      <c r="CO48" s="86" t="str">
        <f t="shared" si="18"/>
        <v/>
      </c>
      <c r="CP48" s="86">
        <f t="shared" si="19"/>
        <v>0</v>
      </c>
      <c r="CQ48" s="182">
        <v>82</v>
      </c>
      <c r="CR48" s="76"/>
      <c r="CS48" s="76"/>
      <c r="CT48" s="88"/>
      <c r="CU48" s="88"/>
      <c r="CV48" s="88"/>
      <c r="CW48" s="88"/>
      <c r="CX48" s="88"/>
      <c r="CY48" s="88">
        <f t="shared" si="20"/>
        <v>82</v>
      </c>
      <c r="CZ48" s="89">
        <f t="shared" si="2"/>
        <v>82</v>
      </c>
      <c r="DA48" s="497">
        <v>49</v>
      </c>
      <c r="DB48" s="497"/>
      <c r="DC48" s="80">
        <f t="shared" si="21"/>
        <v>20.416666666666668</v>
      </c>
      <c r="DD48" s="90" t="str">
        <f t="shared" si="29"/>
        <v/>
      </c>
      <c r="DE48" s="91">
        <f t="shared" si="30"/>
        <v>18.5</v>
      </c>
      <c r="DF48" s="91">
        <f t="shared" si="22"/>
        <v>42.932954545454542</v>
      </c>
      <c r="DG48" s="92">
        <f t="shared" si="23"/>
        <v>20.416666666666668</v>
      </c>
      <c r="DH48" s="93">
        <f t="shared" si="24"/>
        <v>81.849621212121207</v>
      </c>
      <c r="DI48" s="94">
        <f t="shared" si="25"/>
        <v>88.656013257575751</v>
      </c>
      <c r="DJ48" s="95">
        <f t="shared" si="26"/>
        <v>89.916456228956221</v>
      </c>
      <c r="DK48" s="96">
        <f t="shared" si="27"/>
        <v>90.924810606060603</v>
      </c>
      <c r="DL48" s="97">
        <f t="shared" si="28"/>
        <v>91</v>
      </c>
      <c r="DM48" s="98"/>
      <c r="DN48" s="1"/>
    </row>
    <row r="49" spans="1:118" ht="18" customHeight="1" thickBot="1">
      <c r="A49" s="70"/>
      <c r="B49" s="71" t="s">
        <v>367</v>
      </c>
      <c r="C49" s="252" t="s">
        <v>368</v>
      </c>
      <c r="D49" s="253"/>
      <c r="E49" s="182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 t="str">
        <f t="shared" si="3"/>
        <v/>
      </c>
      <c r="R49" s="76">
        <f t="shared" si="4"/>
        <v>0</v>
      </c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 t="str">
        <f t="shared" si="5"/>
        <v/>
      </c>
      <c r="AD49" s="79" t="str">
        <f t="shared" si="6"/>
        <v/>
      </c>
      <c r="AE49" s="182">
        <v>6</v>
      </c>
      <c r="AF49" s="76">
        <v>8</v>
      </c>
      <c r="AG49" s="76"/>
      <c r="AH49" s="76"/>
      <c r="AI49" s="76"/>
      <c r="AJ49" s="76"/>
      <c r="AK49" s="76"/>
      <c r="AL49" s="76"/>
      <c r="AM49" s="76"/>
      <c r="AN49" s="76"/>
      <c r="AO49" s="76">
        <f t="shared" si="7"/>
        <v>14</v>
      </c>
      <c r="AP49" s="76">
        <f t="shared" si="8"/>
        <v>70</v>
      </c>
      <c r="AQ49" s="78">
        <v>24</v>
      </c>
      <c r="AR49" s="78">
        <v>20</v>
      </c>
      <c r="AS49" s="78"/>
      <c r="AT49" s="78"/>
      <c r="AU49" s="78"/>
      <c r="AV49" s="78"/>
      <c r="AW49" s="78"/>
      <c r="AX49" s="78">
        <f t="shared" si="9"/>
        <v>44</v>
      </c>
      <c r="AY49" s="78">
        <f t="shared" si="0"/>
        <v>88</v>
      </c>
      <c r="AZ49" s="384"/>
      <c r="BA49" s="385"/>
      <c r="BB49" s="80">
        <f t="shared" si="10"/>
        <v>0</v>
      </c>
      <c r="BC49" s="182">
        <v>85</v>
      </c>
      <c r="BD49" s="76">
        <v>89</v>
      </c>
      <c r="BE49" s="76"/>
      <c r="BF49" s="76"/>
      <c r="BG49" s="76"/>
      <c r="BH49" s="76">
        <f t="shared" si="11"/>
        <v>174</v>
      </c>
      <c r="BI49" s="76">
        <f t="shared" si="1"/>
        <v>87</v>
      </c>
      <c r="BJ49" s="78">
        <v>15</v>
      </c>
      <c r="BK49" s="78">
        <v>14</v>
      </c>
      <c r="BL49" s="78">
        <v>21</v>
      </c>
      <c r="BM49" s="78">
        <v>30</v>
      </c>
      <c r="BN49" s="78">
        <v>20</v>
      </c>
      <c r="BO49" s="78"/>
      <c r="BP49" s="78"/>
      <c r="BQ49" s="78"/>
      <c r="BR49" s="78"/>
      <c r="BS49" s="78"/>
      <c r="BT49" s="78">
        <f t="shared" si="12"/>
        <v>100</v>
      </c>
      <c r="BU49" s="78">
        <f t="shared" si="13"/>
        <v>90.909090909090907</v>
      </c>
      <c r="BV49" s="82">
        <v>85</v>
      </c>
      <c r="BW49" s="82">
        <v>84</v>
      </c>
      <c r="BX49" s="82"/>
      <c r="BY49" s="82"/>
      <c r="BZ49" s="82"/>
      <c r="CA49" s="82">
        <f t="shared" si="14"/>
        <v>169</v>
      </c>
      <c r="CB49" s="82">
        <f t="shared" si="15"/>
        <v>84.5</v>
      </c>
      <c r="CC49" s="84">
        <v>85</v>
      </c>
      <c r="CD49" s="84">
        <v>85</v>
      </c>
      <c r="CE49" s="84"/>
      <c r="CF49" s="84"/>
      <c r="CG49" s="84"/>
      <c r="CH49" s="84">
        <f t="shared" si="16"/>
        <v>170</v>
      </c>
      <c r="CI49" s="84">
        <f t="shared" si="17"/>
        <v>85</v>
      </c>
      <c r="CJ49" s="86"/>
      <c r="CK49" s="86"/>
      <c r="CL49" s="86"/>
      <c r="CM49" s="86"/>
      <c r="CN49" s="86"/>
      <c r="CO49" s="86" t="str">
        <f t="shared" si="18"/>
        <v/>
      </c>
      <c r="CP49" s="86">
        <f t="shared" si="19"/>
        <v>0</v>
      </c>
      <c r="CQ49" s="182">
        <v>85</v>
      </c>
      <c r="CR49" s="76"/>
      <c r="CS49" s="76"/>
      <c r="CT49" s="88"/>
      <c r="CU49" s="88"/>
      <c r="CV49" s="88"/>
      <c r="CW49" s="88"/>
      <c r="CX49" s="88"/>
      <c r="CY49" s="88">
        <f t="shared" si="20"/>
        <v>85</v>
      </c>
      <c r="CZ49" s="89">
        <f t="shared" si="2"/>
        <v>85</v>
      </c>
      <c r="DA49" s="497">
        <v>41</v>
      </c>
      <c r="DB49" s="497"/>
      <c r="DC49" s="80">
        <f t="shared" si="21"/>
        <v>17.083333333333332</v>
      </c>
      <c r="DD49" s="90" t="str">
        <f t="shared" si="29"/>
        <v/>
      </c>
      <c r="DE49" s="91">
        <f t="shared" si="30"/>
        <v>19.75</v>
      </c>
      <c r="DF49" s="91">
        <f t="shared" si="22"/>
        <v>43.548863636363642</v>
      </c>
      <c r="DG49" s="92">
        <f t="shared" si="23"/>
        <v>17.083333333333332</v>
      </c>
      <c r="DH49" s="93">
        <f t="shared" si="24"/>
        <v>80.382196969696977</v>
      </c>
      <c r="DI49" s="94">
        <f t="shared" si="25"/>
        <v>87.738873106060609</v>
      </c>
      <c r="DJ49" s="95">
        <f t="shared" si="26"/>
        <v>89.10122053872054</v>
      </c>
      <c r="DK49" s="96">
        <f t="shared" si="27"/>
        <v>90.191098484848482</v>
      </c>
      <c r="DL49" s="97">
        <f t="shared" si="28"/>
        <v>90</v>
      </c>
      <c r="DM49" s="98"/>
      <c r="DN49" s="1"/>
    </row>
    <row r="50" spans="1:118" ht="18" customHeight="1" thickBot="1">
      <c r="A50" s="70"/>
      <c r="B50" s="71" t="s">
        <v>369</v>
      </c>
      <c r="C50" s="252" t="s">
        <v>370</v>
      </c>
      <c r="D50" s="253"/>
      <c r="E50" s="182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 t="str">
        <f t="shared" si="3"/>
        <v/>
      </c>
      <c r="R50" s="76">
        <f t="shared" si="4"/>
        <v>0</v>
      </c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 t="str">
        <f t="shared" si="5"/>
        <v/>
      </c>
      <c r="AD50" s="79" t="str">
        <f t="shared" si="6"/>
        <v/>
      </c>
      <c r="AE50" s="182">
        <v>6</v>
      </c>
      <c r="AF50" s="76">
        <v>9</v>
      </c>
      <c r="AG50" s="76"/>
      <c r="AH50" s="76"/>
      <c r="AI50" s="76"/>
      <c r="AJ50" s="76"/>
      <c r="AK50" s="76"/>
      <c r="AL50" s="76"/>
      <c r="AM50" s="76"/>
      <c r="AN50" s="76"/>
      <c r="AO50" s="76">
        <f t="shared" si="7"/>
        <v>15</v>
      </c>
      <c r="AP50" s="76">
        <f t="shared" si="8"/>
        <v>75</v>
      </c>
      <c r="AQ50" s="78">
        <v>21</v>
      </c>
      <c r="AR50" s="78">
        <v>16</v>
      </c>
      <c r="AS50" s="78"/>
      <c r="AT50" s="78"/>
      <c r="AU50" s="78"/>
      <c r="AV50" s="78"/>
      <c r="AW50" s="78"/>
      <c r="AX50" s="78">
        <f t="shared" si="9"/>
        <v>37</v>
      </c>
      <c r="AY50" s="78">
        <f t="shared" si="0"/>
        <v>74</v>
      </c>
      <c r="AZ50" s="384"/>
      <c r="BA50" s="385"/>
      <c r="BB50" s="80">
        <f t="shared" si="10"/>
        <v>0</v>
      </c>
      <c r="BC50" s="182">
        <v>84</v>
      </c>
      <c r="BD50" s="76">
        <v>95</v>
      </c>
      <c r="BE50" s="76"/>
      <c r="BF50" s="76"/>
      <c r="BG50" s="76"/>
      <c r="BH50" s="76">
        <f t="shared" si="11"/>
        <v>179</v>
      </c>
      <c r="BI50" s="76">
        <f t="shared" si="1"/>
        <v>89.5</v>
      </c>
      <c r="BJ50" s="78">
        <v>11</v>
      </c>
      <c r="BK50" s="78">
        <v>14</v>
      </c>
      <c r="BL50" s="78">
        <v>17</v>
      </c>
      <c r="BM50" s="78">
        <v>30</v>
      </c>
      <c r="BN50" s="78">
        <v>20</v>
      </c>
      <c r="BO50" s="78"/>
      <c r="BP50" s="78"/>
      <c r="BQ50" s="78"/>
      <c r="BR50" s="78"/>
      <c r="BS50" s="78"/>
      <c r="BT50" s="78">
        <f t="shared" si="12"/>
        <v>92</v>
      </c>
      <c r="BU50" s="78">
        <f t="shared" si="13"/>
        <v>83.636363636363626</v>
      </c>
      <c r="BV50" s="82">
        <v>84</v>
      </c>
      <c r="BW50" s="82">
        <v>91</v>
      </c>
      <c r="BX50" s="82"/>
      <c r="BY50" s="82"/>
      <c r="BZ50" s="82"/>
      <c r="CA50" s="82">
        <f t="shared" si="14"/>
        <v>175</v>
      </c>
      <c r="CB50" s="82">
        <f t="shared" si="15"/>
        <v>87.5</v>
      </c>
      <c r="CC50" s="84">
        <v>86</v>
      </c>
      <c r="CD50" s="84">
        <v>83</v>
      </c>
      <c r="CE50" s="84"/>
      <c r="CF50" s="84"/>
      <c r="CG50" s="84"/>
      <c r="CH50" s="84">
        <f t="shared" si="16"/>
        <v>169</v>
      </c>
      <c r="CI50" s="84">
        <f t="shared" si="17"/>
        <v>84.5</v>
      </c>
      <c r="CJ50" s="86"/>
      <c r="CK50" s="86"/>
      <c r="CL50" s="86"/>
      <c r="CM50" s="86"/>
      <c r="CN50" s="86"/>
      <c r="CO50" s="86" t="str">
        <f t="shared" si="18"/>
        <v/>
      </c>
      <c r="CP50" s="86">
        <f t="shared" si="19"/>
        <v>0</v>
      </c>
      <c r="CQ50" s="182">
        <v>81</v>
      </c>
      <c r="CR50" s="76"/>
      <c r="CS50" s="76"/>
      <c r="CT50" s="88"/>
      <c r="CU50" s="88"/>
      <c r="CV50" s="88"/>
      <c r="CW50" s="88"/>
      <c r="CX50" s="88"/>
      <c r="CY50" s="88">
        <f t="shared" si="20"/>
        <v>81</v>
      </c>
      <c r="CZ50" s="89">
        <f t="shared" si="2"/>
        <v>81</v>
      </c>
      <c r="DA50" s="497">
        <v>56</v>
      </c>
      <c r="DB50" s="497"/>
      <c r="DC50" s="80">
        <f t="shared" si="21"/>
        <v>23.333333333333329</v>
      </c>
      <c r="DD50" s="90" t="str">
        <f t="shared" si="29"/>
        <v/>
      </c>
      <c r="DE50" s="91">
        <f t="shared" si="30"/>
        <v>18.625</v>
      </c>
      <c r="DF50" s="91">
        <f t="shared" si="22"/>
        <v>42.495454545454542</v>
      </c>
      <c r="DG50" s="92">
        <f t="shared" si="23"/>
        <v>23.333333333333329</v>
      </c>
      <c r="DH50" s="93">
        <f t="shared" si="24"/>
        <v>84.453787878787864</v>
      </c>
      <c r="DI50" s="94">
        <f t="shared" si="25"/>
        <v>90.283617424242408</v>
      </c>
      <c r="DJ50" s="95">
        <f t="shared" si="26"/>
        <v>91.363215488215474</v>
      </c>
      <c r="DK50" s="96">
        <f t="shared" si="27"/>
        <v>92.226893939393932</v>
      </c>
      <c r="DL50" s="97">
        <f t="shared" si="28"/>
        <v>92</v>
      </c>
      <c r="DM50" s="98"/>
      <c r="DN50" s="1"/>
    </row>
    <row r="51" spans="1:118" ht="18" customHeight="1" thickBot="1">
      <c r="A51" s="70"/>
      <c r="B51" s="71" t="s">
        <v>371</v>
      </c>
      <c r="C51" s="252" t="s">
        <v>372</v>
      </c>
      <c r="D51" s="253"/>
      <c r="E51" s="182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 t="str">
        <f t="shared" si="3"/>
        <v/>
      </c>
      <c r="R51" s="76">
        <f t="shared" si="4"/>
        <v>0</v>
      </c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 t="str">
        <f t="shared" si="5"/>
        <v/>
      </c>
      <c r="AD51" s="79" t="str">
        <f t="shared" si="6"/>
        <v/>
      </c>
      <c r="AE51" s="182">
        <v>3</v>
      </c>
      <c r="AF51" s="76">
        <v>1</v>
      </c>
      <c r="AG51" s="76"/>
      <c r="AH51" s="76"/>
      <c r="AI51" s="76"/>
      <c r="AJ51" s="76"/>
      <c r="AK51" s="76"/>
      <c r="AL51" s="76"/>
      <c r="AM51" s="76"/>
      <c r="AN51" s="76"/>
      <c r="AO51" s="76">
        <f t="shared" si="7"/>
        <v>4</v>
      </c>
      <c r="AP51" s="76">
        <f t="shared" si="8"/>
        <v>20</v>
      </c>
      <c r="AQ51" s="78">
        <v>18</v>
      </c>
      <c r="AR51" s="78">
        <v>17</v>
      </c>
      <c r="AS51" s="78"/>
      <c r="AT51" s="78"/>
      <c r="AU51" s="78"/>
      <c r="AV51" s="78"/>
      <c r="AW51" s="78"/>
      <c r="AX51" s="78">
        <f t="shared" si="9"/>
        <v>35</v>
      </c>
      <c r="AY51" s="78">
        <f t="shared" si="0"/>
        <v>70</v>
      </c>
      <c r="AZ51" s="384"/>
      <c r="BA51" s="385"/>
      <c r="BB51" s="80">
        <f t="shared" si="10"/>
        <v>0</v>
      </c>
      <c r="BC51" s="182">
        <v>82</v>
      </c>
      <c r="BD51" s="76">
        <v>83</v>
      </c>
      <c r="BE51" s="76"/>
      <c r="BF51" s="76"/>
      <c r="BG51" s="76"/>
      <c r="BH51" s="76">
        <f t="shared" si="11"/>
        <v>165</v>
      </c>
      <c r="BI51" s="76">
        <f t="shared" si="1"/>
        <v>82.5</v>
      </c>
      <c r="BJ51" s="78">
        <v>9</v>
      </c>
      <c r="BK51" s="78">
        <v>10</v>
      </c>
      <c r="BL51" s="78">
        <v>20</v>
      </c>
      <c r="BM51" s="78">
        <v>22</v>
      </c>
      <c r="BN51" s="78">
        <v>14</v>
      </c>
      <c r="BO51" s="78"/>
      <c r="BP51" s="78"/>
      <c r="BQ51" s="78"/>
      <c r="BR51" s="78"/>
      <c r="BS51" s="78"/>
      <c r="BT51" s="78">
        <f t="shared" si="12"/>
        <v>75</v>
      </c>
      <c r="BU51" s="78">
        <f t="shared" si="13"/>
        <v>68.181818181818173</v>
      </c>
      <c r="BV51" s="82">
        <v>84</v>
      </c>
      <c r="BW51" s="82">
        <v>91</v>
      </c>
      <c r="BX51" s="82"/>
      <c r="BY51" s="82"/>
      <c r="BZ51" s="82"/>
      <c r="CA51" s="82">
        <f t="shared" si="14"/>
        <v>175</v>
      </c>
      <c r="CB51" s="82">
        <f t="shared" si="15"/>
        <v>87.5</v>
      </c>
      <c r="CC51" s="84">
        <v>87</v>
      </c>
      <c r="CD51" s="84">
        <v>87</v>
      </c>
      <c r="CE51" s="84"/>
      <c r="CF51" s="84"/>
      <c r="CG51" s="84"/>
      <c r="CH51" s="84">
        <f t="shared" si="16"/>
        <v>174</v>
      </c>
      <c r="CI51" s="84">
        <f t="shared" si="17"/>
        <v>87</v>
      </c>
      <c r="CJ51" s="86"/>
      <c r="CK51" s="86"/>
      <c r="CL51" s="86"/>
      <c r="CM51" s="86"/>
      <c r="CN51" s="86"/>
      <c r="CO51" s="86" t="str">
        <f t="shared" si="18"/>
        <v/>
      </c>
      <c r="CP51" s="86">
        <f t="shared" si="19"/>
        <v>0</v>
      </c>
      <c r="CQ51" s="182">
        <v>70</v>
      </c>
      <c r="CR51" s="76"/>
      <c r="CS51" s="76"/>
      <c r="CT51" s="88"/>
      <c r="CU51" s="88"/>
      <c r="CV51" s="88"/>
      <c r="CW51" s="88"/>
      <c r="CX51" s="88"/>
      <c r="CY51" s="88">
        <f t="shared" si="20"/>
        <v>70</v>
      </c>
      <c r="CZ51" s="89">
        <f t="shared" si="2"/>
        <v>70</v>
      </c>
      <c r="DA51" s="497">
        <v>43</v>
      </c>
      <c r="DB51" s="497"/>
      <c r="DC51" s="80">
        <f t="shared" si="21"/>
        <v>17.916666666666668</v>
      </c>
      <c r="DD51" s="90" t="str">
        <f t="shared" si="29"/>
        <v/>
      </c>
      <c r="DE51" s="91">
        <f t="shared" si="30"/>
        <v>11.25</v>
      </c>
      <c r="DF51" s="91">
        <f t="shared" si="22"/>
        <v>38.564772727272725</v>
      </c>
      <c r="DG51" s="92">
        <f t="shared" si="23"/>
        <v>17.916666666666668</v>
      </c>
      <c r="DH51" s="93">
        <f t="shared" si="24"/>
        <v>67.731439393939397</v>
      </c>
      <c r="DI51" s="94">
        <f t="shared" si="25"/>
        <v>79.832149621212125</v>
      </c>
      <c r="DJ51" s="95">
        <f t="shared" si="26"/>
        <v>82.073021885521882</v>
      </c>
      <c r="DK51" s="96">
        <f t="shared" si="27"/>
        <v>83.865719696969705</v>
      </c>
      <c r="DL51" s="97">
        <f t="shared" si="28"/>
        <v>84</v>
      </c>
      <c r="DM51" s="98"/>
      <c r="DN51" s="1"/>
    </row>
    <row r="52" spans="1:118" ht="18" customHeight="1" thickBot="1">
      <c r="A52" s="70"/>
      <c r="B52" s="71" t="s">
        <v>373</v>
      </c>
      <c r="C52" s="252" t="s">
        <v>374</v>
      </c>
      <c r="D52" s="253"/>
      <c r="E52" s="182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 t="str">
        <f t="shared" si="3"/>
        <v/>
      </c>
      <c r="R52" s="76">
        <f t="shared" si="4"/>
        <v>0</v>
      </c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 t="str">
        <f t="shared" si="5"/>
        <v/>
      </c>
      <c r="AD52" s="79" t="str">
        <f t="shared" si="6"/>
        <v/>
      </c>
      <c r="AE52" s="182">
        <v>1</v>
      </c>
      <c r="AF52" s="76">
        <v>1</v>
      </c>
      <c r="AG52" s="76"/>
      <c r="AH52" s="76"/>
      <c r="AI52" s="76"/>
      <c r="AJ52" s="76"/>
      <c r="AK52" s="76"/>
      <c r="AL52" s="76"/>
      <c r="AM52" s="76"/>
      <c r="AN52" s="76"/>
      <c r="AO52" s="76">
        <f t="shared" si="7"/>
        <v>2</v>
      </c>
      <c r="AP52" s="76">
        <f t="shared" si="8"/>
        <v>10</v>
      </c>
      <c r="AQ52" s="78">
        <v>1</v>
      </c>
      <c r="AR52" s="78">
        <v>1</v>
      </c>
      <c r="AS52" s="78"/>
      <c r="AT52" s="78"/>
      <c r="AU52" s="78"/>
      <c r="AV52" s="78"/>
      <c r="AW52" s="78"/>
      <c r="AX52" s="78">
        <f t="shared" si="9"/>
        <v>2</v>
      </c>
      <c r="AY52" s="78">
        <f t="shared" si="0"/>
        <v>4</v>
      </c>
      <c r="AZ52" s="384"/>
      <c r="BA52" s="385"/>
      <c r="BB52" s="80">
        <f t="shared" si="10"/>
        <v>0</v>
      </c>
      <c r="BC52" s="182">
        <v>90</v>
      </c>
      <c r="BD52" s="76">
        <v>84</v>
      </c>
      <c r="BE52" s="76"/>
      <c r="BF52" s="76"/>
      <c r="BG52" s="76"/>
      <c r="BH52" s="76">
        <f t="shared" si="11"/>
        <v>174</v>
      </c>
      <c r="BI52" s="76">
        <f t="shared" si="1"/>
        <v>87</v>
      </c>
      <c r="BJ52" s="78">
        <v>8</v>
      </c>
      <c r="BK52" s="78">
        <v>7</v>
      </c>
      <c r="BL52" s="78">
        <v>22</v>
      </c>
      <c r="BM52" s="78">
        <v>1</v>
      </c>
      <c r="BN52" s="78">
        <v>18</v>
      </c>
      <c r="BO52" s="78"/>
      <c r="BP52" s="78"/>
      <c r="BQ52" s="78"/>
      <c r="BR52" s="78"/>
      <c r="BS52" s="78"/>
      <c r="BT52" s="78">
        <f t="shared" si="12"/>
        <v>56</v>
      </c>
      <c r="BU52" s="78">
        <f t="shared" si="13"/>
        <v>50.909090909090907</v>
      </c>
      <c r="BV52" s="82">
        <v>86</v>
      </c>
      <c r="BW52" s="82">
        <v>84</v>
      </c>
      <c r="BX52" s="82"/>
      <c r="BY52" s="82"/>
      <c r="BZ52" s="82"/>
      <c r="CA52" s="82">
        <f t="shared" si="14"/>
        <v>170</v>
      </c>
      <c r="CB52" s="82">
        <f t="shared" si="15"/>
        <v>85</v>
      </c>
      <c r="CC52" s="84">
        <v>83</v>
      </c>
      <c r="CD52" s="84">
        <v>70</v>
      </c>
      <c r="CE52" s="84"/>
      <c r="CF52" s="84"/>
      <c r="CG52" s="84"/>
      <c r="CH52" s="84">
        <f t="shared" si="16"/>
        <v>153</v>
      </c>
      <c r="CI52" s="84">
        <f t="shared" si="17"/>
        <v>76.5</v>
      </c>
      <c r="CJ52" s="86"/>
      <c r="CK52" s="86"/>
      <c r="CL52" s="86"/>
      <c r="CM52" s="86"/>
      <c r="CN52" s="86"/>
      <c r="CO52" s="86" t="str">
        <f t="shared" si="18"/>
        <v/>
      </c>
      <c r="CP52" s="86">
        <f t="shared" si="19"/>
        <v>0</v>
      </c>
      <c r="CQ52" s="182">
        <v>82</v>
      </c>
      <c r="CR52" s="76"/>
      <c r="CS52" s="76"/>
      <c r="CT52" s="88"/>
      <c r="CU52" s="88"/>
      <c r="CV52" s="88"/>
      <c r="CW52" s="88"/>
      <c r="CX52" s="88"/>
      <c r="CY52" s="88">
        <f t="shared" si="20"/>
        <v>82</v>
      </c>
      <c r="CZ52" s="89">
        <f t="shared" si="2"/>
        <v>82</v>
      </c>
      <c r="DA52" s="497">
        <v>43</v>
      </c>
      <c r="DB52" s="497"/>
      <c r="DC52" s="80">
        <f t="shared" si="21"/>
        <v>17.916666666666668</v>
      </c>
      <c r="DD52" s="90" t="str">
        <f t="shared" si="29"/>
        <v/>
      </c>
      <c r="DE52" s="91">
        <f t="shared" si="30"/>
        <v>1.75</v>
      </c>
      <c r="DF52" s="91">
        <f t="shared" si="22"/>
        <v>36.648863636363636</v>
      </c>
      <c r="DG52" s="92">
        <f t="shared" si="23"/>
        <v>17.916666666666668</v>
      </c>
      <c r="DH52" s="93">
        <f t="shared" si="24"/>
        <v>56.3155303030303</v>
      </c>
      <c r="DI52" s="94">
        <f t="shared" si="25"/>
        <v>72.697206439393938</v>
      </c>
      <c r="DJ52" s="95">
        <f t="shared" si="26"/>
        <v>75.730850168350173</v>
      </c>
      <c r="DK52" s="96">
        <f t="shared" si="27"/>
        <v>78.15776515151515</v>
      </c>
      <c r="DL52" s="97">
        <f t="shared" si="28"/>
        <v>78</v>
      </c>
      <c r="DM52" s="98"/>
      <c r="DN52" s="1"/>
    </row>
    <row r="53" spans="1:118" ht="18" customHeight="1" thickBot="1">
      <c r="A53" s="70"/>
      <c r="B53" s="71" t="s">
        <v>375</v>
      </c>
      <c r="C53" s="252" t="s">
        <v>376</v>
      </c>
      <c r="D53" s="253"/>
      <c r="E53" s="182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 t="str">
        <f t="shared" si="3"/>
        <v/>
      </c>
      <c r="R53" s="76">
        <f t="shared" si="4"/>
        <v>0</v>
      </c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 t="str">
        <f t="shared" si="5"/>
        <v/>
      </c>
      <c r="AD53" s="79" t="str">
        <f t="shared" si="6"/>
        <v/>
      </c>
      <c r="AE53" s="182">
        <v>1</v>
      </c>
      <c r="AF53" s="76">
        <v>4</v>
      </c>
      <c r="AG53" s="76"/>
      <c r="AH53" s="76"/>
      <c r="AI53" s="76"/>
      <c r="AJ53" s="76"/>
      <c r="AK53" s="76"/>
      <c r="AL53" s="76"/>
      <c r="AM53" s="76"/>
      <c r="AN53" s="76"/>
      <c r="AO53" s="76">
        <f t="shared" si="7"/>
        <v>5</v>
      </c>
      <c r="AP53" s="76">
        <f t="shared" si="8"/>
        <v>25</v>
      </c>
      <c r="AQ53" s="78">
        <v>17</v>
      </c>
      <c r="AR53" s="78">
        <v>16</v>
      </c>
      <c r="AS53" s="78"/>
      <c r="AT53" s="78"/>
      <c r="AU53" s="78"/>
      <c r="AV53" s="78"/>
      <c r="AW53" s="78"/>
      <c r="AX53" s="78">
        <f t="shared" si="9"/>
        <v>33</v>
      </c>
      <c r="AY53" s="78">
        <f t="shared" si="0"/>
        <v>66</v>
      </c>
      <c r="AZ53" s="384"/>
      <c r="BA53" s="385"/>
      <c r="BB53" s="80">
        <f t="shared" si="10"/>
        <v>0</v>
      </c>
      <c r="BC53" s="182">
        <v>89</v>
      </c>
      <c r="BD53" s="76">
        <v>90</v>
      </c>
      <c r="BE53" s="76"/>
      <c r="BF53" s="76"/>
      <c r="BG53" s="76"/>
      <c r="BH53" s="76">
        <f t="shared" si="11"/>
        <v>179</v>
      </c>
      <c r="BI53" s="76">
        <f t="shared" si="1"/>
        <v>89.5</v>
      </c>
      <c r="BJ53" s="78">
        <v>7</v>
      </c>
      <c r="BK53" s="78">
        <v>16</v>
      </c>
      <c r="BL53" s="78">
        <v>20</v>
      </c>
      <c r="BM53" s="78">
        <v>18</v>
      </c>
      <c r="BN53" s="78">
        <v>13</v>
      </c>
      <c r="BO53" s="78"/>
      <c r="BP53" s="78"/>
      <c r="BQ53" s="78"/>
      <c r="BR53" s="78"/>
      <c r="BS53" s="78"/>
      <c r="BT53" s="78">
        <f t="shared" si="12"/>
        <v>74</v>
      </c>
      <c r="BU53" s="78">
        <f t="shared" si="13"/>
        <v>67.272727272727266</v>
      </c>
      <c r="BV53" s="82">
        <v>85</v>
      </c>
      <c r="BW53" s="82">
        <v>84</v>
      </c>
      <c r="BX53" s="82"/>
      <c r="BY53" s="82"/>
      <c r="BZ53" s="82"/>
      <c r="CA53" s="82">
        <f t="shared" si="14"/>
        <v>169</v>
      </c>
      <c r="CB53" s="82">
        <f t="shared" si="15"/>
        <v>84.5</v>
      </c>
      <c r="CC53" s="84">
        <v>70</v>
      </c>
      <c r="CD53" s="84">
        <v>80</v>
      </c>
      <c r="CE53" s="84"/>
      <c r="CF53" s="84"/>
      <c r="CG53" s="84"/>
      <c r="CH53" s="84">
        <f t="shared" si="16"/>
        <v>150</v>
      </c>
      <c r="CI53" s="84">
        <f t="shared" si="17"/>
        <v>75</v>
      </c>
      <c r="CJ53" s="86"/>
      <c r="CK53" s="86"/>
      <c r="CL53" s="86"/>
      <c r="CM53" s="86"/>
      <c r="CN53" s="86"/>
      <c r="CO53" s="86" t="str">
        <f t="shared" si="18"/>
        <v/>
      </c>
      <c r="CP53" s="86">
        <f t="shared" si="19"/>
        <v>0</v>
      </c>
      <c r="CQ53" s="182">
        <v>82</v>
      </c>
      <c r="CR53" s="76"/>
      <c r="CS53" s="76"/>
      <c r="CT53" s="88"/>
      <c r="CU53" s="88"/>
      <c r="CV53" s="88"/>
      <c r="CW53" s="88"/>
      <c r="CX53" s="88"/>
      <c r="CY53" s="88">
        <f t="shared" si="20"/>
        <v>82</v>
      </c>
      <c r="CZ53" s="89">
        <f t="shared" si="2"/>
        <v>82</v>
      </c>
      <c r="DA53" s="497">
        <v>35</v>
      </c>
      <c r="DB53" s="497"/>
      <c r="DC53" s="80">
        <f t="shared" si="21"/>
        <v>14.583333333333336</v>
      </c>
      <c r="DD53" s="90" t="str">
        <f t="shared" si="29"/>
        <v/>
      </c>
      <c r="DE53" s="91">
        <f t="shared" si="30"/>
        <v>11.375</v>
      </c>
      <c r="DF53" s="91">
        <f t="shared" si="22"/>
        <v>39.203409090909091</v>
      </c>
      <c r="DG53" s="92">
        <f t="shared" si="23"/>
        <v>14.583333333333336</v>
      </c>
      <c r="DH53" s="93">
        <f t="shared" si="24"/>
        <v>65.161742424242419</v>
      </c>
      <c r="DI53" s="94">
        <f t="shared" si="25"/>
        <v>78.226089015151516</v>
      </c>
      <c r="DJ53" s="95">
        <f t="shared" si="26"/>
        <v>80.645412457912457</v>
      </c>
      <c r="DK53" s="96">
        <f t="shared" si="27"/>
        <v>82.58087121212121</v>
      </c>
      <c r="DL53" s="97">
        <f t="shared" si="28"/>
        <v>83</v>
      </c>
      <c r="DM53" s="98"/>
      <c r="DN53" s="1"/>
    </row>
    <row r="54" spans="1:118" ht="18" customHeight="1" thickBot="1">
      <c r="A54" s="70"/>
      <c r="B54" s="71" t="s">
        <v>377</v>
      </c>
      <c r="C54" s="252" t="s">
        <v>378</v>
      </c>
      <c r="D54" s="253"/>
      <c r="E54" s="182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 t="str">
        <f t="shared" si="3"/>
        <v/>
      </c>
      <c r="R54" s="76">
        <f t="shared" si="4"/>
        <v>0</v>
      </c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 t="str">
        <f t="shared" si="5"/>
        <v/>
      </c>
      <c r="AD54" s="79" t="str">
        <f t="shared" si="6"/>
        <v/>
      </c>
      <c r="AE54" s="182">
        <v>1</v>
      </c>
      <c r="AF54" s="76">
        <v>4</v>
      </c>
      <c r="AG54" s="76"/>
      <c r="AH54" s="76"/>
      <c r="AI54" s="76"/>
      <c r="AJ54" s="76"/>
      <c r="AK54" s="76"/>
      <c r="AL54" s="76"/>
      <c r="AM54" s="76"/>
      <c r="AN54" s="76"/>
      <c r="AO54" s="76">
        <f t="shared" si="7"/>
        <v>5</v>
      </c>
      <c r="AP54" s="76">
        <f t="shared" si="8"/>
        <v>25</v>
      </c>
      <c r="AQ54" s="78">
        <v>21</v>
      </c>
      <c r="AR54" s="78">
        <v>14</v>
      </c>
      <c r="AS54" s="78"/>
      <c r="AT54" s="78"/>
      <c r="AU54" s="78"/>
      <c r="AV54" s="78"/>
      <c r="AW54" s="78"/>
      <c r="AX54" s="78">
        <f t="shared" si="9"/>
        <v>35</v>
      </c>
      <c r="AY54" s="78">
        <f t="shared" si="0"/>
        <v>70</v>
      </c>
      <c r="AZ54" s="384"/>
      <c r="BA54" s="385"/>
      <c r="BB54" s="80">
        <f t="shared" si="10"/>
        <v>0</v>
      </c>
      <c r="BC54" s="182">
        <v>86</v>
      </c>
      <c r="BD54" s="76">
        <v>80</v>
      </c>
      <c r="BE54" s="76"/>
      <c r="BF54" s="76"/>
      <c r="BG54" s="76"/>
      <c r="BH54" s="76">
        <f t="shared" si="11"/>
        <v>166</v>
      </c>
      <c r="BI54" s="76">
        <f t="shared" si="1"/>
        <v>83</v>
      </c>
      <c r="BJ54" s="78">
        <v>6</v>
      </c>
      <c r="BK54" s="78">
        <v>18</v>
      </c>
      <c r="BL54" s="78">
        <v>1</v>
      </c>
      <c r="BM54" s="78">
        <v>1</v>
      </c>
      <c r="BN54" s="78">
        <v>1</v>
      </c>
      <c r="BO54" s="78"/>
      <c r="BP54" s="78"/>
      <c r="BQ54" s="78"/>
      <c r="BR54" s="78"/>
      <c r="BS54" s="78"/>
      <c r="BT54" s="78">
        <f t="shared" si="12"/>
        <v>27</v>
      </c>
      <c r="BU54" s="78">
        <f t="shared" si="13"/>
        <v>24.545454545454547</v>
      </c>
      <c r="BV54" s="82">
        <v>70</v>
      </c>
      <c r="BW54" s="82">
        <v>70</v>
      </c>
      <c r="BX54" s="82"/>
      <c r="BY54" s="82"/>
      <c r="BZ54" s="82"/>
      <c r="CA54" s="82">
        <f t="shared" si="14"/>
        <v>140</v>
      </c>
      <c r="CB54" s="82">
        <f t="shared" si="15"/>
        <v>70</v>
      </c>
      <c r="CC54" s="84">
        <v>70</v>
      </c>
      <c r="CD54" s="84">
        <v>70</v>
      </c>
      <c r="CE54" s="84"/>
      <c r="CF54" s="84"/>
      <c r="CG54" s="84"/>
      <c r="CH54" s="84">
        <f t="shared" si="16"/>
        <v>140</v>
      </c>
      <c r="CI54" s="84">
        <f t="shared" si="17"/>
        <v>70</v>
      </c>
      <c r="CJ54" s="86"/>
      <c r="CK54" s="86"/>
      <c r="CL54" s="86"/>
      <c r="CM54" s="86"/>
      <c r="CN54" s="86"/>
      <c r="CO54" s="86" t="str">
        <f t="shared" si="18"/>
        <v/>
      </c>
      <c r="CP54" s="86">
        <f t="shared" si="19"/>
        <v>0</v>
      </c>
      <c r="CQ54" s="182">
        <v>70</v>
      </c>
      <c r="CR54" s="76"/>
      <c r="CS54" s="76"/>
      <c r="CT54" s="88"/>
      <c r="CU54" s="88"/>
      <c r="CV54" s="88"/>
      <c r="CW54" s="88"/>
      <c r="CX54" s="88"/>
      <c r="CY54" s="88">
        <f t="shared" si="20"/>
        <v>70</v>
      </c>
      <c r="CZ54" s="89">
        <f t="shared" si="2"/>
        <v>70</v>
      </c>
      <c r="DA54" s="497">
        <v>45</v>
      </c>
      <c r="DB54" s="497"/>
      <c r="DC54" s="80">
        <f t="shared" si="21"/>
        <v>18.75</v>
      </c>
      <c r="DD54" s="90" t="str">
        <f t="shared" si="29"/>
        <v/>
      </c>
      <c r="DE54" s="91">
        <f t="shared" si="30"/>
        <v>11.875</v>
      </c>
      <c r="DF54" s="91">
        <f t="shared" si="22"/>
        <v>29.481818181818181</v>
      </c>
      <c r="DG54" s="92">
        <f t="shared" si="23"/>
        <v>18.75</v>
      </c>
      <c r="DH54" s="93">
        <f t="shared" si="24"/>
        <v>60.106818181818184</v>
      </c>
      <c r="DI54" s="94">
        <f t="shared" si="25"/>
        <v>75.06676136363636</v>
      </c>
      <c r="DJ54" s="95">
        <f t="shared" si="26"/>
        <v>77.837121212121218</v>
      </c>
      <c r="DK54" s="96">
        <f t="shared" si="27"/>
        <v>80.053409090909099</v>
      </c>
      <c r="DL54" s="97">
        <f t="shared" si="28"/>
        <v>80</v>
      </c>
      <c r="DM54" s="98"/>
      <c r="DN54" s="1"/>
    </row>
    <row r="55" spans="1:118" ht="18" customHeight="1" thickBot="1">
      <c r="A55" s="70"/>
      <c r="B55" s="103" t="s">
        <v>379</v>
      </c>
      <c r="C55" s="250" t="s">
        <v>380</v>
      </c>
      <c r="D55" s="253"/>
      <c r="E55" s="182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 t="str">
        <f t="shared" si="3"/>
        <v/>
      </c>
      <c r="R55" s="76">
        <f t="shared" si="4"/>
        <v>0</v>
      </c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 t="str">
        <f t="shared" si="5"/>
        <v/>
      </c>
      <c r="AD55" s="79" t="str">
        <f t="shared" si="6"/>
        <v/>
      </c>
      <c r="AE55" s="182">
        <v>1</v>
      </c>
      <c r="AF55" s="76">
        <v>1</v>
      </c>
      <c r="AG55" s="76"/>
      <c r="AH55" s="76"/>
      <c r="AI55" s="76"/>
      <c r="AJ55" s="76"/>
      <c r="AK55" s="76"/>
      <c r="AL55" s="76"/>
      <c r="AM55" s="76"/>
      <c r="AN55" s="76"/>
      <c r="AO55" s="76">
        <f t="shared" si="7"/>
        <v>2</v>
      </c>
      <c r="AP55" s="76">
        <f t="shared" si="8"/>
        <v>10</v>
      </c>
      <c r="AQ55" s="78">
        <v>22</v>
      </c>
      <c r="AR55" s="78">
        <v>18</v>
      </c>
      <c r="AS55" s="78"/>
      <c r="AT55" s="78"/>
      <c r="AU55" s="78"/>
      <c r="AV55" s="78"/>
      <c r="AW55" s="78"/>
      <c r="AX55" s="78">
        <f t="shared" si="9"/>
        <v>40</v>
      </c>
      <c r="AY55" s="78">
        <f t="shared" si="0"/>
        <v>80</v>
      </c>
      <c r="AZ55" s="384"/>
      <c r="BA55" s="385"/>
      <c r="BB55" s="80">
        <f t="shared" si="10"/>
        <v>0</v>
      </c>
      <c r="BC55" s="182">
        <v>70</v>
      </c>
      <c r="BD55" s="76">
        <v>86</v>
      </c>
      <c r="BE55" s="76"/>
      <c r="BF55" s="76"/>
      <c r="BG55" s="76"/>
      <c r="BH55" s="76">
        <f t="shared" si="11"/>
        <v>156</v>
      </c>
      <c r="BI55" s="76">
        <f t="shared" si="1"/>
        <v>78</v>
      </c>
      <c r="BJ55" s="78">
        <v>14</v>
      </c>
      <c r="BK55" s="78">
        <v>13</v>
      </c>
      <c r="BL55" s="78">
        <v>1</v>
      </c>
      <c r="BM55" s="78">
        <v>30</v>
      </c>
      <c r="BN55" s="78">
        <v>20</v>
      </c>
      <c r="BO55" s="78"/>
      <c r="BP55" s="78"/>
      <c r="BQ55" s="78"/>
      <c r="BR55" s="78"/>
      <c r="BS55" s="78"/>
      <c r="BT55" s="78">
        <f t="shared" si="12"/>
        <v>78</v>
      </c>
      <c r="BU55" s="78">
        <f t="shared" si="13"/>
        <v>70.909090909090907</v>
      </c>
      <c r="BV55" s="82">
        <v>84</v>
      </c>
      <c r="BW55" s="82">
        <v>90</v>
      </c>
      <c r="BX55" s="82"/>
      <c r="BY55" s="82"/>
      <c r="BZ55" s="82"/>
      <c r="CA55" s="82">
        <f t="shared" si="14"/>
        <v>174</v>
      </c>
      <c r="CB55" s="82">
        <f t="shared" si="15"/>
        <v>87</v>
      </c>
      <c r="CC55" s="84">
        <v>70</v>
      </c>
      <c r="CD55" s="84">
        <v>70</v>
      </c>
      <c r="CE55" s="84"/>
      <c r="CF55" s="84"/>
      <c r="CG55" s="84"/>
      <c r="CH55" s="84">
        <f t="shared" si="16"/>
        <v>140</v>
      </c>
      <c r="CI55" s="84">
        <f t="shared" si="17"/>
        <v>70</v>
      </c>
      <c r="CJ55" s="86"/>
      <c r="CK55" s="86"/>
      <c r="CL55" s="86"/>
      <c r="CM55" s="86"/>
      <c r="CN55" s="86"/>
      <c r="CO55" s="86" t="str">
        <f t="shared" si="18"/>
        <v/>
      </c>
      <c r="CP55" s="86">
        <f t="shared" si="19"/>
        <v>0</v>
      </c>
      <c r="CQ55" s="182">
        <v>97</v>
      </c>
      <c r="CR55" s="76"/>
      <c r="CS55" s="76"/>
      <c r="CT55" s="88"/>
      <c r="CU55" s="88"/>
      <c r="CV55" s="88"/>
      <c r="CW55" s="88"/>
      <c r="CX55" s="88"/>
      <c r="CY55" s="88">
        <f t="shared" si="20"/>
        <v>97</v>
      </c>
      <c r="CZ55" s="89">
        <f t="shared" si="2"/>
        <v>97</v>
      </c>
      <c r="DA55" s="497">
        <v>47</v>
      </c>
      <c r="DB55" s="497"/>
      <c r="DC55" s="80">
        <f t="shared" si="21"/>
        <v>19.583333333333332</v>
      </c>
      <c r="DD55" s="90" t="str">
        <f t="shared" si="29"/>
        <v/>
      </c>
      <c r="DE55" s="91">
        <f t="shared" si="30"/>
        <v>11.25</v>
      </c>
      <c r="DF55" s="91">
        <f t="shared" si="22"/>
        <v>39.911363636363632</v>
      </c>
      <c r="DG55" s="92">
        <f t="shared" si="23"/>
        <v>19.583333333333332</v>
      </c>
      <c r="DH55" s="93">
        <f t="shared" si="24"/>
        <v>70.74469696969696</v>
      </c>
      <c r="DI55" s="94">
        <f t="shared" si="25"/>
        <v>81.715435606060595</v>
      </c>
      <c r="DJ55" s="95">
        <f t="shared" si="26"/>
        <v>83.747053872053868</v>
      </c>
      <c r="DK55" s="96">
        <f t="shared" si="27"/>
        <v>85.372348484848487</v>
      </c>
      <c r="DL55" s="97">
        <f t="shared" si="28"/>
        <v>85</v>
      </c>
      <c r="DM55" s="98"/>
      <c r="DN55" s="1"/>
    </row>
    <row r="56" spans="1:118" ht="18" customHeight="1" thickBot="1">
      <c r="A56" s="70"/>
      <c r="B56" s="103" t="s">
        <v>381</v>
      </c>
      <c r="C56" s="250" t="s">
        <v>382</v>
      </c>
      <c r="D56" s="253"/>
      <c r="E56" s="182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 t="str">
        <f t="shared" si="3"/>
        <v/>
      </c>
      <c r="R56" s="76">
        <f t="shared" si="4"/>
        <v>0</v>
      </c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 t="str">
        <f t="shared" si="5"/>
        <v/>
      </c>
      <c r="AD56" s="79" t="str">
        <f t="shared" si="6"/>
        <v/>
      </c>
      <c r="AE56" s="182">
        <v>1</v>
      </c>
      <c r="AF56" s="76">
        <v>1</v>
      </c>
      <c r="AG56" s="76"/>
      <c r="AH56" s="76"/>
      <c r="AI56" s="76"/>
      <c r="AJ56" s="76"/>
      <c r="AK56" s="76"/>
      <c r="AL56" s="76"/>
      <c r="AM56" s="76"/>
      <c r="AN56" s="76"/>
      <c r="AO56" s="76">
        <f t="shared" si="7"/>
        <v>2</v>
      </c>
      <c r="AP56" s="76">
        <f t="shared" si="8"/>
        <v>10</v>
      </c>
      <c r="AQ56" s="78">
        <v>1</v>
      </c>
      <c r="AR56" s="78">
        <v>1</v>
      </c>
      <c r="AS56" s="78"/>
      <c r="AT56" s="78"/>
      <c r="AU56" s="78"/>
      <c r="AV56" s="78"/>
      <c r="AW56" s="78"/>
      <c r="AX56" s="78">
        <f t="shared" si="9"/>
        <v>2</v>
      </c>
      <c r="AY56" s="78">
        <f t="shared" si="0"/>
        <v>4</v>
      </c>
      <c r="AZ56" s="384"/>
      <c r="BA56" s="385"/>
      <c r="BB56" s="80">
        <f t="shared" si="10"/>
        <v>0</v>
      </c>
      <c r="BC56" s="182">
        <v>83</v>
      </c>
      <c r="BD56" s="76">
        <v>79</v>
      </c>
      <c r="BE56" s="76"/>
      <c r="BF56" s="76"/>
      <c r="BG56" s="76"/>
      <c r="BH56" s="76">
        <f t="shared" si="11"/>
        <v>162</v>
      </c>
      <c r="BI56" s="76">
        <f t="shared" si="1"/>
        <v>81</v>
      </c>
      <c r="BJ56" s="78">
        <v>8</v>
      </c>
      <c r="BK56" s="78">
        <v>1</v>
      </c>
      <c r="BL56" s="78">
        <v>16</v>
      </c>
      <c r="BM56" s="78">
        <v>1</v>
      </c>
      <c r="BN56" s="78">
        <v>1</v>
      </c>
      <c r="BO56" s="78"/>
      <c r="BP56" s="78"/>
      <c r="BQ56" s="78"/>
      <c r="BR56" s="78"/>
      <c r="BS56" s="78"/>
      <c r="BT56" s="78">
        <f t="shared" si="12"/>
        <v>27</v>
      </c>
      <c r="BU56" s="78">
        <f t="shared" si="13"/>
        <v>24.545454545454547</v>
      </c>
      <c r="BV56" s="82">
        <v>70</v>
      </c>
      <c r="BW56" s="82">
        <v>90</v>
      </c>
      <c r="BX56" s="82"/>
      <c r="BY56" s="82"/>
      <c r="BZ56" s="82"/>
      <c r="CA56" s="82">
        <f t="shared" si="14"/>
        <v>160</v>
      </c>
      <c r="CB56" s="82">
        <f t="shared" si="15"/>
        <v>80</v>
      </c>
      <c r="CC56" s="84">
        <v>85</v>
      </c>
      <c r="CD56" s="84">
        <v>70</v>
      </c>
      <c r="CE56" s="84"/>
      <c r="CF56" s="84"/>
      <c r="CG56" s="84"/>
      <c r="CH56" s="84">
        <f t="shared" si="16"/>
        <v>155</v>
      </c>
      <c r="CI56" s="84">
        <f t="shared" si="17"/>
        <v>77.5</v>
      </c>
      <c r="CJ56" s="86"/>
      <c r="CK56" s="86"/>
      <c r="CL56" s="86"/>
      <c r="CM56" s="86"/>
      <c r="CN56" s="86"/>
      <c r="CO56" s="86" t="str">
        <f t="shared" si="18"/>
        <v/>
      </c>
      <c r="CP56" s="86">
        <f t="shared" si="19"/>
        <v>0</v>
      </c>
      <c r="CQ56" s="88">
        <v>70</v>
      </c>
      <c r="CR56" s="76"/>
      <c r="CS56" s="76"/>
      <c r="CT56" s="88"/>
      <c r="CU56" s="88"/>
      <c r="CV56" s="88"/>
      <c r="CW56" s="88"/>
      <c r="CX56" s="88"/>
      <c r="CY56" s="88">
        <f t="shared" si="20"/>
        <v>70</v>
      </c>
      <c r="CZ56" s="89">
        <f t="shared" si="2"/>
        <v>70</v>
      </c>
      <c r="DA56" s="497">
        <v>34</v>
      </c>
      <c r="DB56" s="497"/>
      <c r="DC56" s="80">
        <f t="shared" si="21"/>
        <v>14.166666666666664</v>
      </c>
      <c r="DD56" s="90" t="str">
        <f t="shared" si="29"/>
        <v/>
      </c>
      <c r="DE56" s="91">
        <f t="shared" si="30"/>
        <v>1.75</v>
      </c>
      <c r="DF56" s="91">
        <f t="shared" si="22"/>
        <v>30.594318181818181</v>
      </c>
      <c r="DG56" s="92">
        <f t="shared" si="23"/>
        <v>14.166666666666664</v>
      </c>
      <c r="DH56" s="93">
        <f t="shared" si="24"/>
        <v>46.510984848484846</v>
      </c>
      <c r="DI56" s="94">
        <f t="shared" si="25"/>
        <v>66.569365530303031</v>
      </c>
      <c r="DJ56" s="95">
        <f t="shared" si="26"/>
        <v>70.283880471380471</v>
      </c>
      <c r="DK56" s="96">
        <f t="shared" si="27"/>
        <v>73.255492424242419</v>
      </c>
      <c r="DL56" s="97">
        <f t="shared" si="28"/>
        <v>73</v>
      </c>
      <c r="DM56" s="98"/>
      <c r="DN56" s="1"/>
    </row>
    <row r="57" spans="1:118" ht="18" customHeight="1" thickBot="1">
      <c r="A57" s="70"/>
      <c r="B57" s="103" t="s">
        <v>383</v>
      </c>
      <c r="C57" s="250" t="s">
        <v>384</v>
      </c>
      <c r="D57" s="253"/>
      <c r="E57" s="182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 t="str">
        <f t="shared" si="3"/>
        <v/>
      </c>
      <c r="R57" s="76">
        <f t="shared" si="4"/>
        <v>0</v>
      </c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 t="str">
        <f t="shared" si="5"/>
        <v/>
      </c>
      <c r="AD57" s="79" t="str">
        <f t="shared" si="6"/>
        <v/>
      </c>
      <c r="AE57" s="182">
        <v>1</v>
      </c>
      <c r="AF57" s="76">
        <v>1</v>
      </c>
      <c r="AG57" s="76"/>
      <c r="AH57" s="76"/>
      <c r="AI57" s="76"/>
      <c r="AJ57" s="76"/>
      <c r="AK57" s="76"/>
      <c r="AL57" s="76"/>
      <c r="AM57" s="76"/>
      <c r="AN57" s="76"/>
      <c r="AO57" s="76">
        <f t="shared" si="7"/>
        <v>2</v>
      </c>
      <c r="AP57" s="76">
        <f t="shared" si="8"/>
        <v>10</v>
      </c>
      <c r="AQ57" s="78">
        <v>22</v>
      </c>
      <c r="AR57" s="78">
        <v>18</v>
      </c>
      <c r="AS57" s="78"/>
      <c r="AT57" s="78"/>
      <c r="AU57" s="78"/>
      <c r="AV57" s="78"/>
      <c r="AW57" s="78"/>
      <c r="AX57" s="78">
        <f t="shared" si="9"/>
        <v>40</v>
      </c>
      <c r="AY57" s="78">
        <f t="shared" si="0"/>
        <v>80</v>
      </c>
      <c r="AZ57" s="384"/>
      <c r="BA57" s="385"/>
      <c r="BB57" s="80">
        <f t="shared" si="10"/>
        <v>0</v>
      </c>
      <c r="BC57" s="182">
        <v>70</v>
      </c>
      <c r="BD57" s="76">
        <v>80</v>
      </c>
      <c r="BE57" s="76"/>
      <c r="BF57" s="76"/>
      <c r="BG57" s="76"/>
      <c r="BH57" s="76">
        <f t="shared" si="11"/>
        <v>150</v>
      </c>
      <c r="BI57" s="76">
        <f t="shared" si="1"/>
        <v>75</v>
      </c>
      <c r="BJ57" s="78">
        <v>14</v>
      </c>
      <c r="BK57" s="78">
        <v>1</v>
      </c>
      <c r="BL57" s="78">
        <v>21</v>
      </c>
      <c r="BM57" s="78">
        <v>1</v>
      </c>
      <c r="BN57" s="78">
        <v>18</v>
      </c>
      <c r="BO57" s="78"/>
      <c r="BP57" s="78"/>
      <c r="BQ57" s="78"/>
      <c r="BR57" s="78"/>
      <c r="BS57" s="78"/>
      <c r="BT57" s="78">
        <f t="shared" si="12"/>
        <v>55</v>
      </c>
      <c r="BU57" s="78">
        <f t="shared" si="13"/>
        <v>50</v>
      </c>
      <c r="BV57" s="82">
        <v>70</v>
      </c>
      <c r="BW57" s="82">
        <v>70</v>
      </c>
      <c r="BX57" s="82"/>
      <c r="BY57" s="82"/>
      <c r="BZ57" s="82"/>
      <c r="CA57" s="82">
        <f t="shared" si="14"/>
        <v>140</v>
      </c>
      <c r="CB57" s="82">
        <f t="shared" si="15"/>
        <v>70</v>
      </c>
      <c r="CC57" s="84">
        <v>83</v>
      </c>
      <c r="CD57" s="84">
        <v>88</v>
      </c>
      <c r="CE57" s="84"/>
      <c r="CF57" s="84"/>
      <c r="CG57" s="84"/>
      <c r="CH57" s="84">
        <f t="shared" si="16"/>
        <v>171</v>
      </c>
      <c r="CI57" s="84">
        <f t="shared" si="17"/>
        <v>85.5</v>
      </c>
      <c r="CJ57" s="86"/>
      <c r="CK57" s="86"/>
      <c r="CL57" s="86"/>
      <c r="CM57" s="86"/>
      <c r="CN57" s="86"/>
      <c r="CO57" s="86" t="str">
        <f t="shared" si="18"/>
        <v/>
      </c>
      <c r="CP57" s="86">
        <f t="shared" si="19"/>
        <v>0</v>
      </c>
      <c r="CQ57" s="88">
        <v>82</v>
      </c>
      <c r="CR57" s="88"/>
      <c r="CS57" s="88"/>
      <c r="CT57" s="88"/>
      <c r="CU57" s="88"/>
      <c r="CV57" s="88"/>
      <c r="CW57" s="88"/>
      <c r="CX57" s="88"/>
      <c r="CY57" s="88">
        <f t="shared" si="20"/>
        <v>82</v>
      </c>
      <c r="CZ57" s="89">
        <f t="shared" si="2"/>
        <v>82</v>
      </c>
      <c r="DA57" s="497">
        <v>45</v>
      </c>
      <c r="DB57" s="497"/>
      <c r="DC57" s="80">
        <f t="shared" si="21"/>
        <v>18.75</v>
      </c>
      <c r="DD57" s="90" t="str">
        <f t="shared" si="29"/>
        <v/>
      </c>
      <c r="DE57" s="91">
        <f t="shared" si="30"/>
        <v>11.25</v>
      </c>
      <c r="DF57" s="91">
        <f t="shared" si="22"/>
        <v>34.862499999999997</v>
      </c>
      <c r="DG57" s="92">
        <f t="shared" si="23"/>
        <v>18.75</v>
      </c>
      <c r="DH57" s="93">
        <f t="shared" si="24"/>
        <v>64.862499999999997</v>
      </c>
      <c r="DI57" s="94">
        <f t="shared" si="25"/>
        <v>78.0390625</v>
      </c>
      <c r="DJ57" s="95">
        <f t="shared" si="26"/>
        <v>80.479166666666671</v>
      </c>
      <c r="DK57" s="96">
        <f t="shared" si="27"/>
        <v>82.431250000000006</v>
      </c>
      <c r="DL57" s="97">
        <f t="shared" si="28"/>
        <v>82</v>
      </c>
      <c r="DM57" s="98"/>
      <c r="DN57" s="1"/>
    </row>
    <row r="58" spans="1:118" ht="18" customHeight="1">
      <c r="A58" s="70"/>
      <c r="B58" s="103" t="s">
        <v>385</v>
      </c>
      <c r="C58" s="250" t="s">
        <v>386</v>
      </c>
      <c r="D58" s="253"/>
      <c r="E58" s="182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 t="str">
        <f t="shared" si="3"/>
        <v/>
      </c>
      <c r="R58" s="76">
        <f t="shared" si="4"/>
        <v>0</v>
      </c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 t="str">
        <f t="shared" si="5"/>
        <v/>
      </c>
      <c r="AD58" s="79" t="str">
        <f t="shared" si="6"/>
        <v/>
      </c>
      <c r="AE58" s="182">
        <v>4</v>
      </c>
      <c r="AF58" s="76">
        <v>5</v>
      </c>
      <c r="AG58" s="76"/>
      <c r="AH58" s="76"/>
      <c r="AI58" s="76"/>
      <c r="AJ58" s="76"/>
      <c r="AK58" s="76"/>
      <c r="AL58" s="76"/>
      <c r="AM58" s="76"/>
      <c r="AN58" s="76"/>
      <c r="AO58" s="76">
        <f t="shared" si="7"/>
        <v>9</v>
      </c>
      <c r="AP58" s="76">
        <f t="shared" si="8"/>
        <v>45</v>
      </c>
      <c r="AQ58" s="78">
        <v>22</v>
      </c>
      <c r="AR58" s="78">
        <v>18</v>
      </c>
      <c r="AS58" s="78"/>
      <c r="AT58" s="78"/>
      <c r="AU58" s="78"/>
      <c r="AV58" s="78"/>
      <c r="AW58" s="78"/>
      <c r="AX58" s="78">
        <f t="shared" si="9"/>
        <v>40</v>
      </c>
      <c r="AY58" s="78">
        <f t="shared" si="0"/>
        <v>80</v>
      </c>
      <c r="AZ58" s="384"/>
      <c r="BA58" s="385"/>
      <c r="BB58" s="80">
        <f t="shared" si="10"/>
        <v>0</v>
      </c>
      <c r="BC58" s="182">
        <v>87</v>
      </c>
      <c r="BD58" s="76">
        <v>88</v>
      </c>
      <c r="BE58" s="76"/>
      <c r="BF58" s="76"/>
      <c r="BG58" s="76"/>
      <c r="BH58" s="76">
        <f t="shared" si="11"/>
        <v>175</v>
      </c>
      <c r="BI58" s="76">
        <f t="shared" si="1"/>
        <v>87.5</v>
      </c>
      <c r="BJ58" s="78">
        <v>11</v>
      </c>
      <c r="BK58" s="78">
        <v>10</v>
      </c>
      <c r="BL58" s="78">
        <v>18</v>
      </c>
      <c r="BM58" s="78">
        <v>30</v>
      </c>
      <c r="BN58" s="78">
        <v>14</v>
      </c>
      <c r="BO58" s="78"/>
      <c r="BP58" s="78"/>
      <c r="BQ58" s="78"/>
      <c r="BR58" s="78"/>
      <c r="BS58" s="78"/>
      <c r="BT58" s="78">
        <f t="shared" si="12"/>
        <v>83</v>
      </c>
      <c r="BU58" s="78">
        <f t="shared" si="13"/>
        <v>75.454545454545453</v>
      </c>
      <c r="BV58" s="82">
        <v>86</v>
      </c>
      <c r="BW58" s="82">
        <v>90</v>
      </c>
      <c r="BX58" s="82"/>
      <c r="BY58" s="82"/>
      <c r="BZ58" s="82"/>
      <c r="CA58" s="82">
        <f t="shared" si="14"/>
        <v>176</v>
      </c>
      <c r="CB58" s="82">
        <f t="shared" si="15"/>
        <v>88</v>
      </c>
      <c r="CC58" s="84">
        <v>85</v>
      </c>
      <c r="CD58" s="84">
        <v>84</v>
      </c>
      <c r="CE58" s="84"/>
      <c r="CF58" s="84"/>
      <c r="CG58" s="84"/>
      <c r="CH58" s="84">
        <f t="shared" si="16"/>
        <v>169</v>
      </c>
      <c r="CI58" s="84">
        <f t="shared" si="17"/>
        <v>84.5</v>
      </c>
      <c r="CJ58" s="86"/>
      <c r="CK58" s="86"/>
      <c r="CL58" s="86"/>
      <c r="CM58" s="86"/>
      <c r="CN58" s="86"/>
      <c r="CO58" s="86" t="str">
        <f t="shared" si="18"/>
        <v/>
      </c>
      <c r="CP58" s="86">
        <f t="shared" si="19"/>
        <v>0</v>
      </c>
      <c r="CQ58" s="88">
        <v>97</v>
      </c>
      <c r="CR58" s="88"/>
      <c r="CS58" s="88"/>
      <c r="CT58" s="88"/>
      <c r="CU58" s="88"/>
      <c r="CV58" s="88"/>
      <c r="CW58" s="88"/>
      <c r="CX58" s="88"/>
      <c r="CY58" s="88">
        <f t="shared" si="20"/>
        <v>97</v>
      </c>
      <c r="CZ58" s="89">
        <f t="shared" si="2"/>
        <v>97</v>
      </c>
      <c r="DA58" s="497">
        <v>41</v>
      </c>
      <c r="DB58" s="497"/>
      <c r="DC58" s="80">
        <f t="shared" si="21"/>
        <v>17.083333333333332</v>
      </c>
      <c r="DD58" s="90" t="str">
        <f t="shared" si="29"/>
        <v/>
      </c>
      <c r="DE58" s="91">
        <f t="shared" si="30"/>
        <v>15.625</v>
      </c>
      <c r="DF58" s="91">
        <f t="shared" si="22"/>
        <v>42.705681818181823</v>
      </c>
      <c r="DG58" s="92">
        <f t="shared" si="23"/>
        <v>17.083333333333332</v>
      </c>
      <c r="DH58" s="93">
        <f t="shared" si="24"/>
        <v>75.414015151515159</v>
      </c>
      <c r="DI58" s="94">
        <f t="shared" si="25"/>
        <v>84.633759469696969</v>
      </c>
      <c r="DJ58" s="95">
        <f t="shared" si="26"/>
        <v>86.341119528619529</v>
      </c>
      <c r="DK58" s="96">
        <f t="shared" si="27"/>
        <v>87.707007575757586</v>
      </c>
      <c r="DL58" s="97">
        <f t="shared" si="28"/>
        <v>88</v>
      </c>
      <c r="DM58" s="98"/>
      <c r="DN58" s="1"/>
    </row>
    <row r="59" spans="1:118" ht="18" hidden="1" customHeight="1" thickBot="1">
      <c r="A59" s="70"/>
      <c r="B59" s="103"/>
      <c r="C59" s="250"/>
      <c r="D59" s="251"/>
      <c r="E59" s="182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 t="str">
        <f t="shared" si="3"/>
        <v/>
      </c>
      <c r="R59" s="76">
        <f t="shared" si="4"/>
        <v>0</v>
      </c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 t="str">
        <f t="shared" si="5"/>
        <v/>
      </c>
      <c r="AD59" s="79" t="str">
        <f t="shared" si="6"/>
        <v/>
      </c>
      <c r="AE59" s="182"/>
      <c r="AF59" s="76"/>
      <c r="AG59" s="76"/>
      <c r="AH59" s="76"/>
      <c r="AI59" s="76"/>
      <c r="AJ59" s="76"/>
      <c r="AK59" s="76"/>
      <c r="AL59" s="76"/>
      <c r="AM59" s="76"/>
      <c r="AN59" s="76"/>
      <c r="AO59" s="76" t="str">
        <f t="shared" si="7"/>
        <v/>
      </c>
      <c r="AP59" s="76" t="str">
        <f t="shared" si="8"/>
        <v/>
      </c>
      <c r="AQ59" s="78"/>
      <c r="AR59" s="78"/>
      <c r="AS59" s="78"/>
      <c r="AT59" s="78"/>
      <c r="AU59" s="78"/>
      <c r="AV59" s="78"/>
      <c r="AW59" s="78"/>
      <c r="AX59" s="78" t="str">
        <f t="shared" si="9"/>
        <v/>
      </c>
      <c r="AY59" s="78" t="str">
        <f t="shared" si="0"/>
        <v/>
      </c>
      <c r="AZ59" s="384"/>
      <c r="BA59" s="385"/>
      <c r="BB59" s="80">
        <f t="shared" si="10"/>
        <v>0</v>
      </c>
      <c r="BC59" s="182"/>
      <c r="BD59" s="76"/>
      <c r="BE59" s="76"/>
      <c r="BF59" s="76"/>
      <c r="BG59" s="76"/>
      <c r="BH59" s="76" t="str">
        <f t="shared" si="11"/>
        <v/>
      </c>
      <c r="BI59" s="76" t="str">
        <f t="shared" si="1"/>
        <v/>
      </c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 t="str">
        <f t="shared" si="12"/>
        <v/>
      </c>
      <c r="BU59" s="78" t="str">
        <f t="shared" si="13"/>
        <v/>
      </c>
      <c r="BV59" s="82"/>
      <c r="BW59" s="82"/>
      <c r="BX59" s="82"/>
      <c r="BY59" s="82"/>
      <c r="BZ59" s="82"/>
      <c r="CA59" s="82" t="str">
        <f t="shared" si="14"/>
        <v/>
      </c>
      <c r="CB59" s="82" t="str">
        <f t="shared" si="15"/>
        <v/>
      </c>
      <c r="CC59" s="84"/>
      <c r="CD59" s="84"/>
      <c r="CE59" s="84"/>
      <c r="CF59" s="84"/>
      <c r="CG59" s="84"/>
      <c r="CH59" s="84" t="str">
        <f t="shared" si="16"/>
        <v/>
      </c>
      <c r="CI59" s="84" t="str">
        <f t="shared" si="17"/>
        <v/>
      </c>
      <c r="CJ59" s="86"/>
      <c r="CK59" s="86"/>
      <c r="CL59" s="86"/>
      <c r="CM59" s="86"/>
      <c r="CN59" s="86"/>
      <c r="CO59" s="86" t="str">
        <f t="shared" si="18"/>
        <v/>
      </c>
      <c r="CP59" s="86">
        <f t="shared" si="19"/>
        <v>0</v>
      </c>
      <c r="CQ59" s="88"/>
      <c r="CR59" s="88"/>
      <c r="CS59" s="88"/>
      <c r="CT59" s="88"/>
      <c r="CU59" s="88"/>
      <c r="CV59" s="88"/>
      <c r="CW59" s="88"/>
      <c r="CX59" s="88"/>
      <c r="CY59" s="88" t="str">
        <f t="shared" si="20"/>
        <v/>
      </c>
      <c r="CZ59" s="89" t="str">
        <f t="shared" si="2"/>
        <v/>
      </c>
      <c r="DA59" s="497"/>
      <c r="DB59" s="497"/>
      <c r="DC59" s="80" t="str">
        <f t="shared" si="21"/>
        <v/>
      </c>
      <c r="DD59" s="90" t="str">
        <f t="shared" si="29"/>
        <v/>
      </c>
      <c r="DE59" s="91" t="str">
        <f t="shared" si="30"/>
        <v/>
      </c>
      <c r="DF59" s="91" t="str">
        <f t="shared" si="22"/>
        <v/>
      </c>
      <c r="DG59" s="92" t="str">
        <f t="shared" si="23"/>
        <v/>
      </c>
      <c r="DH59" s="93" t="str">
        <f t="shared" si="24"/>
        <v/>
      </c>
      <c r="DI59" s="94" t="str">
        <f t="shared" si="25"/>
        <v/>
      </c>
      <c r="DJ59" s="95" t="str">
        <f t="shared" si="26"/>
        <v/>
      </c>
      <c r="DK59" s="96" t="str">
        <f t="shared" si="27"/>
        <v/>
      </c>
      <c r="DL59" s="97" t="str">
        <f t="shared" si="28"/>
        <v/>
      </c>
      <c r="DM59" s="98"/>
      <c r="DN59" s="1"/>
    </row>
    <row r="60" spans="1:118" ht="18" hidden="1" customHeight="1" thickBot="1">
      <c r="A60" s="70"/>
      <c r="B60" s="103"/>
      <c r="C60" s="250"/>
      <c r="D60" s="251"/>
      <c r="E60" s="182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 t="str">
        <f t="shared" si="3"/>
        <v/>
      </c>
      <c r="R60" s="76">
        <f t="shared" si="4"/>
        <v>0</v>
      </c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 t="str">
        <f t="shared" si="5"/>
        <v/>
      </c>
      <c r="AD60" s="79" t="str">
        <f t="shared" si="6"/>
        <v/>
      </c>
      <c r="AE60" s="182"/>
      <c r="AF60" s="76"/>
      <c r="AG60" s="76"/>
      <c r="AH60" s="76"/>
      <c r="AI60" s="76"/>
      <c r="AJ60" s="76"/>
      <c r="AK60" s="76"/>
      <c r="AL60" s="76"/>
      <c r="AM60" s="76"/>
      <c r="AN60" s="76"/>
      <c r="AO60" s="76" t="str">
        <f t="shared" si="7"/>
        <v/>
      </c>
      <c r="AP60" s="76" t="str">
        <f t="shared" si="8"/>
        <v/>
      </c>
      <c r="AQ60" s="78"/>
      <c r="AR60" s="78"/>
      <c r="AS60" s="78"/>
      <c r="AT60" s="78"/>
      <c r="AU60" s="78"/>
      <c r="AV60" s="78"/>
      <c r="AW60" s="78"/>
      <c r="AX60" s="78" t="str">
        <f t="shared" si="9"/>
        <v/>
      </c>
      <c r="AY60" s="78" t="str">
        <f t="shared" si="0"/>
        <v/>
      </c>
      <c r="AZ60" s="384"/>
      <c r="BA60" s="385"/>
      <c r="BB60" s="80">
        <f t="shared" si="10"/>
        <v>0</v>
      </c>
      <c r="BC60" s="182"/>
      <c r="BD60" s="76"/>
      <c r="BE60" s="76"/>
      <c r="BF60" s="76"/>
      <c r="BG60" s="76"/>
      <c r="BH60" s="76" t="str">
        <f t="shared" si="11"/>
        <v/>
      </c>
      <c r="BI60" s="76" t="str">
        <f t="shared" si="1"/>
        <v/>
      </c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 t="str">
        <f t="shared" si="12"/>
        <v/>
      </c>
      <c r="BU60" s="78" t="str">
        <f t="shared" si="13"/>
        <v/>
      </c>
      <c r="BV60" s="82"/>
      <c r="BW60" s="82"/>
      <c r="BX60" s="82"/>
      <c r="BY60" s="82"/>
      <c r="BZ60" s="82"/>
      <c r="CA60" s="82" t="str">
        <f t="shared" si="14"/>
        <v/>
      </c>
      <c r="CB60" s="82" t="str">
        <f t="shared" si="15"/>
        <v/>
      </c>
      <c r="CC60" s="84"/>
      <c r="CD60" s="84"/>
      <c r="CE60" s="84"/>
      <c r="CF60" s="84"/>
      <c r="CG60" s="84"/>
      <c r="CH60" s="84" t="str">
        <f t="shared" si="16"/>
        <v/>
      </c>
      <c r="CI60" s="84" t="str">
        <f t="shared" si="17"/>
        <v/>
      </c>
      <c r="CJ60" s="86"/>
      <c r="CK60" s="86"/>
      <c r="CL60" s="86"/>
      <c r="CM60" s="86"/>
      <c r="CN60" s="86"/>
      <c r="CO60" s="86" t="str">
        <f t="shared" si="18"/>
        <v/>
      </c>
      <c r="CP60" s="86">
        <f t="shared" si="19"/>
        <v>0</v>
      </c>
      <c r="CQ60" s="88"/>
      <c r="CR60" s="88"/>
      <c r="CS60" s="88"/>
      <c r="CT60" s="88"/>
      <c r="CU60" s="88"/>
      <c r="CV60" s="88"/>
      <c r="CW60" s="88"/>
      <c r="CX60" s="88"/>
      <c r="CY60" s="88" t="str">
        <f t="shared" si="20"/>
        <v/>
      </c>
      <c r="CZ60" s="89" t="str">
        <f t="shared" si="2"/>
        <v/>
      </c>
      <c r="DA60" s="497"/>
      <c r="DB60" s="497"/>
      <c r="DC60" s="80" t="str">
        <f t="shared" si="21"/>
        <v/>
      </c>
      <c r="DD60" s="90" t="str">
        <f t="shared" si="29"/>
        <v/>
      </c>
      <c r="DE60" s="91" t="str">
        <f t="shared" si="30"/>
        <v/>
      </c>
      <c r="DF60" s="91" t="str">
        <f t="shared" si="22"/>
        <v/>
      </c>
      <c r="DG60" s="92" t="str">
        <f t="shared" si="23"/>
        <v/>
      </c>
      <c r="DH60" s="93" t="str">
        <f t="shared" si="24"/>
        <v/>
      </c>
      <c r="DI60" s="94" t="str">
        <f t="shared" si="25"/>
        <v/>
      </c>
      <c r="DJ60" s="95" t="str">
        <f t="shared" si="26"/>
        <v/>
      </c>
      <c r="DK60" s="96" t="str">
        <f t="shared" si="27"/>
        <v/>
      </c>
      <c r="DL60" s="97" t="str">
        <f t="shared" si="28"/>
        <v/>
      </c>
      <c r="DM60" s="98"/>
      <c r="DN60" s="1"/>
    </row>
    <row r="61" spans="1:118" ht="18" hidden="1" customHeight="1" thickBot="1">
      <c r="A61" s="70"/>
      <c r="B61" s="103"/>
      <c r="C61" s="250"/>
      <c r="D61" s="251"/>
      <c r="E61" s="182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 t="str">
        <f t="shared" si="3"/>
        <v/>
      </c>
      <c r="R61" s="76">
        <f t="shared" si="4"/>
        <v>0</v>
      </c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 t="str">
        <f t="shared" si="5"/>
        <v/>
      </c>
      <c r="AD61" s="79" t="str">
        <f t="shared" si="6"/>
        <v/>
      </c>
      <c r="AE61" s="182"/>
      <c r="AF61" s="76"/>
      <c r="AG61" s="76"/>
      <c r="AH61" s="76"/>
      <c r="AI61" s="76"/>
      <c r="AJ61" s="76"/>
      <c r="AK61" s="76"/>
      <c r="AL61" s="76"/>
      <c r="AM61" s="76"/>
      <c r="AN61" s="76"/>
      <c r="AO61" s="76" t="str">
        <f t="shared" si="7"/>
        <v/>
      </c>
      <c r="AP61" s="76" t="str">
        <f t="shared" si="8"/>
        <v/>
      </c>
      <c r="AQ61" s="78"/>
      <c r="AR61" s="78"/>
      <c r="AS61" s="78"/>
      <c r="AT61" s="78"/>
      <c r="AU61" s="78"/>
      <c r="AV61" s="78"/>
      <c r="AW61" s="78"/>
      <c r="AX61" s="78" t="str">
        <f t="shared" si="9"/>
        <v/>
      </c>
      <c r="AY61" s="78" t="str">
        <f t="shared" si="0"/>
        <v/>
      </c>
      <c r="AZ61" s="384"/>
      <c r="BA61" s="385"/>
      <c r="BB61" s="80">
        <f t="shared" si="10"/>
        <v>0</v>
      </c>
      <c r="BC61" s="182"/>
      <c r="BD61" s="76"/>
      <c r="BE61" s="76"/>
      <c r="BF61" s="76"/>
      <c r="BG61" s="76"/>
      <c r="BH61" s="76" t="str">
        <f t="shared" si="11"/>
        <v/>
      </c>
      <c r="BI61" s="76" t="str">
        <f t="shared" si="1"/>
        <v/>
      </c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 t="str">
        <f t="shared" si="12"/>
        <v/>
      </c>
      <c r="BU61" s="78" t="str">
        <f t="shared" si="13"/>
        <v/>
      </c>
      <c r="BV61" s="82"/>
      <c r="BW61" s="82"/>
      <c r="BX61" s="82"/>
      <c r="BY61" s="82"/>
      <c r="BZ61" s="82"/>
      <c r="CA61" s="82" t="str">
        <f t="shared" si="14"/>
        <v/>
      </c>
      <c r="CB61" s="82" t="str">
        <f t="shared" si="15"/>
        <v/>
      </c>
      <c r="CC61" s="84"/>
      <c r="CD61" s="84"/>
      <c r="CE61" s="84"/>
      <c r="CF61" s="84"/>
      <c r="CG61" s="84"/>
      <c r="CH61" s="84" t="str">
        <f t="shared" si="16"/>
        <v/>
      </c>
      <c r="CI61" s="84" t="str">
        <f t="shared" si="17"/>
        <v/>
      </c>
      <c r="CJ61" s="86"/>
      <c r="CK61" s="86"/>
      <c r="CL61" s="86"/>
      <c r="CM61" s="86"/>
      <c r="CN61" s="86"/>
      <c r="CO61" s="86" t="str">
        <f t="shared" si="18"/>
        <v/>
      </c>
      <c r="CP61" s="86">
        <f t="shared" si="19"/>
        <v>0</v>
      </c>
      <c r="CQ61" s="88"/>
      <c r="CR61" s="88"/>
      <c r="CS61" s="88"/>
      <c r="CT61" s="88"/>
      <c r="CU61" s="88"/>
      <c r="CV61" s="88"/>
      <c r="CW61" s="88"/>
      <c r="CX61" s="88"/>
      <c r="CY61" s="88" t="str">
        <f t="shared" si="20"/>
        <v/>
      </c>
      <c r="CZ61" s="89" t="str">
        <f t="shared" si="2"/>
        <v/>
      </c>
      <c r="DA61" s="497"/>
      <c r="DB61" s="497"/>
      <c r="DC61" s="80" t="str">
        <f t="shared" si="21"/>
        <v/>
      </c>
      <c r="DD61" s="90" t="str">
        <f t="shared" si="29"/>
        <v/>
      </c>
      <c r="DE61" s="91" t="str">
        <f t="shared" si="30"/>
        <v/>
      </c>
      <c r="DF61" s="91" t="str">
        <f t="shared" si="22"/>
        <v/>
      </c>
      <c r="DG61" s="92" t="str">
        <f t="shared" si="23"/>
        <v/>
      </c>
      <c r="DH61" s="93" t="str">
        <f t="shared" si="24"/>
        <v/>
      </c>
      <c r="DI61" s="94" t="str">
        <f t="shared" si="25"/>
        <v/>
      </c>
      <c r="DJ61" s="95" t="str">
        <f t="shared" si="26"/>
        <v/>
      </c>
      <c r="DK61" s="96" t="str">
        <f t="shared" si="27"/>
        <v/>
      </c>
      <c r="DL61" s="97" t="str">
        <f t="shared" si="28"/>
        <v/>
      </c>
      <c r="DM61" s="98"/>
      <c r="DN61" s="1"/>
    </row>
    <row r="62" spans="1:118" ht="18" hidden="1" customHeight="1" thickBot="1">
      <c r="A62" s="70"/>
      <c r="B62" s="103"/>
      <c r="C62" s="250"/>
      <c r="D62" s="251"/>
      <c r="E62" s="182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 t="str">
        <f t="shared" si="3"/>
        <v/>
      </c>
      <c r="R62" s="76">
        <f t="shared" si="4"/>
        <v>0</v>
      </c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 t="str">
        <f t="shared" si="5"/>
        <v/>
      </c>
      <c r="AD62" s="79" t="str">
        <f t="shared" si="6"/>
        <v/>
      </c>
      <c r="AE62" s="182"/>
      <c r="AF62" s="76"/>
      <c r="AG62" s="76"/>
      <c r="AH62" s="76"/>
      <c r="AI62" s="76"/>
      <c r="AJ62" s="76"/>
      <c r="AK62" s="76"/>
      <c r="AL62" s="76"/>
      <c r="AM62" s="76"/>
      <c r="AN62" s="76"/>
      <c r="AO62" s="76" t="str">
        <f t="shared" si="7"/>
        <v/>
      </c>
      <c r="AP62" s="76" t="str">
        <f t="shared" si="8"/>
        <v/>
      </c>
      <c r="AQ62" s="78"/>
      <c r="AR62" s="78"/>
      <c r="AS62" s="78"/>
      <c r="AT62" s="78"/>
      <c r="AU62" s="78"/>
      <c r="AV62" s="78"/>
      <c r="AW62" s="78"/>
      <c r="AX62" s="78" t="str">
        <f t="shared" si="9"/>
        <v/>
      </c>
      <c r="AY62" s="78" t="str">
        <f t="shared" si="0"/>
        <v/>
      </c>
      <c r="AZ62" s="384"/>
      <c r="BA62" s="385"/>
      <c r="BB62" s="80">
        <f t="shared" si="10"/>
        <v>0</v>
      </c>
      <c r="BC62" s="182"/>
      <c r="BD62" s="76"/>
      <c r="BE62" s="76"/>
      <c r="BF62" s="76"/>
      <c r="BG62" s="76"/>
      <c r="BH62" s="76" t="str">
        <f t="shared" si="11"/>
        <v/>
      </c>
      <c r="BI62" s="76" t="str">
        <f t="shared" si="1"/>
        <v/>
      </c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 t="str">
        <f t="shared" si="12"/>
        <v/>
      </c>
      <c r="BU62" s="78" t="str">
        <f t="shared" si="13"/>
        <v/>
      </c>
      <c r="BV62" s="82"/>
      <c r="BW62" s="82"/>
      <c r="BX62" s="82"/>
      <c r="BY62" s="82"/>
      <c r="BZ62" s="82"/>
      <c r="CA62" s="82" t="str">
        <f t="shared" si="14"/>
        <v/>
      </c>
      <c r="CB62" s="82" t="str">
        <f t="shared" si="15"/>
        <v/>
      </c>
      <c r="CC62" s="84"/>
      <c r="CD62" s="84"/>
      <c r="CE62" s="84"/>
      <c r="CF62" s="84"/>
      <c r="CG62" s="84"/>
      <c r="CH62" s="84" t="str">
        <f t="shared" si="16"/>
        <v/>
      </c>
      <c r="CI62" s="84" t="str">
        <f t="shared" si="17"/>
        <v/>
      </c>
      <c r="CJ62" s="86"/>
      <c r="CK62" s="86"/>
      <c r="CL62" s="86"/>
      <c r="CM62" s="86"/>
      <c r="CN62" s="86"/>
      <c r="CO62" s="86" t="str">
        <f t="shared" si="18"/>
        <v/>
      </c>
      <c r="CP62" s="86">
        <f t="shared" si="19"/>
        <v>0</v>
      </c>
      <c r="CQ62" s="88"/>
      <c r="CR62" s="88"/>
      <c r="CS62" s="88"/>
      <c r="CT62" s="88"/>
      <c r="CU62" s="88"/>
      <c r="CV62" s="88"/>
      <c r="CW62" s="88"/>
      <c r="CX62" s="88"/>
      <c r="CY62" s="88" t="str">
        <f t="shared" si="20"/>
        <v/>
      </c>
      <c r="CZ62" s="89" t="str">
        <f t="shared" si="2"/>
        <v/>
      </c>
      <c r="DA62" s="497"/>
      <c r="DB62" s="497"/>
      <c r="DC62" s="80" t="str">
        <f t="shared" si="21"/>
        <v/>
      </c>
      <c r="DD62" s="90" t="str">
        <f t="shared" si="29"/>
        <v/>
      </c>
      <c r="DE62" s="91" t="str">
        <f t="shared" si="30"/>
        <v/>
      </c>
      <c r="DF62" s="91" t="str">
        <f t="shared" si="22"/>
        <v/>
      </c>
      <c r="DG62" s="92" t="str">
        <f t="shared" si="23"/>
        <v/>
      </c>
      <c r="DH62" s="93" t="str">
        <f t="shared" si="24"/>
        <v/>
      </c>
      <c r="DI62" s="94" t="str">
        <f t="shared" si="25"/>
        <v/>
      </c>
      <c r="DJ62" s="95" t="str">
        <f t="shared" si="26"/>
        <v/>
      </c>
      <c r="DK62" s="96" t="str">
        <f t="shared" si="27"/>
        <v/>
      </c>
      <c r="DL62" s="97" t="str">
        <f t="shared" si="28"/>
        <v/>
      </c>
      <c r="DM62" s="98"/>
      <c r="DN62" s="1"/>
    </row>
    <row r="63" spans="1:118" ht="18" hidden="1" customHeight="1" thickBot="1">
      <c r="A63" s="70"/>
      <c r="B63" s="103"/>
      <c r="C63" s="250"/>
      <c r="D63" s="251"/>
      <c r="E63" s="182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 t="str">
        <f t="shared" si="3"/>
        <v/>
      </c>
      <c r="R63" s="76">
        <f t="shared" si="4"/>
        <v>0</v>
      </c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 t="str">
        <f t="shared" si="5"/>
        <v/>
      </c>
      <c r="AD63" s="79" t="str">
        <f t="shared" si="6"/>
        <v/>
      </c>
      <c r="AE63" s="182"/>
      <c r="AF63" s="76"/>
      <c r="AG63" s="76"/>
      <c r="AH63" s="76"/>
      <c r="AI63" s="76"/>
      <c r="AJ63" s="76"/>
      <c r="AK63" s="76"/>
      <c r="AL63" s="76"/>
      <c r="AM63" s="76"/>
      <c r="AN63" s="76"/>
      <c r="AO63" s="76" t="str">
        <f t="shared" si="7"/>
        <v/>
      </c>
      <c r="AP63" s="76" t="str">
        <f t="shared" si="8"/>
        <v/>
      </c>
      <c r="AQ63" s="78"/>
      <c r="AR63" s="78"/>
      <c r="AS63" s="78"/>
      <c r="AT63" s="78"/>
      <c r="AU63" s="78"/>
      <c r="AV63" s="78"/>
      <c r="AW63" s="78"/>
      <c r="AX63" s="78" t="str">
        <f t="shared" si="9"/>
        <v/>
      </c>
      <c r="AY63" s="78" t="str">
        <f t="shared" si="0"/>
        <v/>
      </c>
      <c r="AZ63" s="384"/>
      <c r="BA63" s="385"/>
      <c r="BB63" s="80">
        <f t="shared" si="10"/>
        <v>0</v>
      </c>
      <c r="BC63" s="182"/>
      <c r="BD63" s="76"/>
      <c r="BE63" s="76"/>
      <c r="BF63" s="76"/>
      <c r="BG63" s="76"/>
      <c r="BH63" s="76" t="str">
        <f t="shared" si="11"/>
        <v/>
      </c>
      <c r="BI63" s="76" t="str">
        <f t="shared" si="1"/>
        <v/>
      </c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 t="str">
        <f t="shared" si="12"/>
        <v/>
      </c>
      <c r="BU63" s="78" t="str">
        <f t="shared" si="13"/>
        <v/>
      </c>
      <c r="BV63" s="82"/>
      <c r="BW63" s="82"/>
      <c r="BX63" s="82"/>
      <c r="BY63" s="82"/>
      <c r="BZ63" s="82"/>
      <c r="CA63" s="82" t="str">
        <f t="shared" si="14"/>
        <v/>
      </c>
      <c r="CB63" s="82" t="str">
        <f t="shared" si="15"/>
        <v/>
      </c>
      <c r="CC63" s="84"/>
      <c r="CD63" s="84"/>
      <c r="CE63" s="84"/>
      <c r="CF63" s="84"/>
      <c r="CG63" s="84"/>
      <c r="CH63" s="84" t="str">
        <f t="shared" si="16"/>
        <v/>
      </c>
      <c r="CI63" s="84" t="str">
        <f t="shared" si="17"/>
        <v/>
      </c>
      <c r="CJ63" s="86"/>
      <c r="CK63" s="86"/>
      <c r="CL63" s="86"/>
      <c r="CM63" s="86"/>
      <c r="CN63" s="86"/>
      <c r="CO63" s="86" t="str">
        <f t="shared" si="18"/>
        <v/>
      </c>
      <c r="CP63" s="86">
        <f t="shared" si="19"/>
        <v>0</v>
      </c>
      <c r="CQ63" s="88"/>
      <c r="CR63" s="88"/>
      <c r="CS63" s="88"/>
      <c r="CT63" s="88"/>
      <c r="CU63" s="88"/>
      <c r="CV63" s="88"/>
      <c r="CW63" s="88"/>
      <c r="CX63" s="88"/>
      <c r="CY63" s="88" t="str">
        <f t="shared" si="20"/>
        <v/>
      </c>
      <c r="CZ63" s="89" t="str">
        <f t="shared" si="2"/>
        <v/>
      </c>
      <c r="DA63" s="497"/>
      <c r="DB63" s="497"/>
      <c r="DC63" s="80" t="str">
        <f t="shared" si="21"/>
        <v/>
      </c>
      <c r="DD63" s="90" t="str">
        <f t="shared" si="29"/>
        <v/>
      </c>
      <c r="DE63" s="91" t="str">
        <f t="shared" si="30"/>
        <v/>
      </c>
      <c r="DF63" s="91" t="str">
        <f t="shared" si="22"/>
        <v/>
      </c>
      <c r="DG63" s="92" t="str">
        <f t="shared" si="23"/>
        <v/>
      </c>
      <c r="DH63" s="93" t="str">
        <f t="shared" si="24"/>
        <v/>
      </c>
      <c r="DI63" s="94" t="str">
        <f t="shared" si="25"/>
        <v/>
      </c>
      <c r="DJ63" s="95" t="str">
        <f t="shared" si="26"/>
        <v/>
      </c>
      <c r="DK63" s="96" t="str">
        <f t="shared" si="27"/>
        <v/>
      </c>
      <c r="DL63" s="97" t="str">
        <f t="shared" si="28"/>
        <v/>
      </c>
      <c r="DM63" s="98"/>
      <c r="DN63" s="1"/>
    </row>
    <row r="64" spans="1:118" ht="18" hidden="1" customHeight="1" thickBot="1">
      <c r="A64" s="70"/>
      <c r="B64" s="103"/>
      <c r="C64" s="250"/>
      <c r="D64" s="251"/>
      <c r="E64" s="182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 t="str">
        <f t="shared" si="3"/>
        <v/>
      </c>
      <c r="R64" s="76">
        <f t="shared" si="4"/>
        <v>0</v>
      </c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 t="str">
        <f t="shared" si="5"/>
        <v/>
      </c>
      <c r="AD64" s="79" t="str">
        <f t="shared" si="6"/>
        <v/>
      </c>
      <c r="AE64" s="182"/>
      <c r="AF64" s="76"/>
      <c r="AG64" s="76"/>
      <c r="AH64" s="76"/>
      <c r="AI64" s="76"/>
      <c r="AJ64" s="76"/>
      <c r="AK64" s="76"/>
      <c r="AL64" s="76"/>
      <c r="AM64" s="76"/>
      <c r="AN64" s="76"/>
      <c r="AO64" s="76" t="str">
        <f t="shared" si="7"/>
        <v/>
      </c>
      <c r="AP64" s="76" t="str">
        <f t="shared" si="8"/>
        <v/>
      </c>
      <c r="AQ64" s="78"/>
      <c r="AR64" s="78"/>
      <c r="AS64" s="78"/>
      <c r="AT64" s="78"/>
      <c r="AU64" s="78"/>
      <c r="AV64" s="78"/>
      <c r="AW64" s="78"/>
      <c r="AX64" s="78" t="str">
        <f t="shared" si="9"/>
        <v/>
      </c>
      <c r="AY64" s="78" t="str">
        <f t="shared" si="0"/>
        <v/>
      </c>
      <c r="AZ64" s="384"/>
      <c r="BA64" s="385"/>
      <c r="BB64" s="80">
        <f t="shared" si="10"/>
        <v>0</v>
      </c>
      <c r="BC64" s="182"/>
      <c r="BD64" s="76"/>
      <c r="BE64" s="76"/>
      <c r="BF64" s="76"/>
      <c r="BG64" s="76"/>
      <c r="BH64" s="76" t="str">
        <f t="shared" si="11"/>
        <v/>
      </c>
      <c r="BI64" s="76" t="str">
        <f t="shared" si="1"/>
        <v/>
      </c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 t="str">
        <f t="shared" si="12"/>
        <v/>
      </c>
      <c r="BU64" s="78" t="str">
        <f t="shared" si="13"/>
        <v/>
      </c>
      <c r="BV64" s="82"/>
      <c r="BW64" s="82"/>
      <c r="BX64" s="82"/>
      <c r="BY64" s="82"/>
      <c r="BZ64" s="82"/>
      <c r="CA64" s="82" t="str">
        <f t="shared" si="14"/>
        <v/>
      </c>
      <c r="CB64" s="82" t="str">
        <f t="shared" si="15"/>
        <v/>
      </c>
      <c r="CC64" s="84"/>
      <c r="CD64" s="84"/>
      <c r="CE64" s="84"/>
      <c r="CF64" s="84"/>
      <c r="CG64" s="84"/>
      <c r="CH64" s="84" t="str">
        <f t="shared" si="16"/>
        <v/>
      </c>
      <c r="CI64" s="84" t="str">
        <f t="shared" si="17"/>
        <v/>
      </c>
      <c r="CJ64" s="86"/>
      <c r="CK64" s="86"/>
      <c r="CL64" s="86"/>
      <c r="CM64" s="86"/>
      <c r="CN64" s="86"/>
      <c r="CO64" s="86" t="str">
        <f t="shared" si="18"/>
        <v/>
      </c>
      <c r="CP64" s="86">
        <f t="shared" si="19"/>
        <v>0</v>
      </c>
      <c r="CQ64" s="88"/>
      <c r="CR64" s="88"/>
      <c r="CS64" s="88"/>
      <c r="CT64" s="88"/>
      <c r="CU64" s="88"/>
      <c r="CV64" s="88"/>
      <c r="CW64" s="88"/>
      <c r="CX64" s="88"/>
      <c r="CY64" s="88" t="str">
        <f t="shared" si="20"/>
        <v/>
      </c>
      <c r="CZ64" s="89" t="str">
        <f t="shared" si="2"/>
        <v/>
      </c>
      <c r="DA64" s="497"/>
      <c r="DB64" s="497"/>
      <c r="DC64" s="80" t="str">
        <f t="shared" si="21"/>
        <v/>
      </c>
      <c r="DD64" s="90" t="str">
        <f t="shared" si="29"/>
        <v/>
      </c>
      <c r="DE64" s="91" t="str">
        <f t="shared" si="30"/>
        <v/>
      </c>
      <c r="DF64" s="91" t="str">
        <f t="shared" si="22"/>
        <v/>
      </c>
      <c r="DG64" s="92" t="str">
        <f t="shared" si="23"/>
        <v/>
      </c>
      <c r="DH64" s="93" t="str">
        <f t="shared" si="24"/>
        <v/>
      </c>
      <c r="DI64" s="94" t="str">
        <f t="shared" si="25"/>
        <v/>
      </c>
      <c r="DJ64" s="95" t="str">
        <f t="shared" si="26"/>
        <v/>
      </c>
      <c r="DK64" s="96" t="str">
        <f t="shared" si="27"/>
        <v/>
      </c>
      <c r="DL64" s="97" t="str">
        <f t="shared" si="28"/>
        <v/>
      </c>
      <c r="DM64" s="98"/>
      <c r="DN64" s="1"/>
    </row>
    <row r="65" spans="1:127" ht="18" hidden="1" customHeight="1" thickBot="1">
      <c r="A65" s="70"/>
      <c r="B65" s="103"/>
      <c r="C65" s="250"/>
      <c r="D65" s="251"/>
      <c r="E65" s="182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 t="str">
        <f t="shared" si="3"/>
        <v/>
      </c>
      <c r="R65" s="76">
        <f t="shared" si="4"/>
        <v>0</v>
      </c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 t="str">
        <f t="shared" si="5"/>
        <v/>
      </c>
      <c r="AD65" s="79" t="str">
        <f t="shared" si="6"/>
        <v/>
      </c>
      <c r="AE65" s="182"/>
      <c r="AF65" s="76"/>
      <c r="AG65" s="76"/>
      <c r="AH65" s="76"/>
      <c r="AI65" s="76"/>
      <c r="AJ65" s="76"/>
      <c r="AK65" s="76"/>
      <c r="AL65" s="76"/>
      <c r="AM65" s="76"/>
      <c r="AN65" s="76"/>
      <c r="AO65" s="76" t="str">
        <f t="shared" si="7"/>
        <v/>
      </c>
      <c r="AP65" s="76" t="str">
        <f t="shared" si="8"/>
        <v/>
      </c>
      <c r="AQ65" s="78"/>
      <c r="AR65" s="78"/>
      <c r="AS65" s="78"/>
      <c r="AT65" s="78"/>
      <c r="AU65" s="78"/>
      <c r="AV65" s="78"/>
      <c r="AW65" s="78"/>
      <c r="AX65" s="78" t="str">
        <f t="shared" si="9"/>
        <v/>
      </c>
      <c r="AY65" s="78" t="str">
        <f t="shared" si="0"/>
        <v/>
      </c>
      <c r="AZ65" s="384"/>
      <c r="BA65" s="385"/>
      <c r="BB65" s="80">
        <f t="shared" si="10"/>
        <v>0</v>
      </c>
      <c r="BC65" s="182"/>
      <c r="BD65" s="76"/>
      <c r="BE65" s="76"/>
      <c r="BF65" s="76"/>
      <c r="BG65" s="76"/>
      <c r="BH65" s="76" t="str">
        <f t="shared" si="11"/>
        <v/>
      </c>
      <c r="BI65" s="76" t="str">
        <f t="shared" si="1"/>
        <v/>
      </c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 t="str">
        <f t="shared" si="12"/>
        <v/>
      </c>
      <c r="BU65" s="78" t="str">
        <f t="shared" si="13"/>
        <v/>
      </c>
      <c r="BV65" s="82"/>
      <c r="BW65" s="82"/>
      <c r="BX65" s="82"/>
      <c r="BY65" s="82"/>
      <c r="BZ65" s="82"/>
      <c r="CA65" s="82" t="str">
        <f t="shared" si="14"/>
        <v/>
      </c>
      <c r="CB65" s="82" t="str">
        <f t="shared" si="15"/>
        <v/>
      </c>
      <c r="CC65" s="84"/>
      <c r="CD65" s="84"/>
      <c r="CE65" s="84"/>
      <c r="CF65" s="84"/>
      <c r="CG65" s="84"/>
      <c r="CH65" s="84" t="str">
        <f t="shared" si="16"/>
        <v/>
      </c>
      <c r="CI65" s="84" t="str">
        <f t="shared" si="17"/>
        <v/>
      </c>
      <c r="CJ65" s="86"/>
      <c r="CK65" s="86"/>
      <c r="CL65" s="86"/>
      <c r="CM65" s="86"/>
      <c r="CN65" s="86"/>
      <c r="CO65" s="86" t="str">
        <f t="shared" si="18"/>
        <v/>
      </c>
      <c r="CP65" s="86">
        <f t="shared" si="19"/>
        <v>0</v>
      </c>
      <c r="CQ65" s="88"/>
      <c r="CR65" s="88"/>
      <c r="CS65" s="88"/>
      <c r="CT65" s="88"/>
      <c r="CU65" s="88"/>
      <c r="CV65" s="88"/>
      <c r="CW65" s="88"/>
      <c r="CX65" s="88"/>
      <c r="CY65" s="88" t="str">
        <f t="shared" si="20"/>
        <v/>
      </c>
      <c r="CZ65" s="89" t="str">
        <f t="shared" si="2"/>
        <v/>
      </c>
      <c r="DA65" s="497"/>
      <c r="DB65" s="497"/>
      <c r="DC65" s="80" t="str">
        <f t="shared" si="21"/>
        <v/>
      </c>
      <c r="DD65" s="90" t="str">
        <f t="shared" si="29"/>
        <v/>
      </c>
      <c r="DE65" s="91" t="str">
        <f t="shared" si="30"/>
        <v/>
      </c>
      <c r="DF65" s="91" t="str">
        <f t="shared" si="22"/>
        <v/>
      </c>
      <c r="DG65" s="92" t="str">
        <f t="shared" si="23"/>
        <v/>
      </c>
      <c r="DH65" s="93" t="str">
        <f t="shared" si="24"/>
        <v/>
      </c>
      <c r="DI65" s="94" t="str">
        <f t="shared" si="25"/>
        <v/>
      </c>
      <c r="DJ65" s="95" t="str">
        <f t="shared" si="26"/>
        <v/>
      </c>
      <c r="DK65" s="96" t="str">
        <f t="shared" si="27"/>
        <v/>
      </c>
      <c r="DL65" s="97" t="str">
        <f t="shared" si="28"/>
        <v/>
      </c>
      <c r="DM65" s="98"/>
    </row>
    <row r="66" spans="1:127" ht="18" hidden="1" customHeight="1" thickBot="1">
      <c r="A66" s="70"/>
      <c r="B66" s="103"/>
      <c r="C66" s="250"/>
      <c r="D66" s="251"/>
      <c r="E66" s="182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 t="str">
        <f t="shared" si="3"/>
        <v/>
      </c>
      <c r="R66" s="76">
        <f t="shared" si="4"/>
        <v>0</v>
      </c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 t="str">
        <f t="shared" si="5"/>
        <v/>
      </c>
      <c r="AD66" s="79" t="str">
        <f t="shared" si="6"/>
        <v/>
      </c>
      <c r="AE66" s="182"/>
      <c r="AF66" s="76"/>
      <c r="AG66" s="76"/>
      <c r="AH66" s="76"/>
      <c r="AI66" s="76"/>
      <c r="AJ66" s="76"/>
      <c r="AK66" s="76"/>
      <c r="AL66" s="76"/>
      <c r="AM66" s="76"/>
      <c r="AN66" s="76"/>
      <c r="AO66" s="76" t="str">
        <f t="shared" si="7"/>
        <v/>
      </c>
      <c r="AP66" s="76" t="str">
        <f t="shared" si="8"/>
        <v/>
      </c>
      <c r="AQ66" s="78"/>
      <c r="AR66" s="78"/>
      <c r="AS66" s="78"/>
      <c r="AT66" s="78"/>
      <c r="AU66" s="78"/>
      <c r="AV66" s="78"/>
      <c r="AW66" s="78"/>
      <c r="AX66" s="78" t="str">
        <f t="shared" si="9"/>
        <v/>
      </c>
      <c r="AY66" s="78" t="str">
        <f t="shared" si="0"/>
        <v/>
      </c>
      <c r="AZ66" s="384"/>
      <c r="BA66" s="385"/>
      <c r="BB66" s="80">
        <f t="shared" si="10"/>
        <v>0</v>
      </c>
      <c r="BC66" s="182"/>
      <c r="BD66" s="76"/>
      <c r="BE66" s="76"/>
      <c r="BF66" s="76"/>
      <c r="BG66" s="76"/>
      <c r="BH66" s="76" t="str">
        <f t="shared" si="11"/>
        <v/>
      </c>
      <c r="BI66" s="76" t="str">
        <f t="shared" si="1"/>
        <v/>
      </c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 t="str">
        <f t="shared" si="12"/>
        <v/>
      </c>
      <c r="BU66" s="78" t="str">
        <f t="shared" si="13"/>
        <v/>
      </c>
      <c r="BV66" s="82"/>
      <c r="BW66" s="82"/>
      <c r="BX66" s="82"/>
      <c r="BY66" s="82"/>
      <c r="BZ66" s="82"/>
      <c r="CA66" s="82" t="str">
        <f t="shared" si="14"/>
        <v/>
      </c>
      <c r="CB66" s="82" t="str">
        <f t="shared" si="15"/>
        <v/>
      </c>
      <c r="CC66" s="84"/>
      <c r="CD66" s="84"/>
      <c r="CE66" s="84"/>
      <c r="CF66" s="84"/>
      <c r="CG66" s="84"/>
      <c r="CH66" s="84" t="str">
        <f t="shared" si="16"/>
        <v/>
      </c>
      <c r="CI66" s="84" t="str">
        <f t="shared" si="17"/>
        <v/>
      </c>
      <c r="CJ66" s="86"/>
      <c r="CK66" s="86"/>
      <c r="CL66" s="86"/>
      <c r="CM66" s="86"/>
      <c r="CN66" s="86"/>
      <c r="CO66" s="86" t="str">
        <f t="shared" si="18"/>
        <v/>
      </c>
      <c r="CP66" s="86">
        <f t="shared" si="19"/>
        <v>0</v>
      </c>
      <c r="CQ66" s="88"/>
      <c r="CR66" s="88"/>
      <c r="CS66" s="88"/>
      <c r="CT66" s="88"/>
      <c r="CU66" s="88"/>
      <c r="CV66" s="88"/>
      <c r="CW66" s="88"/>
      <c r="CX66" s="88"/>
      <c r="CY66" s="88" t="str">
        <f t="shared" si="20"/>
        <v/>
      </c>
      <c r="CZ66" s="89" t="str">
        <f t="shared" si="2"/>
        <v/>
      </c>
      <c r="DA66" s="497"/>
      <c r="DB66" s="497"/>
      <c r="DC66" s="80" t="str">
        <f t="shared" si="21"/>
        <v/>
      </c>
      <c r="DD66" s="90" t="str">
        <f t="shared" si="29"/>
        <v/>
      </c>
      <c r="DE66" s="91" t="str">
        <f t="shared" si="30"/>
        <v/>
      </c>
      <c r="DF66" s="91" t="str">
        <f t="shared" si="22"/>
        <v/>
      </c>
      <c r="DG66" s="92" t="str">
        <f t="shared" si="23"/>
        <v/>
      </c>
      <c r="DH66" s="93" t="str">
        <f t="shared" si="24"/>
        <v/>
      </c>
      <c r="DI66" s="94" t="str">
        <f t="shared" si="25"/>
        <v/>
      </c>
      <c r="DJ66" s="95" t="str">
        <f t="shared" si="26"/>
        <v/>
      </c>
      <c r="DK66" s="96" t="str">
        <f t="shared" si="27"/>
        <v/>
      </c>
      <c r="DL66" s="97" t="str">
        <f t="shared" si="28"/>
        <v/>
      </c>
      <c r="DM66" s="98"/>
    </row>
    <row r="67" spans="1:127" ht="18" hidden="1" customHeight="1" thickBot="1">
      <c r="A67" s="70"/>
      <c r="B67" s="118"/>
      <c r="C67" s="117"/>
      <c r="D67" s="115"/>
      <c r="E67" s="183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76" t="str">
        <f t="shared" si="3"/>
        <v/>
      </c>
      <c r="R67" s="76">
        <f t="shared" si="4"/>
        <v>0</v>
      </c>
      <c r="S67" s="123"/>
      <c r="T67" s="123"/>
      <c r="U67" s="123"/>
      <c r="V67" s="123"/>
      <c r="W67" s="123"/>
      <c r="X67" s="123"/>
      <c r="Y67" s="123"/>
      <c r="Z67" s="123"/>
      <c r="AA67" s="123"/>
      <c r="AB67" s="123"/>
      <c r="AC67" s="78" t="str">
        <f t="shared" si="5"/>
        <v/>
      </c>
      <c r="AD67" s="79" t="str">
        <f t="shared" si="6"/>
        <v/>
      </c>
      <c r="AE67" s="183"/>
      <c r="AF67" s="121"/>
      <c r="AG67" s="121"/>
      <c r="AH67" s="121"/>
      <c r="AI67" s="121"/>
      <c r="AJ67" s="121"/>
      <c r="AK67" s="121"/>
      <c r="AL67" s="121"/>
      <c r="AM67" s="121"/>
      <c r="AN67" s="121"/>
      <c r="AO67" s="76" t="str">
        <f t="shared" si="7"/>
        <v/>
      </c>
      <c r="AP67" s="76" t="str">
        <f t="shared" si="8"/>
        <v/>
      </c>
      <c r="AQ67" s="123"/>
      <c r="AR67" s="78"/>
      <c r="AS67" s="123"/>
      <c r="AT67" s="123"/>
      <c r="AU67" s="123"/>
      <c r="AV67" s="123"/>
      <c r="AW67" s="123"/>
      <c r="AX67" s="78" t="str">
        <f t="shared" si="9"/>
        <v/>
      </c>
      <c r="AY67" s="78" t="str">
        <f t="shared" si="0"/>
        <v/>
      </c>
      <c r="AZ67" s="387"/>
      <c r="BA67" s="388"/>
      <c r="BB67" s="80">
        <f t="shared" si="10"/>
        <v>0</v>
      </c>
      <c r="BC67" s="183"/>
      <c r="BD67" s="121"/>
      <c r="BE67" s="121"/>
      <c r="BF67" s="121"/>
      <c r="BG67" s="121"/>
      <c r="BH67" s="76" t="str">
        <f t="shared" si="11"/>
        <v/>
      </c>
      <c r="BI67" s="76" t="str">
        <f t="shared" si="1"/>
        <v/>
      </c>
      <c r="BJ67" s="123"/>
      <c r="BK67" s="123"/>
      <c r="BL67" s="123"/>
      <c r="BM67" s="123"/>
      <c r="BN67" s="123"/>
      <c r="BO67" s="123"/>
      <c r="BP67" s="123"/>
      <c r="BQ67" s="123"/>
      <c r="BR67" s="123"/>
      <c r="BS67" s="123"/>
      <c r="BT67" s="78" t="str">
        <f t="shared" si="12"/>
        <v/>
      </c>
      <c r="BU67" s="78" t="str">
        <f t="shared" si="13"/>
        <v/>
      </c>
      <c r="BV67" s="127"/>
      <c r="BW67" s="127"/>
      <c r="BX67" s="127"/>
      <c r="BY67" s="127"/>
      <c r="BZ67" s="127"/>
      <c r="CA67" s="82" t="str">
        <f t="shared" si="14"/>
        <v/>
      </c>
      <c r="CB67" s="82" t="str">
        <f t="shared" si="15"/>
        <v/>
      </c>
      <c r="CC67" s="129"/>
      <c r="CD67" s="129"/>
      <c r="CE67" s="129"/>
      <c r="CF67" s="129"/>
      <c r="CG67" s="129"/>
      <c r="CH67" s="84" t="str">
        <f t="shared" si="16"/>
        <v/>
      </c>
      <c r="CI67" s="84" t="str">
        <f t="shared" si="17"/>
        <v/>
      </c>
      <c r="CJ67" s="131"/>
      <c r="CK67" s="131"/>
      <c r="CL67" s="131"/>
      <c r="CM67" s="131"/>
      <c r="CN67" s="131"/>
      <c r="CO67" s="86" t="str">
        <f t="shared" si="18"/>
        <v/>
      </c>
      <c r="CP67" s="86">
        <f t="shared" si="19"/>
        <v>0</v>
      </c>
      <c r="CQ67" s="133"/>
      <c r="CR67" s="133"/>
      <c r="CS67" s="133"/>
      <c r="CT67" s="133"/>
      <c r="CU67" s="133"/>
      <c r="CV67" s="133"/>
      <c r="CW67" s="133"/>
      <c r="CX67" s="133"/>
      <c r="CY67" s="88" t="str">
        <f t="shared" si="20"/>
        <v/>
      </c>
      <c r="CZ67" s="89" t="str">
        <f t="shared" si="2"/>
        <v/>
      </c>
      <c r="DA67" s="497"/>
      <c r="DB67" s="497"/>
      <c r="DC67" s="80" t="str">
        <f t="shared" si="21"/>
        <v/>
      </c>
      <c r="DD67" s="90" t="str">
        <f t="shared" si="29"/>
        <v/>
      </c>
      <c r="DE67" s="91" t="str">
        <f t="shared" si="30"/>
        <v/>
      </c>
      <c r="DF67" s="91" t="str">
        <f t="shared" si="22"/>
        <v/>
      </c>
      <c r="DG67" s="92" t="str">
        <f t="shared" si="23"/>
        <v/>
      </c>
      <c r="DH67" s="93" t="str">
        <f t="shared" si="24"/>
        <v/>
      </c>
      <c r="DI67" s="94" t="str">
        <f t="shared" si="25"/>
        <v/>
      </c>
      <c r="DJ67" s="95" t="str">
        <f t="shared" si="26"/>
        <v/>
      </c>
      <c r="DK67" s="96" t="str">
        <f t="shared" si="27"/>
        <v/>
      </c>
      <c r="DL67" s="97" t="str">
        <f t="shared" si="28"/>
        <v/>
      </c>
      <c r="DM67" s="98"/>
    </row>
    <row r="68" spans="1:127" ht="15"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144"/>
      <c r="AN68" s="144"/>
      <c r="AO68" s="144"/>
      <c r="AP68" s="144"/>
      <c r="AQ68" s="144"/>
      <c r="AR68" s="144"/>
      <c r="AS68" s="144"/>
      <c r="AT68" s="144"/>
      <c r="AU68" s="144"/>
      <c r="AV68" s="144"/>
      <c r="AW68" s="144"/>
      <c r="AX68" s="144"/>
      <c r="AY68" s="144"/>
      <c r="AZ68" s="144"/>
      <c r="BA68" s="144"/>
      <c r="BB68" s="144"/>
      <c r="BC68" s="144"/>
      <c r="BD68" s="144"/>
      <c r="BE68" s="144"/>
      <c r="BF68" s="144"/>
      <c r="BG68" s="144"/>
      <c r="BH68" s="144"/>
      <c r="BI68" s="144"/>
      <c r="BJ68" s="144"/>
      <c r="BK68" s="144"/>
      <c r="BL68" s="144"/>
      <c r="BM68" s="144"/>
      <c r="BN68" s="144"/>
      <c r="BO68" s="144"/>
      <c r="BP68" s="144"/>
      <c r="BQ68" s="144"/>
      <c r="BR68" s="144"/>
      <c r="BS68" s="144"/>
      <c r="BT68" s="144"/>
      <c r="BU68" s="144"/>
      <c r="BV68" s="144"/>
      <c r="BW68" s="144"/>
      <c r="BX68" s="144"/>
      <c r="BY68" s="144"/>
      <c r="BZ68" s="144"/>
      <c r="CA68" s="144"/>
      <c r="CB68" s="144"/>
      <c r="CC68" s="144"/>
      <c r="CD68" s="144"/>
      <c r="CE68" s="144"/>
      <c r="CF68" s="144"/>
      <c r="CG68" s="144"/>
      <c r="CH68" s="144"/>
      <c r="CI68" s="144"/>
      <c r="CJ68" s="144"/>
      <c r="CK68" s="144"/>
      <c r="CL68" s="144"/>
      <c r="CM68" s="144"/>
      <c r="CN68" s="144"/>
      <c r="CO68" s="144"/>
      <c r="CP68" s="144"/>
      <c r="CQ68" s="144"/>
      <c r="CR68" s="144"/>
      <c r="CS68" s="144"/>
      <c r="CT68" s="144"/>
      <c r="CU68" s="144"/>
      <c r="CV68" s="144"/>
      <c r="CW68" s="144"/>
      <c r="CX68" s="144"/>
      <c r="CY68" s="144"/>
      <c r="CZ68" s="268" t="s">
        <v>102</v>
      </c>
      <c r="DA68" s="268"/>
      <c r="DB68" s="268"/>
      <c r="DC68" s="268"/>
      <c r="DH68" s="145">
        <f>IFERROR(AVERAGE(DH13:DH67),"")</f>
        <v>64.910673400673417</v>
      </c>
      <c r="DI68" s="145">
        <f>IFERROR(AVERAGE(DI13:DI67),"")</f>
        <v>78.06917087542088</v>
      </c>
      <c r="DJ68" s="145">
        <f>IFERROR(AVERAGE(DJ13:DJ67),"")</f>
        <v>80.505929667040775</v>
      </c>
      <c r="DK68" s="145">
        <f>IFERROR(AVERAGE(DK13:DK67),"")</f>
        <v>82.455336700336673</v>
      </c>
      <c r="DL68" s="146"/>
      <c r="DM68" s="147"/>
    </row>
    <row r="69" spans="1:127" ht="15"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144"/>
      <c r="AK69" s="144"/>
      <c r="AL69" s="144"/>
      <c r="AM69" s="144"/>
      <c r="AN69" s="144"/>
      <c r="AO69" s="144"/>
      <c r="AP69" s="144"/>
      <c r="AQ69" s="144"/>
      <c r="AR69" s="144"/>
      <c r="AS69" s="144"/>
      <c r="AT69" s="144"/>
      <c r="AU69" s="144"/>
      <c r="AV69" s="144"/>
      <c r="AW69" s="144"/>
      <c r="AX69" s="144"/>
      <c r="AY69" s="144"/>
      <c r="AZ69" s="144"/>
      <c r="BA69" s="144"/>
      <c r="BB69" s="144"/>
      <c r="BC69" s="144"/>
      <c r="BD69" s="144"/>
      <c r="BE69" s="144"/>
      <c r="BF69" s="144"/>
      <c r="BG69" s="144"/>
      <c r="BH69" s="144"/>
      <c r="BI69" s="144"/>
      <c r="BJ69" s="144"/>
      <c r="BK69" s="144"/>
      <c r="BL69" s="144"/>
      <c r="BM69" s="144"/>
      <c r="BN69" s="144"/>
      <c r="BO69" s="144"/>
      <c r="BP69" s="144"/>
      <c r="BQ69" s="144"/>
      <c r="BR69" s="144"/>
      <c r="BS69" s="144"/>
      <c r="BT69" s="144"/>
      <c r="BU69" s="144"/>
      <c r="BV69" s="144"/>
      <c r="BW69" s="144"/>
      <c r="BX69" s="144"/>
      <c r="BY69" s="144"/>
      <c r="BZ69" s="144"/>
      <c r="CA69" s="144"/>
      <c r="CB69" s="144"/>
      <c r="CC69" s="144"/>
      <c r="CD69" s="144"/>
      <c r="CE69" s="144"/>
      <c r="CF69" s="144"/>
      <c r="CG69" s="144"/>
      <c r="CH69" s="144"/>
      <c r="CI69" s="144"/>
      <c r="CJ69" s="144"/>
      <c r="CK69" s="144"/>
      <c r="CL69" s="144"/>
      <c r="CM69" s="144"/>
      <c r="CN69" s="144"/>
      <c r="CO69" s="144"/>
      <c r="CP69" s="144"/>
      <c r="CQ69" s="144"/>
      <c r="CR69" s="144"/>
      <c r="CS69" s="144"/>
      <c r="CT69" s="144"/>
      <c r="CU69" s="144"/>
      <c r="CV69" s="144"/>
      <c r="CW69" s="144"/>
      <c r="CX69" s="144"/>
      <c r="CY69" s="144"/>
      <c r="CZ69" s="270" t="s">
        <v>103</v>
      </c>
      <c r="DA69" s="270"/>
      <c r="DB69" s="270"/>
      <c r="DC69" s="270"/>
      <c r="DH69" s="145">
        <f>IFERROR(ROUND(STDEV(DH13:DH67),2),"")</f>
        <v>12.03</v>
      </c>
      <c r="DI69" s="145">
        <f>IFERROR(ROUND(STDEV(DI13:DI67),2),"")</f>
        <v>7.52</v>
      </c>
      <c r="DJ69" s="145">
        <f>IFERROR(ROUND(STDEV(DJ13:DJ67),2),"")</f>
        <v>6.68</v>
      </c>
      <c r="DK69" s="145">
        <f>IFERROR(ROUND(STDEV(DK13:DK67),2),"")</f>
        <v>6.01</v>
      </c>
      <c r="DL69" s="146"/>
      <c r="DM69" s="147"/>
    </row>
    <row r="72" spans="1:127" s="148" customFormat="1" ht="15">
      <c r="B72" s="144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  <c r="AN72" s="144"/>
      <c r="AO72" s="144"/>
      <c r="AP72" s="144"/>
      <c r="AQ72" s="144"/>
      <c r="AR72" s="144"/>
      <c r="AS72" s="144"/>
      <c r="AT72" s="144"/>
      <c r="AU72" s="144"/>
      <c r="AV72" s="144"/>
      <c r="AW72" s="144"/>
      <c r="AX72" s="144"/>
      <c r="AY72" s="144"/>
      <c r="AZ72" s="144"/>
      <c r="BA72" s="144"/>
      <c r="BB72" s="144"/>
      <c r="BC72" s="144"/>
      <c r="BD72" s="144"/>
      <c r="BE72" s="144"/>
      <c r="BF72" s="144"/>
      <c r="BG72" s="144"/>
      <c r="BH72" s="144"/>
      <c r="BI72" s="144"/>
      <c r="BJ72" s="144"/>
      <c r="BK72" s="144"/>
      <c r="BL72" s="144"/>
      <c r="BM72" s="144"/>
      <c r="BN72" s="144"/>
      <c r="BO72" s="144"/>
      <c r="BP72" s="144"/>
      <c r="BQ72" s="144"/>
      <c r="BR72" s="144"/>
      <c r="BS72" s="144"/>
      <c r="BT72" s="144"/>
      <c r="BU72" s="144"/>
      <c r="BV72" s="144"/>
      <c r="BW72" s="144"/>
      <c r="BX72" s="144"/>
      <c r="BY72" s="144"/>
      <c r="BZ72" s="144"/>
      <c r="CA72" s="144"/>
      <c r="CB72" s="144"/>
      <c r="CC72" s="144"/>
      <c r="CD72" s="144"/>
      <c r="CE72" s="144"/>
      <c r="CF72" s="144"/>
      <c r="CG72" s="144"/>
      <c r="CH72" s="144"/>
      <c r="CI72" s="144"/>
      <c r="CJ72" s="144"/>
      <c r="CK72" s="144"/>
      <c r="CL72" s="144"/>
      <c r="CM72" s="144"/>
      <c r="CN72" s="144"/>
      <c r="CO72" s="144"/>
      <c r="CP72" s="144"/>
      <c r="CQ72" s="144"/>
      <c r="CR72" s="144"/>
      <c r="CS72" s="144"/>
      <c r="CT72" s="144"/>
      <c r="CU72" s="144"/>
      <c r="CV72" s="144"/>
      <c r="CW72" s="144"/>
      <c r="CX72" s="144"/>
      <c r="CY72" s="144"/>
      <c r="CZ72" s="144"/>
      <c r="DA72" s="144"/>
      <c r="DB72" s="144"/>
      <c r="DC72" s="144"/>
      <c r="DD72" s="149"/>
      <c r="DE72" s="149"/>
      <c r="DF72" s="149"/>
      <c r="DG72" s="149"/>
      <c r="DH72" s="150"/>
      <c r="DL72" s="151"/>
      <c r="DM72" s="147"/>
      <c r="DN72" s="151"/>
    </row>
    <row r="73" spans="1:127" ht="24" thickBot="1">
      <c r="B73" s="1"/>
      <c r="C73" s="363" t="s">
        <v>219</v>
      </c>
      <c r="D73" s="363"/>
      <c r="DM73" s="1"/>
      <c r="DN73" s="1"/>
    </row>
    <row r="74" spans="1:127" ht="21" thickBot="1">
      <c r="B74" s="1"/>
      <c r="C74" s="364" t="s">
        <v>1</v>
      </c>
      <c r="D74" s="364"/>
      <c r="E74" s="365" t="str">
        <f>IF($AC$76+$BA$76+$CY$76+$DC$77=100,"","Total weight should be equal to 100")</f>
        <v/>
      </c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  <c r="S74" s="366"/>
      <c r="T74" s="366"/>
      <c r="U74" s="366"/>
      <c r="V74" s="366"/>
      <c r="W74" s="366"/>
      <c r="X74" s="366"/>
      <c r="Y74" s="366"/>
      <c r="Z74" s="366"/>
      <c r="AA74" s="366"/>
      <c r="AB74" s="366"/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  <c r="AO74" s="366"/>
      <c r="AP74" s="366"/>
      <c r="AQ74" s="366"/>
      <c r="AR74" s="366"/>
      <c r="AS74" s="366"/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  <c r="BD74" s="366"/>
      <c r="BE74" s="366"/>
      <c r="BF74" s="366"/>
      <c r="BG74" s="366"/>
      <c r="BH74" s="366"/>
      <c r="BI74" s="366"/>
      <c r="BJ74" s="366"/>
      <c r="BK74" s="366"/>
      <c r="BL74" s="366"/>
      <c r="BM74" s="366"/>
      <c r="BN74" s="366"/>
      <c r="BO74" s="366"/>
      <c r="BP74" s="366"/>
      <c r="BQ74" s="366"/>
      <c r="BR74" s="366"/>
      <c r="BS74" s="366"/>
      <c r="BT74" s="366"/>
      <c r="BU74" s="366"/>
      <c r="BV74" s="366"/>
      <c r="BW74" s="366"/>
      <c r="BX74" s="366"/>
      <c r="BY74" s="366"/>
      <c r="BZ74" s="366"/>
      <c r="CA74" s="366"/>
      <c r="CB74" s="366"/>
      <c r="CC74" s="366"/>
      <c r="CD74" s="366"/>
      <c r="CE74" s="366"/>
      <c r="CF74" s="366"/>
      <c r="CG74" s="366"/>
      <c r="CH74" s="366"/>
      <c r="CI74" s="366"/>
      <c r="CJ74" s="366"/>
      <c r="CK74" s="366"/>
      <c r="CL74" s="366"/>
      <c r="CM74" s="366"/>
      <c r="CN74" s="366"/>
      <c r="CO74" s="366"/>
      <c r="CP74" s="366"/>
      <c r="CQ74" s="366"/>
      <c r="CR74" s="366"/>
      <c r="CS74" s="366"/>
      <c r="CT74" s="366"/>
      <c r="CU74" s="366"/>
      <c r="CV74" s="366"/>
      <c r="CW74" s="366"/>
      <c r="CX74" s="366"/>
      <c r="CY74" s="366"/>
      <c r="CZ74" s="367"/>
      <c r="DM74" s="1"/>
      <c r="DN74" s="1"/>
    </row>
    <row r="75" spans="1:127" ht="17.25" thickBot="1">
      <c r="B75" s="1"/>
      <c r="C75" s="368" t="s">
        <v>460</v>
      </c>
      <c r="D75" s="369"/>
      <c r="E75" s="370" t="str">
        <f>IF(R77+AD77=100,"","Total formative assessment weight should be 100")</f>
        <v/>
      </c>
      <c r="F75" s="371"/>
      <c r="G75" s="371"/>
      <c r="H75" s="371"/>
      <c r="I75" s="371"/>
      <c r="J75" s="371"/>
      <c r="K75" s="371"/>
      <c r="L75" s="371"/>
      <c r="M75" s="371"/>
      <c r="N75" s="371"/>
      <c r="O75" s="371"/>
      <c r="P75" s="371"/>
      <c r="Q75" s="371"/>
      <c r="R75" s="371"/>
      <c r="S75" s="371"/>
      <c r="T75" s="371"/>
      <c r="U75" s="371"/>
      <c r="V75" s="371"/>
      <c r="W75" s="371"/>
      <c r="X75" s="371"/>
      <c r="Y75" s="371"/>
      <c r="Z75" s="371"/>
      <c r="AA75" s="371"/>
      <c r="AB75" s="371"/>
      <c r="AC75" s="371"/>
      <c r="AD75" s="371"/>
      <c r="AE75" s="371" t="str">
        <f>IF(AP77+AY77+BB77=100,"","Total written work weight should be 100")</f>
        <v/>
      </c>
      <c r="AF75" s="371"/>
      <c r="AG75" s="371"/>
      <c r="AH75" s="371"/>
      <c r="AI75" s="371"/>
      <c r="AJ75" s="371"/>
      <c r="AK75" s="371"/>
      <c r="AL75" s="371"/>
      <c r="AM75" s="371"/>
      <c r="AN75" s="371"/>
      <c r="AO75" s="371"/>
      <c r="AP75" s="371"/>
      <c r="AQ75" s="371"/>
      <c r="AR75" s="371"/>
      <c r="AS75" s="371"/>
      <c r="AT75" s="371"/>
      <c r="AU75" s="371"/>
      <c r="AV75" s="371"/>
      <c r="AW75" s="371"/>
      <c r="AX75" s="371"/>
      <c r="AY75" s="371"/>
      <c r="AZ75" s="371"/>
      <c r="BA75" s="371"/>
      <c r="BB75" s="371"/>
      <c r="BC75" s="371" t="str">
        <f>IF(BI77+BU77+CB77+CI77+CP77+CZ77=100,"","Total written work weight should be 100")</f>
        <v/>
      </c>
      <c r="BD75" s="371"/>
      <c r="BE75" s="371"/>
      <c r="BF75" s="371"/>
      <c r="BG75" s="371"/>
      <c r="BH75" s="371"/>
      <c r="BI75" s="371"/>
      <c r="BJ75" s="371"/>
      <c r="BK75" s="371"/>
      <c r="BL75" s="371"/>
      <c r="BM75" s="371"/>
      <c r="BN75" s="371"/>
      <c r="BO75" s="371"/>
      <c r="BP75" s="371"/>
      <c r="BQ75" s="371"/>
      <c r="BR75" s="371"/>
      <c r="BS75" s="371"/>
      <c r="BT75" s="371"/>
      <c r="BU75" s="371"/>
      <c r="BV75" s="371"/>
      <c r="BW75" s="371"/>
      <c r="BX75" s="371"/>
      <c r="BY75" s="371"/>
      <c r="BZ75" s="371"/>
      <c r="CA75" s="371"/>
      <c r="CB75" s="371"/>
      <c r="CC75" s="371"/>
      <c r="CD75" s="371"/>
      <c r="CE75" s="371"/>
      <c r="CF75" s="371"/>
      <c r="CG75" s="371"/>
      <c r="CH75" s="371"/>
      <c r="CI75" s="371"/>
      <c r="CJ75" s="371"/>
      <c r="CK75" s="371"/>
      <c r="CL75" s="371"/>
      <c r="CM75" s="371"/>
      <c r="CN75" s="371"/>
      <c r="CO75" s="371"/>
      <c r="CP75" s="371"/>
      <c r="CQ75" s="371"/>
      <c r="CR75" s="371"/>
      <c r="CS75" s="371"/>
      <c r="CT75" s="371"/>
      <c r="CU75" s="371"/>
      <c r="CV75" s="371"/>
      <c r="CW75" s="371"/>
      <c r="CX75" s="371"/>
      <c r="CY75" s="371"/>
      <c r="CZ75" s="372"/>
      <c r="DA75" s="373" t="s">
        <v>220</v>
      </c>
      <c r="DB75" s="374"/>
      <c r="DC75" s="375"/>
      <c r="DD75" s="9"/>
      <c r="DE75" s="9"/>
      <c r="DF75" s="9"/>
      <c r="DG75" s="9"/>
      <c r="DH75" s="7"/>
      <c r="DI75" s="5"/>
      <c r="DJ75" s="5"/>
      <c r="DK75" s="5"/>
      <c r="DL75" s="10"/>
      <c r="DN75" s="1"/>
    </row>
    <row r="76" spans="1:127" ht="18.75" thickBot="1">
      <c r="B76" s="1"/>
      <c r="C76" s="359"/>
      <c r="D76" s="359"/>
      <c r="E76" s="431" t="s">
        <v>4</v>
      </c>
      <c r="F76" s="432"/>
      <c r="G76" s="432"/>
      <c r="H76" s="432"/>
      <c r="I76" s="432"/>
      <c r="J76" s="432"/>
      <c r="K76" s="432"/>
      <c r="L76" s="432"/>
      <c r="M76" s="432"/>
      <c r="N76" s="432"/>
      <c r="O76" s="432"/>
      <c r="P76" s="432"/>
      <c r="Q76" s="432"/>
      <c r="R76" s="432"/>
      <c r="S76" s="432"/>
      <c r="T76" s="432"/>
      <c r="U76" s="432"/>
      <c r="V76" s="432"/>
      <c r="W76" s="432"/>
      <c r="X76" s="432" t="s">
        <v>5</v>
      </c>
      <c r="Y76" s="432"/>
      <c r="Z76" s="432"/>
      <c r="AA76" s="432"/>
      <c r="AB76" s="432"/>
      <c r="AC76" s="432">
        <v>0</v>
      </c>
      <c r="AD76" s="433"/>
      <c r="AE76" s="434" t="s">
        <v>6</v>
      </c>
      <c r="AF76" s="435"/>
      <c r="AG76" s="435"/>
      <c r="AH76" s="435"/>
      <c r="AI76" s="435"/>
      <c r="AJ76" s="435"/>
      <c r="AK76" s="435"/>
      <c r="AL76" s="435"/>
      <c r="AM76" s="435"/>
      <c r="AN76" s="435"/>
      <c r="AO76" s="435"/>
      <c r="AP76" s="435"/>
      <c r="AQ76" s="435"/>
      <c r="AR76" s="435"/>
      <c r="AS76" s="435"/>
      <c r="AT76" s="435"/>
      <c r="AU76" s="435"/>
      <c r="AV76" s="435"/>
      <c r="AW76" s="435" t="s">
        <v>5</v>
      </c>
      <c r="AX76" s="435"/>
      <c r="AY76" s="435"/>
      <c r="AZ76" s="435"/>
      <c r="BA76" s="329">
        <v>25</v>
      </c>
      <c r="BB76" s="330"/>
      <c r="BC76" s="480" t="s">
        <v>7</v>
      </c>
      <c r="BD76" s="481"/>
      <c r="BE76" s="481"/>
      <c r="BF76" s="481"/>
      <c r="BG76" s="481"/>
      <c r="BH76" s="481"/>
      <c r="BI76" s="481"/>
      <c r="BJ76" s="481"/>
      <c r="BK76" s="481"/>
      <c r="BL76" s="481"/>
      <c r="BM76" s="481"/>
      <c r="BN76" s="481"/>
      <c r="BO76" s="481"/>
      <c r="BP76" s="481"/>
      <c r="BQ76" s="481"/>
      <c r="BR76" s="481"/>
      <c r="BS76" s="481"/>
      <c r="BT76" s="481"/>
      <c r="BU76" s="481"/>
      <c r="BV76" s="481"/>
      <c r="BW76" s="481"/>
      <c r="BX76" s="481"/>
      <c r="BY76" s="481"/>
      <c r="BZ76" s="481"/>
      <c r="CA76" s="481"/>
      <c r="CB76" s="481"/>
      <c r="CC76" s="481"/>
      <c r="CD76" s="481"/>
      <c r="CE76" s="481"/>
      <c r="CF76" s="481"/>
      <c r="CG76" s="481"/>
      <c r="CH76" s="481"/>
      <c r="CI76" s="481"/>
      <c r="CJ76" s="481"/>
      <c r="CK76" s="481"/>
      <c r="CL76" s="481"/>
      <c r="CM76" s="481"/>
      <c r="CN76" s="481"/>
      <c r="CO76" s="481"/>
      <c r="CP76" s="481"/>
      <c r="CQ76" s="481"/>
      <c r="CR76" s="481"/>
      <c r="CS76" s="481"/>
      <c r="CT76" s="482" t="s">
        <v>5</v>
      </c>
      <c r="CU76" s="483"/>
      <c r="CV76" s="483"/>
      <c r="CW76" s="483"/>
      <c r="CX76" s="484"/>
      <c r="CY76" s="481">
        <v>50</v>
      </c>
      <c r="CZ76" s="485"/>
      <c r="DA76" s="428"/>
      <c r="DB76" s="429"/>
      <c r="DC76" s="430"/>
      <c r="DD76" s="12"/>
      <c r="DE76" s="12"/>
      <c r="DF76" s="12"/>
      <c r="DG76" s="12"/>
      <c r="DH76" s="13"/>
      <c r="DI76" s="14"/>
      <c r="DJ76" s="14"/>
      <c r="DK76" s="14"/>
      <c r="DL76" s="15"/>
      <c r="DN76" s="1"/>
    </row>
    <row r="77" spans="1:127" ht="24.75" customHeight="1">
      <c r="A77" s="350"/>
      <c r="B77" s="350" t="s">
        <v>8</v>
      </c>
      <c r="C77" s="353" t="s">
        <v>9</v>
      </c>
      <c r="D77" s="356" t="s">
        <v>10</v>
      </c>
      <c r="E77" s="419" t="s">
        <v>11</v>
      </c>
      <c r="F77" s="420"/>
      <c r="G77" s="420"/>
      <c r="H77" s="420"/>
      <c r="I77" s="420"/>
      <c r="J77" s="420"/>
      <c r="K77" s="420"/>
      <c r="L77" s="420"/>
      <c r="M77" s="421"/>
      <c r="N77" s="422" t="s">
        <v>5</v>
      </c>
      <c r="O77" s="423"/>
      <c r="P77" s="423"/>
      <c r="Q77" s="424"/>
      <c r="R77" s="152">
        <v>0</v>
      </c>
      <c r="S77" s="404" t="s">
        <v>12</v>
      </c>
      <c r="T77" s="404"/>
      <c r="U77" s="404"/>
      <c r="V77" s="404"/>
      <c r="W77" s="404"/>
      <c r="X77" s="404"/>
      <c r="Y77" s="404"/>
      <c r="Z77" s="405" t="s">
        <v>5</v>
      </c>
      <c r="AA77" s="425"/>
      <c r="AB77" s="425"/>
      <c r="AC77" s="406"/>
      <c r="AD77" s="153">
        <v>100</v>
      </c>
      <c r="AE77" s="419" t="s">
        <v>13</v>
      </c>
      <c r="AF77" s="420"/>
      <c r="AG77" s="420"/>
      <c r="AH77" s="420"/>
      <c r="AI77" s="420"/>
      <c r="AJ77" s="420"/>
      <c r="AK77" s="420"/>
      <c r="AL77" s="420"/>
      <c r="AM77" s="421"/>
      <c r="AN77" s="422" t="s">
        <v>5</v>
      </c>
      <c r="AO77" s="424"/>
      <c r="AP77" s="152">
        <v>100</v>
      </c>
      <c r="AQ77" s="404" t="s">
        <v>14</v>
      </c>
      <c r="AR77" s="404"/>
      <c r="AS77" s="404"/>
      <c r="AT77" s="404"/>
      <c r="AU77" s="404"/>
      <c r="AV77" s="404"/>
      <c r="AW77" s="405" t="s">
        <v>5</v>
      </c>
      <c r="AX77" s="406"/>
      <c r="AY77" s="154">
        <v>0</v>
      </c>
      <c r="AZ77" s="413" t="s">
        <v>15</v>
      </c>
      <c r="BA77" s="414"/>
      <c r="BB77" s="155">
        <v>0</v>
      </c>
      <c r="BC77" s="415" t="s">
        <v>16</v>
      </c>
      <c r="BD77" s="416"/>
      <c r="BE77" s="416"/>
      <c r="BF77" s="416"/>
      <c r="BG77" s="436" t="s">
        <v>5</v>
      </c>
      <c r="BH77" s="436"/>
      <c r="BI77" s="152">
        <v>20</v>
      </c>
      <c r="BJ77" s="404" t="s">
        <v>17</v>
      </c>
      <c r="BK77" s="404"/>
      <c r="BL77" s="404"/>
      <c r="BM77" s="404"/>
      <c r="BN77" s="404"/>
      <c r="BO77" s="404"/>
      <c r="BP77" s="404"/>
      <c r="BQ77" s="404"/>
      <c r="BR77" s="404"/>
      <c r="BS77" s="405" t="s">
        <v>5</v>
      </c>
      <c r="BT77" s="406"/>
      <c r="BU77" s="154">
        <v>20</v>
      </c>
      <c r="BV77" s="407" t="s">
        <v>18</v>
      </c>
      <c r="BW77" s="407"/>
      <c r="BX77" s="407"/>
      <c r="BY77" s="407"/>
      <c r="BZ77" s="408" t="s">
        <v>5</v>
      </c>
      <c r="CA77" s="408"/>
      <c r="CB77" s="156">
        <v>20</v>
      </c>
      <c r="CC77" s="409" t="s">
        <v>19</v>
      </c>
      <c r="CD77" s="409"/>
      <c r="CE77" s="409"/>
      <c r="CF77" s="409"/>
      <c r="CG77" s="410" t="s">
        <v>5</v>
      </c>
      <c r="CH77" s="410"/>
      <c r="CI77" s="157">
        <v>20</v>
      </c>
      <c r="CJ77" s="398" t="s">
        <v>20</v>
      </c>
      <c r="CK77" s="398"/>
      <c r="CL77" s="398"/>
      <c r="CM77" s="398"/>
      <c r="CN77" s="399" t="s">
        <v>5</v>
      </c>
      <c r="CO77" s="399"/>
      <c r="CP77" s="158">
        <v>20</v>
      </c>
      <c r="CQ77" s="400" t="s">
        <v>21</v>
      </c>
      <c r="CR77" s="400"/>
      <c r="CS77" s="400"/>
      <c r="CT77" s="400"/>
      <c r="CU77" s="400"/>
      <c r="CV77" s="400"/>
      <c r="CW77" s="400"/>
      <c r="CX77" s="401" t="s">
        <v>5</v>
      </c>
      <c r="CY77" s="401"/>
      <c r="CZ77" s="159">
        <v>0</v>
      </c>
      <c r="DA77" s="402" t="s">
        <v>5</v>
      </c>
      <c r="DB77" s="403"/>
      <c r="DC77" s="160">
        <v>25</v>
      </c>
      <c r="DD77" s="161"/>
      <c r="DE77" s="161"/>
      <c r="DF77" s="161"/>
      <c r="DG77" s="161"/>
      <c r="DH77" s="306" t="s">
        <v>22</v>
      </c>
      <c r="DI77" s="309" t="s">
        <v>23</v>
      </c>
      <c r="DJ77" s="312" t="s">
        <v>23</v>
      </c>
      <c r="DK77" s="315" t="s">
        <v>23</v>
      </c>
      <c r="DL77" s="282" t="s">
        <v>24</v>
      </c>
      <c r="DM77" s="282" t="s">
        <v>105</v>
      </c>
      <c r="DN77" s="282" t="s">
        <v>221</v>
      </c>
      <c r="DO77" s="490" t="s">
        <v>222</v>
      </c>
    </row>
    <row r="78" spans="1:127" ht="15" customHeight="1">
      <c r="A78" s="351"/>
      <c r="B78" s="351"/>
      <c r="C78" s="354"/>
      <c r="D78" s="357"/>
      <c r="E78" s="30">
        <v>1</v>
      </c>
      <c r="F78" s="227">
        <v>2</v>
      </c>
      <c r="G78" s="227">
        <v>3</v>
      </c>
      <c r="H78" s="227">
        <v>4</v>
      </c>
      <c r="I78" s="227">
        <v>5</v>
      </c>
      <c r="J78" s="227">
        <v>6</v>
      </c>
      <c r="K78" s="227">
        <v>7</v>
      </c>
      <c r="L78" s="227">
        <v>8</v>
      </c>
      <c r="M78" s="227">
        <v>9</v>
      </c>
      <c r="N78" s="227">
        <v>10</v>
      </c>
      <c r="O78" s="227">
        <v>11</v>
      </c>
      <c r="P78" s="227">
        <v>12</v>
      </c>
      <c r="Q78" s="336" t="s">
        <v>25</v>
      </c>
      <c r="R78" s="289" t="s">
        <v>26</v>
      </c>
      <c r="S78" s="29">
        <v>1</v>
      </c>
      <c r="T78" s="29">
        <v>2</v>
      </c>
      <c r="U78" s="29">
        <v>3</v>
      </c>
      <c r="V78" s="29">
        <v>4</v>
      </c>
      <c r="W78" s="29">
        <v>5</v>
      </c>
      <c r="X78" s="29">
        <v>6</v>
      </c>
      <c r="Y78" s="29">
        <v>7</v>
      </c>
      <c r="Z78" s="29">
        <v>8</v>
      </c>
      <c r="AA78" s="29">
        <v>9</v>
      </c>
      <c r="AB78" s="29">
        <v>10</v>
      </c>
      <c r="AC78" s="285" t="s">
        <v>25</v>
      </c>
      <c r="AD78" s="338" t="s">
        <v>26</v>
      </c>
      <c r="AE78" s="30">
        <v>1</v>
      </c>
      <c r="AF78" s="227">
        <v>2</v>
      </c>
      <c r="AG78" s="227">
        <v>3</v>
      </c>
      <c r="AH78" s="227">
        <v>4</v>
      </c>
      <c r="AI78" s="227">
        <v>5</v>
      </c>
      <c r="AJ78" s="227">
        <v>6</v>
      </c>
      <c r="AK78" s="227">
        <v>7</v>
      </c>
      <c r="AL78" s="227">
        <v>8</v>
      </c>
      <c r="AM78" s="227">
        <v>9</v>
      </c>
      <c r="AN78" s="227">
        <v>10</v>
      </c>
      <c r="AO78" s="336" t="s">
        <v>25</v>
      </c>
      <c r="AP78" s="289" t="s">
        <v>26</v>
      </c>
      <c r="AQ78" s="29">
        <v>1</v>
      </c>
      <c r="AR78" s="29">
        <v>2</v>
      </c>
      <c r="AS78" s="29">
        <v>3</v>
      </c>
      <c r="AT78" s="29">
        <v>4</v>
      </c>
      <c r="AU78" s="29">
        <v>5</v>
      </c>
      <c r="AV78" s="29">
        <v>6</v>
      </c>
      <c r="AW78" s="29">
        <v>7</v>
      </c>
      <c r="AX78" s="285" t="s">
        <v>25</v>
      </c>
      <c r="AY78" s="278" t="s">
        <v>26</v>
      </c>
      <c r="AZ78" s="297"/>
      <c r="BA78" s="298"/>
      <c r="BB78" s="287" t="s">
        <v>26</v>
      </c>
      <c r="BC78" s="30">
        <v>1</v>
      </c>
      <c r="BD78" s="227">
        <v>2</v>
      </c>
      <c r="BE78" s="227">
        <v>3</v>
      </c>
      <c r="BF78" s="227">
        <v>4</v>
      </c>
      <c r="BG78" s="227">
        <v>5</v>
      </c>
      <c r="BH78" s="288" t="s">
        <v>25</v>
      </c>
      <c r="BI78" s="289" t="s">
        <v>26</v>
      </c>
      <c r="BJ78" s="29">
        <v>1</v>
      </c>
      <c r="BK78" s="29">
        <v>2</v>
      </c>
      <c r="BL78" s="29">
        <v>3</v>
      </c>
      <c r="BM78" s="29">
        <v>4</v>
      </c>
      <c r="BN78" s="29">
        <v>5</v>
      </c>
      <c r="BO78" s="29">
        <v>6</v>
      </c>
      <c r="BP78" s="29">
        <v>7</v>
      </c>
      <c r="BQ78" s="29">
        <v>8</v>
      </c>
      <c r="BR78" s="29">
        <v>9</v>
      </c>
      <c r="BS78" s="29">
        <v>10</v>
      </c>
      <c r="BT78" s="290" t="s">
        <v>25</v>
      </c>
      <c r="BU78" s="278" t="s">
        <v>26</v>
      </c>
      <c r="BV78" s="31">
        <v>1</v>
      </c>
      <c r="BW78" s="31">
        <v>2</v>
      </c>
      <c r="BX78" s="31">
        <v>3</v>
      </c>
      <c r="BY78" s="31">
        <v>4</v>
      </c>
      <c r="BZ78" s="32">
        <v>5</v>
      </c>
      <c r="CA78" s="344" t="s">
        <v>25</v>
      </c>
      <c r="CB78" s="345" t="s">
        <v>26</v>
      </c>
      <c r="CC78" s="230">
        <v>1</v>
      </c>
      <c r="CD78" s="230">
        <v>2</v>
      </c>
      <c r="CE78" s="230">
        <v>3</v>
      </c>
      <c r="CF78" s="230">
        <v>4</v>
      </c>
      <c r="CG78" s="230">
        <v>5</v>
      </c>
      <c r="CH78" s="346" t="s">
        <v>25</v>
      </c>
      <c r="CI78" s="347" t="s">
        <v>26</v>
      </c>
      <c r="CJ78" s="34">
        <v>1</v>
      </c>
      <c r="CK78" s="34">
        <v>2</v>
      </c>
      <c r="CL78" s="34">
        <v>3</v>
      </c>
      <c r="CM78" s="34">
        <v>4</v>
      </c>
      <c r="CN78" s="34">
        <v>5</v>
      </c>
      <c r="CO78" s="348" t="s">
        <v>25</v>
      </c>
      <c r="CP78" s="349" t="s">
        <v>26</v>
      </c>
      <c r="CQ78" s="35">
        <v>1</v>
      </c>
      <c r="CR78" s="35">
        <v>2</v>
      </c>
      <c r="CS78" s="35">
        <v>3</v>
      </c>
      <c r="CT78" s="36">
        <v>4</v>
      </c>
      <c r="CU78" s="35">
        <v>5</v>
      </c>
      <c r="CV78" s="35">
        <v>6</v>
      </c>
      <c r="CW78" s="35">
        <v>7</v>
      </c>
      <c r="CX78" s="35">
        <v>8</v>
      </c>
      <c r="CY78" s="288" t="s">
        <v>25</v>
      </c>
      <c r="CZ78" s="318" t="s">
        <v>26</v>
      </c>
      <c r="DA78" s="37"/>
      <c r="DB78" s="38"/>
      <c r="DC78" s="287" t="s">
        <v>27</v>
      </c>
      <c r="DD78" s="39"/>
      <c r="DE78" s="39"/>
      <c r="DF78" s="39"/>
      <c r="DG78" s="39"/>
      <c r="DH78" s="307"/>
      <c r="DI78" s="310"/>
      <c r="DJ78" s="313"/>
      <c r="DK78" s="316"/>
      <c r="DL78" s="283"/>
      <c r="DM78" s="283"/>
      <c r="DN78" s="283"/>
      <c r="DO78" s="491"/>
    </row>
    <row r="79" spans="1:127" ht="17.25" customHeight="1">
      <c r="A79" s="351"/>
      <c r="B79" s="351"/>
      <c r="C79" s="354"/>
      <c r="D79" s="40" t="s">
        <v>28</v>
      </c>
      <c r="E79" s="41"/>
      <c r="F79" s="42"/>
      <c r="G79" s="42"/>
      <c r="H79" s="42"/>
      <c r="I79" s="42"/>
      <c r="J79" s="42"/>
      <c r="K79" s="42"/>
      <c r="L79" s="42"/>
      <c r="M79" s="43"/>
      <c r="N79" s="44"/>
      <c r="O79" s="44"/>
      <c r="P79" s="44"/>
      <c r="Q79" s="337"/>
      <c r="R79" s="289"/>
      <c r="S79" s="45"/>
      <c r="T79" s="45"/>
      <c r="U79" s="45"/>
      <c r="V79" s="45"/>
      <c r="W79" s="45"/>
      <c r="X79" s="46"/>
      <c r="Y79" s="46"/>
      <c r="Z79" s="46"/>
      <c r="AA79" s="47"/>
      <c r="AB79" s="47"/>
      <c r="AC79" s="286"/>
      <c r="AD79" s="338"/>
      <c r="AE79" s="41">
        <v>39845</v>
      </c>
      <c r="AF79" s="42">
        <v>39855</v>
      </c>
      <c r="AG79" s="42">
        <v>39862</v>
      </c>
      <c r="AH79" s="42">
        <v>39876</v>
      </c>
      <c r="AI79" s="42">
        <v>39880</v>
      </c>
      <c r="AJ79" s="42">
        <v>39885</v>
      </c>
      <c r="AK79" s="42"/>
      <c r="AL79" s="43"/>
      <c r="AM79" s="43"/>
      <c r="AN79" s="43"/>
      <c r="AO79" s="337"/>
      <c r="AP79" s="289"/>
      <c r="AQ79" s="45"/>
      <c r="AR79" s="45"/>
      <c r="AS79" s="45"/>
      <c r="AT79" s="45"/>
      <c r="AU79" s="46"/>
      <c r="AV79" s="46"/>
      <c r="AW79" s="46"/>
      <c r="AX79" s="286"/>
      <c r="AY79" s="278"/>
      <c r="AZ79" s="291"/>
      <c r="BA79" s="292"/>
      <c r="BB79" s="287"/>
      <c r="BC79" s="41">
        <v>39871</v>
      </c>
      <c r="BD79" s="42">
        <v>39883</v>
      </c>
      <c r="BE79" s="42">
        <v>43553</v>
      </c>
      <c r="BF79" s="42"/>
      <c r="BG79" s="42"/>
      <c r="BH79" s="288"/>
      <c r="BI79" s="289"/>
      <c r="BJ79" s="45">
        <v>39847</v>
      </c>
      <c r="BK79" s="45">
        <v>39864</v>
      </c>
      <c r="BL79" s="45"/>
      <c r="BM79" s="45"/>
      <c r="BN79" s="45"/>
      <c r="BO79" s="45"/>
      <c r="BP79" s="45"/>
      <c r="BQ79" s="45"/>
      <c r="BR79" s="45"/>
      <c r="BS79" s="45"/>
      <c r="BT79" s="290"/>
      <c r="BU79" s="278"/>
      <c r="BV79" s="48">
        <v>39850</v>
      </c>
      <c r="BW79" s="48">
        <v>39871</v>
      </c>
      <c r="BX79" s="48">
        <v>39887</v>
      </c>
      <c r="BY79" s="49"/>
      <c r="BZ79" s="50"/>
      <c r="CA79" s="344"/>
      <c r="CB79" s="345"/>
      <c r="CC79" s="51">
        <v>39885</v>
      </c>
      <c r="CD79" s="51">
        <v>39891</v>
      </c>
      <c r="CE79" s="52"/>
      <c r="CF79" s="52"/>
      <c r="CG79" s="52"/>
      <c r="CH79" s="346"/>
      <c r="CI79" s="347"/>
      <c r="CJ79" s="53">
        <v>43512</v>
      </c>
      <c r="CK79" s="53">
        <v>39896</v>
      </c>
      <c r="CL79" s="54"/>
      <c r="CM79" s="54"/>
      <c r="CN79" s="54"/>
      <c r="CO79" s="348"/>
      <c r="CP79" s="349"/>
      <c r="CQ79" s="55"/>
      <c r="CR79" s="55"/>
      <c r="CS79" s="55"/>
      <c r="CT79" s="56"/>
      <c r="CU79" s="57"/>
      <c r="CV79" s="57"/>
      <c r="CW79" s="57"/>
      <c r="CX79" s="57"/>
      <c r="CY79" s="288"/>
      <c r="CZ79" s="318"/>
      <c r="DA79" s="320">
        <v>60</v>
      </c>
      <c r="DB79" s="321"/>
      <c r="DC79" s="287"/>
      <c r="DD79" s="39" t="s">
        <v>29</v>
      </c>
      <c r="DE79" s="39" t="s">
        <v>30</v>
      </c>
      <c r="DF79" s="39" t="s">
        <v>31</v>
      </c>
      <c r="DG79" s="39" t="s">
        <v>32</v>
      </c>
      <c r="DH79" s="307"/>
      <c r="DI79" s="311"/>
      <c r="DJ79" s="314"/>
      <c r="DK79" s="317"/>
      <c r="DL79" s="283"/>
      <c r="DM79" s="283"/>
      <c r="DN79" s="283"/>
      <c r="DO79" s="491"/>
    </row>
    <row r="80" spans="1:127" ht="15" customHeight="1" thickBot="1">
      <c r="A80" s="352"/>
      <c r="B80" s="352"/>
      <c r="C80" s="355"/>
      <c r="D80" s="40" t="s">
        <v>33</v>
      </c>
      <c r="E80" s="58"/>
      <c r="F80" s="17"/>
      <c r="G80" s="17"/>
      <c r="H80" s="17"/>
      <c r="I80" s="17"/>
      <c r="J80" s="17"/>
      <c r="K80" s="17"/>
      <c r="L80" s="17"/>
      <c r="M80" s="227"/>
      <c r="N80" s="227"/>
      <c r="O80" s="227"/>
      <c r="P80" s="227"/>
      <c r="Q80" s="227">
        <f>SUM(E80:P80)</f>
        <v>0</v>
      </c>
      <c r="R80" s="289"/>
      <c r="S80" s="59"/>
      <c r="T80" s="59"/>
      <c r="U80" s="59"/>
      <c r="V80" s="59"/>
      <c r="W80" s="59"/>
      <c r="X80" s="29"/>
      <c r="Y80" s="29"/>
      <c r="Z80" s="29"/>
      <c r="AA80" s="29"/>
      <c r="AB80" s="29"/>
      <c r="AC80" s="29">
        <f>SUM(S80:AB80)</f>
        <v>0</v>
      </c>
      <c r="AD80" s="338"/>
      <c r="AE80" s="58">
        <v>15</v>
      </c>
      <c r="AF80" s="17">
        <v>10</v>
      </c>
      <c r="AG80" s="17">
        <v>20</v>
      </c>
      <c r="AH80" s="17">
        <v>15</v>
      </c>
      <c r="AI80" s="17">
        <v>15</v>
      </c>
      <c r="AJ80" s="17">
        <v>20</v>
      </c>
      <c r="AK80" s="17"/>
      <c r="AL80" s="227"/>
      <c r="AM80" s="227"/>
      <c r="AN80" s="227"/>
      <c r="AO80" s="227">
        <f>SUM(AE80:AN80)</f>
        <v>95</v>
      </c>
      <c r="AP80" s="289"/>
      <c r="AQ80" s="59"/>
      <c r="AR80" s="59"/>
      <c r="AS80" s="59"/>
      <c r="AT80" s="59"/>
      <c r="AU80" s="29"/>
      <c r="AV80" s="29"/>
      <c r="AW80" s="29"/>
      <c r="AX80" s="29">
        <f>SUM(AQ80:AW80)</f>
        <v>0</v>
      </c>
      <c r="AY80" s="278"/>
      <c r="AZ80" s="293"/>
      <c r="BA80" s="294"/>
      <c r="BB80" s="287"/>
      <c r="BC80" s="58">
        <v>100</v>
      </c>
      <c r="BD80" s="17">
        <v>100</v>
      </c>
      <c r="BE80" s="17">
        <v>100</v>
      </c>
      <c r="BF80" s="17"/>
      <c r="BG80" s="17"/>
      <c r="BH80" s="227">
        <f>SUM(BC80:BG80)</f>
        <v>300</v>
      </c>
      <c r="BI80" s="289"/>
      <c r="BJ80" s="59">
        <v>30</v>
      </c>
      <c r="BK80" s="59">
        <v>25</v>
      </c>
      <c r="BL80" s="59"/>
      <c r="BM80" s="59"/>
      <c r="BN80" s="59"/>
      <c r="BO80" s="59"/>
      <c r="BP80" s="59"/>
      <c r="BQ80" s="59"/>
      <c r="BR80" s="59"/>
      <c r="BS80" s="59"/>
      <c r="BT80" s="29">
        <f>SUM(BJ80:BS80)</f>
        <v>55</v>
      </c>
      <c r="BU80" s="278"/>
      <c r="BV80" s="60">
        <v>100</v>
      </c>
      <c r="BW80" s="60">
        <v>100</v>
      </c>
      <c r="BX80" s="60">
        <v>100</v>
      </c>
      <c r="BY80" s="31"/>
      <c r="BZ80" s="31"/>
      <c r="CA80" s="32">
        <f>SUM(BV80:BZ80)</f>
        <v>300</v>
      </c>
      <c r="CB80" s="345"/>
      <c r="CC80" s="61">
        <v>100</v>
      </c>
      <c r="CD80" s="61">
        <v>100</v>
      </c>
      <c r="CE80" s="230"/>
      <c r="CF80" s="230"/>
      <c r="CG80" s="230"/>
      <c r="CH80" s="230">
        <f>SUM(CC80:CG80)</f>
        <v>200</v>
      </c>
      <c r="CI80" s="347"/>
      <c r="CJ80" s="62">
        <v>100</v>
      </c>
      <c r="CK80" s="62">
        <v>100</v>
      </c>
      <c r="CL80" s="34"/>
      <c r="CM80" s="34"/>
      <c r="CN80" s="34"/>
      <c r="CO80" s="63">
        <f>SUM(CJ80:CN80)</f>
        <v>200</v>
      </c>
      <c r="CP80" s="349"/>
      <c r="CQ80" s="64"/>
      <c r="CR80" s="64"/>
      <c r="CS80" s="64"/>
      <c r="CT80" s="65"/>
      <c r="CU80" s="35"/>
      <c r="CV80" s="35"/>
      <c r="CW80" s="35"/>
      <c r="CX80" s="35"/>
      <c r="CY80" s="66">
        <f>SUM(CQ80:CX80)</f>
        <v>0</v>
      </c>
      <c r="CZ80" s="318"/>
      <c r="DA80" s="322"/>
      <c r="DB80" s="323"/>
      <c r="DC80" s="319"/>
      <c r="DD80" s="39"/>
      <c r="DE80" s="39"/>
      <c r="DF80" s="39"/>
      <c r="DG80" s="39"/>
      <c r="DH80" s="308"/>
      <c r="DI80" s="67" t="s">
        <v>34</v>
      </c>
      <c r="DJ80" s="68" t="s">
        <v>35</v>
      </c>
      <c r="DK80" s="69" t="s">
        <v>36</v>
      </c>
      <c r="DL80" s="283"/>
      <c r="DM80" s="283"/>
      <c r="DN80" s="283"/>
      <c r="DO80" s="491"/>
      <c r="DR80" s="279" t="s">
        <v>37</v>
      </c>
      <c r="DS80" s="279"/>
      <c r="DT80" s="279"/>
      <c r="DU80" s="279"/>
      <c r="DV80" s="279"/>
      <c r="DW80" s="279"/>
    </row>
    <row r="81" spans="1:127" ht="18" customHeight="1">
      <c r="A81" s="70"/>
      <c r="B81" s="71" t="s">
        <v>297</v>
      </c>
      <c r="C81" s="236" t="s">
        <v>298</v>
      </c>
      <c r="D81" s="237"/>
      <c r="E81" s="74"/>
      <c r="F81" s="75"/>
      <c r="G81" s="75"/>
      <c r="H81" s="75"/>
      <c r="I81" s="75"/>
      <c r="J81" s="75"/>
      <c r="K81" s="75"/>
      <c r="L81" s="75"/>
      <c r="M81" s="76"/>
      <c r="N81" s="76"/>
      <c r="O81" s="76"/>
      <c r="P81" s="76"/>
      <c r="Q81" s="76" t="str">
        <f>IF(SUMIFS(E81:P81,E81:P81,"&gt;=0")=0,"",SUMIFS(E81:P81,E81:P81,"&gt;=0"))</f>
        <v/>
      </c>
      <c r="R81" s="76">
        <f>IFERROR(IF($R$77=0,0,((Q81/SUMIFS($E$80:$P$80,E81:P81,"&gt;=0")*100))),"")</f>
        <v>0</v>
      </c>
      <c r="S81" s="77"/>
      <c r="T81" s="77"/>
      <c r="U81" s="77"/>
      <c r="V81" s="77"/>
      <c r="W81" s="77"/>
      <c r="X81" s="78"/>
      <c r="Y81" s="78"/>
      <c r="Z81" s="78"/>
      <c r="AA81" s="78"/>
      <c r="AB81" s="78"/>
      <c r="AC81" s="78" t="str">
        <f>IF(SUMIFS(S81:AB81,S81:AB81,"&gt;=0")=0,"",SUMIFS(S81:AB81,S81:AB81,"&gt;=0"))</f>
        <v/>
      </c>
      <c r="AD81" s="79" t="str">
        <f>IFERROR(IF($AD$77=0,0,((AC81/SUMIFS($S$80:$AB$80,S81:AB81,"&gt;=0")*100))),"")</f>
        <v/>
      </c>
      <c r="AE81" s="74">
        <v>5</v>
      </c>
      <c r="AF81" s="75">
        <v>3</v>
      </c>
      <c r="AG81" s="75">
        <v>9</v>
      </c>
      <c r="AH81" s="75">
        <v>8</v>
      </c>
      <c r="AI81" s="75">
        <v>1</v>
      </c>
      <c r="AJ81" s="75">
        <v>9</v>
      </c>
      <c r="AK81" s="75"/>
      <c r="AL81" s="76"/>
      <c r="AM81" s="76"/>
      <c r="AN81" s="76"/>
      <c r="AO81" s="76">
        <f>IF(SUMIFS(AE81:AN81,AE81:AN81,"&gt;=0")=0,"",SUMIFS(AE81:AN81,AE81:AN81,"&gt;=0"))</f>
        <v>35</v>
      </c>
      <c r="AP81" s="76">
        <f>IFERROR(IF($AP$77=0,0,((AO81/SUMIFS($AE$80:$AN$80,AE81:AN81,"&gt;=0"))*100)),"")</f>
        <v>36.84210526315789</v>
      </c>
      <c r="AQ81" s="77"/>
      <c r="AR81" s="77"/>
      <c r="AS81" s="77"/>
      <c r="AT81" s="77"/>
      <c r="AU81" s="78"/>
      <c r="AV81" s="78"/>
      <c r="AW81" s="78"/>
      <c r="AX81" s="78" t="str">
        <f>IF(SUMIFS(AQ81:AW81,AQ81:AW81,"&gt;=0")=0,"",SUMIFS(AQ81:AW81,AQ81:AW81,"&gt;=0"))</f>
        <v/>
      </c>
      <c r="AY81" s="78">
        <f>IFERROR(IF($AY$77=0,0,((AX81/SUMIFS($AQ$80:$AW$80,AQ81:AW81,"&gt;=0"))*100)),"")</f>
        <v>0</v>
      </c>
      <c r="AZ81" s="262"/>
      <c r="BA81" s="263"/>
      <c r="BB81" s="80">
        <f>IFERROR(IF(OR($BB$77="",$BB$77=0),0,IF(AZ81/$AZ$80*100=0,"",AZ81/$AZ$80*100)),"")</f>
        <v>0</v>
      </c>
      <c r="BC81" s="74">
        <v>70</v>
      </c>
      <c r="BD81" s="75">
        <v>80</v>
      </c>
      <c r="BE81" s="75">
        <v>82</v>
      </c>
      <c r="BF81" s="75"/>
      <c r="BG81" s="75"/>
      <c r="BH81" s="76">
        <f>IF(SUMIFS(BC81:BG81,BC81:BG81,"&gt;=0")=0,"",SUMIFS(BC81:BG81,BC81:BG81,"&gt;=0"))</f>
        <v>232</v>
      </c>
      <c r="BI81" s="76">
        <f>IFERROR(IF($BI$77=0,0,((BH81/SUMIFS($BC$80:$BG$80,BC81:BG81,"&gt;=0"))*100)),"")</f>
        <v>77.333333333333329</v>
      </c>
      <c r="BJ81" s="77">
        <v>1</v>
      </c>
      <c r="BK81" s="77">
        <v>18</v>
      </c>
      <c r="BL81" s="77"/>
      <c r="BM81" s="77"/>
      <c r="BN81" s="77"/>
      <c r="BO81" s="77"/>
      <c r="BP81" s="77"/>
      <c r="BQ81" s="77"/>
      <c r="BR81" s="77"/>
      <c r="BS81" s="77"/>
      <c r="BT81" s="78">
        <f>IF(SUMIFS(BJ81:BS81,BJ81:BS81,"&gt;=0")=0,"",SUMIFS(BJ81:BS81,BJ81:BS81,"&gt;=0"))</f>
        <v>19</v>
      </c>
      <c r="BU81" s="78">
        <f>IFERROR(IF($BU$77=0,0,((BT81/SUMIFS($BJ$80:$BS$80,BJ81:BS81,"&gt;=0"))*100)),"")</f>
        <v>34.545454545454547</v>
      </c>
      <c r="BV81" s="81">
        <v>89</v>
      </c>
      <c r="BW81" s="81">
        <v>80</v>
      </c>
      <c r="BX81" s="81">
        <v>86</v>
      </c>
      <c r="BY81" s="82"/>
      <c r="BZ81" s="82"/>
      <c r="CA81" s="82">
        <f>IF(SUMIFS(BV81:BZ81,BV81:BZ81,"&gt;=0")=0,"",SUMIFS(BV81:BZ81,BV81:BZ81,"&gt;=0"))</f>
        <v>255</v>
      </c>
      <c r="CB81" s="82">
        <f>IFERROR(IF($CB$77=0,0,((CA81/SUMIFS($BV$80:$BZ$80,BV81:BZ81,"&gt;=0"))*100)),"")</f>
        <v>85</v>
      </c>
      <c r="CC81" s="83">
        <v>70</v>
      </c>
      <c r="CD81" s="83">
        <v>82</v>
      </c>
      <c r="CE81" s="84"/>
      <c r="CF81" s="84"/>
      <c r="CG81" s="84"/>
      <c r="CH81" s="84">
        <f>IF(SUMIFS(CC81:CG81,CC81:CG81,"&gt;=0")=0,"",SUMIFS(CC81:CG81,CC81:CG81,"&gt;=0"))</f>
        <v>152</v>
      </c>
      <c r="CI81" s="84">
        <f>IFERROR(IF($CI$77=0,0,((CH81/SUMIFS($CC$80:$CG$80,CC81:CG81,"&gt;=0"))*100)),"")</f>
        <v>76</v>
      </c>
      <c r="CJ81" s="85">
        <v>85</v>
      </c>
      <c r="CK81" s="85">
        <v>85</v>
      </c>
      <c r="CL81" s="86"/>
      <c r="CM81" s="86"/>
      <c r="CN81" s="86"/>
      <c r="CO81" s="86">
        <f>IF(SUMIFS(CJ81:CN81,CJ81:CN81,"&gt;=0")=0,"",SUMIFS(CJ81:CN81,CJ81:CN81,"&gt;=0"))</f>
        <v>170</v>
      </c>
      <c r="CP81" s="86">
        <f>IFERROR(IF($CP$77=0,0,((CO81/SUMIFS($CJ$80:$CN$80,CJ81:CN81,"&gt;=0"))*100)),"")</f>
        <v>85</v>
      </c>
      <c r="CQ81" s="74"/>
      <c r="CR81" s="75"/>
      <c r="CS81" s="75"/>
      <c r="CT81" s="87"/>
      <c r="CU81" s="88"/>
      <c r="CV81" s="88"/>
      <c r="CW81" s="88"/>
      <c r="CX81" s="88"/>
      <c r="CY81" s="88" t="str">
        <f>IF(SUMIFS(CQ81:CX81,CQ81:CX81,"&gt;=0")=0,"",SUMIFS(CQ81:CX81,CQ81:CX81,"&gt;=0"))</f>
        <v/>
      </c>
      <c r="CZ81" s="89">
        <f>IFERROR(IF($CZ$77=0,0,((CY81/SUMIFS($CQ$80:$CX$80,CQ81:CX81,"&gt;=0"))*100)),"")</f>
        <v>0</v>
      </c>
      <c r="DA81" s="496">
        <v>24</v>
      </c>
      <c r="DB81" s="496"/>
      <c r="DC81" s="80">
        <f>IFERROR(IF(OR($DC$77="",$DC$77=0),0,IF((DA81/$DA$79*100)*$DC$77/100=0,"",(DA81/$DA$79*100)*$DC$77/100)),"")</f>
        <v>10</v>
      </c>
      <c r="DD81" s="162" t="str">
        <f>IFERROR((R81*$R$77+AD81*$AD$77)/100*$AC$76/100,"")</f>
        <v/>
      </c>
      <c r="DE81" s="162">
        <f>IFERROR(((AP81*$AP$77+AY81*$AY$77+BB81*$BB$77)/100)*$BA$76/100,"")</f>
        <v>9.2105263157894726</v>
      </c>
      <c r="DF81" s="162">
        <f>IFERROR(((BI81*$BI$77+BU81*$BU$77+CB81*$CB$77+CI81*$CI$77+CP81*$CP$77+CZ81*$CZ$77)/100)*$CY$76/100,"")</f>
        <v>35.787878787878789</v>
      </c>
      <c r="DG81" s="162">
        <f>IFERROR(DC81,"")</f>
        <v>10</v>
      </c>
      <c r="DH81" s="93">
        <f>IFERROR(IF(AND($C$76="",$E$75="",$AE$75="",$BC$75="",$E$74=""),IF(SUM(DD81:DG81)=0,"",SUM(DD81:DG81)),""),"")</f>
        <v>54.998405103668262</v>
      </c>
      <c r="DI81" s="94">
        <f>IFERROR(75+(100-75)/(100-60)*(DH81-60),"")</f>
        <v>71.87400318979266</v>
      </c>
      <c r="DJ81" s="95">
        <f>IFERROR(75+(100-75)/(100-55)*(DH81-55),"")</f>
        <v>74.999113946482368</v>
      </c>
      <c r="DK81" s="96">
        <f>IFERROR(75+(100-75)/(100-50)*(DH81-50),"")</f>
        <v>77.499202551834131</v>
      </c>
      <c r="DL81" s="163">
        <f t="shared" ref="DL81:DL135" si="31">IFERROR(IF(ROUND(IF($C$75="Green",DI81,IF($C$75="Orange",DJ81,IF($C$75="Yellow",DK81,"Error!"))),0)&lt;70,70,ROUND(IF($C$75="Green",DI81,IF($C$75="Orange",DJ81,IF($C$75="Yellow",DK81,"Error!"))),0)),"")</f>
        <v>77</v>
      </c>
      <c r="DM81" s="164">
        <f>IFERROR(DL81-DN81,"")</f>
        <v>-9</v>
      </c>
      <c r="DN81" s="225">
        <f>DL13</f>
        <v>86</v>
      </c>
      <c r="DO81" s="240">
        <f>IFERROR(AVERAGE(DL81,DN81),"")</f>
        <v>81.5</v>
      </c>
      <c r="DR81" s="275" t="s">
        <v>40</v>
      </c>
      <c r="DS81" s="275"/>
      <c r="DT81" s="275"/>
      <c r="DU81" s="275"/>
      <c r="DV81" s="276">
        <f>COUNTIFS($DL$81:$DL$135,"&gt;=95",$DL$81:$DL$135,"&lt;=100")</f>
        <v>0</v>
      </c>
      <c r="DW81" s="276"/>
    </row>
    <row r="82" spans="1:127" ht="18" customHeight="1">
      <c r="A82" s="70"/>
      <c r="B82" s="71" t="s">
        <v>299</v>
      </c>
      <c r="C82" s="236" t="s">
        <v>300</v>
      </c>
      <c r="D82" s="237"/>
      <c r="E82" s="74"/>
      <c r="F82" s="75"/>
      <c r="G82" s="75"/>
      <c r="H82" s="75"/>
      <c r="I82" s="75"/>
      <c r="J82" s="75"/>
      <c r="K82" s="75"/>
      <c r="L82" s="75"/>
      <c r="M82" s="76"/>
      <c r="N82" s="76"/>
      <c r="O82" s="76"/>
      <c r="P82" s="76"/>
      <c r="Q82" s="76" t="str">
        <f t="shared" ref="Q82:Q135" si="32">IF(SUMIFS(E82:P82,E82:P82,"&gt;=0")=0,"",SUMIFS(E82:P82,E82:P82,"&gt;=0"))</f>
        <v/>
      </c>
      <c r="R82" s="76">
        <f t="shared" ref="R82:R135" si="33">IFERROR(IF($R$77=0,0,((Q82/SUMIFS($E$80:$P$80,E82:P82,"&gt;=0")*100))),"")</f>
        <v>0</v>
      </c>
      <c r="S82" s="77"/>
      <c r="T82" s="77"/>
      <c r="U82" s="77"/>
      <c r="V82" s="77"/>
      <c r="W82" s="77"/>
      <c r="X82" s="78"/>
      <c r="Y82" s="78"/>
      <c r="Z82" s="78"/>
      <c r="AA82" s="78"/>
      <c r="AB82" s="78"/>
      <c r="AC82" s="78" t="str">
        <f t="shared" ref="AC82:AC135" si="34">IF(SUMIFS(S82:AB82,S82:AB82,"&gt;=0")=0,"",SUMIFS(S82:AB82,S82:AB82,"&gt;=0"))</f>
        <v/>
      </c>
      <c r="AD82" s="79" t="str">
        <f t="shared" ref="AD82:AD135" si="35">IFERROR(IF($AD$77=0,0,((AC82/SUMIFS($S$80:$AB$80,S82:AB82,"&gt;=0")*100))),"")</f>
        <v/>
      </c>
      <c r="AE82" s="74">
        <v>1</v>
      </c>
      <c r="AF82" s="75">
        <v>1</v>
      </c>
      <c r="AG82" s="75">
        <v>1</v>
      </c>
      <c r="AH82" s="75">
        <v>1</v>
      </c>
      <c r="AI82" s="75">
        <v>4</v>
      </c>
      <c r="AJ82" s="75">
        <v>6</v>
      </c>
      <c r="AK82" s="75"/>
      <c r="AL82" s="76"/>
      <c r="AM82" s="76"/>
      <c r="AN82" s="76"/>
      <c r="AO82" s="76">
        <f t="shared" ref="AO82:AO135" si="36">IF(SUMIFS(AE82:AN82,AE82:AN82,"&gt;=0")=0,"",SUMIFS(AE82:AN82,AE82:AN82,"&gt;=0"))</f>
        <v>14</v>
      </c>
      <c r="AP82" s="76">
        <f t="shared" ref="AP82:AP135" si="37">IFERROR(IF($AP$77=0,0,((AO82/SUMIFS($AE$80:$AN$80,AE82:AN82,"&gt;=0"))*100)),"")</f>
        <v>14.736842105263156</v>
      </c>
      <c r="AQ82" s="77"/>
      <c r="AR82" s="77"/>
      <c r="AS82" s="77"/>
      <c r="AT82" s="77"/>
      <c r="AU82" s="78"/>
      <c r="AV82" s="78"/>
      <c r="AW82" s="78"/>
      <c r="AX82" s="78" t="str">
        <f t="shared" ref="AX82:AX135" si="38">IF(SUMIFS(AQ82:AW82,AQ82:AW82,"&gt;=0")=0,"",SUMIFS(AQ82:AW82,AQ82:AW82,"&gt;=0"))</f>
        <v/>
      </c>
      <c r="AY82" s="78">
        <f t="shared" ref="AY82:AY135" si="39">IFERROR(IF($AY$77=0,0,((AX82/SUMIFS($AQ$80:$AW$80,AQ82:AW82,"&gt;=0"))*100)),"")</f>
        <v>0</v>
      </c>
      <c r="AZ82" s="262"/>
      <c r="BA82" s="263"/>
      <c r="BB82" s="80">
        <f t="shared" ref="BB82:BB135" si="40">IFERROR(IF(OR($BB$77="",$BB$77=0),0,IF(AZ82/$AZ$80*100=0,"",AZ82/$AZ$80*100)),"")</f>
        <v>0</v>
      </c>
      <c r="BC82" s="74">
        <v>85</v>
      </c>
      <c r="BD82" s="75">
        <v>70</v>
      </c>
      <c r="BE82" s="75">
        <v>82</v>
      </c>
      <c r="BF82" s="75"/>
      <c r="BG82" s="75"/>
      <c r="BH82" s="76">
        <f t="shared" ref="BH82:BH135" si="41">IF(SUMIFS(BC82:BG82,BC82:BG82,"&gt;=0")=0,"",SUMIFS(BC82:BG82,BC82:BG82,"&gt;=0"))</f>
        <v>237</v>
      </c>
      <c r="BI82" s="76">
        <f t="shared" ref="BI82:BI135" si="42">IFERROR(IF($BI$77=0,0,((BH82/SUMIFS($BC$80:$BG$80,BC82:BG82,"&gt;=0"))*100)),"")</f>
        <v>79</v>
      </c>
      <c r="BJ82" s="77">
        <v>14</v>
      </c>
      <c r="BK82" s="77">
        <v>1</v>
      </c>
      <c r="BL82" s="77"/>
      <c r="BM82" s="77"/>
      <c r="BN82" s="77"/>
      <c r="BO82" s="77"/>
      <c r="BP82" s="77"/>
      <c r="BQ82" s="77"/>
      <c r="BR82" s="77"/>
      <c r="BS82" s="77"/>
      <c r="BT82" s="78">
        <f t="shared" ref="BT82:BT135" si="43">IF(SUMIFS(BJ82:BS82,BJ82:BS82,"&gt;=0")=0,"",SUMIFS(BJ82:BS82,BJ82:BS82,"&gt;=0"))</f>
        <v>15</v>
      </c>
      <c r="BU82" s="78">
        <f t="shared" ref="BU82:BU135" si="44">IFERROR(IF($BU$77=0,0,((BT82/SUMIFS($BJ$80:$BS$80,BJ82:BS82,"&gt;=0"))*100)),"")</f>
        <v>27.27272727272727</v>
      </c>
      <c r="BV82" s="81">
        <v>70</v>
      </c>
      <c r="BW82" s="81">
        <v>92</v>
      </c>
      <c r="BX82" s="81">
        <v>82</v>
      </c>
      <c r="BY82" s="82"/>
      <c r="BZ82" s="82"/>
      <c r="CA82" s="82">
        <f t="shared" ref="CA82:CA135" si="45">IF(SUMIFS(BV82:BZ82,BV82:BZ82,"&gt;=0")=0,"",SUMIFS(BV82:BZ82,BV82:BZ82,"&gt;=0"))</f>
        <v>244</v>
      </c>
      <c r="CB82" s="82">
        <f t="shared" ref="CB82:CB135" si="46">IFERROR(IF($CB$77=0,0,((CA82/SUMIFS($BV$80:$BZ$80,BV82:BZ82,"&gt;=0"))*100)),"")</f>
        <v>81.333333333333329</v>
      </c>
      <c r="CC82" s="83">
        <v>70</v>
      </c>
      <c r="CD82" s="83">
        <v>70</v>
      </c>
      <c r="CE82" s="84"/>
      <c r="CF82" s="84"/>
      <c r="CG82" s="84"/>
      <c r="CH82" s="84">
        <f t="shared" ref="CH82:CH135" si="47">IF(SUMIFS(CC82:CG82,CC82:CG82,"&gt;=0")=0,"",SUMIFS(CC82:CG82,CC82:CG82,"&gt;=0"))</f>
        <v>140</v>
      </c>
      <c r="CI82" s="84">
        <f t="shared" ref="CI82:CI135" si="48">IFERROR(IF($CI$77=0,0,((CH82/SUMIFS($CC$80:$CG$80,CC82:CG82,"&gt;=0"))*100)),"")</f>
        <v>70</v>
      </c>
      <c r="CJ82" s="85">
        <v>89</v>
      </c>
      <c r="CK82" s="85">
        <v>86</v>
      </c>
      <c r="CL82" s="86"/>
      <c r="CM82" s="86"/>
      <c r="CN82" s="86"/>
      <c r="CO82" s="86">
        <f t="shared" ref="CO82:CO135" si="49">IF(SUMIFS(CJ82:CN82,CJ82:CN82,"&gt;=0")=0,"",SUMIFS(CJ82:CN82,CJ82:CN82,"&gt;=0"))</f>
        <v>175</v>
      </c>
      <c r="CP82" s="86">
        <f t="shared" ref="CP82:CP135" si="50">IFERROR(IF($CP$77=0,0,((CO82/SUMIFS($CJ$80:$CN$80,CJ82:CN82,"&gt;=0"))*100)),"")</f>
        <v>87.5</v>
      </c>
      <c r="CQ82" s="74"/>
      <c r="CR82" s="75"/>
      <c r="CS82" s="75"/>
      <c r="CT82" s="87"/>
      <c r="CU82" s="88"/>
      <c r="CV82" s="88"/>
      <c r="CW82" s="88"/>
      <c r="CX82" s="88"/>
      <c r="CY82" s="88" t="str">
        <f t="shared" ref="CY82:CY135" si="51">IF(SUMIFS(CQ82:CX82,CQ82:CX82,"&gt;=0")=0,"",SUMIFS(CQ82:CX82,CQ82:CX82,"&gt;=0"))</f>
        <v/>
      </c>
      <c r="CZ82" s="89">
        <f t="shared" ref="CZ82:CZ135" si="52">IFERROR(IF($CZ$77=0,0,((CY82/SUMIFS($CQ$80:$CX$80,CQ82:CX82,"&gt;=0"))*100)),"")</f>
        <v>0</v>
      </c>
      <c r="DA82" s="496">
        <v>22</v>
      </c>
      <c r="DB82" s="496"/>
      <c r="DC82" s="80">
        <f t="shared" ref="DC82:DC135" si="53">IFERROR(IF(OR($DC$77="",$DC$77=0),0,IF((DA82/$DA$79*100)*$DC$77/100=0,"",(DA82/$DA$79*100)*$DC$77/100)),"")</f>
        <v>9.1666666666666661</v>
      </c>
      <c r="DD82" s="162" t="str">
        <f t="shared" ref="DD82:DD135" si="54">IFERROR((R82*$R$77+AD82*$AD$77)/100*$AC$76/100,"")</f>
        <v/>
      </c>
      <c r="DE82" s="162">
        <f>IFERROR(((AP82*$AP$77+AY82*$AY$77+BB82*$BB$77)/100)*$BA$76/100,"")</f>
        <v>3.6842105263157889</v>
      </c>
      <c r="DF82" s="162">
        <f>IFERROR(((BI82*$BI$77+BU82*$BU$77+CB82*$CB$77+CI82*$CI$77+CP82*$CP$77+CZ82*$CZ$77)/100)*$CY$76/100,"")</f>
        <v>34.510606060606058</v>
      </c>
      <c r="DG82" s="162">
        <f>IFERROR(DC82,"")</f>
        <v>9.1666666666666661</v>
      </c>
      <c r="DH82" s="93">
        <f t="shared" ref="DH82:DH134" si="55">IFERROR(IF(AND($C$76="",$E$75="",$AE$75="",$BC$75="",$E$74=""),IF(SUM(DD82:DG82)=0,"",SUM(DD82:DG82)),""),"")</f>
        <v>47.36148325358851</v>
      </c>
      <c r="DI82" s="94">
        <f t="shared" ref="DI82:DI135" si="56">IFERROR(75+(100-75)/(100-60)*(DH82-60),"")</f>
        <v>67.100927033492823</v>
      </c>
      <c r="DJ82" s="95">
        <f t="shared" ref="DJ82:DJ135" si="57">IFERROR(75+(100-75)/(100-55)*(DH82-55),"")</f>
        <v>70.756379585326954</v>
      </c>
      <c r="DK82" s="96">
        <f t="shared" ref="DK82:DK135" si="58">IFERROR(75+(100-75)/(100-50)*(DH82-50),"")</f>
        <v>73.680741626794259</v>
      </c>
      <c r="DL82" s="163">
        <f t="shared" si="31"/>
        <v>74</v>
      </c>
      <c r="DM82" s="164">
        <f t="shared" ref="DM82:DM135" si="59">IFERROR(DL82-DN82,"")</f>
        <v>0</v>
      </c>
      <c r="DN82" s="225">
        <f t="shared" ref="DN82:DN135" si="60">DL14</f>
        <v>74</v>
      </c>
      <c r="DO82" s="240">
        <f t="shared" ref="DO82:DO125" si="61">IFERROR(AVERAGE(DL82,DN82),"")</f>
        <v>74</v>
      </c>
      <c r="DR82" s="275" t="s">
        <v>43</v>
      </c>
      <c r="DS82" s="275"/>
      <c r="DT82" s="275"/>
      <c r="DU82" s="275"/>
      <c r="DV82" s="276">
        <f>COUNTIFS($DL$81:$DL$135,"&gt;=90",$DL$81:$DL$135,"&lt;95")</f>
        <v>6</v>
      </c>
      <c r="DW82" s="276"/>
    </row>
    <row r="83" spans="1:127" ht="18" customHeight="1">
      <c r="A83" s="70"/>
      <c r="B83" s="99" t="s">
        <v>301</v>
      </c>
      <c r="C83" s="234" t="s">
        <v>302</v>
      </c>
      <c r="D83" s="237"/>
      <c r="E83" s="74"/>
      <c r="F83" s="75"/>
      <c r="G83" s="75"/>
      <c r="H83" s="75"/>
      <c r="I83" s="75"/>
      <c r="J83" s="75"/>
      <c r="K83" s="75"/>
      <c r="L83" s="75"/>
      <c r="M83" s="76"/>
      <c r="N83" s="76"/>
      <c r="O83" s="76"/>
      <c r="P83" s="76"/>
      <c r="Q83" s="76" t="str">
        <f t="shared" si="32"/>
        <v/>
      </c>
      <c r="R83" s="76">
        <f t="shared" si="33"/>
        <v>0</v>
      </c>
      <c r="S83" s="77"/>
      <c r="T83" s="77"/>
      <c r="U83" s="77"/>
      <c r="V83" s="77"/>
      <c r="W83" s="77"/>
      <c r="X83" s="78"/>
      <c r="Y83" s="78"/>
      <c r="Z83" s="78"/>
      <c r="AA83" s="78"/>
      <c r="AB83" s="78"/>
      <c r="AC83" s="78" t="str">
        <f t="shared" si="34"/>
        <v/>
      </c>
      <c r="AD83" s="79" t="str">
        <f t="shared" si="35"/>
        <v/>
      </c>
      <c r="AE83" s="74">
        <v>1</v>
      </c>
      <c r="AF83" s="75">
        <v>1</v>
      </c>
      <c r="AG83" s="75">
        <v>12</v>
      </c>
      <c r="AH83" s="75">
        <v>1</v>
      </c>
      <c r="AI83" s="75">
        <v>10</v>
      </c>
      <c r="AJ83" s="75">
        <v>1</v>
      </c>
      <c r="AK83" s="75"/>
      <c r="AL83" s="76"/>
      <c r="AM83" s="76"/>
      <c r="AN83" s="76"/>
      <c r="AO83" s="76">
        <f t="shared" si="36"/>
        <v>26</v>
      </c>
      <c r="AP83" s="76">
        <f t="shared" si="37"/>
        <v>27.368421052631582</v>
      </c>
      <c r="AQ83" s="77"/>
      <c r="AR83" s="77"/>
      <c r="AS83" s="77"/>
      <c r="AT83" s="77"/>
      <c r="AU83" s="78"/>
      <c r="AV83" s="78"/>
      <c r="AW83" s="78"/>
      <c r="AX83" s="78" t="str">
        <f t="shared" si="38"/>
        <v/>
      </c>
      <c r="AY83" s="78">
        <f t="shared" si="39"/>
        <v>0</v>
      </c>
      <c r="AZ83" s="262"/>
      <c r="BA83" s="263"/>
      <c r="BB83" s="80">
        <f t="shared" si="40"/>
        <v>0</v>
      </c>
      <c r="BC83" s="74">
        <v>70</v>
      </c>
      <c r="BD83" s="75">
        <v>70</v>
      </c>
      <c r="BE83" s="75">
        <v>82</v>
      </c>
      <c r="BF83" s="75"/>
      <c r="BG83" s="75"/>
      <c r="BH83" s="76">
        <f t="shared" si="41"/>
        <v>222</v>
      </c>
      <c r="BI83" s="76">
        <f t="shared" si="42"/>
        <v>74</v>
      </c>
      <c r="BJ83" s="77">
        <v>13</v>
      </c>
      <c r="BK83" s="77">
        <v>1</v>
      </c>
      <c r="BL83" s="77"/>
      <c r="BM83" s="77"/>
      <c r="BN83" s="77"/>
      <c r="BO83" s="77"/>
      <c r="BP83" s="77"/>
      <c r="BQ83" s="77"/>
      <c r="BR83" s="77"/>
      <c r="BS83" s="77"/>
      <c r="BT83" s="78">
        <f t="shared" si="43"/>
        <v>14</v>
      </c>
      <c r="BU83" s="78">
        <f t="shared" si="44"/>
        <v>25.454545454545453</v>
      </c>
      <c r="BV83" s="81">
        <v>89</v>
      </c>
      <c r="BW83" s="81">
        <v>80</v>
      </c>
      <c r="BX83" s="81">
        <v>70</v>
      </c>
      <c r="BY83" s="82"/>
      <c r="BZ83" s="82"/>
      <c r="CA83" s="82">
        <f t="shared" si="45"/>
        <v>239</v>
      </c>
      <c r="CB83" s="82">
        <f t="shared" si="46"/>
        <v>79.666666666666657</v>
      </c>
      <c r="CC83" s="83">
        <v>70</v>
      </c>
      <c r="CD83" s="83">
        <v>70</v>
      </c>
      <c r="CE83" s="84"/>
      <c r="CF83" s="84"/>
      <c r="CG83" s="84"/>
      <c r="CH83" s="84">
        <f t="shared" si="47"/>
        <v>140</v>
      </c>
      <c r="CI83" s="84">
        <f t="shared" si="48"/>
        <v>70</v>
      </c>
      <c r="CJ83" s="85">
        <v>70</v>
      </c>
      <c r="CK83" s="85">
        <v>80</v>
      </c>
      <c r="CL83" s="86"/>
      <c r="CM83" s="86"/>
      <c r="CN83" s="86"/>
      <c r="CO83" s="86">
        <f t="shared" si="49"/>
        <v>150</v>
      </c>
      <c r="CP83" s="86">
        <f t="shared" si="50"/>
        <v>75</v>
      </c>
      <c r="CQ83" s="74"/>
      <c r="CR83" s="75"/>
      <c r="CS83" s="75"/>
      <c r="CT83" s="87"/>
      <c r="CU83" s="88"/>
      <c r="CV83" s="88"/>
      <c r="CW83" s="88"/>
      <c r="CX83" s="88"/>
      <c r="CY83" s="88" t="str">
        <f t="shared" si="51"/>
        <v/>
      </c>
      <c r="CZ83" s="89">
        <f t="shared" si="52"/>
        <v>0</v>
      </c>
      <c r="DA83" s="496">
        <v>29</v>
      </c>
      <c r="DB83" s="496"/>
      <c r="DC83" s="80">
        <f>IFERROR(IF(OR($DC$77="",$DC$77=0),0,IF((DA83/$DA$79*100)*$DC$77/100=0,"",(DA83/$DA$79*100)*$DC$77/100)),"")</f>
        <v>12.083333333333336</v>
      </c>
      <c r="DD83" s="162" t="str">
        <f t="shared" si="54"/>
        <v/>
      </c>
      <c r="DE83" s="162">
        <f t="shared" ref="DE83:DE135" si="62">IFERROR(((AP83*$AP$77+AY83*$AY$77+BB83*$BB$77)/100)*$BA$76/100,"")</f>
        <v>6.8421052631578956</v>
      </c>
      <c r="DF83" s="162">
        <f t="shared" ref="DF83:DF135" si="63">IFERROR(((BI83*$BI$77+BU83*$BU$77+CB83*$CB$77+CI83*$CI$77+CP83*$CP$77+CZ83*$CZ$77)/100)*$CY$76/100,"")</f>
        <v>32.412121212121207</v>
      </c>
      <c r="DG83" s="162">
        <f t="shared" ref="DG83:DG135" si="64">IFERROR(DC83,"")</f>
        <v>12.083333333333336</v>
      </c>
      <c r="DH83" s="93">
        <f>IFERROR(IF(AND($C$76="",$E$75="",$AE$75="",$BC$75="",$E$74=""),IF(SUM(DD83:DG83)=0,"",SUM(DD83:DG83)),""),"")</f>
        <v>51.33755980861244</v>
      </c>
      <c r="DI83" s="94">
        <f t="shared" si="56"/>
        <v>69.585974880382778</v>
      </c>
      <c r="DJ83" s="95">
        <f t="shared" si="57"/>
        <v>72.965311004784695</v>
      </c>
      <c r="DK83" s="96">
        <f t="shared" si="58"/>
        <v>75.66877990430622</v>
      </c>
      <c r="DL83" s="163">
        <f t="shared" si="31"/>
        <v>76</v>
      </c>
      <c r="DM83" s="164">
        <f t="shared" si="59"/>
        <v>3</v>
      </c>
      <c r="DN83" s="225">
        <f t="shared" si="60"/>
        <v>73</v>
      </c>
      <c r="DO83" s="240">
        <f t="shared" si="61"/>
        <v>74.5</v>
      </c>
      <c r="DR83" s="275" t="s">
        <v>46</v>
      </c>
      <c r="DS83" s="275"/>
      <c r="DT83" s="275"/>
      <c r="DU83" s="275"/>
      <c r="DV83" s="276">
        <f>COUNTIFS($DL$81:$DL$135,"&gt;=85",$DL$81:$DL$135,"&lt;90")</f>
        <v>6</v>
      </c>
      <c r="DW83" s="276"/>
    </row>
    <row r="84" spans="1:127" ht="18" customHeight="1">
      <c r="A84" s="70"/>
      <c r="B84" s="71" t="s">
        <v>303</v>
      </c>
      <c r="C84" s="236" t="s">
        <v>304</v>
      </c>
      <c r="D84" s="237"/>
      <c r="E84" s="74"/>
      <c r="F84" s="75"/>
      <c r="G84" s="75"/>
      <c r="H84" s="75"/>
      <c r="I84" s="75"/>
      <c r="J84" s="75"/>
      <c r="K84" s="75"/>
      <c r="L84" s="75"/>
      <c r="M84" s="76"/>
      <c r="N84" s="76"/>
      <c r="O84" s="76"/>
      <c r="P84" s="76"/>
      <c r="Q84" s="76" t="str">
        <f t="shared" si="32"/>
        <v/>
      </c>
      <c r="R84" s="76">
        <f t="shared" si="33"/>
        <v>0</v>
      </c>
      <c r="S84" s="77"/>
      <c r="T84" s="77"/>
      <c r="U84" s="77"/>
      <c r="V84" s="77"/>
      <c r="W84" s="77"/>
      <c r="X84" s="78"/>
      <c r="Y84" s="78"/>
      <c r="Z84" s="78"/>
      <c r="AA84" s="78"/>
      <c r="AB84" s="78"/>
      <c r="AC84" s="78" t="str">
        <f t="shared" si="34"/>
        <v/>
      </c>
      <c r="AD84" s="79" t="str">
        <f t="shared" si="35"/>
        <v/>
      </c>
      <c r="AE84" s="74">
        <v>1</v>
      </c>
      <c r="AF84" s="75">
        <v>3</v>
      </c>
      <c r="AG84" s="75">
        <v>5</v>
      </c>
      <c r="AH84" s="75">
        <v>8</v>
      </c>
      <c r="AI84" s="75">
        <v>2</v>
      </c>
      <c r="AJ84" s="75">
        <v>1</v>
      </c>
      <c r="AK84" s="75"/>
      <c r="AL84" s="76"/>
      <c r="AM84" s="76"/>
      <c r="AN84" s="76"/>
      <c r="AO84" s="76">
        <f t="shared" si="36"/>
        <v>20</v>
      </c>
      <c r="AP84" s="76">
        <f t="shared" si="37"/>
        <v>21.052631578947366</v>
      </c>
      <c r="AQ84" s="77"/>
      <c r="AR84" s="77"/>
      <c r="AS84" s="77"/>
      <c r="AT84" s="77"/>
      <c r="AU84" s="78"/>
      <c r="AV84" s="78"/>
      <c r="AW84" s="78"/>
      <c r="AX84" s="78" t="str">
        <f t="shared" si="38"/>
        <v/>
      </c>
      <c r="AY84" s="78">
        <f t="shared" si="39"/>
        <v>0</v>
      </c>
      <c r="AZ84" s="262"/>
      <c r="BA84" s="263"/>
      <c r="BB84" s="80">
        <f t="shared" si="40"/>
        <v>0</v>
      </c>
      <c r="BC84" s="74">
        <v>88</v>
      </c>
      <c r="BD84" s="75">
        <v>87</v>
      </c>
      <c r="BE84" s="75">
        <v>100</v>
      </c>
      <c r="BF84" s="75"/>
      <c r="BG84" s="75"/>
      <c r="BH84" s="76">
        <f t="shared" si="41"/>
        <v>275</v>
      </c>
      <c r="BI84" s="76">
        <f t="shared" si="42"/>
        <v>91.666666666666657</v>
      </c>
      <c r="BJ84" s="77">
        <v>1</v>
      </c>
      <c r="BK84" s="77">
        <v>1</v>
      </c>
      <c r="BL84" s="77"/>
      <c r="BM84" s="77"/>
      <c r="BN84" s="77"/>
      <c r="BO84" s="77"/>
      <c r="BP84" s="77"/>
      <c r="BQ84" s="77"/>
      <c r="BR84" s="77"/>
      <c r="BS84" s="77"/>
      <c r="BT84" s="78">
        <f t="shared" si="43"/>
        <v>2</v>
      </c>
      <c r="BU84" s="78">
        <f t="shared" si="44"/>
        <v>3.6363636363636362</v>
      </c>
      <c r="BV84" s="81">
        <v>85</v>
      </c>
      <c r="BW84" s="81">
        <v>89</v>
      </c>
      <c r="BX84" s="81">
        <v>70</v>
      </c>
      <c r="BY84" s="82"/>
      <c r="BZ84" s="82"/>
      <c r="CA84" s="82">
        <f t="shared" si="45"/>
        <v>244</v>
      </c>
      <c r="CB84" s="82">
        <f t="shared" si="46"/>
        <v>81.333333333333329</v>
      </c>
      <c r="CC84" s="83">
        <v>70</v>
      </c>
      <c r="CD84" s="83">
        <v>70</v>
      </c>
      <c r="CE84" s="84"/>
      <c r="CF84" s="84"/>
      <c r="CG84" s="84"/>
      <c r="CH84" s="84">
        <f t="shared" si="47"/>
        <v>140</v>
      </c>
      <c r="CI84" s="84">
        <f t="shared" si="48"/>
        <v>70</v>
      </c>
      <c r="CJ84" s="85">
        <v>91</v>
      </c>
      <c r="CK84" s="85">
        <v>83</v>
      </c>
      <c r="CL84" s="86"/>
      <c r="CM84" s="86"/>
      <c r="CN84" s="86"/>
      <c r="CO84" s="86">
        <f t="shared" si="49"/>
        <v>174</v>
      </c>
      <c r="CP84" s="86">
        <f t="shared" si="50"/>
        <v>87</v>
      </c>
      <c r="CQ84" s="74"/>
      <c r="CR84" s="75"/>
      <c r="CS84" s="75"/>
      <c r="CT84" s="87"/>
      <c r="CU84" s="88"/>
      <c r="CV84" s="88"/>
      <c r="CW84" s="88"/>
      <c r="CX84" s="88"/>
      <c r="CY84" s="88" t="str">
        <f t="shared" si="51"/>
        <v/>
      </c>
      <c r="CZ84" s="89">
        <f t="shared" si="52"/>
        <v>0</v>
      </c>
      <c r="DA84" s="496">
        <v>14</v>
      </c>
      <c r="DB84" s="496"/>
      <c r="DC84" s="80">
        <f t="shared" si="53"/>
        <v>5.8333333333333321</v>
      </c>
      <c r="DD84" s="162" t="str">
        <f t="shared" si="54"/>
        <v/>
      </c>
      <c r="DE84" s="162">
        <f t="shared" si="62"/>
        <v>5.2631578947368416</v>
      </c>
      <c r="DF84" s="162">
        <f t="shared" si="63"/>
        <v>33.36363636363636</v>
      </c>
      <c r="DG84" s="162">
        <f t="shared" si="64"/>
        <v>5.8333333333333321</v>
      </c>
      <c r="DH84" s="93">
        <f t="shared" si="55"/>
        <v>44.460127591706538</v>
      </c>
      <c r="DI84" s="94">
        <f>IFERROR(75+(100-75)/(100-60)*(DH84-60),"")</f>
        <v>65.287579744816583</v>
      </c>
      <c r="DJ84" s="95">
        <f t="shared" si="57"/>
        <v>69.144515328725859</v>
      </c>
      <c r="DK84" s="96">
        <f>IFERROR(75+(100-75)/(100-50)*(DH84-50),"")</f>
        <v>72.230063795853269</v>
      </c>
      <c r="DL84" s="163">
        <f t="shared" si="31"/>
        <v>72</v>
      </c>
      <c r="DM84" s="164">
        <f t="shared" si="59"/>
        <v>-5</v>
      </c>
      <c r="DN84" s="225">
        <f>DL16</f>
        <v>77</v>
      </c>
      <c r="DO84" s="240">
        <f t="shared" si="61"/>
        <v>74.5</v>
      </c>
      <c r="DR84" s="275" t="s">
        <v>49</v>
      </c>
      <c r="DS84" s="275"/>
      <c r="DT84" s="275"/>
      <c r="DU84" s="275"/>
      <c r="DV84" s="276">
        <f>COUNTIFS($DL$81:$DL$135,"&gt;=80",$DL$81:$DL$135,"&lt;85")</f>
        <v>13</v>
      </c>
      <c r="DW84" s="276"/>
    </row>
    <row r="85" spans="1:127" ht="18" customHeight="1">
      <c r="A85" s="174"/>
      <c r="B85" s="71" t="s">
        <v>305</v>
      </c>
      <c r="C85" s="236" t="s">
        <v>306</v>
      </c>
      <c r="D85" s="237"/>
      <c r="E85" s="74"/>
      <c r="F85" s="75"/>
      <c r="G85" s="75"/>
      <c r="H85" s="75"/>
      <c r="I85" s="75"/>
      <c r="J85" s="75"/>
      <c r="K85" s="75"/>
      <c r="L85" s="75"/>
      <c r="M85" s="76"/>
      <c r="N85" s="76"/>
      <c r="O85" s="76"/>
      <c r="P85" s="76"/>
      <c r="Q85" s="76" t="str">
        <f t="shared" si="32"/>
        <v/>
      </c>
      <c r="R85" s="76">
        <f t="shared" si="33"/>
        <v>0</v>
      </c>
      <c r="S85" s="77"/>
      <c r="T85" s="77"/>
      <c r="U85" s="77"/>
      <c r="V85" s="77"/>
      <c r="W85" s="77"/>
      <c r="X85" s="78"/>
      <c r="Y85" s="78"/>
      <c r="Z85" s="78"/>
      <c r="AA85" s="78"/>
      <c r="AB85" s="78"/>
      <c r="AC85" s="78" t="str">
        <f t="shared" si="34"/>
        <v/>
      </c>
      <c r="AD85" s="79" t="str">
        <f t="shared" si="35"/>
        <v/>
      </c>
      <c r="AE85" s="74">
        <v>1</v>
      </c>
      <c r="AF85" s="75">
        <v>1</v>
      </c>
      <c r="AG85" s="75">
        <v>6</v>
      </c>
      <c r="AH85" s="75">
        <v>5</v>
      </c>
      <c r="AI85" s="75">
        <v>1</v>
      </c>
      <c r="AJ85" s="75">
        <v>0</v>
      </c>
      <c r="AK85" s="75"/>
      <c r="AL85" s="76"/>
      <c r="AM85" s="76"/>
      <c r="AN85" s="76"/>
      <c r="AO85" s="76">
        <f t="shared" si="36"/>
        <v>14</v>
      </c>
      <c r="AP85" s="76">
        <f t="shared" si="37"/>
        <v>14.736842105263156</v>
      </c>
      <c r="AQ85" s="77"/>
      <c r="AR85" s="77"/>
      <c r="AS85" s="77"/>
      <c r="AT85" s="77"/>
      <c r="AU85" s="78"/>
      <c r="AV85" s="78"/>
      <c r="AW85" s="78"/>
      <c r="AX85" s="78" t="str">
        <f t="shared" si="38"/>
        <v/>
      </c>
      <c r="AY85" s="78">
        <f t="shared" si="39"/>
        <v>0</v>
      </c>
      <c r="AZ85" s="262"/>
      <c r="BA85" s="263"/>
      <c r="BB85" s="80">
        <f t="shared" si="40"/>
        <v>0</v>
      </c>
      <c r="BC85" s="74">
        <v>70</v>
      </c>
      <c r="BD85" s="75">
        <v>81</v>
      </c>
      <c r="BE85" s="75">
        <v>82</v>
      </c>
      <c r="BF85" s="75"/>
      <c r="BG85" s="75"/>
      <c r="BH85" s="76">
        <f t="shared" si="41"/>
        <v>233</v>
      </c>
      <c r="BI85" s="76">
        <f t="shared" si="42"/>
        <v>77.666666666666657</v>
      </c>
      <c r="BJ85" s="77">
        <v>1</v>
      </c>
      <c r="BK85" s="77">
        <v>17</v>
      </c>
      <c r="BL85" s="77"/>
      <c r="BM85" s="77"/>
      <c r="BN85" s="77"/>
      <c r="BO85" s="77"/>
      <c r="BP85" s="77"/>
      <c r="BQ85" s="77"/>
      <c r="BR85" s="77"/>
      <c r="BS85" s="77"/>
      <c r="BT85" s="78">
        <f t="shared" si="43"/>
        <v>18</v>
      </c>
      <c r="BU85" s="78">
        <f t="shared" si="44"/>
        <v>32.727272727272727</v>
      </c>
      <c r="BV85" s="81">
        <v>86</v>
      </c>
      <c r="BW85" s="81">
        <v>80</v>
      </c>
      <c r="BX85" s="81">
        <v>70</v>
      </c>
      <c r="BY85" s="82"/>
      <c r="BZ85" s="82"/>
      <c r="CA85" s="82">
        <f t="shared" si="45"/>
        <v>236</v>
      </c>
      <c r="CB85" s="82">
        <f t="shared" si="46"/>
        <v>78.666666666666657</v>
      </c>
      <c r="CC85" s="83">
        <v>80</v>
      </c>
      <c r="CD85" s="83">
        <v>84</v>
      </c>
      <c r="CE85" s="84"/>
      <c r="CF85" s="84"/>
      <c r="CG85" s="84"/>
      <c r="CH85" s="84">
        <f t="shared" si="47"/>
        <v>164</v>
      </c>
      <c r="CI85" s="84">
        <f t="shared" si="48"/>
        <v>82</v>
      </c>
      <c r="CJ85" s="85">
        <v>70</v>
      </c>
      <c r="CK85" s="85">
        <v>70</v>
      </c>
      <c r="CL85" s="86"/>
      <c r="CM85" s="86"/>
      <c r="CN85" s="86"/>
      <c r="CO85" s="86">
        <f t="shared" si="49"/>
        <v>140</v>
      </c>
      <c r="CP85" s="86">
        <f t="shared" si="50"/>
        <v>70</v>
      </c>
      <c r="CQ85" s="74"/>
      <c r="CR85" s="75"/>
      <c r="CS85" s="75"/>
      <c r="CT85" s="87"/>
      <c r="CU85" s="88"/>
      <c r="CV85" s="88"/>
      <c r="CW85" s="88"/>
      <c r="CX85" s="88"/>
      <c r="CY85" s="88" t="str">
        <f t="shared" si="51"/>
        <v/>
      </c>
      <c r="CZ85" s="89">
        <f t="shared" si="52"/>
        <v>0</v>
      </c>
      <c r="DA85" s="496">
        <v>16</v>
      </c>
      <c r="DB85" s="496"/>
      <c r="DC85" s="80">
        <f t="shared" si="53"/>
        <v>6.6666666666666679</v>
      </c>
      <c r="DD85" s="162" t="str">
        <f t="shared" si="54"/>
        <v/>
      </c>
      <c r="DE85" s="162">
        <f t="shared" si="62"/>
        <v>3.6842105263157889</v>
      </c>
      <c r="DF85" s="162">
        <f t="shared" si="63"/>
        <v>34.106060606060602</v>
      </c>
      <c r="DG85" s="162">
        <f t="shared" si="64"/>
        <v>6.6666666666666679</v>
      </c>
      <c r="DH85" s="93">
        <f t="shared" si="55"/>
        <v>44.456937799043061</v>
      </c>
      <c r="DI85" s="94">
        <f t="shared" si="56"/>
        <v>65.285586124401917</v>
      </c>
      <c r="DJ85" s="95">
        <f t="shared" si="57"/>
        <v>69.142743221690594</v>
      </c>
      <c r="DK85" s="96">
        <f t="shared" si="58"/>
        <v>72.22846889952153</v>
      </c>
      <c r="DL85" s="163">
        <f t="shared" si="31"/>
        <v>72</v>
      </c>
      <c r="DM85" s="164">
        <f t="shared" si="59"/>
        <v>-3</v>
      </c>
      <c r="DN85" s="225">
        <f t="shared" si="60"/>
        <v>75</v>
      </c>
      <c r="DO85" s="240">
        <f t="shared" si="61"/>
        <v>73.5</v>
      </c>
      <c r="DR85" s="275" t="s">
        <v>52</v>
      </c>
      <c r="DS85" s="275"/>
      <c r="DT85" s="275"/>
      <c r="DU85" s="275"/>
      <c r="DV85" s="276">
        <f>COUNTIFS($DL$81:$DL$135,"&gt;=75",$DL$81:$DL$135,"&lt;80")</f>
        <v>12</v>
      </c>
      <c r="DW85" s="276"/>
    </row>
    <row r="86" spans="1:127" ht="18" customHeight="1">
      <c r="A86" s="70"/>
      <c r="B86" s="103" t="s">
        <v>307</v>
      </c>
      <c r="C86" s="236" t="s">
        <v>308</v>
      </c>
      <c r="D86" s="237"/>
      <c r="E86" s="74"/>
      <c r="F86" s="75"/>
      <c r="G86" s="75"/>
      <c r="H86" s="75"/>
      <c r="I86" s="75"/>
      <c r="J86" s="75"/>
      <c r="K86" s="75"/>
      <c r="L86" s="75"/>
      <c r="M86" s="76"/>
      <c r="N86" s="76"/>
      <c r="O86" s="76"/>
      <c r="P86" s="76"/>
      <c r="Q86" s="76" t="str">
        <f t="shared" si="32"/>
        <v/>
      </c>
      <c r="R86" s="76">
        <f t="shared" si="33"/>
        <v>0</v>
      </c>
      <c r="S86" s="77"/>
      <c r="T86" s="77"/>
      <c r="U86" s="77"/>
      <c r="V86" s="77"/>
      <c r="W86" s="77"/>
      <c r="X86" s="78"/>
      <c r="Y86" s="78"/>
      <c r="Z86" s="78"/>
      <c r="AA86" s="78"/>
      <c r="AB86" s="78"/>
      <c r="AC86" s="78" t="str">
        <f t="shared" si="34"/>
        <v/>
      </c>
      <c r="AD86" s="79" t="str">
        <f t="shared" si="35"/>
        <v/>
      </c>
      <c r="AE86" s="74">
        <v>3</v>
      </c>
      <c r="AF86" s="75">
        <v>6</v>
      </c>
      <c r="AG86" s="75">
        <v>13</v>
      </c>
      <c r="AH86" s="75">
        <v>5</v>
      </c>
      <c r="AI86" s="75">
        <v>5</v>
      </c>
      <c r="AJ86" s="75">
        <v>12</v>
      </c>
      <c r="AK86" s="75"/>
      <c r="AL86" s="76"/>
      <c r="AM86" s="76"/>
      <c r="AN86" s="76"/>
      <c r="AO86" s="76">
        <f t="shared" si="36"/>
        <v>44</v>
      </c>
      <c r="AP86" s="76">
        <f t="shared" si="37"/>
        <v>46.315789473684212</v>
      </c>
      <c r="AQ86" s="77"/>
      <c r="AR86" s="77"/>
      <c r="AS86" s="77"/>
      <c r="AT86" s="77"/>
      <c r="AU86" s="78"/>
      <c r="AV86" s="78"/>
      <c r="AW86" s="78"/>
      <c r="AX86" s="78" t="str">
        <f t="shared" si="38"/>
        <v/>
      </c>
      <c r="AY86" s="78">
        <f t="shared" si="39"/>
        <v>0</v>
      </c>
      <c r="AZ86" s="262"/>
      <c r="BA86" s="263"/>
      <c r="BB86" s="80">
        <f t="shared" si="40"/>
        <v>0</v>
      </c>
      <c r="BC86" s="74">
        <v>92</v>
      </c>
      <c r="BD86" s="75">
        <v>91</v>
      </c>
      <c r="BE86" s="75">
        <v>83</v>
      </c>
      <c r="BF86" s="75"/>
      <c r="BG86" s="75"/>
      <c r="BH86" s="76">
        <f t="shared" si="41"/>
        <v>266</v>
      </c>
      <c r="BI86" s="76">
        <f t="shared" si="42"/>
        <v>88.666666666666671</v>
      </c>
      <c r="BJ86" s="77">
        <v>29</v>
      </c>
      <c r="BK86" s="77">
        <v>25</v>
      </c>
      <c r="BL86" s="77"/>
      <c r="BM86" s="77"/>
      <c r="BN86" s="77"/>
      <c r="BO86" s="77"/>
      <c r="BP86" s="77"/>
      <c r="BQ86" s="77"/>
      <c r="BR86" s="77"/>
      <c r="BS86" s="77"/>
      <c r="BT86" s="78">
        <f t="shared" si="43"/>
        <v>54</v>
      </c>
      <c r="BU86" s="78">
        <f t="shared" si="44"/>
        <v>98.181818181818187</v>
      </c>
      <c r="BV86" s="81">
        <v>86</v>
      </c>
      <c r="BW86" s="81">
        <v>89</v>
      </c>
      <c r="BX86" s="81">
        <v>92</v>
      </c>
      <c r="BY86" s="82"/>
      <c r="BZ86" s="82"/>
      <c r="CA86" s="82">
        <f t="shared" si="45"/>
        <v>267</v>
      </c>
      <c r="CB86" s="82">
        <f t="shared" si="46"/>
        <v>89</v>
      </c>
      <c r="CC86" s="83">
        <v>82</v>
      </c>
      <c r="CD86" s="83">
        <v>70</v>
      </c>
      <c r="CE86" s="84"/>
      <c r="CF86" s="84"/>
      <c r="CG86" s="84"/>
      <c r="CH86" s="84">
        <f t="shared" si="47"/>
        <v>152</v>
      </c>
      <c r="CI86" s="84">
        <f t="shared" si="48"/>
        <v>76</v>
      </c>
      <c r="CJ86" s="85">
        <v>91</v>
      </c>
      <c r="CK86" s="85">
        <v>85</v>
      </c>
      <c r="CL86" s="86"/>
      <c r="CM86" s="86"/>
      <c r="CN86" s="86"/>
      <c r="CO86" s="86">
        <f t="shared" si="49"/>
        <v>176</v>
      </c>
      <c r="CP86" s="86">
        <f t="shared" si="50"/>
        <v>88</v>
      </c>
      <c r="CQ86" s="74"/>
      <c r="CR86" s="75"/>
      <c r="CS86" s="75"/>
      <c r="CT86" s="87"/>
      <c r="CU86" s="88"/>
      <c r="CV86" s="88"/>
      <c r="CW86" s="88"/>
      <c r="CX86" s="88"/>
      <c r="CY86" s="88" t="str">
        <f t="shared" si="51"/>
        <v/>
      </c>
      <c r="CZ86" s="89">
        <f t="shared" si="52"/>
        <v>0</v>
      </c>
      <c r="DA86" s="496">
        <v>32</v>
      </c>
      <c r="DB86" s="496"/>
      <c r="DC86" s="80">
        <f t="shared" si="53"/>
        <v>13.333333333333336</v>
      </c>
      <c r="DD86" s="162" t="str">
        <f t="shared" si="54"/>
        <v/>
      </c>
      <c r="DE86" s="162">
        <f t="shared" si="62"/>
        <v>11.578947368421051</v>
      </c>
      <c r="DF86" s="162">
        <f t="shared" si="63"/>
        <v>43.984848484848477</v>
      </c>
      <c r="DG86" s="162">
        <f t="shared" si="64"/>
        <v>13.333333333333336</v>
      </c>
      <c r="DH86" s="93">
        <f t="shared" si="55"/>
        <v>68.897129186602854</v>
      </c>
      <c r="DI86" s="94">
        <f t="shared" si="56"/>
        <v>80.560705741626776</v>
      </c>
      <c r="DJ86" s="95">
        <f>IFERROR(75+(100-75)/(100-55)*(DH86-55),"")</f>
        <v>82.720627325890476</v>
      </c>
      <c r="DK86" s="96">
        <f t="shared" si="58"/>
        <v>84.448564593301427</v>
      </c>
      <c r="DL86" s="163">
        <f t="shared" si="31"/>
        <v>84</v>
      </c>
      <c r="DM86" s="164">
        <f t="shared" si="59"/>
        <v>-1</v>
      </c>
      <c r="DN86" s="225">
        <f t="shared" si="60"/>
        <v>85</v>
      </c>
      <c r="DO86" s="240">
        <f t="shared" si="61"/>
        <v>84.5</v>
      </c>
      <c r="DR86" s="275" t="s">
        <v>55</v>
      </c>
      <c r="DS86" s="275"/>
      <c r="DT86" s="275"/>
      <c r="DU86" s="275"/>
      <c r="DV86" s="276">
        <f>COUNTIFS($DL$81:$DL$135,"&lt;75")</f>
        <v>8</v>
      </c>
      <c r="DW86" s="276"/>
    </row>
    <row r="87" spans="1:127" ht="18" customHeight="1">
      <c r="A87" s="70"/>
      <c r="B87" s="103" t="s">
        <v>309</v>
      </c>
      <c r="C87" s="234" t="s">
        <v>310</v>
      </c>
      <c r="D87" s="237"/>
      <c r="E87" s="74"/>
      <c r="F87" s="75"/>
      <c r="G87" s="75"/>
      <c r="H87" s="75"/>
      <c r="I87" s="75"/>
      <c r="J87" s="75"/>
      <c r="K87" s="75"/>
      <c r="L87" s="75"/>
      <c r="M87" s="76"/>
      <c r="N87" s="76"/>
      <c r="O87" s="76"/>
      <c r="P87" s="76"/>
      <c r="Q87" s="76" t="str">
        <f t="shared" si="32"/>
        <v/>
      </c>
      <c r="R87" s="76">
        <f t="shared" si="33"/>
        <v>0</v>
      </c>
      <c r="S87" s="77"/>
      <c r="T87" s="77"/>
      <c r="U87" s="77"/>
      <c r="V87" s="77"/>
      <c r="W87" s="77"/>
      <c r="X87" s="78"/>
      <c r="Y87" s="78"/>
      <c r="Z87" s="78"/>
      <c r="AA87" s="78"/>
      <c r="AB87" s="78"/>
      <c r="AC87" s="78" t="str">
        <f t="shared" si="34"/>
        <v/>
      </c>
      <c r="AD87" s="79" t="str">
        <f t="shared" si="35"/>
        <v/>
      </c>
      <c r="AE87" s="74">
        <v>10</v>
      </c>
      <c r="AF87" s="75">
        <v>8</v>
      </c>
      <c r="AG87" s="75">
        <v>10</v>
      </c>
      <c r="AH87" s="75">
        <v>5</v>
      </c>
      <c r="AI87" s="75">
        <v>4</v>
      </c>
      <c r="AJ87" s="75">
        <v>12</v>
      </c>
      <c r="AK87" s="75"/>
      <c r="AL87" s="76"/>
      <c r="AM87" s="76"/>
      <c r="AN87" s="76"/>
      <c r="AO87" s="76">
        <f t="shared" si="36"/>
        <v>49</v>
      </c>
      <c r="AP87" s="76">
        <f t="shared" si="37"/>
        <v>51.578947368421055</v>
      </c>
      <c r="AQ87" s="77"/>
      <c r="AR87" s="77"/>
      <c r="AS87" s="77"/>
      <c r="AT87" s="77"/>
      <c r="AU87" s="78"/>
      <c r="AV87" s="78"/>
      <c r="AW87" s="78"/>
      <c r="AX87" s="78" t="str">
        <f t="shared" si="38"/>
        <v/>
      </c>
      <c r="AY87" s="78">
        <f t="shared" si="39"/>
        <v>0</v>
      </c>
      <c r="AZ87" s="262"/>
      <c r="BA87" s="263"/>
      <c r="BB87" s="80">
        <f t="shared" si="40"/>
        <v>0</v>
      </c>
      <c r="BC87" s="74">
        <v>70</v>
      </c>
      <c r="BD87" s="75">
        <v>89</v>
      </c>
      <c r="BE87" s="75">
        <v>83</v>
      </c>
      <c r="BF87" s="75"/>
      <c r="BG87" s="75"/>
      <c r="BH87" s="76">
        <f t="shared" si="41"/>
        <v>242</v>
      </c>
      <c r="BI87" s="76">
        <f t="shared" si="42"/>
        <v>80.666666666666657</v>
      </c>
      <c r="BJ87" s="77">
        <v>15</v>
      </c>
      <c r="BK87" s="77">
        <v>1</v>
      </c>
      <c r="BL87" s="77"/>
      <c r="BM87" s="77"/>
      <c r="BN87" s="77"/>
      <c r="BO87" s="77"/>
      <c r="BP87" s="77"/>
      <c r="BQ87" s="77"/>
      <c r="BR87" s="77"/>
      <c r="BS87" s="77"/>
      <c r="BT87" s="78">
        <f t="shared" si="43"/>
        <v>16</v>
      </c>
      <c r="BU87" s="78">
        <f t="shared" si="44"/>
        <v>29.09090909090909</v>
      </c>
      <c r="BV87" s="81">
        <v>85</v>
      </c>
      <c r="BW87" s="81">
        <v>80</v>
      </c>
      <c r="BX87" s="81">
        <v>90</v>
      </c>
      <c r="BY87" s="82"/>
      <c r="BZ87" s="82"/>
      <c r="CA87" s="82">
        <f t="shared" si="45"/>
        <v>255</v>
      </c>
      <c r="CB87" s="82">
        <f t="shared" si="46"/>
        <v>85</v>
      </c>
      <c r="CC87" s="83">
        <v>70</v>
      </c>
      <c r="CD87" s="83">
        <v>70</v>
      </c>
      <c r="CE87" s="84"/>
      <c r="CF87" s="84"/>
      <c r="CG87" s="84"/>
      <c r="CH87" s="84">
        <f t="shared" si="47"/>
        <v>140</v>
      </c>
      <c r="CI87" s="84">
        <f t="shared" si="48"/>
        <v>70</v>
      </c>
      <c r="CJ87" s="85">
        <v>85</v>
      </c>
      <c r="CK87" s="85">
        <v>98</v>
      </c>
      <c r="CL87" s="86"/>
      <c r="CM87" s="86"/>
      <c r="CN87" s="86"/>
      <c r="CO87" s="86">
        <f t="shared" si="49"/>
        <v>183</v>
      </c>
      <c r="CP87" s="86">
        <f t="shared" si="50"/>
        <v>91.5</v>
      </c>
      <c r="CQ87" s="74"/>
      <c r="CR87" s="75"/>
      <c r="CS87" s="75"/>
      <c r="CT87" s="87"/>
      <c r="CU87" s="88"/>
      <c r="CV87" s="88"/>
      <c r="CW87" s="88"/>
      <c r="CX87" s="88"/>
      <c r="CY87" s="88" t="str">
        <f t="shared" si="51"/>
        <v/>
      </c>
      <c r="CZ87" s="89">
        <f t="shared" si="52"/>
        <v>0</v>
      </c>
      <c r="DA87" s="496">
        <v>24</v>
      </c>
      <c r="DB87" s="496"/>
      <c r="DC87" s="80">
        <f t="shared" si="53"/>
        <v>10</v>
      </c>
      <c r="DD87" s="162" t="str">
        <f t="shared" si="54"/>
        <v/>
      </c>
      <c r="DE87" s="162">
        <f t="shared" si="62"/>
        <v>12.894736842105265</v>
      </c>
      <c r="DF87" s="162">
        <f t="shared" si="63"/>
        <v>35.625757575757575</v>
      </c>
      <c r="DG87" s="162">
        <f t="shared" si="64"/>
        <v>10</v>
      </c>
      <c r="DH87" s="93">
        <f t="shared" si="55"/>
        <v>58.520494417862842</v>
      </c>
      <c r="DI87" s="94">
        <f t="shared" si="56"/>
        <v>74.075309011164279</v>
      </c>
      <c r="DJ87" s="95">
        <f t="shared" si="57"/>
        <v>76.955830232146027</v>
      </c>
      <c r="DK87" s="96">
        <f t="shared" si="58"/>
        <v>79.260247208931418</v>
      </c>
      <c r="DL87" s="163">
        <f t="shared" si="31"/>
        <v>79</v>
      </c>
      <c r="DM87" s="164">
        <f t="shared" si="59"/>
        <v>-3</v>
      </c>
      <c r="DN87" s="225">
        <f t="shared" si="60"/>
        <v>82</v>
      </c>
      <c r="DO87" s="240">
        <f t="shared" si="61"/>
        <v>80.5</v>
      </c>
      <c r="DR87" s="272" t="s">
        <v>25</v>
      </c>
      <c r="DS87" s="272"/>
      <c r="DT87" s="272"/>
      <c r="DU87" s="272"/>
      <c r="DV87" s="273">
        <f>SUM(DV81:DW86)</f>
        <v>45</v>
      </c>
      <c r="DW87" s="273"/>
    </row>
    <row r="88" spans="1:127" ht="18" customHeight="1">
      <c r="A88" s="70"/>
      <c r="B88" s="103" t="s">
        <v>311</v>
      </c>
      <c r="C88" s="234" t="s">
        <v>312</v>
      </c>
      <c r="D88" s="237"/>
      <c r="E88" s="74"/>
      <c r="F88" s="75"/>
      <c r="G88" s="75"/>
      <c r="H88" s="75"/>
      <c r="I88" s="75"/>
      <c r="J88" s="75"/>
      <c r="K88" s="75"/>
      <c r="L88" s="75"/>
      <c r="M88" s="76"/>
      <c r="N88" s="76"/>
      <c r="O88" s="76"/>
      <c r="P88" s="76"/>
      <c r="Q88" s="76" t="str">
        <f t="shared" si="32"/>
        <v/>
      </c>
      <c r="R88" s="76">
        <f t="shared" si="33"/>
        <v>0</v>
      </c>
      <c r="S88" s="77"/>
      <c r="T88" s="77"/>
      <c r="U88" s="77"/>
      <c r="V88" s="77"/>
      <c r="W88" s="77"/>
      <c r="X88" s="78"/>
      <c r="Y88" s="78"/>
      <c r="Z88" s="78"/>
      <c r="AA88" s="78"/>
      <c r="AB88" s="78"/>
      <c r="AC88" s="78" t="str">
        <f t="shared" si="34"/>
        <v/>
      </c>
      <c r="AD88" s="79" t="str">
        <f t="shared" si="35"/>
        <v/>
      </c>
      <c r="AE88" s="74">
        <v>1</v>
      </c>
      <c r="AF88" s="75">
        <v>1</v>
      </c>
      <c r="AG88" s="75">
        <v>1</v>
      </c>
      <c r="AH88" s="75">
        <v>8</v>
      </c>
      <c r="AI88" s="75">
        <v>4</v>
      </c>
      <c r="AJ88" s="75">
        <v>11</v>
      </c>
      <c r="AK88" s="75"/>
      <c r="AL88" s="76"/>
      <c r="AM88" s="76"/>
      <c r="AN88" s="76"/>
      <c r="AO88" s="76">
        <f t="shared" si="36"/>
        <v>26</v>
      </c>
      <c r="AP88" s="76">
        <f t="shared" si="37"/>
        <v>27.368421052631582</v>
      </c>
      <c r="AQ88" s="77"/>
      <c r="AR88" s="77"/>
      <c r="AS88" s="77"/>
      <c r="AT88" s="77"/>
      <c r="AU88" s="78"/>
      <c r="AV88" s="78"/>
      <c r="AW88" s="78"/>
      <c r="AX88" s="78" t="str">
        <f t="shared" si="38"/>
        <v/>
      </c>
      <c r="AY88" s="78">
        <f t="shared" si="39"/>
        <v>0</v>
      </c>
      <c r="AZ88" s="262"/>
      <c r="BA88" s="263"/>
      <c r="BB88" s="80">
        <f t="shared" si="40"/>
        <v>0</v>
      </c>
      <c r="BC88" s="74">
        <v>70</v>
      </c>
      <c r="BD88" s="75">
        <v>70</v>
      </c>
      <c r="BE88" s="75">
        <v>82</v>
      </c>
      <c r="BF88" s="75"/>
      <c r="BG88" s="75"/>
      <c r="BH88" s="76">
        <f t="shared" si="41"/>
        <v>222</v>
      </c>
      <c r="BI88" s="76">
        <f t="shared" si="42"/>
        <v>74</v>
      </c>
      <c r="BJ88" s="77">
        <v>1</v>
      </c>
      <c r="BK88" s="77">
        <v>1</v>
      </c>
      <c r="BL88" s="77"/>
      <c r="BM88" s="77"/>
      <c r="BN88" s="77"/>
      <c r="BO88" s="77"/>
      <c r="BP88" s="77"/>
      <c r="BQ88" s="77"/>
      <c r="BR88" s="77"/>
      <c r="BS88" s="77"/>
      <c r="BT88" s="78">
        <f t="shared" si="43"/>
        <v>2</v>
      </c>
      <c r="BU88" s="78">
        <f t="shared" si="44"/>
        <v>3.6363636363636362</v>
      </c>
      <c r="BV88" s="81">
        <v>85</v>
      </c>
      <c r="BW88" s="81">
        <v>80</v>
      </c>
      <c r="BX88" s="81">
        <v>92</v>
      </c>
      <c r="BY88" s="82"/>
      <c r="BZ88" s="82"/>
      <c r="CA88" s="82">
        <f t="shared" si="45"/>
        <v>257</v>
      </c>
      <c r="CB88" s="82">
        <f t="shared" si="46"/>
        <v>85.666666666666671</v>
      </c>
      <c r="CC88" s="83">
        <v>70</v>
      </c>
      <c r="CD88" s="83">
        <v>70</v>
      </c>
      <c r="CE88" s="84"/>
      <c r="CF88" s="84"/>
      <c r="CG88" s="84"/>
      <c r="CH88" s="84">
        <f t="shared" si="47"/>
        <v>140</v>
      </c>
      <c r="CI88" s="84">
        <f t="shared" si="48"/>
        <v>70</v>
      </c>
      <c r="CJ88" s="85">
        <v>91</v>
      </c>
      <c r="CK88" s="85">
        <v>70</v>
      </c>
      <c r="CL88" s="86"/>
      <c r="CM88" s="86"/>
      <c r="CN88" s="86"/>
      <c r="CO88" s="86">
        <f t="shared" si="49"/>
        <v>161</v>
      </c>
      <c r="CP88" s="86">
        <f t="shared" si="50"/>
        <v>80.5</v>
      </c>
      <c r="CQ88" s="74"/>
      <c r="CR88" s="75"/>
      <c r="CS88" s="75"/>
      <c r="CT88" s="87"/>
      <c r="CU88" s="88"/>
      <c r="CV88" s="88"/>
      <c r="CW88" s="88"/>
      <c r="CX88" s="88"/>
      <c r="CY88" s="88" t="str">
        <f t="shared" si="51"/>
        <v/>
      </c>
      <c r="CZ88" s="89">
        <f t="shared" si="52"/>
        <v>0</v>
      </c>
      <c r="DA88" s="496">
        <v>20</v>
      </c>
      <c r="DB88" s="496"/>
      <c r="DC88" s="80">
        <f t="shared" si="53"/>
        <v>8.3333333333333321</v>
      </c>
      <c r="DD88" s="162" t="str">
        <f t="shared" si="54"/>
        <v/>
      </c>
      <c r="DE88" s="162">
        <f t="shared" si="62"/>
        <v>6.8421052631578956</v>
      </c>
      <c r="DF88" s="162">
        <f t="shared" si="63"/>
        <v>31.380303030303029</v>
      </c>
      <c r="DG88" s="162">
        <f t="shared" si="64"/>
        <v>8.3333333333333321</v>
      </c>
      <c r="DH88" s="93">
        <f t="shared" si="55"/>
        <v>46.555741626794259</v>
      </c>
      <c r="DI88" s="94">
        <f t="shared" si="56"/>
        <v>66.597338516746419</v>
      </c>
      <c r="DJ88" s="95">
        <f t="shared" si="57"/>
        <v>70.308745348219034</v>
      </c>
      <c r="DK88" s="96">
        <f t="shared" si="58"/>
        <v>73.277870813397129</v>
      </c>
      <c r="DL88" s="163">
        <f>IFERROR(IF(ROUND(IF($C$75="Green",DI88,IF($C$75="Orange",DJ88,IF($C$75="Yellow",DK88,"Error!"))),0)&lt;70,70,ROUND(IF($C$75="Green",DI88,IF($C$75="Orange",DJ88,IF($C$75="Yellow",DK88,"Error!"))),0)),"")</f>
        <v>73</v>
      </c>
      <c r="DM88" s="164">
        <f t="shared" si="59"/>
        <v>-6</v>
      </c>
      <c r="DN88" s="225">
        <f t="shared" si="60"/>
        <v>79</v>
      </c>
      <c r="DO88" s="240">
        <f t="shared" si="61"/>
        <v>76</v>
      </c>
    </row>
    <row r="89" spans="1:127" ht="18" customHeight="1">
      <c r="A89" s="70"/>
      <c r="B89" s="103" t="s">
        <v>313</v>
      </c>
      <c r="C89" s="234" t="s">
        <v>314</v>
      </c>
      <c r="D89" s="237"/>
      <c r="E89" s="74"/>
      <c r="F89" s="75"/>
      <c r="G89" s="75"/>
      <c r="H89" s="75"/>
      <c r="I89" s="75"/>
      <c r="J89" s="75"/>
      <c r="K89" s="75"/>
      <c r="L89" s="75"/>
      <c r="M89" s="76"/>
      <c r="N89" s="76"/>
      <c r="O89" s="76"/>
      <c r="P89" s="76"/>
      <c r="Q89" s="76" t="str">
        <f t="shared" si="32"/>
        <v/>
      </c>
      <c r="R89" s="76">
        <f t="shared" si="33"/>
        <v>0</v>
      </c>
      <c r="S89" s="77"/>
      <c r="T89" s="77"/>
      <c r="U89" s="77"/>
      <c r="V89" s="77"/>
      <c r="W89" s="77"/>
      <c r="X89" s="78"/>
      <c r="Y89" s="78"/>
      <c r="Z89" s="78"/>
      <c r="AA89" s="78"/>
      <c r="AB89" s="78"/>
      <c r="AC89" s="78" t="str">
        <f t="shared" si="34"/>
        <v/>
      </c>
      <c r="AD89" s="79" t="str">
        <f t="shared" si="35"/>
        <v/>
      </c>
      <c r="AE89" s="74">
        <v>1</v>
      </c>
      <c r="AF89" s="75">
        <v>1</v>
      </c>
      <c r="AG89" s="75">
        <v>8</v>
      </c>
      <c r="AH89" s="75">
        <v>7</v>
      </c>
      <c r="AI89" s="75">
        <v>8</v>
      </c>
      <c r="AJ89" s="75">
        <v>7</v>
      </c>
      <c r="AK89" s="75"/>
      <c r="AL89" s="76"/>
      <c r="AM89" s="76"/>
      <c r="AN89" s="76"/>
      <c r="AO89" s="76">
        <f t="shared" si="36"/>
        <v>32</v>
      </c>
      <c r="AP89" s="76">
        <f t="shared" si="37"/>
        <v>33.684210526315788</v>
      </c>
      <c r="AQ89" s="77"/>
      <c r="AR89" s="77"/>
      <c r="AS89" s="77"/>
      <c r="AT89" s="77"/>
      <c r="AU89" s="78"/>
      <c r="AV89" s="78"/>
      <c r="AW89" s="78"/>
      <c r="AX89" s="78" t="str">
        <f t="shared" si="38"/>
        <v/>
      </c>
      <c r="AY89" s="78">
        <f t="shared" si="39"/>
        <v>0</v>
      </c>
      <c r="AZ89" s="262"/>
      <c r="BA89" s="263"/>
      <c r="BB89" s="80">
        <f t="shared" si="40"/>
        <v>0</v>
      </c>
      <c r="BC89" s="74">
        <v>70</v>
      </c>
      <c r="BD89" s="75">
        <v>70</v>
      </c>
      <c r="BE89" s="75">
        <v>82</v>
      </c>
      <c r="BF89" s="75"/>
      <c r="BG89" s="75"/>
      <c r="BH89" s="76">
        <f t="shared" si="41"/>
        <v>222</v>
      </c>
      <c r="BI89" s="76">
        <f t="shared" si="42"/>
        <v>74</v>
      </c>
      <c r="BJ89" s="77">
        <v>1</v>
      </c>
      <c r="BK89" s="77">
        <v>21</v>
      </c>
      <c r="BL89" s="77"/>
      <c r="BM89" s="77"/>
      <c r="BN89" s="77"/>
      <c r="BO89" s="77"/>
      <c r="BP89" s="77"/>
      <c r="BQ89" s="77"/>
      <c r="BR89" s="77"/>
      <c r="BS89" s="77"/>
      <c r="BT89" s="78">
        <f t="shared" si="43"/>
        <v>22</v>
      </c>
      <c r="BU89" s="78">
        <f t="shared" si="44"/>
        <v>40</v>
      </c>
      <c r="BV89" s="81">
        <v>70</v>
      </c>
      <c r="BW89" s="81">
        <v>70</v>
      </c>
      <c r="BX89" s="81">
        <v>70</v>
      </c>
      <c r="BY89" s="82"/>
      <c r="BZ89" s="82"/>
      <c r="CA89" s="82">
        <f t="shared" si="45"/>
        <v>210</v>
      </c>
      <c r="CB89" s="82">
        <f t="shared" si="46"/>
        <v>70</v>
      </c>
      <c r="CC89" s="83">
        <v>70</v>
      </c>
      <c r="CD89" s="83">
        <v>70</v>
      </c>
      <c r="CE89" s="84"/>
      <c r="CF89" s="84"/>
      <c r="CG89" s="84"/>
      <c r="CH89" s="84">
        <f t="shared" si="47"/>
        <v>140</v>
      </c>
      <c r="CI89" s="84">
        <f t="shared" si="48"/>
        <v>70</v>
      </c>
      <c r="CJ89" s="85">
        <v>85</v>
      </c>
      <c r="CK89" s="85">
        <v>86</v>
      </c>
      <c r="CL89" s="86"/>
      <c r="CM89" s="86"/>
      <c r="CN89" s="86"/>
      <c r="CO89" s="86">
        <f t="shared" si="49"/>
        <v>171</v>
      </c>
      <c r="CP89" s="86">
        <f t="shared" si="50"/>
        <v>85.5</v>
      </c>
      <c r="CQ89" s="74"/>
      <c r="CR89" s="75"/>
      <c r="CS89" s="75"/>
      <c r="CT89" s="87"/>
      <c r="CU89" s="88"/>
      <c r="CV89" s="88"/>
      <c r="CW89" s="88"/>
      <c r="CX89" s="88"/>
      <c r="CY89" s="88" t="str">
        <f t="shared" si="51"/>
        <v/>
      </c>
      <c r="CZ89" s="89">
        <f t="shared" si="52"/>
        <v>0</v>
      </c>
      <c r="DA89" s="496">
        <v>11</v>
      </c>
      <c r="DB89" s="496"/>
      <c r="DC89" s="80">
        <f t="shared" si="53"/>
        <v>4.583333333333333</v>
      </c>
      <c r="DD89" s="162" t="str">
        <f t="shared" si="54"/>
        <v/>
      </c>
      <c r="DE89" s="162">
        <f t="shared" si="62"/>
        <v>8.4210526315789469</v>
      </c>
      <c r="DF89" s="162">
        <f t="shared" si="63"/>
        <v>33.950000000000003</v>
      </c>
      <c r="DG89" s="162">
        <f t="shared" si="64"/>
        <v>4.583333333333333</v>
      </c>
      <c r="DH89" s="93">
        <f t="shared" si="55"/>
        <v>46.954385964912284</v>
      </c>
      <c r="DI89" s="94">
        <f t="shared" si="56"/>
        <v>66.846491228070178</v>
      </c>
      <c r="DJ89" s="95">
        <f t="shared" si="57"/>
        <v>70.530214424951268</v>
      </c>
      <c r="DK89" s="96">
        <f t="shared" si="58"/>
        <v>73.477192982456145</v>
      </c>
      <c r="DL89" s="163">
        <f t="shared" si="31"/>
        <v>73</v>
      </c>
      <c r="DM89" s="164">
        <f t="shared" si="59"/>
        <v>3</v>
      </c>
      <c r="DN89" s="225">
        <f t="shared" si="60"/>
        <v>70</v>
      </c>
      <c r="DO89" s="240">
        <f t="shared" si="61"/>
        <v>71.5</v>
      </c>
    </row>
    <row r="90" spans="1:127" ht="18" customHeight="1">
      <c r="A90" s="70"/>
      <c r="B90" s="103" t="s">
        <v>315</v>
      </c>
      <c r="C90" s="234" t="s">
        <v>316</v>
      </c>
      <c r="D90" s="237"/>
      <c r="E90" s="74"/>
      <c r="F90" s="75"/>
      <c r="G90" s="75"/>
      <c r="H90" s="75"/>
      <c r="I90" s="75"/>
      <c r="J90" s="75"/>
      <c r="K90" s="75"/>
      <c r="L90" s="75"/>
      <c r="M90" s="76"/>
      <c r="N90" s="76"/>
      <c r="O90" s="76"/>
      <c r="P90" s="76"/>
      <c r="Q90" s="76" t="str">
        <f t="shared" si="32"/>
        <v/>
      </c>
      <c r="R90" s="76">
        <f t="shared" si="33"/>
        <v>0</v>
      </c>
      <c r="S90" s="77"/>
      <c r="T90" s="77"/>
      <c r="U90" s="77"/>
      <c r="V90" s="77"/>
      <c r="W90" s="77"/>
      <c r="X90" s="78"/>
      <c r="Y90" s="78"/>
      <c r="Z90" s="78"/>
      <c r="AA90" s="78"/>
      <c r="AB90" s="78"/>
      <c r="AC90" s="78" t="str">
        <f t="shared" si="34"/>
        <v/>
      </c>
      <c r="AD90" s="79" t="str">
        <f t="shared" si="35"/>
        <v/>
      </c>
      <c r="AE90" s="74">
        <v>1</v>
      </c>
      <c r="AF90" s="75">
        <v>9</v>
      </c>
      <c r="AG90" s="75">
        <v>13</v>
      </c>
      <c r="AH90" s="75">
        <v>15</v>
      </c>
      <c r="AI90" s="75">
        <v>12</v>
      </c>
      <c r="AJ90" s="75">
        <v>20</v>
      </c>
      <c r="AK90" s="75"/>
      <c r="AL90" s="76"/>
      <c r="AM90" s="76"/>
      <c r="AN90" s="76"/>
      <c r="AO90" s="76">
        <f t="shared" si="36"/>
        <v>70</v>
      </c>
      <c r="AP90" s="76">
        <f t="shared" si="37"/>
        <v>73.68421052631578</v>
      </c>
      <c r="AQ90" s="77"/>
      <c r="AR90" s="77"/>
      <c r="AS90" s="77"/>
      <c r="AT90" s="77"/>
      <c r="AU90" s="78"/>
      <c r="AV90" s="78"/>
      <c r="AW90" s="78"/>
      <c r="AX90" s="78" t="str">
        <f t="shared" si="38"/>
        <v/>
      </c>
      <c r="AY90" s="78">
        <f t="shared" si="39"/>
        <v>0</v>
      </c>
      <c r="AZ90" s="262"/>
      <c r="BA90" s="263"/>
      <c r="BB90" s="80">
        <f t="shared" si="40"/>
        <v>0</v>
      </c>
      <c r="BC90" s="74">
        <v>98</v>
      </c>
      <c r="BD90" s="75">
        <v>97</v>
      </c>
      <c r="BE90" s="75">
        <v>84</v>
      </c>
      <c r="BF90" s="75"/>
      <c r="BG90" s="75"/>
      <c r="BH90" s="76">
        <f t="shared" si="41"/>
        <v>279</v>
      </c>
      <c r="BI90" s="76">
        <f t="shared" si="42"/>
        <v>93</v>
      </c>
      <c r="BJ90" s="77">
        <v>27</v>
      </c>
      <c r="BK90" s="77">
        <v>25</v>
      </c>
      <c r="BL90" s="77"/>
      <c r="BM90" s="77"/>
      <c r="BN90" s="77"/>
      <c r="BO90" s="77"/>
      <c r="BP90" s="77"/>
      <c r="BQ90" s="77"/>
      <c r="BR90" s="77"/>
      <c r="BS90" s="77"/>
      <c r="BT90" s="78">
        <f t="shared" si="43"/>
        <v>52</v>
      </c>
      <c r="BU90" s="78">
        <f t="shared" si="44"/>
        <v>94.545454545454547</v>
      </c>
      <c r="BV90" s="81">
        <v>89</v>
      </c>
      <c r="BW90" s="81">
        <v>92</v>
      </c>
      <c r="BX90" s="81">
        <v>90</v>
      </c>
      <c r="BY90" s="82"/>
      <c r="BZ90" s="82"/>
      <c r="CA90" s="82">
        <f t="shared" si="45"/>
        <v>271</v>
      </c>
      <c r="CB90" s="82">
        <f t="shared" si="46"/>
        <v>90.333333333333329</v>
      </c>
      <c r="CC90" s="83">
        <v>85</v>
      </c>
      <c r="CD90" s="83">
        <v>90</v>
      </c>
      <c r="CE90" s="84"/>
      <c r="CF90" s="84"/>
      <c r="CG90" s="84"/>
      <c r="CH90" s="84">
        <f t="shared" si="47"/>
        <v>175</v>
      </c>
      <c r="CI90" s="84">
        <f t="shared" si="48"/>
        <v>87.5</v>
      </c>
      <c r="CJ90" s="85">
        <v>70</v>
      </c>
      <c r="CK90" s="85">
        <v>98</v>
      </c>
      <c r="CL90" s="86"/>
      <c r="CM90" s="86"/>
      <c r="CN90" s="86"/>
      <c r="CO90" s="86">
        <f t="shared" si="49"/>
        <v>168</v>
      </c>
      <c r="CP90" s="86">
        <f t="shared" si="50"/>
        <v>84</v>
      </c>
      <c r="CQ90" s="74"/>
      <c r="CR90" s="75"/>
      <c r="CS90" s="75"/>
      <c r="CT90" s="87"/>
      <c r="CU90" s="88"/>
      <c r="CV90" s="88"/>
      <c r="CW90" s="88"/>
      <c r="CX90" s="88"/>
      <c r="CY90" s="88" t="str">
        <f t="shared" si="51"/>
        <v/>
      </c>
      <c r="CZ90" s="89">
        <f t="shared" si="52"/>
        <v>0</v>
      </c>
      <c r="DA90" s="496">
        <v>41</v>
      </c>
      <c r="DB90" s="496"/>
      <c r="DC90" s="80">
        <f t="shared" si="53"/>
        <v>17.083333333333332</v>
      </c>
      <c r="DD90" s="162" t="str">
        <f t="shared" si="54"/>
        <v/>
      </c>
      <c r="DE90" s="162">
        <f t="shared" si="62"/>
        <v>18.421052631578945</v>
      </c>
      <c r="DF90" s="162">
        <f t="shared" si="63"/>
        <v>44.937878787878788</v>
      </c>
      <c r="DG90" s="162">
        <f t="shared" si="64"/>
        <v>17.083333333333332</v>
      </c>
      <c r="DH90" s="93">
        <f t="shared" si="55"/>
        <v>80.442264752791061</v>
      </c>
      <c r="DI90" s="94">
        <f t="shared" si="56"/>
        <v>87.776415470494413</v>
      </c>
      <c r="DJ90" s="95">
        <f t="shared" si="57"/>
        <v>89.134591529328361</v>
      </c>
      <c r="DK90" s="96">
        <f t="shared" si="58"/>
        <v>90.221132376395531</v>
      </c>
      <c r="DL90" s="163">
        <f t="shared" si="31"/>
        <v>90</v>
      </c>
      <c r="DM90" s="164">
        <f t="shared" si="59"/>
        <v>1</v>
      </c>
      <c r="DN90" s="225">
        <f t="shared" si="60"/>
        <v>89</v>
      </c>
      <c r="DO90" s="240">
        <f t="shared" si="61"/>
        <v>89.5</v>
      </c>
    </row>
    <row r="91" spans="1:127" ht="18" customHeight="1">
      <c r="A91" s="70"/>
      <c r="B91" s="71" t="s">
        <v>317</v>
      </c>
      <c r="C91" s="236" t="s">
        <v>318</v>
      </c>
      <c r="D91" s="237"/>
      <c r="E91" s="74"/>
      <c r="F91" s="75"/>
      <c r="G91" s="75"/>
      <c r="H91" s="75"/>
      <c r="I91" s="75"/>
      <c r="J91" s="75"/>
      <c r="K91" s="75"/>
      <c r="L91" s="75"/>
      <c r="M91" s="76"/>
      <c r="N91" s="76"/>
      <c r="O91" s="76"/>
      <c r="P91" s="76"/>
      <c r="Q91" s="76" t="str">
        <f t="shared" si="32"/>
        <v/>
      </c>
      <c r="R91" s="76">
        <f t="shared" si="33"/>
        <v>0</v>
      </c>
      <c r="S91" s="77"/>
      <c r="T91" s="77"/>
      <c r="U91" s="77"/>
      <c r="V91" s="77"/>
      <c r="W91" s="77"/>
      <c r="X91" s="78"/>
      <c r="Y91" s="78"/>
      <c r="Z91" s="78"/>
      <c r="AA91" s="78"/>
      <c r="AB91" s="78"/>
      <c r="AC91" s="78" t="str">
        <f t="shared" si="34"/>
        <v/>
      </c>
      <c r="AD91" s="79" t="str">
        <f t="shared" si="35"/>
        <v/>
      </c>
      <c r="AE91" s="74">
        <v>3</v>
      </c>
      <c r="AF91" s="75">
        <v>6</v>
      </c>
      <c r="AG91" s="75">
        <v>1</v>
      </c>
      <c r="AH91" s="75">
        <v>1</v>
      </c>
      <c r="AI91" s="75">
        <v>1</v>
      </c>
      <c r="AJ91" s="75">
        <v>1</v>
      </c>
      <c r="AK91" s="75"/>
      <c r="AL91" s="76"/>
      <c r="AM91" s="76"/>
      <c r="AN91" s="76"/>
      <c r="AO91" s="76">
        <f t="shared" si="36"/>
        <v>13</v>
      </c>
      <c r="AP91" s="76">
        <f t="shared" si="37"/>
        <v>13.684210526315791</v>
      </c>
      <c r="AQ91" s="77"/>
      <c r="AR91" s="77"/>
      <c r="AS91" s="77"/>
      <c r="AT91" s="77"/>
      <c r="AU91" s="78"/>
      <c r="AV91" s="78"/>
      <c r="AW91" s="78"/>
      <c r="AX91" s="78" t="str">
        <f t="shared" si="38"/>
        <v/>
      </c>
      <c r="AY91" s="78">
        <f t="shared" si="39"/>
        <v>0</v>
      </c>
      <c r="AZ91" s="262"/>
      <c r="BA91" s="263"/>
      <c r="BB91" s="80">
        <f t="shared" si="40"/>
        <v>0</v>
      </c>
      <c r="BC91" s="74">
        <v>97</v>
      </c>
      <c r="BD91" s="75">
        <v>81</v>
      </c>
      <c r="BE91" s="75">
        <v>82</v>
      </c>
      <c r="BF91" s="75"/>
      <c r="BG91" s="75"/>
      <c r="BH91" s="76">
        <f t="shared" si="41"/>
        <v>260</v>
      </c>
      <c r="BI91" s="76">
        <f t="shared" si="42"/>
        <v>86.666666666666671</v>
      </c>
      <c r="BJ91" s="77">
        <v>18</v>
      </c>
      <c r="BK91" s="77">
        <v>22</v>
      </c>
      <c r="BL91" s="77"/>
      <c r="BM91" s="77"/>
      <c r="BN91" s="77"/>
      <c r="BO91" s="77"/>
      <c r="BP91" s="77"/>
      <c r="BQ91" s="77"/>
      <c r="BR91" s="77"/>
      <c r="BS91" s="77"/>
      <c r="BT91" s="78">
        <f t="shared" si="43"/>
        <v>40</v>
      </c>
      <c r="BU91" s="78">
        <f t="shared" si="44"/>
        <v>72.727272727272734</v>
      </c>
      <c r="BV91" s="81">
        <v>70</v>
      </c>
      <c r="BW91" s="81">
        <v>92</v>
      </c>
      <c r="BX91" s="81">
        <v>70</v>
      </c>
      <c r="BY91" s="82"/>
      <c r="BZ91" s="82"/>
      <c r="CA91" s="82">
        <f t="shared" si="45"/>
        <v>232</v>
      </c>
      <c r="CB91" s="82">
        <f t="shared" si="46"/>
        <v>77.333333333333329</v>
      </c>
      <c r="CC91" s="83">
        <v>82</v>
      </c>
      <c r="CD91" s="83">
        <v>85</v>
      </c>
      <c r="CE91" s="84"/>
      <c r="CF91" s="84"/>
      <c r="CG91" s="84"/>
      <c r="CH91" s="84">
        <f t="shared" si="47"/>
        <v>167</v>
      </c>
      <c r="CI91" s="84">
        <f t="shared" si="48"/>
        <v>83.5</v>
      </c>
      <c r="CJ91" s="85">
        <v>84</v>
      </c>
      <c r="CK91" s="85">
        <v>70</v>
      </c>
      <c r="CL91" s="86"/>
      <c r="CM91" s="86"/>
      <c r="CN91" s="86"/>
      <c r="CO91" s="86">
        <f t="shared" si="49"/>
        <v>154</v>
      </c>
      <c r="CP91" s="86">
        <f t="shared" si="50"/>
        <v>77</v>
      </c>
      <c r="CQ91" s="74"/>
      <c r="CR91" s="75"/>
      <c r="CS91" s="75"/>
      <c r="CT91" s="87"/>
      <c r="CU91" s="88"/>
      <c r="CV91" s="88"/>
      <c r="CW91" s="88"/>
      <c r="CX91" s="88"/>
      <c r="CY91" s="88" t="str">
        <f t="shared" si="51"/>
        <v/>
      </c>
      <c r="CZ91" s="89">
        <f t="shared" si="52"/>
        <v>0</v>
      </c>
      <c r="DA91" s="496">
        <v>26</v>
      </c>
      <c r="DB91" s="496"/>
      <c r="DC91" s="80">
        <f t="shared" si="53"/>
        <v>10.833333333333336</v>
      </c>
      <c r="DD91" s="162" t="str">
        <f t="shared" si="54"/>
        <v/>
      </c>
      <c r="DE91" s="162">
        <f t="shared" si="62"/>
        <v>3.4210526315789478</v>
      </c>
      <c r="DF91" s="162">
        <f t="shared" si="63"/>
        <v>39.722727272727269</v>
      </c>
      <c r="DG91" s="162">
        <f t="shared" si="64"/>
        <v>10.833333333333336</v>
      </c>
      <c r="DH91" s="93">
        <f t="shared" si="55"/>
        <v>53.97711323763955</v>
      </c>
      <c r="DI91" s="94">
        <f t="shared" si="56"/>
        <v>71.235695773524725</v>
      </c>
      <c r="DJ91" s="95">
        <f t="shared" si="57"/>
        <v>74.43172957646641</v>
      </c>
      <c r="DK91" s="96">
        <f t="shared" si="58"/>
        <v>76.988556618819771</v>
      </c>
      <c r="DL91" s="163">
        <f t="shared" si="31"/>
        <v>77</v>
      </c>
      <c r="DM91" s="164">
        <f t="shared" si="59"/>
        <v>-12</v>
      </c>
      <c r="DN91" s="225">
        <f t="shared" si="60"/>
        <v>89</v>
      </c>
      <c r="DO91" s="240">
        <f t="shared" si="61"/>
        <v>83</v>
      </c>
    </row>
    <row r="92" spans="1:127" ht="18" customHeight="1">
      <c r="A92" s="70"/>
      <c r="B92" s="71" t="s">
        <v>319</v>
      </c>
      <c r="C92" s="236" t="s">
        <v>320</v>
      </c>
      <c r="D92" s="237"/>
      <c r="E92" s="74"/>
      <c r="F92" s="75"/>
      <c r="G92" s="75"/>
      <c r="H92" s="75"/>
      <c r="I92" s="75"/>
      <c r="J92" s="75"/>
      <c r="K92" s="75"/>
      <c r="L92" s="75"/>
      <c r="M92" s="76"/>
      <c r="N92" s="76"/>
      <c r="O92" s="76"/>
      <c r="P92" s="76"/>
      <c r="Q92" s="76" t="str">
        <f t="shared" si="32"/>
        <v/>
      </c>
      <c r="R92" s="76">
        <f t="shared" si="33"/>
        <v>0</v>
      </c>
      <c r="S92" s="77"/>
      <c r="T92" s="77"/>
      <c r="U92" s="77"/>
      <c r="V92" s="77"/>
      <c r="W92" s="77"/>
      <c r="X92" s="78"/>
      <c r="Y92" s="78"/>
      <c r="Z92" s="78"/>
      <c r="AA92" s="78"/>
      <c r="AB92" s="78"/>
      <c r="AC92" s="78" t="str">
        <f t="shared" si="34"/>
        <v/>
      </c>
      <c r="AD92" s="79" t="str">
        <f t="shared" si="35"/>
        <v/>
      </c>
      <c r="AE92" s="74">
        <v>1</v>
      </c>
      <c r="AF92" s="75">
        <v>1</v>
      </c>
      <c r="AG92" s="75">
        <v>1</v>
      </c>
      <c r="AH92" s="75">
        <v>5</v>
      </c>
      <c r="AI92" s="75">
        <v>5</v>
      </c>
      <c r="AJ92" s="75">
        <v>4</v>
      </c>
      <c r="AK92" s="75"/>
      <c r="AL92" s="76"/>
      <c r="AM92" s="76"/>
      <c r="AN92" s="76"/>
      <c r="AO92" s="76">
        <f t="shared" si="36"/>
        <v>17</v>
      </c>
      <c r="AP92" s="76">
        <f t="shared" si="37"/>
        <v>17.894736842105264</v>
      </c>
      <c r="AQ92" s="77"/>
      <c r="AR92" s="77"/>
      <c r="AS92" s="77"/>
      <c r="AT92" s="77"/>
      <c r="AU92" s="78"/>
      <c r="AV92" s="78"/>
      <c r="AW92" s="78"/>
      <c r="AX92" s="78" t="str">
        <f t="shared" si="38"/>
        <v/>
      </c>
      <c r="AY92" s="78">
        <f t="shared" si="39"/>
        <v>0</v>
      </c>
      <c r="AZ92" s="262"/>
      <c r="BA92" s="263"/>
      <c r="BB92" s="80">
        <f t="shared" si="40"/>
        <v>0</v>
      </c>
      <c r="BC92" s="74">
        <v>70</v>
      </c>
      <c r="BD92" s="75">
        <v>80</v>
      </c>
      <c r="BE92" s="75">
        <v>82</v>
      </c>
      <c r="BF92" s="75"/>
      <c r="BG92" s="75"/>
      <c r="BH92" s="76">
        <f t="shared" si="41"/>
        <v>232</v>
      </c>
      <c r="BI92" s="76">
        <f t="shared" si="42"/>
        <v>77.333333333333329</v>
      </c>
      <c r="BJ92" s="77">
        <v>1</v>
      </c>
      <c r="BK92" s="77">
        <v>22</v>
      </c>
      <c r="BL92" s="77"/>
      <c r="BM92" s="77"/>
      <c r="BN92" s="77"/>
      <c r="BO92" s="77"/>
      <c r="BP92" s="77"/>
      <c r="BQ92" s="77"/>
      <c r="BR92" s="77"/>
      <c r="BS92" s="77"/>
      <c r="BT92" s="78">
        <f t="shared" si="43"/>
        <v>23</v>
      </c>
      <c r="BU92" s="78">
        <f t="shared" si="44"/>
        <v>41.818181818181813</v>
      </c>
      <c r="BV92" s="81">
        <v>93</v>
      </c>
      <c r="BW92" s="81">
        <v>80</v>
      </c>
      <c r="BX92" s="81">
        <v>92</v>
      </c>
      <c r="BY92" s="82"/>
      <c r="BZ92" s="82"/>
      <c r="CA92" s="82">
        <f t="shared" si="45"/>
        <v>265</v>
      </c>
      <c r="CB92" s="82">
        <f t="shared" si="46"/>
        <v>88.333333333333329</v>
      </c>
      <c r="CC92" s="83">
        <v>70</v>
      </c>
      <c r="CD92" s="83">
        <v>70</v>
      </c>
      <c r="CE92" s="84"/>
      <c r="CF92" s="84"/>
      <c r="CG92" s="84"/>
      <c r="CH92" s="84">
        <f t="shared" si="47"/>
        <v>140</v>
      </c>
      <c r="CI92" s="84">
        <f t="shared" si="48"/>
        <v>70</v>
      </c>
      <c r="CJ92" s="85">
        <v>85</v>
      </c>
      <c r="CK92" s="85">
        <v>80</v>
      </c>
      <c r="CL92" s="86"/>
      <c r="CM92" s="86"/>
      <c r="CN92" s="86"/>
      <c r="CO92" s="86">
        <f t="shared" si="49"/>
        <v>165</v>
      </c>
      <c r="CP92" s="86">
        <f t="shared" si="50"/>
        <v>82.5</v>
      </c>
      <c r="CQ92" s="74"/>
      <c r="CR92" s="75"/>
      <c r="CS92" s="75"/>
      <c r="CT92" s="87"/>
      <c r="CU92" s="88"/>
      <c r="CV92" s="88"/>
      <c r="CW92" s="88"/>
      <c r="CX92" s="88"/>
      <c r="CY92" s="88" t="str">
        <f t="shared" si="51"/>
        <v/>
      </c>
      <c r="CZ92" s="89">
        <f t="shared" si="52"/>
        <v>0</v>
      </c>
      <c r="DA92" s="496">
        <v>17</v>
      </c>
      <c r="DB92" s="496"/>
      <c r="DC92" s="80">
        <f t="shared" si="53"/>
        <v>7.0833333333333321</v>
      </c>
      <c r="DD92" s="162" t="str">
        <f t="shared" si="54"/>
        <v/>
      </c>
      <c r="DE92" s="162">
        <f t="shared" si="62"/>
        <v>4.4736842105263159</v>
      </c>
      <c r="DF92" s="162">
        <f t="shared" si="63"/>
        <v>35.99848484848485</v>
      </c>
      <c r="DG92" s="162">
        <f t="shared" si="64"/>
        <v>7.0833333333333321</v>
      </c>
      <c r="DH92" s="93">
        <f t="shared" si="55"/>
        <v>47.555502392344494</v>
      </c>
      <c r="DI92" s="94">
        <f t="shared" si="56"/>
        <v>67.222188995215305</v>
      </c>
      <c r="DJ92" s="95">
        <f t="shared" si="57"/>
        <v>70.864167995746939</v>
      </c>
      <c r="DK92" s="96">
        <f t="shared" si="58"/>
        <v>73.777751196172247</v>
      </c>
      <c r="DL92" s="163">
        <f t="shared" si="31"/>
        <v>74</v>
      </c>
      <c r="DM92" s="164">
        <f t="shared" si="59"/>
        <v>-5</v>
      </c>
      <c r="DN92" s="225">
        <f t="shared" si="60"/>
        <v>79</v>
      </c>
      <c r="DO92" s="240">
        <f t="shared" si="61"/>
        <v>76.5</v>
      </c>
    </row>
    <row r="93" spans="1:127" ht="18" customHeight="1">
      <c r="A93" s="70"/>
      <c r="B93" s="71" t="s">
        <v>321</v>
      </c>
      <c r="C93" s="236" t="s">
        <v>322</v>
      </c>
      <c r="D93" s="237"/>
      <c r="E93" s="74"/>
      <c r="F93" s="75"/>
      <c r="G93" s="75"/>
      <c r="H93" s="75"/>
      <c r="I93" s="75"/>
      <c r="J93" s="75"/>
      <c r="K93" s="75"/>
      <c r="L93" s="75"/>
      <c r="M93" s="76"/>
      <c r="N93" s="76"/>
      <c r="O93" s="76"/>
      <c r="P93" s="76"/>
      <c r="Q93" s="76" t="str">
        <f t="shared" si="32"/>
        <v/>
      </c>
      <c r="R93" s="76">
        <f t="shared" si="33"/>
        <v>0</v>
      </c>
      <c r="S93" s="77"/>
      <c r="T93" s="77"/>
      <c r="U93" s="77"/>
      <c r="V93" s="77"/>
      <c r="W93" s="77"/>
      <c r="X93" s="78"/>
      <c r="Y93" s="78"/>
      <c r="Z93" s="78"/>
      <c r="AA93" s="78"/>
      <c r="AB93" s="78"/>
      <c r="AC93" s="78" t="str">
        <f t="shared" si="34"/>
        <v/>
      </c>
      <c r="AD93" s="79" t="str">
        <f t="shared" si="35"/>
        <v/>
      </c>
      <c r="AE93" s="74">
        <v>1</v>
      </c>
      <c r="AF93" s="75">
        <v>0</v>
      </c>
      <c r="AG93" s="75">
        <v>6</v>
      </c>
      <c r="AH93" s="75">
        <v>7</v>
      </c>
      <c r="AI93" s="75">
        <v>2</v>
      </c>
      <c r="AJ93" s="75">
        <v>1</v>
      </c>
      <c r="AK93" s="75"/>
      <c r="AL93" s="76"/>
      <c r="AM93" s="76"/>
      <c r="AN93" s="76"/>
      <c r="AO93" s="76">
        <f t="shared" si="36"/>
        <v>17</v>
      </c>
      <c r="AP93" s="76">
        <f t="shared" si="37"/>
        <v>17.894736842105264</v>
      </c>
      <c r="AQ93" s="77"/>
      <c r="AR93" s="77"/>
      <c r="AS93" s="77"/>
      <c r="AT93" s="77"/>
      <c r="AU93" s="78"/>
      <c r="AV93" s="78"/>
      <c r="AW93" s="78"/>
      <c r="AX93" s="78" t="str">
        <f t="shared" si="38"/>
        <v/>
      </c>
      <c r="AY93" s="78">
        <f t="shared" si="39"/>
        <v>0</v>
      </c>
      <c r="AZ93" s="262"/>
      <c r="BA93" s="263"/>
      <c r="BB93" s="80">
        <f t="shared" si="40"/>
        <v>0</v>
      </c>
      <c r="BC93" s="74">
        <v>70</v>
      </c>
      <c r="BD93" s="75">
        <v>80</v>
      </c>
      <c r="BE93" s="75">
        <v>84</v>
      </c>
      <c r="BF93" s="75"/>
      <c r="BG93" s="75"/>
      <c r="BH93" s="76">
        <f t="shared" si="41"/>
        <v>234</v>
      </c>
      <c r="BI93" s="76">
        <f t="shared" si="42"/>
        <v>78</v>
      </c>
      <c r="BJ93" s="77">
        <v>1</v>
      </c>
      <c r="BK93" s="77">
        <v>23</v>
      </c>
      <c r="BL93" s="77"/>
      <c r="BM93" s="77"/>
      <c r="BN93" s="77"/>
      <c r="BO93" s="77"/>
      <c r="BP93" s="77"/>
      <c r="BQ93" s="77"/>
      <c r="BR93" s="77"/>
      <c r="BS93" s="77"/>
      <c r="BT93" s="78">
        <f t="shared" si="43"/>
        <v>24</v>
      </c>
      <c r="BU93" s="78">
        <f t="shared" si="44"/>
        <v>43.636363636363633</v>
      </c>
      <c r="BV93" s="81">
        <v>70</v>
      </c>
      <c r="BW93" s="81">
        <v>70</v>
      </c>
      <c r="BX93" s="81">
        <v>70</v>
      </c>
      <c r="BY93" s="82"/>
      <c r="BZ93" s="82"/>
      <c r="CA93" s="82">
        <f t="shared" si="45"/>
        <v>210</v>
      </c>
      <c r="CB93" s="82">
        <f t="shared" si="46"/>
        <v>70</v>
      </c>
      <c r="CC93" s="83">
        <v>70</v>
      </c>
      <c r="CD93" s="83">
        <v>70</v>
      </c>
      <c r="CE93" s="84"/>
      <c r="CF93" s="84"/>
      <c r="CG93" s="84"/>
      <c r="CH93" s="84">
        <f t="shared" si="47"/>
        <v>140</v>
      </c>
      <c r="CI93" s="84">
        <f t="shared" si="48"/>
        <v>70</v>
      </c>
      <c r="CJ93" s="85">
        <v>70</v>
      </c>
      <c r="CK93" s="85">
        <v>70</v>
      </c>
      <c r="CL93" s="86"/>
      <c r="CM93" s="86"/>
      <c r="CN93" s="86"/>
      <c r="CO93" s="86">
        <f t="shared" si="49"/>
        <v>140</v>
      </c>
      <c r="CP93" s="86">
        <f t="shared" si="50"/>
        <v>70</v>
      </c>
      <c r="CQ93" s="74"/>
      <c r="CR93" s="75"/>
      <c r="CS93" s="75"/>
      <c r="CT93" s="87"/>
      <c r="CU93" s="88"/>
      <c r="CV93" s="88"/>
      <c r="CW93" s="88"/>
      <c r="CX93" s="88"/>
      <c r="CY93" s="88" t="str">
        <f t="shared" si="51"/>
        <v/>
      </c>
      <c r="CZ93" s="89">
        <f t="shared" si="52"/>
        <v>0</v>
      </c>
      <c r="DA93" s="496">
        <v>23</v>
      </c>
      <c r="DB93" s="496"/>
      <c r="DC93" s="80">
        <f t="shared" si="53"/>
        <v>9.5833333333333339</v>
      </c>
      <c r="DD93" s="162" t="str">
        <f t="shared" si="54"/>
        <v/>
      </c>
      <c r="DE93" s="162">
        <f t="shared" si="62"/>
        <v>4.4736842105263159</v>
      </c>
      <c r="DF93" s="162">
        <f t="shared" si="63"/>
        <v>33.163636363636357</v>
      </c>
      <c r="DG93" s="162">
        <f t="shared" si="64"/>
        <v>9.5833333333333339</v>
      </c>
      <c r="DH93" s="93">
        <f t="shared" si="55"/>
        <v>47.220653907496008</v>
      </c>
      <c r="DI93" s="94">
        <f t="shared" si="56"/>
        <v>67.012908692185007</v>
      </c>
      <c r="DJ93" s="95">
        <f t="shared" si="57"/>
        <v>70.678141059720005</v>
      </c>
      <c r="DK93" s="96">
        <f t="shared" si="58"/>
        <v>73.610326953748</v>
      </c>
      <c r="DL93" s="163">
        <f t="shared" si="31"/>
        <v>74</v>
      </c>
      <c r="DM93" s="164">
        <f t="shared" si="59"/>
        <v>4</v>
      </c>
      <c r="DN93" s="225">
        <f t="shared" si="60"/>
        <v>70</v>
      </c>
      <c r="DO93" s="240">
        <f t="shared" si="61"/>
        <v>72</v>
      </c>
    </row>
    <row r="94" spans="1:127" ht="18" customHeight="1">
      <c r="A94" s="70"/>
      <c r="B94" s="71" t="s">
        <v>323</v>
      </c>
      <c r="C94" s="236" t="s">
        <v>324</v>
      </c>
      <c r="D94" s="237"/>
      <c r="E94" s="74"/>
      <c r="F94" s="75"/>
      <c r="G94" s="75"/>
      <c r="H94" s="75"/>
      <c r="I94" s="75"/>
      <c r="J94" s="75"/>
      <c r="K94" s="75"/>
      <c r="L94" s="75"/>
      <c r="M94" s="76"/>
      <c r="N94" s="76"/>
      <c r="O94" s="76"/>
      <c r="P94" s="76"/>
      <c r="Q94" s="76" t="str">
        <f t="shared" si="32"/>
        <v/>
      </c>
      <c r="R94" s="76">
        <f t="shared" si="33"/>
        <v>0</v>
      </c>
      <c r="S94" s="77"/>
      <c r="T94" s="77"/>
      <c r="U94" s="77"/>
      <c r="V94" s="77"/>
      <c r="W94" s="77"/>
      <c r="X94" s="78"/>
      <c r="Y94" s="78"/>
      <c r="Z94" s="78"/>
      <c r="AA94" s="78"/>
      <c r="AB94" s="78"/>
      <c r="AC94" s="78" t="str">
        <f t="shared" si="34"/>
        <v/>
      </c>
      <c r="AD94" s="79" t="str">
        <f t="shared" si="35"/>
        <v/>
      </c>
      <c r="AE94" s="74">
        <v>1</v>
      </c>
      <c r="AF94" s="75">
        <v>2</v>
      </c>
      <c r="AG94" s="75">
        <v>1</v>
      </c>
      <c r="AH94" s="75">
        <v>11</v>
      </c>
      <c r="AI94" s="75">
        <v>5</v>
      </c>
      <c r="AJ94" s="75">
        <v>17</v>
      </c>
      <c r="AK94" s="75"/>
      <c r="AL94" s="76"/>
      <c r="AM94" s="76"/>
      <c r="AN94" s="76"/>
      <c r="AO94" s="76">
        <f t="shared" si="36"/>
        <v>37</v>
      </c>
      <c r="AP94" s="76">
        <f t="shared" si="37"/>
        <v>38.94736842105263</v>
      </c>
      <c r="AQ94" s="77"/>
      <c r="AR94" s="77"/>
      <c r="AS94" s="77"/>
      <c r="AT94" s="77"/>
      <c r="AU94" s="78"/>
      <c r="AV94" s="78"/>
      <c r="AW94" s="78"/>
      <c r="AX94" s="78" t="str">
        <f t="shared" si="38"/>
        <v/>
      </c>
      <c r="AY94" s="78">
        <f t="shared" si="39"/>
        <v>0</v>
      </c>
      <c r="AZ94" s="262"/>
      <c r="BA94" s="263"/>
      <c r="BB94" s="80">
        <f t="shared" si="40"/>
        <v>0</v>
      </c>
      <c r="BC94" s="74">
        <v>85</v>
      </c>
      <c r="BD94" s="75">
        <v>88</v>
      </c>
      <c r="BE94" s="75">
        <v>95</v>
      </c>
      <c r="BF94" s="75"/>
      <c r="BG94" s="75"/>
      <c r="BH94" s="76">
        <f t="shared" si="41"/>
        <v>268</v>
      </c>
      <c r="BI94" s="76">
        <f t="shared" si="42"/>
        <v>89.333333333333329</v>
      </c>
      <c r="BJ94" s="77">
        <v>1</v>
      </c>
      <c r="BK94" s="77">
        <v>1</v>
      </c>
      <c r="BL94" s="77"/>
      <c r="BM94" s="77"/>
      <c r="BN94" s="77"/>
      <c r="BO94" s="77"/>
      <c r="BP94" s="77"/>
      <c r="BQ94" s="77"/>
      <c r="BR94" s="77"/>
      <c r="BS94" s="77"/>
      <c r="BT94" s="78">
        <f t="shared" si="43"/>
        <v>2</v>
      </c>
      <c r="BU94" s="78">
        <f t="shared" si="44"/>
        <v>3.6363636363636362</v>
      </c>
      <c r="BV94" s="81">
        <v>70</v>
      </c>
      <c r="BW94" s="81">
        <v>89</v>
      </c>
      <c r="BX94" s="81">
        <v>90</v>
      </c>
      <c r="BY94" s="82"/>
      <c r="BZ94" s="82"/>
      <c r="CA94" s="82">
        <f t="shared" si="45"/>
        <v>249</v>
      </c>
      <c r="CB94" s="82">
        <f t="shared" si="46"/>
        <v>83</v>
      </c>
      <c r="CC94" s="83">
        <v>70</v>
      </c>
      <c r="CD94" s="83">
        <v>70</v>
      </c>
      <c r="CE94" s="84"/>
      <c r="CF94" s="84"/>
      <c r="CG94" s="84"/>
      <c r="CH94" s="84">
        <f t="shared" si="47"/>
        <v>140</v>
      </c>
      <c r="CI94" s="84">
        <f t="shared" si="48"/>
        <v>70</v>
      </c>
      <c r="CJ94" s="85">
        <v>70</v>
      </c>
      <c r="CK94" s="85">
        <v>98</v>
      </c>
      <c r="CL94" s="86"/>
      <c r="CM94" s="86"/>
      <c r="CN94" s="86"/>
      <c r="CO94" s="86">
        <f t="shared" si="49"/>
        <v>168</v>
      </c>
      <c r="CP94" s="86">
        <f t="shared" si="50"/>
        <v>84</v>
      </c>
      <c r="CQ94" s="74"/>
      <c r="CR94" s="75"/>
      <c r="CS94" s="75"/>
      <c r="CT94" s="87"/>
      <c r="CU94" s="88"/>
      <c r="CV94" s="88"/>
      <c r="CW94" s="88"/>
      <c r="CX94" s="88"/>
      <c r="CY94" s="88" t="str">
        <f t="shared" si="51"/>
        <v/>
      </c>
      <c r="CZ94" s="89">
        <f t="shared" si="52"/>
        <v>0</v>
      </c>
      <c r="DA94" s="496">
        <v>25</v>
      </c>
      <c r="DB94" s="496"/>
      <c r="DC94" s="80">
        <f t="shared" si="53"/>
        <v>10.416666666666668</v>
      </c>
      <c r="DD94" s="162" t="str">
        <f t="shared" si="54"/>
        <v/>
      </c>
      <c r="DE94" s="162">
        <f t="shared" si="62"/>
        <v>9.7368421052631575</v>
      </c>
      <c r="DF94" s="162">
        <f t="shared" si="63"/>
        <v>32.996969696969693</v>
      </c>
      <c r="DG94" s="162">
        <f t="shared" si="64"/>
        <v>10.416666666666668</v>
      </c>
      <c r="DH94" s="93">
        <f t="shared" si="55"/>
        <v>53.150478468899522</v>
      </c>
      <c r="DI94" s="94">
        <f t="shared" si="56"/>
        <v>70.719049043062199</v>
      </c>
      <c r="DJ94" s="95">
        <f t="shared" si="57"/>
        <v>73.972488038277518</v>
      </c>
      <c r="DK94" s="96">
        <f t="shared" si="58"/>
        <v>76.575239234449754</v>
      </c>
      <c r="DL94" s="163">
        <f t="shared" si="31"/>
        <v>77</v>
      </c>
      <c r="DM94" s="164">
        <f t="shared" si="59"/>
        <v>-1</v>
      </c>
      <c r="DN94" s="225">
        <f t="shared" si="60"/>
        <v>78</v>
      </c>
      <c r="DO94" s="240">
        <f t="shared" si="61"/>
        <v>77.5</v>
      </c>
    </row>
    <row r="95" spans="1:127" ht="18" customHeight="1">
      <c r="A95" s="70"/>
      <c r="B95" s="103" t="s">
        <v>325</v>
      </c>
      <c r="C95" s="234" t="s">
        <v>326</v>
      </c>
      <c r="D95" s="237"/>
      <c r="E95" s="74"/>
      <c r="F95" s="75"/>
      <c r="G95" s="75"/>
      <c r="H95" s="75"/>
      <c r="I95" s="75"/>
      <c r="J95" s="75"/>
      <c r="K95" s="75"/>
      <c r="L95" s="75"/>
      <c r="M95" s="76"/>
      <c r="N95" s="76"/>
      <c r="O95" s="76"/>
      <c r="P95" s="76"/>
      <c r="Q95" s="76" t="str">
        <f t="shared" si="32"/>
        <v/>
      </c>
      <c r="R95" s="76">
        <f t="shared" si="33"/>
        <v>0</v>
      </c>
      <c r="S95" s="77"/>
      <c r="T95" s="77"/>
      <c r="U95" s="77"/>
      <c r="V95" s="77"/>
      <c r="W95" s="77"/>
      <c r="X95" s="78"/>
      <c r="Y95" s="78"/>
      <c r="Z95" s="78"/>
      <c r="AA95" s="78"/>
      <c r="AB95" s="78"/>
      <c r="AC95" s="78" t="str">
        <f t="shared" si="34"/>
        <v/>
      </c>
      <c r="AD95" s="79" t="str">
        <f t="shared" si="35"/>
        <v/>
      </c>
      <c r="AE95" s="74">
        <v>3</v>
      </c>
      <c r="AF95" s="75">
        <v>1</v>
      </c>
      <c r="AG95" s="75">
        <v>10</v>
      </c>
      <c r="AH95" s="75">
        <v>1</v>
      </c>
      <c r="AI95" s="75">
        <v>6</v>
      </c>
      <c r="AJ95" s="75">
        <v>6</v>
      </c>
      <c r="AK95" s="75"/>
      <c r="AL95" s="76"/>
      <c r="AM95" s="76"/>
      <c r="AN95" s="76"/>
      <c r="AO95" s="76">
        <f t="shared" si="36"/>
        <v>27</v>
      </c>
      <c r="AP95" s="76">
        <f t="shared" si="37"/>
        <v>28.421052631578945</v>
      </c>
      <c r="AQ95" s="77"/>
      <c r="AR95" s="77"/>
      <c r="AS95" s="77"/>
      <c r="AT95" s="77"/>
      <c r="AU95" s="78"/>
      <c r="AV95" s="78"/>
      <c r="AW95" s="78"/>
      <c r="AX95" s="78" t="str">
        <f t="shared" si="38"/>
        <v/>
      </c>
      <c r="AY95" s="78">
        <f t="shared" si="39"/>
        <v>0</v>
      </c>
      <c r="AZ95" s="262"/>
      <c r="BA95" s="263"/>
      <c r="BB95" s="80">
        <f t="shared" si="40"/>
        <v>0</v>
      </c>
      <c r="BC95" s="74">
        <v>87</v>
      </c>
      <c r="BD95" s="75">
        <v>82</v>
      </c>
      <c r="BE95" s="75">
        <v>84</v>
      </c>
      <c r="BF95" s="75"/>
      <c r="BG95" s="75"/>
      <c r="BH95" s="76">
        <f t="shared" si="41"/>
        <v>253</v>
      </c>
      <c r="BI95" s="76">
        <f t="shared" si="42"/>
        <v>84.333333333333343</v>
      </c>
      <c r="BJ95" s="77">
        <v>30</v>
      </c>
      <c r="BK95" s="77">
        <v>1</v>
      </c>
      <c r="BL95" s="77"/>
      <c r="BM95" s="77"/>
      <c r="BN95" s="77"/>
      <c r="BO95" s="77"/>
      <c r="BP95" s="77"/>
      <c r="BQ95" s="77"/>
      <c r="BR95" s="77"/>
      <c r="BS95" s="77"/>
      <c r="BT95" s="78">
        <f t="shared" si="43"/>
        <v>31</v>
      </c>
      <c r="BU95" s="78">
        <f t="shared" si="44"/>
        <v>56.36363636363636</v>
      </c>
      <c r="BV95" s="81">
        <v>86</v>
      </c>
      <c r="BW95" s="81">
        <v>89</v>
      </c>
      <c r="BX95" s="81">
        <v>70</v>
      </c>
      <c r="BY95" s="82"/>
      <c r="BZ95" s="82"/>
      <c r="CA95" s="82">
        <f t="shared" si="45"/>
        <v>245</v>
      </c>
      <c r="CB95" s="82">
        <f t="shared" si="46"/>
        <v>81.666666666666671</v>
      </c>
      <c r="CC95" s="83">
        <v>84</v>
      </c>
      <c r="CD95" s="83">
        <v>70</v>
      </c>
      <c r="CE95" s="84"/>
      <c r="CF95" s="84"/>
      <c r="CG95" s="84"/>
      <c r="CH95" s="84">
        <f t="shared" si="47"/>
        <v>154</v>
      </c>
      <c r="CI95" s="84">
        <f t="shared" si="48"/>
        <v>77</v>
      </c>
      <c r="CJ95" s="85">
        <v>70</v>
      </c>
      <c r="CK95" s="85">
        <v>98</v>
      </c>
      <c r="CL95" s="86"/>
      <c r="CM95" s="86"/>
      <c r="CN95" s="86"/>
      <c r="CO95" s="86">
        <f t="shared" si="49"/>
        <v>168</v>
      </c>
      <c r="CP95" s="86">
        <f t="shared" si="50"/>
        <v>84</v>
      </c>
      <c r="CQ95" s="74"/>
      <c r="CR95" s="75"/>
      <c r="CS95" s="75"/>
      <c r="CT95" s="87"/>
      <c r="CU95" s="88"/>
      <c r="CV95" s="88"/>
      <c r="CW95" s="88"/>
      <c r="CX95" s="88"/>
      <c r="CY95" s="88" t="str">
        <f t="shared" si="51"/>
        <v/>
      </c>
      <c r="CZ95" s="89">
        <f t="shared" si="52"/>
        <v>0</v>
      </c>
      <c r="DA95" s="496">
        <v>17</v>
      </c>
      <c r="DB95" s="496"/>
      <c r="DC95" s="80">
        <f t="shared" si="53"/>
        <v>7.0833333333333321</v>
      </c>
      <c r="DD95" s="162" t="str">
        <f t="shared" si="54"/>
        <v/>
      </c>
      <c r="DE95" s="162">
        <f t="shared" si="62"/>
        <v>7.1052631578947363</v>
      </c>
      <c r="DF95" s="162">
        <f t="shared" si="63"/>
        <v>38.336363636363643</v>
      </c>
      <c r="DG95" s="162">
        <f t="shared" si="64"/>
        <v>7.0833333333333321</v>
      </c>
      <c r="DH95" s="93">
        <f t="shared" si="55"/>
        <v>52.524960127591712</v>
      </c>
      <c r="DI95" s="94">
        <f t="shared" si="56"/>
        <v>70.328100079744814</v>
      </c>
      <c r="DJ95" s="95">
        <f t="shared" si="57"/>
        <v>73.624977848662056</v>
      </c>
      <c r="DK95" s="96">
        <f t="shared" si="58"/>
        <v>76.262480063795863</v>
      </c>
      <c r="DL95" s="163">
        <f t="shared" si="31"/>
        <v>76</v>
      </c>
      <c r="DM95" s="164">
        <f t="shared" si="59"/>
        <v>4</v>
      </c>
      <c r="DN95" s="225">
        <f t="shared" si="60"/>
        <v>72</v>
      </c>
      <c r="DO95" s="240">
        <f t="shared" si="61"/>
        <v>74</v>
      </c>
    </row>
    <row r="96" spans="1:127" ht="18" customHeight="1">
      <c r="A96" s="70"/>
      <c r="B96" s="71" t="s">
        <v>327</v>
      </c>
      <c r="C96" s="236" t="s">
        <v>328</v>
      </c>
      <c r="D96" s="237"/>
      <c r="E96" s="74"/>
      <c r="F96" s="75"/>
      <c r="G96" s="75"/>
      <c r="H96" s="75"/>
      <c r="I96" s="75"/>
      <c r="J96" s="75"/>
      <c r="K96" s="75"/>
      <c r="L96" s="75"/>
      <c r="M96" s="76"/>
      <c r="N96" s="76"/>
      <c r="O96" s="76"/>
      <c r="P96" s="76"/>
      <c r="Q96" s="76" t="str">
        <f t="shared" si="32"/>
        <v/>
      </c>
      <c r="R96" s="76">
        <f t="shared" si="33"/>
        <v>0</v>
      </c>
      <c r="S96" s="77"/>
      <c r="T96" s="77"/>
      <c r="U96" s="77"/>
      <c r="V96" s="77"/>
      <c r="W96" s="77"/>
      <c r="X96" s="78"/>
      <c r="Y96" s="78"/>
      <c r="Z96" s="78"/>
      <c r="AA96" s="78"/>
      <c r="AB96" s="78"/>
      <c r="AC96" s="78" t="str">
        <f t="shared" si="34"/>
        <v/>
      </c>
      <c r="AD96" s="79" t="str">
        <f t="shared" si="35"/>
        <v/>
      </c>
      <c r="AE96" s="74">
        <v>9</v>
      </c>
      <c r="AF96" s="75">
        <v>8</v>
      </c>
      <c r="AG96" s="75">
        <v>14</v>
      </c>
      <c r="AH96" s="75">
        <v>12</v>
      </c>
      <c r="AI96" s="75">
        <v>8</v>
      </c>
      <c r="AJ96" s="75">
        <v>19</v>
      </c>
      <c r="AK96" s="75"/>
      <c r="AL96" s="76"/>
      <c r="AM96" s="76"/>
      <c r="AN96" s="76"/>
      <c r="AO96" s="76">
        <f t="shared" si="36"/>
        <v>70</v>
      </c>
      <c r="AP96" s="76">
        <f t="shared" si="37"/>
        <v>73.68421052631578</v>
      </c>
      <c r="AQ96" s="77"/>
      <c r="AR96" s="77"/>
      <c r="AS96" s="77"/>
      <c r="AT96" s="77"/>
      <c r="AU96" s="78"/>
      <c r="AV96" s="78"/>
      <c r="AW96" s="78"/>
      <c r="AX96" s="78" t="str">
        <f t="shared" si="38"/>
        <v/>
      </c>
      <c r="AY96" s="78">
        <f t="shared" si="39"/>
        <v>0</v>
      </c>
      <c r="AZ96" s="262"/>
      <c r="BA96" s="263"/>
      <c r="BB96" s="80">
        <f t="shared" si="40"/>
        <v>0</v>
      </c>
      <c r="BC96" s="74">
        <v>87</v>
      </c>
      <c r="BD96" s="75">
        <v>92</v>
      </c>
      <c r="BE96" s="75">
        <v>84</v>
      </c>
      <c r="BF96" s="75"/>
      <c r="BG96" s="75"/>
      <c r="BH96" s="76">
        <f t="shared" si="41"/>
        <v>263</v>
      </c>
      <c r="BI96" s="76">
        <f t="shared" si="42"/>
        <v>87.666666666666671</v>
      </c>
      <c r="BJ96" s="77">
        <v>30</v>
      </c>
      <c r="BK96" s="77">
        <v>23</v>
      </c>
      <c r="BL96" s="77"/>
      <c r="BM96" s="77"/>
      <c r="BN96" s="77"/>
      <c r="BO96" s="77"/>
      <c r="BP96" s="77"/>
      <c r="BQ96" s="77"/>
      <c r="BR96" s="77"/>
      <c r="BS96" s="77"/>
      <c r="BT96" s="78">
        <f t="shared" si="43"/>
        <v>53</v>
      </c>
      <c r="BU96" s="78">
        <f t="shared" si="44"/>
        <v>96.36363636363636</v>
      </c>
      <c r="BV96" s="81">
        <v>93</v>
      </c>
      <c r="BW96" s="81">
        <v>92</v>
      </c>
      <c r="BX96" s="81">
        <v>89</v>
      </c>
      <c r="BY96" s="82"/>
      <c r="BZ96" s="82"/>
      <c r="CA96" s="82">
        <f t="shared" si="45"/>
        <v>274</v>
      </c>
      <c r="CB96" s="82">
        <f t="shared" si="46"/>
        <v>91.333333333333329</v>
      </c>
      <c r="CC96" s="83">
        <v>86</v>
      </c>
      <c r="CD96" s="83">
        <v>90</v>
      </c>
      <c r="CE96" s="84"/>
      <c r="CF96" s="84"/>
      <c r="CG96" s="84"/>
      <c r="CH96" s="84">
        <f t="shared" si="47"/>
        <v>176</v>
      </c>
      <c r="CI96" s="84">
        <f t="shared" si="48"/>
        <v>88</v>
      </c>
      <c r="CJ96" s="85">
        <v>82</v>
      </c>
      <c r="CK96" s="85">
        <v>70</v>
      </c>
      <c r="CL96" s="86"/>
      <c r="CM96" s="86"/>
      <c r="CN96" s="86"/>
      <c r="CO96" s="86">
        <f t="shared" si="49"/>
        <v>152</v>
      </c>
      <c r="CP96" s="86">
        <f t="shared" si="50"/>
        <v>76</v>
      </c>
      <c r="CQ96" s="74"/>
      <c r="CR96" s="75"/>
      <c r="CS96" s="75"/>
      <c r="CT96" s="87"/>
      <c r="CU96" s="88"/>
      <c r="CV96" s="88"/>
      <c r="CW96" s="88"/>
      <c r="CX96" s="88"/>
      <c r="CY96" s="88" t="str">
        <f t="shared" si="51"/>
        <v/>
      </c>
      <c r="CZ96" s="89">
        <f t="shared" si="52"/>
        <v>0</v>
      </c>
      <c r="DA96" s="496">
        <v>42</v>
      </c>
      <c r="DB96" s="496"/>
      <c r="DC96" s="80">
        <f t="shared" si="53"/>
        <v>17.5</v>
      </c>
      <c r="DD96" s="162" t="str">
        <f t="shared" si="54"/>
        <v/>
      </c>
      <c r="DE96" s="162">
        <f t="shared" si="62"/>
        <v>18.421052631578945</v>
      </c>
      <c r="DF96" s="162">
        <f t="shared" si="63"/>
        <v>43.936363636363637</v>
      </c>
      <c r="DG96" s="162">
        <f t="shared" si="64"/>
        <v>17.5</v>
      </c>
      <c r="DH96" s="93">
        <f t="shared" si="55"/>
        <v>79.857416267942583</v>
      </c>
      <c r="DI96" s="94">
        <f t="shared" si="56"/>
        <v>87.410885167464116</v>
      </c>
      <c r="DJ96" s="95">
        <f t="shared" si="57"/>
        <v>88.809675704412541</v>
      </c>
      <c r="DK96" s="96">
        <f t="shared" si="58"/>
        <v>89.928708133971298</v>
      </c>
      <c r="DL96" s="163">
        <f t="shared" si="31"/>
        <v>90</v>
      </c>
      <c r="DM96" s="164">
        <f t="shared" si="59"/>
        <v>4</v>
      </c>
      <c r="DN96" s="225">
        <f t="shared" si="60"/>
        <v>86</v>
      </c>
      <c r="DO96" s="240">
        <f t="shared" si="61"/>
        <v>88</v>
      </c>
    </row>
    <row r="97" spans="1:119" ht="18" customHeight="1">
      <c r="A97" s="70"/>
      <c r="B97" s="112" t="s">
        <v>329</v>
      </c>
      <c r="C97" s="238" t="s">
        <v>330</v>
      </c>
      <c r="D97" s="237"/>
      <c r="E97" s="74"/>
      <c r="F97" s="75"/>
      <c r="G97" s="75"/>
      <c r="H97" s="75"/>
      <c r="I97" s="75"/>
      <c r="J97" s="75"/>
      <c r="K97" s="75"/>
      <c r="L97" s="75"/>
      <c r="M97" s="76"/>
      <c r="N97" s="76"/>
      <c r="O97" s="76"/>
      <c r="P97" s="76"/>
      <c r="Q97" s="76" t="str">
        <f t="shared" si="32"/>
        <v/>
      </c>
      <c r="R97" s="76">
        <f t="shared" si="33"/>
        <v>0</v>
      </c>
      <c r="S97" s="77"/>
      <c r="T97" s="77"/>
      <c r="U97" s="77"/>
      <c r="V97" s="77"/>
      <c r="W97" s="77"/>
      <c r="X97" s="78"/>
      <c r="Y97" s="78"/>
      <c r="Z97" s="78"/>
      <c r="AA97" s="78"/>
      <c r="AB97" s="78"/>
      <c r="AC97" s="78" t="str">
        <f t="shared" si="34"/>
        <v/>
      </c>
      <c r="AD97" s="79" t="str">
        <f t="shared" si="35"/>
        <v/>
      </c>
      <c r="AE97" s="74">
        <v>1</v>
      </c>
      <c r="AF97" s="75">
        <v>4</v>
      </c>
      <c r="AG97" s="75">
        <v>9</v>
      </c>
      <c r="AH97" s="75">
        <v>9</v>
      </c>
      <c r="AI97" s="75">
        <v>1</v>
      </c>
      <c r="AJ97" s="75">
        <v>4</v>
      </c>
      <c r="AK97" s="75"/>
      <c r="AL97" s="76"/>
      <c r="AM97" s="76"/>
      <c r="AN97" s="76"/>
      <c r="AO97" s="76">
        <f t="shared" si="36"/>
        <v>28</v>
      </c>
      <c r="AP97" s="76">
        <f t="shared" si="37"/>
        <v>29.473684210526311</v>
      </c>
      <c r="AQ97" s="77"/>
      <c r="AR97" s="77"/>
      <c r="AS97" s="77"/>
      <c r="AT97" s="77"/>
      <c r="AU97" s="78"/>
      <c r="AV97" s="78"/>
      <c r="AW97" s="78"/>
      <c r="AX97" s="78" t="str">
        <f t="shared" si="38"/>
        <v/>
      </c>
      <c r="AY97" s="78">
        <f t="shared" si="39"/>
        <v>0</v>
      </c>
      <c r="AZ97" s="262"/>
      <c r="BA97" s="263"/>
      <c r="BB97" s="80">
        <f t="shared" si="40"/>
        <v>0</v>
      </c>
      <c r="BC97" s="74">
        <v>70</v>
      </c>
      <c r="BD97" s="75">
        <v>85</v>
      </c>
      <c r="BE97" s="75">
        <v>70</v>
      </c>
      <c r="BF97" s="75"/>
      <c r="BG97" s="75"/>
      <c r="BH97" s="76">
        <f t="shared" si="41"/>
        <v>225</v>
      </c>
      <c r="BI97" s="76">
        <f t="shared" si="42"/>
        <v>75</v>
      </c>
      <c r="BJ97" s="77">
        <v>14</v>
      </c>
      <c r="BK97" s="77">
        <v>20</v>
      </c>
      <c r="BL97" s="77"/>
      <c r="BM97" s="77"/>
      <c r="BN97" s="77"/>
      <c r="BO97" s="77"/>
      <c r="BP97" s="77"/>
      <c r="BQ97" s="77"/>
      <c r="BR97" s="77"/>
      <c r="BS97" s="77"/>
      <c r="BT97" s="78">
        <f t="shared" si="43"/>
        <v>34</v>
      </c>
      <c r="BU97" s="78">
        <f t="shared" si="44"/>
        <v>61.818181818181813</v>
      </c>
      <c r="BV97" s="81">
        <v>86</v>
      </c>
      <c r="BW97" s="81">
        <v>80</v>
      </c>
      <c r="BX97" s="81">
        <v>92</v>
      </c>
      <c r="BY97" s="82"/>
      <c r="BZ97" s="82"/>
      <c r="CA97" s="82">
        <f t="shared" si="45"/>
        <v>258</v>
      </c>
      <c r="CB97" s="82">
        <f t="shared" si="46"/>
        <v>86</v>
      </c>
      <c r="CC97" s="83">
        <v>70</v>
      </c>
      <c r="CD97" s="83">
        <v>81</v>
      </c>
      <c r="CE97" s="84"/>
      <c r="CF97" s="84"/>
      <c r="CG97" s="84"/>
      <c r="CH97" s="84">
        <f t="shared" si="47"/>
        <v>151</v>
      </c>
      <c r="CI97" s="84">
        <f t="shared" si="48"/>
        <v>75.5</v>
      </c>
      <c r="CJ97" s="85">
        <v>82</v>
      </c>
      <c r="CK97" s="85">
        <v>80</v>
      </c>
      <c r="CL97" s="86"/>
      <c r="CM97" s="86"/>
      <c r="CN97" s="86"/>
      <c r="CO97" s="86">
        <f t="shared" si="49"/>
        <v>162</v>
      </c>
      <c r="CP97" s="86">
        <f t="shared" si="50"/>
        <v>81</v>
      </c>
      <c r="CQ97" s="74"/>
      <c r="CR97" s="75"/>
      <c r="CS97" s="75"/>
      <c r="CT97" s="87"/>
      <c r="CU97" s="88"/>
      <c r="CV97" s="88"/>
      <c r="CW97" s="88"/>
      <c r="CX97" s="88"/>
      <c r="CY97" s="88" t="str">
        <f t="shared" si="51"/>
        <v/>
      </c>
      <c r="CZ97" s="89">
        <f t="shared" si="52"/>
        <v>0</v>
      </c>
      <c r="DA97" s="496">
        <v>22</v>
      </c>
      <c r="DB97" s="496"/>
      <c r="DC97" s="80">
        <f t="shared" si="53"/>
        <v>9.1666666666666661</v>
      </c>
      <c r="DD97" s="162" t="str">
        <f t="shared" si="54"/>
        <v/>
      </c>
      <c r="DE97" s="162">
        <f t="shared" si="62"/>
        <v>7.3684210526315779</v>
      </c>
      <c r="DF97" s="162">
        <f t="shared" si="63"/>
        <v>37.93181818181818</v>
      </c>
      <c r="DG97" s="162">
        <f t="shared" si="64"/>
        <v>9.1666666666666661</v>
      </c>
      <c r="DH97" s="93">
        <f t="shared" si="55"/>
        <v>54.466905901116419</v>
      </c>
      <c r="DI97" s="94">
        <f t="shared" si="56"/>
        <v>71.541816188197757</v>
      </c>
      <c r="DJ97" s="95">
        <f t="shared" si="57"/>
        <v>74.703836611731347</v>
      </c>
      <c r="DK97" s="96">
        <f t="shared" si="58"/>
        <v>77.233452950558217</v>
      </c>
      <c r="DL97" s="163">
        <f t="shared" si="31"/>
        <v>77</v>
      </c>
      <c r="DM97" s="164">
        <f t="shared" si="59"/>
        <v>-8</v>
      </c>
      <c r="DN97" s="225">
        <f t="shared" si="60"/>
        <v>85</v>
      </c>
      <c r="DO97" s="240">
        <f t="shared" si="61"/>
        <v>81</v>
      </c>
    </row>
    <row r="98" spans="1:119" ht="18" customHeight="1">
      <c r="A98" s="70"/>
      <c r="B98" s="99"/>
      <c r="C98" s="234" t="s">
        <v>261</v>
      </c>
      <c r="D98" s="237"/>
      <c r="E98" s="74"/>
      <c r="F98" s="75"/>
      <c r="G98" s="75"/>
      <c r="H98" s="75"/>
      <c r="I98" s="75"/>
      <c r="J98" s="75"/>
      <c r="K98" s="75"/>
      <c r="L98" s="75"/>
      <c r="M98" s="76"/>
      <c r="N98" s="76"/>
      <c r="O98" s="76"/>
      <c r="P98" s="76"/>
      <c r="Q98" s="76" t="str">
        <f t="shared" si="32"/>
        <v/>
      </c>
      <c r="R98" s="76">
        <f t="shared" si="33"/>
        <v>0</v>
      </c>
      <c r="S98" s="77"/>
      <c r="T98" s="77"/>
      <c r="U98" s="77"/>
      <c r="V98" s="77"/>
      <c r="W98" s="77"/>
      <c r="X98" s="78"/>
      <c r="Y98" s="78"/>
      <c r="Z98" s="78"/>
      <c r="AA98" s="78"/>
      <c r="AB98" s="78"/>
      <c r="AC98" s="78" t="str">
        <f t="shared" si="34"/>
        <v/>
      </c>
      <c r="AD98" s="79" t="str">
        <f t="shared" si="35"/>
        <v/>
      </c>
      <c r="AE98" s="74"/>
      <c r="AF98" s="75"/>
      <c r="AG98" s="75"/>
      <c r="AH98" s="75"/>
      <c r="AI98" s="75"/>
      <c r="AJ98" s="75"/>
      <c r="AK98" s="75"/>
      <c r="AL98" s="76"/>
      <c r="AM98" s="76"/>
      <c r="AN98" s="76"/>
      <c r="AO98" s="76" t="str">
        <f t="shared" si="36"/>
        <v/>
      </c>
      <c r="AP98" s="76" t="str">
        <f t="shared" si="37"/>
        <v/>
      </c>
      <c r="AQ98" s="77"/>
      <c r="AR98" s="77"/>
      <c r="AS98" s="77"/>
      <c r="AT98" s="77"/>
      <c r="AU98" s="78"/>
      <c r="AV98" s="78"/>
      <c r="AW98" s="78"/>
      <c r="AX98" s="78" t="str">
        <f t="shared" si="38"/>
        <v/>
      </c>
      <c r="AY98" s="78">
        <f t="shared" si="39"/>
        <v>0</v>
      </c>
      <c r="AZ98" s="262"/>
      <c r="BA98" s="263"/>
      <c r="BB98" s="80">
        <f t="shared" si="40"/>
        <v>0</v>
      </c>
      <c r="BC98" s="74"/>
      <c r="BD98" s="75"/>
      <c r="BE98" s="75"/>
      <c r="BF98" s="75"/>
      <c r="BG98" s="75"/>
      <c r="BH98" s="76" t="str">
        <f t="shared" si="41"/>
        <v/>
      </c>
      <c r="BI98" s="76" t="str">
        <f t="shared" si="42"/>
        <v/>
      </c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8" t="str">
        <f t="shared" si="43"/>
        <v/>
      </c>
      <c r="BU98" s="78" t="str">
        <f t="shared" si="44"/>
        <v/>
      </c>
      <c r="BV98" s="81"/>
      <c r="BW98" s="81"/>
      <c r="BX98" s="81"/>
      <c r="BY98" s="82"/>
      <c r="BZ98" s="82"/>
      <c r="CA98" s="82" t="str">
        <f t="shared" si="45"/>
        <v/>
      </c>
      <c r="CB98" s="82" t="str">
        <f t="shared" si="46"/>
        <v/>
      </c>
      <c r="CC98" s="83"/>
      <c r="CD98" s="83"/>
      <c r="CE98" s="84"/>
      <c r="CF98" s="84"/>
      <c r="CG98" s="84"/>
      <c r="CH98" s="84" t="str">
        <f t="shared" si="47"/>
        <v/>
      </c>
      <c r="CI98" s="84" t="str">
        <f t="shared" si="48"/>
        <v/>
      </c>
      <c r="CJ98" s="85"/>
      <c r="CK98" s="85"/>
      <c r="CL98" s="86"/>
      <c r="CM98" s="86"/>
      <c r="CN98" s="86"/>
      <c r="CO98" s="86" t="str">
        <f t="shared" si="49"/>
        <v/>
      </c>
      <c r="CP98" s="86" t="str">
        <f t="shared" si="50"/>
        <v/>
      </c>
      <c r="CQ98" s="74"/>
      <c r="CR98" s="75"/>
      <c r="CS98" s="75"/>
      <c r="CT98" s="87"/>
      <c r="CU98" s="88"/>
      <c r="CV98" s="88"/>
      <c r="CW98" s="88"/>
      <c r="CX98" s="88"/>
      <c r="CY98" s="88" t="str">
        <f t="shared" si="51"/>
        <v/>
      </c>
      <c r="CZ98" s="89">
        <f t="shared" si="52"/>
        <v>0</v>
      </c>
      <c r="DA98" s="496"/>
      <c r="DB98" s="496"/>
      <c r="DC98" s="80" t="str">
        <f t="shared" si="53"/>
        <v/>
      </c>
      <c r="DD98" s="162" t="str">
        <f t="shared" si="54"/>
        <v/>
      </c>
      <c r="DE98" s="162" t="str">
        <f t="shared" si="62"/>
        <v/>
      </c>
      <c r="DF98" s="162" t="str">
        <f t="shared" si="63"/>
        <v/>
      </c>
      <c r="DG98" s="162" t="str">
        <f t="shared" si="64"/>
        <v/>
      </c>
      <c r="DH98" s="93" t="str">
        <f t="shared" si="55"/>
        <v/>
      </c>
      <c r="DI98" s="94" t="str">
        <f t="shared" si="56"/>
        <v/>
      </c>
      <c r="DJ98" s="95" t="str">
        <f t="shared" si="57"/>
        <v/>
      </c>
      <c r="DK98" s="96" t="str">
        <f t="shared" si="58"/>
        <v/>
      </c>
      <c r="DL98" s="163" t="str">
        <f t="shared" si="31"/>
        <v/>
      </c>
      <c r="DM98" s="164" t="str">
        <f t="shared" si="59"/>
        <v/>
      </c>
      <c r="DN98" s="225" t="str">
        <f t="shared" si="60"/>
        <v/>
      </c>
      <c r="DO98" s="240" t="str">
        <f t="shared" si="61"/>
        <v/>
      </c>
    </row>
    <row r="99" spans="1:119" ht="18" customHeight="1">
      <c r="A99" s="70"/>
      <c r="B99" s="71" t="s">
        <v>331</v>
      </c>
      <c r="C99" s="236" t="s">
        <v>332</v>
      </c>
      <c r="D99" s="237"/>
      <c r="E99" s="74"/>
      <c r="F99" s="75"/>
      <c r="G99" s="75"/>
      <c r="H99" s="75"/>
      <c r="I99" s="75"/>
      <c r="J99" s="75"/>
      <c r="K99" s="75"/>
      <c r="L99" s="75"/>
      <c r="M99" s="76"/>
      <c r="N99" s="76"/>
      <c r="O99" s="106"/>
      <c r="P99" s="106"/>
      <c r="Q99" s="76" t="str">
        <f t="shared" si="32"/>
        <v/>
      </c>
      <c r="R99" s="76">
        <f t="shared" si="33"/>
        <v>0</v>
      </c>
      <c r="S99" s="107"/>
      <c r="T99" s="107"/>
      <c r="U99" s="107"/>
      <c r="V99" s="107"/>
      <c r="W99" s="107"/>
      <c r="X99" s="108"/>
      <c r="Y99" s="108"/>
      <c r="Z99" s="108"/>
      <c r="AA99" s="108"/>
      <c r="AB99" s="108"/>
      <c r="AC99" s="78" t="str">
        <f t="shared" si="34"/>
        <v/>
      </c>
      <c r="AD99" s="79" t="str">
        <f t="shared" si="35"/>
        <v/>
      </c>
      <c r="AE99" s="74">
        <v>14</v>
      </c>
      <c r="AF99" s="75">
        <v>7</v>
      </c>
      <c r="AG99" s="75">
        <v>17</v>
      </c>
      <c r="AH99" s="75">
        <v>12</v>
      </c>
      <c r="AI99" s="75">
        <v>9</v>
      </c>
      <c r="AJ99" s="75">
        <v>17</v>
      </c>
      <c r="AK99" s="75"/>
      <c r="AL99" s="76"/>
      <c r="AM99" s="76"/>
      <c r="AN99" s="76"/>
      <c r="AO99" s="76">
        <f t="shared" si="36"/>
        <v>76</v>
      </c>
      <c r="AP99" s="76">
        <f t="shared" si="37"/>
        <v>80</v>
      </c>
      <c r="AQ99" s="107"/>
      <c r="AR99" s="107"/>
      <c r="AS99" s="107"/>
      <c r="AT99" s="107"/>
      <c r="AU99" s="108"/>
      <c r="AV99" s="108"/>
      <c r="AW99" s="108"/>
      <c r="AX99" s="78" t="str">
        <f t="shared" si="38"/>
        <v/>
      </c>
      <c r="AY99" s="78">
        <f t="shared" si="39"/>
        <v>0</v>
      </c>
      <c r="AZ99" s="262"/>
      <c r="BA99" s="263"/>
      <c r="BB99" s="80">
        <f t="shared" si="40"/>
        <v>0</v>
      </c>
      <c r="BC99" s="74">
        <v>94</v>
      </c>
      <c r="BD99" s="75">
        <v>97</v>
      </c>
      <c r="BE99" s="75">
        <v>88</v>
      </c>
      <c r="BF99" s="75"/>
      <c r="BG99" s="75"/>
      <c r="BH99" s="76">
        <f t="shared" si="41"/>
        <v>279</v>
      </c>
      <c r="BI99" s="76">
        <f t="shared" si="42"/>
        <v>93</v>
      </c>
      <c r="BJ99" s="107">
        <v>30</v>
      </c>
      <c r="BK99" s="107">
        <v>21</v>
      </c>
      <c r="BL99" s="77"/>
      <c r="BM99" s="77"/>
      <c r="BN99" s="77"/>
      <c r="BO99" s="77"/>
      <c r="BP99" s="77"/>
      <c r="BQ99" s="77"/>
      <c r="BR99" s="77"/>
      <c r="BS99" s="77"/>
      <c r="BT99" s="78">
        <f t="shared" si="43"/>
        <v>51</v>
      </c>
      <c r="BU99" s="78">
        <f t="shared" si="44"/>
        <v>92.72727272727272</v>
      </c>
      <c r="BV99" s="81">
        <v>93</v>
      </c>
      <c r="BW99" s="81">
        <v>94</v>
      </c>
      <c r="BX99" s="81">
        <v>97</v>
      </c>
      <c r="BY99" s="82"/>
      <c r="BZ99" s="82"/>
      <c r="CA99" s="82">
        <f t="shared" si="45"/>
        <v>284</v>
      </c>
      <c r="CB99" s="82">
        <f t="shared" si="46"/>
        <v>94.666666666666671</v>
      </c>
      <c r="CC99" s="83">
        <v>88</v>
      </c>
      <c r="CD99" s="83">
        <v>88</v>
      </c>
      <c r="CE99" s="84"/>
      <c r="CF99" s="84"/>
      <c r="CG99" s="84"/>
      <c r="CH99" s="84">
        <f t="shared" si="47"/>
        <v>176</v>
      </c>
      <c r="CI99" s="84">
        <f t="shared" si="48"/>
        <v>88</v>
      </c>
      <c r="CJ99" s="85">
        <v>89</v>
      </c>
      <c r="CK99" s="85">
        <v>86</v>
      </c>
      <c r="CL99" s="86"/>
      <c r="CM99" s="86"/>
      <c r="CN99" s="86"/>
      <c r="CO99" s="86">
        <f t="shared" si="49"/>
        <v>175</v>
      </c>
      <c r="CP99" s="86">
        <f t="shared" si="50"/>
        <v>87.5</v>
      </c>
      <c r="CQ99" s="74"/>
      <c r="CR99" s="75"/>
      <c r="CS99" s="75"/>
      <c r="CT99" s="87"/>
      <c r="CU99" s="88"/>
      <c r="CV99" s="88"/>
      <c r="CW99" s="88"/>
      <c r="CX99" s="88"/>
      <c r="CY99" s="88" t="str">
        <f t="shared" si="51"/>
        <v/>
      </c>
      <c r="CZ99" s="89">
        <f t="shared" si="52"/>
        <v>0</v>
      </c>
      <c r="DA99" s="496">
        <v>52</v>
      </c>
      <c r="DB99" s="496"/>
      <c r="DC99" s="80">
        <f t="shared" si="53"/>
        <v>21.666666666666671</v>
      </c>
      <c r="DD99" s="162" t="str">
        <f t="shared" si="54"/>
        <v/>
      </c>
      <c r="DE99" s="162">
        <f t="shared" si="62"/>
        <v>20</v>
      </c>
      <c r="DF99" s="162">
        <f t="shared" si="63"/>
        <v>45.589393939393943</v>
      </c>
      <c r="DG99" s="162">
        <f t="shared" si="64"/>
        <v>21.666666666666671</v>
      </c>
      <c r="DH99" s="93">
        <f t="shared" si="55"/>
        <v>87.256060606060615</v>
      </c>
      <c r="DI99" s="94">
        <f t="shared" si="56"/>
        <v>92.035037878787875</v>
      </c>
      <c r="DJ99" s="95">
        <f t="shared" si="57"/>
        <v>92.920033670033675</v>
      </c>
      <c r="DK99" s="96">
        <f t="shared" si="58"/>
        <v>93.6280303030303</v>
      </c>
      <c r="DL99" s="163">
        <f t="shared" si="31"/>
        <v>94</v>
      </c>
      <c r="DM99" s="164">
        <f t="shared" si="59"/>
        <v>3</v>
      </c>
      <c r="DN99" s="225">
        <f t="shared" si="60"/>
        <v>91</v>
      </c>
      <c r="DO99" s="240">
        <f t="shared" si="61"/>
        <v>92.5</v>
      </c>
    </row>
    <row r="100" spans="1:119" ht="18" customHeight="1">
      <c r="A100" s="70"/>
      <c r="B100" s="103" t="s">
        <v>333</v>
      </c>
      <c r="C100" s="234" t="s">
        <v>334</v>
      </c>
      <c r="D100" s="237"/>
      <c r="E100" s="74"/>
      <c r="F100" s="75"/>
      <c r="G100" s="75"/>
      <c r="H100" s="75"/>
      <c r="I100" s="75"/>
      <c r="J100" s="75"/>
      <c r="K100" s="75"/>
      <c r="L100" s="75"/>
      <c r="M100" s="76"/>
      <c r="N100" s="76"/>
      <c r="O100" s="76"/>
      <c r="P100" s="76"/>
      <c r="Q100" s="76" t="str">
        <f t="shared" si="32"/>
        <v/>
      </c>
      <c r="R100" s="76">
        <f t="shared" si="33"/>
        <v>0</v>
      </c>
      <c r="S100" s="77"/>
      <c r="T100" s="77"/>
      <c r="U100" s="77"/>
      <c r="V100" s="77"/>
      <c r="W100" s="77"/>
      <c r="X100" s="78"/>
      <c r="Y100" s="78"/>
      <c r="Z100" s="78"/>
      <c r="AA100" s="78"/>
      <c r="AB100" s="78"/>
      <c r="AC100" s="78" t="str">
        <f t="shared" si="34"/>
        <v/>
      </c>
      <c r="AD100" s="79" t="str">
        <f t="shared" si="35"/>
        <v/>
      </c>
      <c r="AE100" s="74">
        <v>13</v>
      </c>
      <c r="AF100" s="75">
        <v>9</v>
      </c>
      <c r="AG100" s="75">
        <v>14</v>
      </c>
      <c r="AH100" s="75">
        <v>8</v>
      </c>
      <c r="AI100" s="75">
        <v>7</v>
      </c>
      <c r="AJ100" s="75">
        <v>15</v>
      </c>
      <c r="AK100" s="75"/>
      <c r="AL100" s="76"/>
      <c r="AM100" s="76"/>
      <c r="AN100" s="76"/>
      <c r="AO100" s="76">
        <f t="shared" si="36"/>
        <v>66</v>
      </c>
      <c r="AP100" s="76">
        <f t="shared" si="37"/>
        <v>69.473684210526315</v>
      </c>
      <c r="AQ100" s="77"/>
      <c r="AR100" s="77"/>
      <c r="AS100" s="77"/>
      <c r="AT100" s="77"/>
      <c r="AU100" s="78"/>
      <c r="AV100" s="78"/>
      <c r="AW100" s="78"/>
      <c r="AX100" s="78" t="str">
        <f t="shared" si="38"/>
        <v/>
      </c>
      <c r="AY100" s="78">
        <f t="shared" si="39"/>
        <v>0</v>
      </c>
      <c r="AZ100" s="262"/>
      <c r="BA100" s="263"/>
      <c r="BB100" s="80">
        <f t="shared" si="40"/>
        <v>0</v>
      </c>
      <c r="BC100" s="74">
        <v>98</v>
      </c>
      <c r="BD100" s="75">
        <v>96</v>
      </c>
      <c r="BE100" s="75">
        <v>89</v>
      </c>
      <c r="BF100" s="75"/>
      <c r="BG100" s="75"/>
      <c r="BH100" s="76">
        <f t="shared" si="41"/>
        <v>283</v>
      </c>
      <c r="BI100" s="76">
        <f t="shared" si="42"/>
        <v>94.333333333333343</v>
      </c>
      <c r="BJ100" s="77">
        <v>28</v>
      </c>
      <c r="BK100" s="77">
        <v>23</v>
      </c>
      <c r="BL100" s="77"/>
      <c r="BM100" s="77"/>
      <c r="BN100" s="77"/>
      <c r="BO100" s="77"/>
      <c r="BP100" s="77"/>
      <c r="BQ100" s="77"/>
      <c r="BR100" s="77"/>
      <c r="BS100" s="77"/>
      <c r="BT100" s="78">
        <f t="shared" si="43"/>
        <v>51</v>
      </c>
      <c r="BU100" s="78">
        <f t="shared" si="44"/>
        <v>92.72727272727272</v>
      </c>
      <c r="BV100" s="81">
        <v>93</v>
      </c>
      <c r="BW100" s="81">
        <v>94</v>
      </c>
      <c r="BX100" s="81">
        <v>92</v>
      </c>
      <c r="BY100" s="82"/>
      <c r="BZ100" s="82"/>
      <c r="CA100" s="82">
        <f t="shared" si="45"/>
        <v>279</v>
      </c>
      <c r="CB100" s="82">
        <f t="shared" si="46"/>
        <v>93</v>
      </c>
      <c r="CC100" s="83">
        <v>83</v>
      </c>
      <c r="CD100" s="83">
        <v>88</v>
      </c>
      <c r="CE100" s="84"/>
      <c r="CF100" s="84"/>
      <c r="CG100" s="84"/>
      <c r="CH100" s="84">
        <f t="shared" si="47"/>
        <v>171</v>
      </c>
      <c r="CI100" s="84">
        <f t="shared" si="48"/>
        <v>85.5</v>
      </c>
      <c r="CJ100" s="85">
        <v>89</v>
      </c>
      <c r="CK100" s="85">
        <v>70</v>
      </c>
      <c r="CL100" s="86"/>
      <c r="CM100" s="86"/>
      <c r="CN100" s="86"/>
      <c r="CO100" s="86">
        <f t="shared" si="49"/>
        <v>159</v>
      </c>
      <c r="CP100" s="86">
        <f t="shared" si="50"/>
        <v>79.5</v>
      </c>
      <c r="CQ100" s="74"/>
      <c r="CR100" s="75"/>
      <c r="CS100" s="75"/>
      <c r="CT100" s="87"/>
      <c r="CU100" s="88"/>
      <c r="CV100" s="88"/>
      <c r="CW100" s="88"/>
      <c r="CX100" s="88"/>
      <c r="CY100" s="88" t="str">
        <f t="shared" si="51"/>
        <v/>
      </c>
      <c r="CZ100" s="89">
        <f t="shared" si="52"/>
        <v>0</v>
      </c>
      <c r="DA100" s="496">
        <v>43</v>
      </c>
      <c r="DB100" s="496"/>
      <c r="DC100" s="80">
        <f t="shared" si="53"/>
        <v>17.916666666666668</v>
      </c>
      <c r="DD100" s="162" t="str">
        <f t="shared" si="54"/>
        <v/>
      </c>
      <c r="DE100" s="162">
        <f t="shared" si="62"/>
        <v>17.368421052631579</v>
      </c>
      <c r="DF100" s="162">
        <f t="shared" si="63"/>
        <v>44.506060606060608</v>
      </c>
      <c r="DG100" s="162">
        <f t="shared" si="64"/>
        <v>17.916666666666668</v>
      </c>
      <c r="DH100" s="93">
        <f t="shared" si="55"/>
        <v>79.791148325358861</v>
      </c>
      <c r="DI100" s="94">
        <f t="shared" si="56"/>
        <v>87.369467703349287</v>
      </c>
      <c r="DJ100" s="95">
        <f t="shared" si="57"/>
        <v>88.772860180754918</v>
      </c>
      <c r="DK100" s="96">
        <f t="shared" si="58"/>
        <v>89.895574162679424</v>
      </c>
      <c r="DL100" s="163">
        <f t="shared" si="31"/>
        <v>90</v>
      </c>
      <c r="DM100" s="164">
        <f t="shared" si="59"/>
        <v>2</v>
      </c>
      <c r="DN100" s="225">
        <f t="shared" si="60"/>
        <v>88</v>
      </c>
      <c r="DO100" s="240">
        <f t="shared" si="61"/>
        <v>89</v>
      </c>
    </row>
    <row r="101" spans="1:119" ht="18" customHeight="1">
      <c r="A101" s="70"/>
      <c r="B101" s="71" t="s">
        <v>335</v>
      </c>
      <c r="C101" s="236" t="s">
        <v>336</v>
      </c>
      <c r="D101" s="237"/>
      <c r="E101" s="74"/>
      <c r="F101" s="75"/>
      <c r="G101" s="75"/>
      <c r="H101" s="75"/>
      <c r="I101" s="75"/>
      <c r="J101" s="75"/>
      <c r="K101" s="75"/>
      <c r="L101" s="75"/>
      <c r="M101" s="76"/>
      <c r="N101" s="76"/>
      <c r="O101" s="76"/>
      <c r="P101" s="76"/>
      <c r="Q101" s="76" t="str">
        <f t="shared" si="32"/>
        <v/>
      </c>
      <c r="R101" s="76">
        <f t="shared" si="33"/>
        <v>0</v>
      </c>
      <c r="S101" s="77"/>
      <c r="T101" s="77"/>
      <c r="U101" s="77"/>
      <c r="V101" s="77"/>
      <c r="W101" s="77"/>
      <c r="X101" s="78"/>
      <c r="Y101" s="78"/>
      <c r="Z101" s="78"/>
      <c r="AA101" s="78"/>
      <c r="AB101" s="78"/>
      <c r="AC101" s="78" t="str">
        <f t="shared" si="34"/>
        <v/>
      </c>
      <c r="AD101" s="79" t="str">
        <f t="shared" si="35"/>
        <v/>
      </c>
      <c r="AE101" s="74">
        <v>1</v>
      </c>
      <c r="AF101" s="75">
        <v>6</v>
      </c>
      <c r="AG101" s="75">
        <v>12</v>
      </c>
      <c r="AH101" s="75">
        <v>10</v>
      </c>
      <c r="AI101" s="75">
        <v>6</v>
      </c>
      <c r="AJ101" s="75">
        <v>15</v>
      </c>
      <c r="AK101" s="75"/>
      <c r="AL101" s="76"/>
      <c r="AM101" s="76"/>
      <c r="AN101" s="76"/>
      <c r="AO101" s="76">
        <f t="shared" si="36"/>
        <v>50</v>
      </c>
      <c r="AP101" s="76">
        <f t="shared" si="37"/>
        <v>52.631578947368418</v>
      </c>
      <c r="AQ101" s="77"/>
      <c r="AR101" s="77"/>
      <c r="AS101" s="77"/>
      <c r="AT101" s="77"/>
      <c r="AU101" s="78"/>
      <c r="AV101" s="78"/>
      <c r="AW101" s="78"/>
      <c r="AX101" s="78" t="str">
        <f t="shared" si="38"/>
        <v/>
      </c>
      <c r="AY101" s="78">
        <f t="shared" si="39"/>
        <v>0</v>
      </c>
      <c r="AZ101" s="262"/>
      <c r="BA101" s="263"/>
      <c r="BB101" s="80">
        <f t="shared" si="40"/>
        <v>0</v>
      </c>
      <c r="BC101" s="74">
        <v>70</v>
      </c>
      <c r="BD101" s="75">
        <v>83</v>
      </c>
      <c r="BE101" s="75">
        <v>86</v>
      </c>
      <c r="BF101" s="75"/>
      <c r="BG101" s="75"/>
      <c r="BH101" s="76">
        <f t="shared" si="41"/>
        <v>239</v>
      </c>
      <c r="BI101" s="76">
        <f t="shared" si="42"/>
        <v>79.666666666666657</v>
      </c>
      <c r="BJ101" s="77">
        <v>1</v>
      </c>
      <c r="BK101" s="77">
        <v>22</v>
      </c>
      <c r="BL101" s="77"/>
      <c r="BM101" s="77"/>
      <c r="BN101" s="77"/>
      <c r="BO101" s="77"/>
      <c r="BP101" s="77"/>
      <c r="BQ101" s="77"/>
      <c r="BR101" s="77"/>
      <c r="BS101" s="77"/>
      <c r="BT101" s="78">
        <f t="shared" si="43"/>
        <v>23</v>
      </c>
      <c r="BU101" s="78">
        <f t="shared" si="44"/>
        <v>41.818181818181813</v>
      </c>
      <c r="BV101" s="81">
        <v>85</v>
      </c>
      <c r="BW101" s="81">
        <v>80</v>
      </c>
      <c r="BX101" s="81">
        <v>97</v>
      </c>
      <c r="BY101" s="82"/>
      <c r="BZ101" s="82"/>
      <c r="CA101" s="82">
        <f t="shared" si="45"/>
        <v>262</v>
      </c>
      <c r="CB101" s="82">
        <f t="shared" si="46"/>
        <v>87.333333333333329</v>
      </c>
      <c r="CC101" s="83">
        <v>70</v>
      </c>
      <c r="CD101" s="83">
        <v>85</v>
      </c>
      <c r="CE101" s="84"/>
      <c r="CF101" s="84"/>
      <c r="CG101" s="84"/>
      <c r="CH101" s="84">
        <f t="shared" si="47"/>
        <v>155</v>
      </c>
      <c r="CI101" s="84">
        <f t="shared" si="48"/>
        <v>77.5</v>
      </c>
      <c r="CJ101" s="85">
        <v>85</v>
      </c>
      <c r="CK101" s="85">
        <v>86</v>
      </c>
      <c r="CL101" s="86"/>
      <c r="CM101" s="86"/>
      <c r="CN101" s="86"/>
      <c r="CO101" s="86">
        <f t="shared" si="49"/>
        <v>171</v>
      </c>
      <c r="CP101" s="86">
        <f t="shared" si="50"/>
        <v>85.5</v>
      </c>
      <c r="CQ101" s="74"/>
      <c r="CR101" s="75"/>
      <c r="CS101" s="75"/>
      <c r="CT101" s="87"/>
      <c r="CU101" s="88"/>
      <c r="CV101" s="88"/>
      <c r="CW101" s="88"/>
      <c r="CX101" s="88"/>
      <c r="CY101" s="88" t="str">
        <f t="shared" si="51"/>
        <v/>
      </c>
      <c r="CZ101" s="89">
        <f t="shared" si="52"/>
        <v>0</v>
      </c>
      <c r="DA101" s="496">
        <v>30</v>
      </c>
      <c r="DB101" s="496"/>
      <c r="DC101" s="80">
        <f t="shared" si="53"/>
        <v>12.5</v>
      </c>
      <c r="DD101" s="162" t="str">
        <f t="shared" si="54"/>
        <v/>
      </c>
      <c r="DE101" s="162">
        <f t="shared" si="62"/>
        <v>13.157894736842104</v>
      </c>
      <c r="DF101" s="162">
        <f t="shared" si="63"/>
        <v>37.18181818181818</v>
      </c>
      <c r="DG101" s="162">
        <f t="shared" si="64"/>
        <v>12.5</v>
      </c>
      <c r="DH101" s="93">
        <f t="shared" si="55"/>
        <v>62.839712918660283</v>
      </c>
      <c r="DI101" s="94">
        <f t="shared" si="56"/>
        <v>76.774820574162675</v>
      </c>
      <c r="DJ101" s="95">
        <f t="shared" si="57"/>
        <v>79.355396065922378</v>
      </c>
      <c r="DK101" s="96">
        <f t="shared" si="58"/>
        <v>81.419856459330134</v>
      </c>
      <c r="DL101" s="163">
        <f t="shared" si="31"/>
        <v>81</v>
      </c>
      <c r="DM101" s="164">
        <f t="shared" si="59"/>
        <v>4</v>
      </c>
      <c r="DN101" s="225">
        <f t="shared" si="60"/>
        <v>77</v>
      </c>
      <c r="DO101" s="240">
        <f t="shared" si="61"/>
        <v>79</v>
      </c>
    </row>
    <row r="102" spans="1:119" ht="18" customHeight="1">
      <c r="A102" s="70"/>
      <c r="B102" s="71" t="s">
        <v>337</v>
      </c>
      <c r="C102" s="236" t="s">
        <v>338</v>
      </c>
      <c r="D102" s="237"/>
      <c r="E102" s="74"/>
      <c r="F102" s="75"/>
      <c r="G102" s="75"/>
      <c r="H102" s="75"/>
      <c r="I102" s="75"/>
      <c r="J102" s="75"/>
      <c r="K102" s="75"/>
      <c r="L102" s="75"/>
      <c r="M102" s="76"/>
      <c r="N102" s="76"/>
      <c r="O102" s="76"/>
      <c r="P102" s="76"/>
      <c r="Q102" s="76" t="str">
        <f t="shared" si="32"/>
        <v/>
      </c>
      <c r="R102" s="76">
        <f t="shared" si="33"/>
        <v>0</v>
      </c>
      <c r="S102" s="77"/>
      <c r="T102" s="77"/>
      <c r="U102" s="77"/>
      <c r="V102" s="77"/>
      <c r="W102" s="77"/>
      <c r="X102" s="78"/>
      <c r="Y102" s="78"/>
      <c r="Z102" s="78"/>
      <c r="AA102" s="78"/>
      <c r="AB102" s="78"/>
      <c r="AC102" s="78" t="str">
        <f t="shared" si="34"/>
        <v/>
      </c>
      <c r="AD102" s="79" t="str">
        <f t="shared" si="35"/>
        <v/>
      </c>
      <c r="AE102" s="74">
        <v>10</v>
      </c>
      <c r="AF102" s="75">
        <v>1</v>
      </c>
      <c r="AG102" s="75">
        <v>9</v>
      </c>
      <c r="AH102" s="75">
        <v>1</v>
      </c>
      <c r="AI102" s="75">
        <v>1</v>
      </c>
      <c r="AJ102" s="75">
        <v>8</v>
      </c>
      <c r="AK102" s="75"/>
      <c r="AL102" s="76"/>
      <c r="AM102" s="76"/>
      <c r="AN102" s="76"/>
      <c r="AO102" s="76">
        <f t="shared" si="36"/>
        <v>30</v>
      </c>
      <c r="AP102" s="76">
        <f t="shared" si="37"/>
        <v>31.578947368421051</v>
      </c>
      <c r="AQ102" s="77"/>
      <c r="AR102" s="77"/>
      <c r="AS102" s="77"/>
      <c r="AT102" s="77"/>
      <c r="AU102" s="78"/>
      <c r="AV102" s="78"/>
      <c r="AW102" s="78"/>
      <c r="AX102" s="78" t="str">
        <f t="shared" si="38"/>
        <v/>
      </c>
      <c r="AY102" s="78">
        <f t="shared" si="39"/>
        <v>0</v>
      </c>
      <c r="AZ102" s="262"/>
      <c r="BA102" s="263"/>
      <c r="BB102" s="80">
        <f t="shared" si="40"/>
        <v>0</v>
      </c>
      <c r="BC102" s="74">
        <v>80</v>
      </c>
      <c r="BD102" s="75">
        <v>83</v>
      </c>
      <c r="BE102" s="75">
        <v>97</v>
      </c>
      <c r="BF102" s="75"/>
      <c r="BG102" s="75"/>
      <c r="BH102" s="76">
        <f t="shared" si="41"/>
        <v>260</v>
      </c>
      <c r="BI102" s="76">
        <f t="shared" si="42"/>
        <v>86.666666666666671</v>
      </c>
      <c r="BJ102" s="77">
        <v>20</v>
      </c>
      <c r="BK102" s="77">
        <v>19</v>
      </c>
      <c r="BL102" s="77"/>
      <c r="BM102" s="77"/>
      <c r="BN102" s="77"/>
      <c r="BO102" s="77"/>
      <c r="BP102" s="77"/>
      <c r="BQ102" s="77"/>
      <c r="BR102" s="77"/>
      <c r="BS102" s="77"/>
      <c r="BT102" s="78">
        <f t="shared" si="43"/>
        <v>39</v>
      </c>
      <c r="BU102" s="78">
        <f t="shared" si="44"/>
        <v>70.909090909090907</v>
      </c>
      <c r="BV102" s="81">
        <v>80</v>
      </c>
      <c r="BW102" s="81">
        <v>80</v>
      </c>
      <c r="BX102" s="81">
        <v>90</v>
      </c>
      <c r="BY102" s="82"/>
      <c r="BZ102" s="82"/>
      <c r="CA102" s="82">
        <f t="shared" si="45"/>
        <v>250</v>
      </c>
      <c r="CB102" s="82">
        <f t="shared" si="46"/>
        <v>83.333333333333343</v>
      </c>
      <c r="CC102" s="83">
        <v>70</v>
      </c>
      <c r="CD102" s="83">
        <v>88</v>
      </c>
      <c r="CE102" s="84"/>
      <c r="CF102" s="84"/>
      <c r="CG102" s="84"/>
      <c r="CH102" s="84">
        <f t="shared" si="47"/>
        <v>158</v>
      </c>
      <c r="CI102" s="84">
        <f t="shared" si="48"/>
        <v>79</v>
      </c>
      <c r="CJ102" s="85">
        <v>85</v>
      </c>
      <c r="CK102" s="85">
        <v>98</v>
      </c>
      <c r="CL102" s="86"/>
      <c r="CM102" s="86"/>
      <c r="CN102" s="86"/>
      <c r="CO102" s="86">
        <f t="shared" si="49"/>
        <v>183</v>
      </c>
      <c r="CP102" s="86">
        <f t="shared" si="50"/>
        <v>91.5</v>
      </c>
      <c r="CQ102" s="74"/>
      <c r="CR102" s="75"/>
      <c r="CS102" s="75"/>
      <c r="CT102" s="87"/>
      <c r="CU102" s="88"/>
      <c r="CV102" s="88"/>
      <c r="CW102" s="88"/>
      <c r="CX102" s="88"/>
      <c r="CY102" s="88" t="str">
        <f t="shared" si="51"/>
        <v/>
      </c>
      <c r="CZ102" s="89">
        <f t="shared" si="52"/>
        <v>0</v>
      </c>
      <c r="DA102" s="496">
        <v>25</v>
      </c>
      <c r="DB102" s="496"/>
      <c r="DC102" s="80">
        <f t="shared" si="53"/>
        <v>10.416666666666668</v>
      </c>
      <c r="DD102" s="162" t="str">
        <f t="shared" si="54"/>
        <v/>
      </c>
      <c r="DE102" s="162">
        <f t="shared" si="62"/>
        <v>7.8947368421052628</v>
      </c>
      <c r="DF102" s="162">
        <f t="shared" si="63"/>
        <v>41.140909090909091</v>
      </c>
      <c r="DG102" s="162">
        <f t="shared" si="64"/>
        <v>10.416666666666668</v>
      </c>
      <c r="DH102" s="93">
        <f t="shared" si="55"/>
        <v>59.452312599681022</v>
      </c>
      <c r="DI102" s="94">
        <f t="shared" si="56"/>
        <v>74.657695374800639</v>
      </c>
      <c r="DJ102" s="95">
        <f t="shared" si="57"/>
        <v>77.473506999822789</v>
      </c>
      <c r="DK102" s="96">
        <f t="shared" si="58"/>
        <v>79.726156299840511</v>
      </c>
      <c r="DL102" s="163">
        <f t="shared" si="31"/>
        <v>80</v>
      </c>
      <c r="DM102" s="164">
        <f t="shared" si="59"/>
        <v>2</v>
      </c>
      <c r="DN102" s="225">
        <f t="shared" si="60"/>
        <v>78</v>
      </c>
      <c r="DO102" s="240">
        <f t="shared" si="61"/>
        <v>79</v>
      </c>
    </row>
    <row r="103" spans="1:119" ht="18" customHeight="1">
      <c r="A103" s="70"/>
      <c r="B103" s="103" t="s">
        <v>339</v>
      </c>
      <c r="C103" s="234" t="s">
        <v>340</v>
      </c>
      <c r="D103" s="237"/>
      <c r="E103" s="74"/>
      <c r="F103" s="75"/>
      <c r="G103" s="75"/>
      <c r="H103" s="75"/>
      <c r="I103" s="75"/>
      <c r="J103" s="75"/>
      <c r="K103" s="75"/>
      <c r="L103" s="75"/>
      <c r="M103" s="76"/>
      <c r="N103" s="76"/>
      <c r="O103" s="76"/>
      <c r="P103" s="76"/>
      <c r="Q103" s="76" t="str">
        <f t="shared" si="32"/>
        <v/>
      </c>
      <c r="R103" s="76">
        <f t="shared" si="33"/>
        <v>0</v>
      </c>
      <c r="S103" s="77"/>
      <c r="T103" s="77"/>
      <c r="U103" s="77"/>
      <c r="V103" s="77"/>
      <c r="W103" s="77"/>
      <c r="X103" s="78"/>
      <c r="Y103" s="78"/>
      <c r="Z103" s="78"/>
      <c r="AA103" s="78"/>
      <c r="AB103" s="78"/>
      <c r="AC103" s="78" t="str">
        <f t="shared" si="34"/>
        <v/>
      </c>
      <c r="AD103" s="79" t="str">
        <f t="shared" si="35"/>
        <v/>
      </c>
      <c r="AE103" s="74">
        <v>10</v>
      </c>
      <c r="AF103" s="75">
        <v>1</v>
      </c>
      <c r="AG103" s="75">
        <v>13</v>
      </c>
      <c r="AH103" s="75">
        <v>11</v>
      </c>
      <c r="AI103" s="75">
        <v>1</v>
      </c>
      <c r="AJ103" s="75">
        <v>6</v>
      </c>
      <c r="AK103" s="75"/>
      <c r="AL103" s="76"/>
      <c r="AM103" s="76"/>
      <c r="AN103" s="76"/>
      <c r="AO103" s="76">
        <f t="shared" si="36"/>
        <v>42</v>
      </c>
      <c r="AP103" s="76">
        <f t="shared" si="37"/>
        <v>44.210526315789473</v>
      </c>
      <c r="AQ103" s="77"/>
      <c r="AR103" s="77"/>
      <c r="AS103" s="77"/>
      <c r="AT103" s="77"/>
      <c r="AU103" s="78"/>
      <c r="AV103" s="78"/>
      <c r="AW103" s="78"/>
      <c r="AX103" s="78" t="str">
        <f t="shared" si="38"/>
        <v/>
      </c>
      <c r="AY103" s="78">
        <f t="shared" si="39"/>
        <v>0</v>
      </c>
      <c r="AZ103" s="262"/>
      <c r="BA103" s="263"/>
      <c r="BB103" s="80">
        <f t="shared" si="40"/>
        <v>0</v>
      </c>
      <c r="BC103" s="74">
        <v>70</v>
      </c>
      <c r="BD103" s="75">
        <v>88</v>
      </c>
      <c r="BE103" s="75">
        <v>84</v>
      </c>
      <c r="BF103" s="75"/>
      <c r="BG103" s="75"/>
      <c r="BH103" s="76">
        <f t="shared" si="41"/>
        <v>242</v>
      </c>
      <c r="BI103" s="76">
        <f t="shared" si="42"/>
        <v>80.666666666666657</v>
      </c>
      <c r="BJ103" s="77">
        <v>30</v>
      </c>
      <c r="BK103" s="77">
        <v>1</v>
      </c>
      <c r="BL103" s="77"/>
      <c r="BM103" s="77"/>
      <c r="BN103" s="77"/>
      <c r="BO103" s="77"/>
      <c r="BP103" s="77"/>
      <c r="BQ103" s="77"/>
      <c r="BR103" s="77"/>
      <c r="BS103" s="77"/>
      <c r="BT103" s="78">
        <f t="shared" si="43"/>
        <v>31</v>
      </c>
      <c r="BU103" s="78">
        <f t="shared" si="44"/>
        <v>56.36363636363636</v>
      </c>
      <c r="BV103" s="81">
        <v>70</v>
      </c>
      <c r="BW103" s="81">
        <v>70</v>
      </c>
      <c r="BX103" s="81">
        <v>97</v>
      </c>
      <c r="BY103" s="82"/>
      <c r="BZ103" s="82"/>
      <c r="CA103" s="82">
        <f t="shared" si="45"/>
        <v>237</v>
      </c>
      <c r="CB103" s="82">
        <f t="shared" si="46"/>
        <v>79</v>
      </c>
      <c r="CC103" s="83">
        <v>82</v>
      </c>
      <c r="CD103" s="83">
        <v>86</v>
      </c>
      <c r="CE103" s="84"/>
      <c r="CF103" s="84"/>
      <c r="CG103" s="84"/>
      <c r="CH103" s="84">
        <f t="shared" si="47"/>
        <v>168</v>
      </c>
      <c r="CI103" s="84">
        <f t="shared" si="48"/>
        <v>84</v>
      </c>
      <c r="CJ103" s="85">
        <v>84</v>
      </c>
      <c r="CK103" s="85">
        <v>86</v>
      </c>
      <c r="CL103" s="86"/>
      <c r="CM103" s="86"/>
      <c r="CN103" s="86"/>
      <c r="CO103" s="86">
        <f t="shared" si="49"/>
        <v>170</v>
      </c>
      <c r="CP103" s="86">
        <f t="shared" si="50"/>
        <v>85</v>
      </c>
      <c r="CQ103" s="74"/>
      <c r="CR103" s="75"/>
      <c r="CS103" s="75"/>
      <c r="CT103" s="87"/>
      <c r="CU103" s="88"/>
      <c r="CV103" s="88"/>
      <c r="CW103" s="88"/>
      <c r="CX103" s="88"/>
      <c r="CY103" s="88" t="str">
        <f t="shared" si="51"/>
        <v/>
      </c>
      <c r="CZ103" s="89">
        <f t="shared" si="52"/>
        <v>0</v>
      </c>
      <c r="DA103" s="496">
        <v>24</v>
      </c>
      <c r="DB103" s="496"/>
      <c r="DC103" s="80">
        <f t="shared" si="53"/>
        <v>10</v>
      </c>
      <c r="DD103" s="162" t="str">
        <f t="shared" si="54"/>
        <v/>
      </c>
      <c r="DE103" s="162">
        <f t="shared" si="62"/>
        <v>11.052631578947368</v>
      </c>
      <c r="DF103" s="162">
        <f t="shared" si="63"/>
        <v>38.5030303030303</v>
      </c>
      <c r="DG103" s="162">
        <f t="shared" si="64"/>
        <v>10</v>
      </c>
      <c r="DH103" s="93">
        <f t="shared" si="55"/>
        <v>59.55566188197767</v>
      </c>
      <c r="DI103" s="94">
        <f t="shared" si="56"/>
        <v>74.722288676236047</v>
      </c>
      <c r="DJ103" s="95">
        <f t="shared" si="57"/>
        <v>77.530923267765374</v>
      </c>
      <c r="DK103" s="96">
        <f t="shared" si="58"/>
        <v>79.777830940988835</v>
      </c>
      <c r="DL103" s="163">
        <f t="shared" si="31"/>
        <v>80</v>
      </c>
      <c r="DM103" s="164">
        <f t="shared" si="59"/>
        <v>-7</v>
      </c>
      <c r="DN103" s="225">
        <f t="shared" si="60"/>
        <v>87</v>
      </c>
      <c r="DO103" s="240">
        <f t="shared" si="61"/>
        <v>83.5</v>
      </c>
    </row>
    <row r="104" spans="1:119" ht="18" customHeight="1">
      <c r="A104" s="70"/>
      <c r="B104" s="71" t="s">
        <v>341</v>
      </c>
      <c r="C104" s="236" t="s">
        <v>342</v>
      </c>
      <c r="D104" s="237"/>
      <c r="E104" s="74"/>
      <c r="F104" s="75"/>
      <c r="G104" s="75"/>
      <c r="H104" s="75"/>
      <c r="I104" s="75"/>
      <c r="J104" s="75"/>
      <c r="K104" s="75"/>
      <c r="L104" s="75"/>
      <c r="M104" s="76"/>
      <c r="N104" s="76"/>
      <c r="O104" s="76"/>
      <c r="P104" s="76"/>
      <c r="Q104" s="76" t="str">
        <f t="shared" si="32"/>
        <v/>
      </c>
      <c r="R104" s="76">
        <f t="shared" si="33"/>
        <v>0</v>
      </c>
      <c r="S104" s="77"/>
      <c r="T104" s="77"/>
      <c r="U104" s="77"/>
      <c r="V104" s="77"/>
      <c r="W104" s="77"/>
      <c r="X104" s="78"/>
      <c r="Y104" s="78"/>
      <c r="Z104" s="78"/>
      <c r="AA104" s="78"/>
      <c r="AB104" s="78"/>
      <c r="AC104" s="78" t="str">
        <f t="shared" si="34"/>
        <v/>
      </c>
      <c r="AD104" s="79" t="str">
        <f t="shared" si="35"/>
        <v/>
      </c>
      <c r="AE104" s="74">
        <v>1</v>
      </c>
      <c r="AF104" s="75">
        <v>5</v>
      </c>
      <c r="AG104" s="75">
        <v>8</v>
      </c>
      <c r="AH104" s="75">
        <v>11</v>
      </c>
      <c r="AI104" s="75">
        <v>6</v>
      </c>
      <c r="AJ104" s="75">
        <v>17</v>
      </c>
      <c r="AK104" s="75"/>
      <c r="AL104" s="76"/>
      <c r="AM104" s="76"/>
      <c r="AN104" s="76"/>
      <c r="AO104" s="76">
        <f t="shared" si="36"/>
        <v>48</v>
      </c>
      <c r="AP104" s="76">
        <f t="shared" si="37"/>
        <v>50.526315789473685</v>
      </c>
      <c r="AQ104" s="77"/>
      <c r="AR104" s="77"/>
      <c r="AS104" s="77"/>
      <c r="AT104" s="77"/>
      <c r="AU104" s="78"/>
      <c r="AV104" s="78"/>
      <c r="AW104" s="78"/>
      <c r="AX104" s="78" t="str">
        <f t="shared" si="38"/>
        <v/>
      </c>
      <c r="AY104" s="78">
        <f t="shared" si="39"/>
        <v>0</v>
      </c>
      <c r="AZ104" s="262"/>
      <c r="BA104" s="263"/>
      <c r="BB104" s="80">
        <f t="shared" si="40"/>
        <v>0</v>
      </c>
      <c r="BC104" s="74">
        <v>70</v>
      </c>
      <c r="BD104" s="75">
        <v>90</v>
      </c>
      <c r="BE104" s="75">
        <v>90</v>
      </c>
      <c r="BF104" s="75"/>
      <c r="BG104" s="75"/>
      <c r="BH104" s="76">
        <f t="shared" si="41"/>
        <v>250</v>
      </c>
      <c r="BI104" s="76">
        <f t="shared" si="42"/>
        <v>83.333333333333343</v>
      </c>
      <c r="BJ104" s="77">
        <v>23</v>
      </c>
      <c r="BK104" s="77">
        <v>19</v>
      </c>
      <c r="BL104" s="77"/>
      <c r="BM104" s="77"/>
      <c r="BN104" s="77"/>
      <c r="BO104" s="77"/>
      <c r="BP104" s="77"/>
      <c r="BQ104" s="77"/>
      <c r="BR104" s="77"/>
      <c r="BS104" s="77"/>
      <c r="BT104" s="78">
        <f t="shared" si="43"/>
        <v>42</v>
      </c>
      <c r="BU104" s="78">
        <f t="shared" si="44"/>
        <v>76.363636363636374</v>
      </c>
      <c r="BV104" s="81">
        <v>70</v>
      </c>
      <c r="BW104" s="81">
        <v>70</v>
      </c>
      <c r="BX104" s="81">
        <v>70</v>
      </c>
      <c r="BY104" s="82"/>
      <c r="BZ104" s="82"/>
      <c r="CA104" s="82">
        <f t="shared" si="45"/>
        <v>210</v>
      </c>
      <c r="CB104" s="82">
        <f t="shared" si="46"/>
        <v>70</v>
      </c>
      <c r="CC104" s="83">
        <v>84</v>
      </c>
      <c r="CD104" s="83">
        <v>87</v>
      </c>
      <c r="CE104" s="84"/>
      <c r="CF104" s="84"/>
      <c r="CG104" s="84"/>
      <c r="CH104" s="84">
        <f t="shared" si="47"/>
        <v>171</v>
      </c>
      <c r="CI104" s="84">
        <f t="shared" si="48"/>
        <v>85.5</v>
      </c>
      <c r="CJ104" s="85">
        <v>82</v>
      </c>
      <c r="CK104" s="85">
        <v>70</v>
      </c>
      <c r="CL104" s="86"/>
      <c r="CM104" s="86"/>
      <c r="CN104" s="86"/>
      <c r="CO104" s="86">
        <f t="shared" si="49"/>
        <v>152</v>
      </c>
      <c r="CP104" s="86">
        <f t="shared" si="50"/>
        <v>76</v>
      </c>
      <c r="CQ104" s="74"/>
      <c r="CR104" s="75"/>
      <c r="CS104" s="75"/>
      <c r="CT104" s="87"/>
      <c r="CU104" s="88"/>
      <c r="CV104" s="88"/>
      <c r="CW104" s="88"/>
      <c r="CX104" s="88"/>
      <c r="CY104" s="88" t="str">
        <f t="shared" si="51"/>
        <v/>
      </c>
      <c r="CZ104" s="89">
        <f t="shared" si="52"/>
        <v>0</v>
      </c>
      <c r="DA104" s="496">
        <v>33</v>
      </c>
      <c r="DB104" s="496"/>
      <c r="DC104" s="80">
        <f t="shared" si="53"/>
        <v>13.750000000000002</v>
      </c>
      <c r="DD104" s="162" t="str">
        <f t="shared" si="54"/>
        <v/>
      </c>
      <c r="DE104" s="162">
        <f t="shared" si="62"/>
        <v>12.631578947368421</v>
      </c>
      <c r="DF104" s="162">
        <f t="shared" si="63"/>
        <v>39.119696969696967</v>
      </c>
      <c r="DG104" s="162">
        <f t="shared" si="64"/>
        <v>13.750000000000002</v>
      </c>
      <c r="DH104" s="93">
        <f t="shared" si="55"/>
        <v>65.501275917065385</v>
      </c>
      <c r="DI104" s="94">
        <f t="shared" si="56"/>
        <v>78.438297448165869</v>
      </c>
      <c r="DJ104" s="95">
        <f t="shared" si="57"/>
        <v>80.834042176147435</v>
      </c>
      <c r="DK104" s="96">
        <f t="shared" si="58"/>
        <v>82.750637958532693</v>
      </c>
      <c r="DL104" s="163">
        <f t="shared" si="31"/>
        <v>83</v>
      </c>
      <c r="DM104" s="164">
        <f t="shared" si="59"/>
        <v>-4</v>
      </c>
      <c r="DN104" s="225">
        <f t="shared" si="60"/>
        <v>87</v>
      </c>
      <c r="DO104" s="240">
        <f t="shared" si="61"/>
        <v>85</v>
      </c>
    </row>
    <row r="105" spans="1:119" ht="18" customHeight="1">
      <c r="A105" s="70"/>
      <c r="B105" s="71" t="s">
        <v>343</v>
      </c>
      <c r="C105" s="236" t="s">
        <v>344</v>
      </c>
      <c r="D105" s="237"/>
      <c r="E105" s="74"/>
      <c r="F105" s="75"/>
      <c r="G105" s="75"/>
      <c r="H105" s="75"/>
      <c r="I105" s="75"/>
      <c r="J105" s="75"/>
      <c r="K105" s="75"/>
      <c r="L105" s="75"/>
      <c r="M105" s="76"/>
      <c r="N105" s="76"/>
      <c r="O105" s="76"/>
      <c r="P105" s="76"/>
      <c r="Q105" s="76" t="str">
        <f t="shared" si="32"/>
        <v/>
      </c>
      <c r="R105" s="76">
        <f t="shared" si="33"/>
        <v>0</v>
      </c>
      <c r="S105" s="77"/>
      <c r="T105" s="77"/>
      <c r="U105" s="77"/>
      <c r="V105" s="77"/>
      <c r="W105" s="77"/>
      <c r="X105" s="78"/>
      <c r="Y105" s="78"/>
      <c r="Z105" s="78"/>
      <c r="AA105" s="78"/>
      <c r="AB105" s="78"/>
      <c r="AC105" s="78" t="str">
        <f t="shared" si="34"/>
        <v/>
      </c>
      <c r="AD105" s="79" t="str">
        <f t="shared" si="35"/>
        <v/>
      </c>
      <c r="AE105" s="74">
        <v>9</v>
      </c>
      <c r="AF105" s="75">
        <v>7</v>
      </c>
      <c r="AG105" s="75">
        <v>15</v>
      </c>
      <c r="AH105" s="75">
        <v>14</v>
      </c>
      <c r="AI105" s="75">
        <v>8</v>
      </c>
      <c r="AJ105" s="75">
        <v>0</v>
      </c>
      <c r="AK105" s="75"/>
      <c r="AL105" s="76"/>
      <c r="AM105" s="76"/>
      <c r="AN105" s="76"/>
      <c r="AO105" s="76">
        <f t="shared" si="36"/>
        <v>53</v>
      </c>
      <c r="AP105" s="76">
        <f t="shared" si="37"/>
        <v>55.78947368421052</v>
      </c>
      <c r="AQ105" s="77"/>
      <c r="AR105" s="77"/>
      <c r="AS105" s="77"/>
      <c r="AT105" s="77"/>
      <c r="AU105" s="78"/>
      <c r="AV105" s="78"/>
      <c r="AW105" s="78"/>
      <c r="AX105" s="78" t="str">
        <f t="shared" si="38"/>
        <v/>
      </c>
      <c r="AY105" s="78">
        <f t="shared" si="39"/>
        <v>0</v>
      </c>
      <c r="AZ105" s="262"/>
      <c r="BA105" s="263"/>
      <c r="BB105" s="80">
        <f t="shared" si="40"/>
        <v>0</v>
      </c>
      <c r="BC105" s="74">
        <v>96</v>
      </c>
      <c r="BD105" s="75">
        <v>82</v>
      </c>
      <c r="BE105" s="75">
        <v>85</v>
      </c>
      <c r="BF105" s="75"/>
      <c r="BG105" s="75"/>
      <c r="BH105" s="76">
        <f t="shared" si="41"/>
        <v>263</v>
      </c>
      <c r="BI105" s="76">
        <f t="shared" si="42"/>
        <v>87.666666666666671</v>
      </c>
      <c r="BJ105" s="77">
        <v>12</v>
      </c>
      <c r="BK105" s="77">
        <v>25</v>
      </c>
      <c r="BL105" s="77"/>
      <c r="BM105" s="77"/>
      <c r="BN105" s="77"/>
      <c r="BO105" s="77"/>
      <c r="BP105" s="77"/>
      <c r="BQ105" s="77"/>
      <c r="BR105" s="77"/>
      <c r="BS105" s="77"/>
      <c r="BT105" s="78">
        <f t="shared" si="43"/>
        <v>37</v>
      </c>
      <c r="BU105" s="78">
        <f t="shared" si="44"/>
        <v>67.272727272727266</v>
      </c>
      <c r="BV105" s="81">
        <v>85</v>
      </c>
      <c r="BW105" s="81">
        <v>89</v>
      </c>
      <c r="BX105" s="81">
        <v>92</v>
      </c>
      <c r="BY105" s="82"/>
      <c r="BZ105" s="82"/>
      <c r="CA105" s="82">
        <f t="shared" si="45"/>
        <v>266</v>
      </c>
      <c r="CB105" s="82">
        <f t="shared" si="46"/>
        <v>88.666666666666671</v>
      </c>
      <c r="CC105" s="83">
        <v>83</v>
      </c>
      <c r="CD105" s="83">
        <v>92</v>
      </c>
      <c r="CE105" s="84"/>
      <c r="CF105" s="84"/>
      <c r="CG105" s="84"/>
      <c r="CH105" s="84">
        <f t="shared" si="47"/>
        <v>175</v>
      </c>
      <c r="CI105" s="84">
        <f t="shared" si="48"/>
        <v>87.5</v>
      </c>
      <c r="CJ105" s="85">
        <v>84</v>
      </c>
      <c r="CK105" s="85">
        <v>98</v>
      </c>
      <c r="CL105" s="86"/>
      <c r="CM105" s="86"/>
      <c r="CN105" s="86"/>
      <c r="CO105" s="86">
        <f t="shared" si="49"/>
        <v>182</v>
      </c>
      <c r="CP105" s="86">
        <f t="shared" si="50"/>
        <v>91</v>
      </c>
      <c r="CQ105" s="74"/>
      <c r="CR105" s="75"/>
      <c r="CS105" s="75"/>
      <c r="CT105" s="87"/>
      <c r="CU105" s="88"/>
      <c r="CV105" s="88"/>
      <c r="CW105" s="88"/>
      <c r="CX105" s="88"/>
      <c r="CY105" s="88" t="str">
        <f t="shared" si="51"/>
        <v/>
      </c>
      <c r="CZ105" s="89">
        <f t="shared" si="52"/>
        <v>0</v>
      </c>
      <c r="DA105" s="496">
        <v>37</v>
      </c>
      <c r="DB105" s="496"/>
      <c r="DC105" s="80">
        <f t="shared" si="53"/>
        <v>15.416666666666668</v>
      </c>
      <c r="DD105" s="162" t="str">
        <f t="shared" si="54"/>
        <v/>
      </c>
      <c r="DE105" s="162">
        <f t="shared" si="62"/>
        <v>13.947368421052628</v>
      </c>
      <c r="DF105" s="162">
        <f t="shared" si="63"/>
        <v>42.210606060606061</v>
      </c>
      <c r="DG105" s="162">
        <f t="shared" si="64"/>
        <v>15.416666666666668</v>
      </c>
      <c r="DH105" s="93">
        <f t="shared" si="55"/>
        <v>71.574641148325355</v>
      </c>
      <c r="DI105" s="94">
        <f t="shared" si="56"/>
        <v>82.234150717703344</v>
      </c>
      <c r="DJ105" s="95">
        <f t="shared" si="57"/>
        <v>84.208133971291858</v>
      </c>
      <c r="DK105" s="96">
        <f t="shared" si="58"/>
        <v>85.787320574162678</v>
      </c>
      <c r="DL105" s="163">
        <f t="shared" si="31"/>
        <v>86</v>
      </c>
      <c r="DM105" s="164">
        <f t="shared" si="59"/>
        <v>1</v>
      </c>
      <c r="DN105" s="225">
        <f t="shared" si="60"/>
        <v>85</v>
      </c>
      <c r="DO105" s="240">
        <f t="shared" si="61"/>
        <v>85.5</v>
      </c>
    </row>
    <row r="106" spans="1:119" ht="18" customHeight="1">
      <c r="A106" s="70"/>
      <c r="B106" s="71" t="s">
        <v>345</v>
      </c>
      <c r="C106" s="236" t="s">
        <v>346</v>
      </c>
      <c r="D106" s="237"/>
      <c r="E106" s="74"/>
      <c r="F106" s="75"/>
      <c r="G106" s="75"/>
      <c r="H106" s="75"/>
      <c r="I106" s="75"/>
      <c r="J106" s="75"/>
      <c r="K106" s="75"/>
      <c r="L106" s="75"/>
      <c r="M106" s="76"/>
      <c r="N106" s="76"/>
      <c r="O106" s="76"/>
      <c r="P106" s="76"/>
      <c r="Q106" s="76" t="str">
        <f t="shared" si="32"/>
        <v/>
      </c>
      <c r="R106" s="76">
        <f t="shared" si="33"/>
        <v>0</v>
      </c>
      <c r="S106" s="77"/>
      <c r="T106" s="77"/>
      <c r="U106" s="77"/>
      <c r="V106" s="77"/>
      <c r="W106" s="77"/>
      <c r="X106" s="78"/>
      <c r="Y106" s="78"/>
      <c r="Z106" s="78"/>
      <c r="AA106" s="78"/>
      <c r="AB106" s="78"/>
      <c r="AC106" s="78" t="str">
        <f t="shared" si="34"/>
        <v/>
      </c>
      <c r="AD106" s="79" t="str">
        <f t="shared" si="35"/>
        <v/>
      </c>
      <c r="AE106" s="74">
        <v>0</v>
      </c>
      <c r="AF106" s="75">
        <v>7</v>
      </c>
      <c r="AG106" s="75">
        <v>7</v>
      </c>
      <c r="AH106" s="75">
        <v>5</v>
      </c>
      <c r="AI106" s="75">
        <v>1</v>
      </c>
      <c r="AJ106" s="75">
        <v>5</v>
      </c>
      <c r="AK106" s="75"/>
      <c r="AL106" s="76"/>
      <c r="AM106" s="76"/>
      <c r="AN106" s="76"/>
      <c r="AO106" s="76">
        <f t="shared" si="36"/>
        <v>25</v>
      </c>
      <c r="AP106" s="76">
        <f t="shared" si="37"/>
        <v>26.315789473684209</v>
      </c>
      <c r="AQ106" s="77"/>
      <c r="AR106" s="77"/>
      <c r="AS106" s="77"/>
      <c r="AT106" s="77"/>
      <c r="AU106" s="78"/>
      <c r="AV106" s="78"/>
      <c r="AW106" s="78"/>
      <c r="AX106" s="78" t="str">
        <f t="shared" si="38"/>
        <v/>
      </c>
      <c r="AY106" s="78">
        <f t="shared" si="39"/>
        <v>0</v>
      </c>
      <c r="AZ106" s="262"/>
      <c r="BA106" s="263"/>
      <c r="BB106" s="80">
        <f t="shared" si="40"/>
        <v>0</v>
      </c>
      <c r="BC106" s="74">
        <v>70</v>
      </c>
      <c r="BD106" s="75">
        <v>81</v>
      </c>
      <c r="BE106" s="75">
        <v>90</v>
      </c>
      <c r="BF106" s="75"/>
      <c r="BG106" s="75"/>
      <c r="BH106" s="76">
        <f t="shared" si="41"/>
        <v>241</v>
      </c>
      <c r="BI106" s="76">
        <f t="shared" si="42"/>
        <v>80.333333333333329</v>
      </c>
      <c r="BJ106" s="77">
        <v>23</v>
      </c>
      <c r="BK106" s="77">
        <v>25</v>
      </c>
      <c r="BL106" s="77"/>
      <c r="BM106" s="77"/>
      <c r="BN106" s="77"/>
      <c r="BO106" s="77"/>
      <c r="BP106" s="77"/>
      <c r="BQ106" s="77"/>
      <c r="BR106" s="77"/>
      <c r="BS106" s="77"/>
      <c r="BT106" s="78">
        <f t="shared" si="43"/>
        <v>48</v>
      </c>
      <c r="BU106" s="78">
        <f t="shared" si="44"/>
        <v>87.272727272727266</v>
      </c>
      <c r="BV106" s="81">
        <v>70</v>
      </c>
      <c r="BW106" s="81">
        <v>80</v>
      </c>
      <c r="BX106" s="81">
        <v>85</v>
      </c>
      <c r="BY106" s="82"/>
      <c r="BZ106" s="82"/>
      <c r="CA106" s="82">
        <f t="shared" si="45"/>
        <v>235</v>
      </c>
      <c r="CB106" s="82">
        <f t="shared" si="46"/>
        <v>78.333333333333329</v>
      </c>
      <c r="CC106" s="83">
        <v>70</v>
      </c>
      <c r="CD106" s="83">
        <v>84</v>
      </c>
      <c r="CE106" s="84"/>
      <c r="CF106" s="84"/>
      <c r="CG106" s="84"/>
      <c r="CH106" s="84">
        <f t="shared" si="47"/>
        <v>154</v>
      </c>
      <c r="CI106" s="84">
        <f t="shared" si="48"/>
        <v>77</v>
      </c>
      <c r="CJ106" s="85">
        <v>91</v>
      </c>
      <c r="CK106" s="85">
        <v>86</v>
      </c>
      <c r="CL106" s="86"/>
      <c r="CM106" s="86"/>
      <c r="CN106" s="86"/>
      <c r="CO106" s="86">
        <f t="shared" si="49"/>
        <v>177</v>
      </c>
      <c r="CP106" s="86">
        <f t="shared" si="50"/>
        <v>88.5</v>
      </c>
      <c r="CQ106" s="74"/>
      <c r="CR106" s="75"/>
      <c r="CS106" s="75"/>
      <c r="CT106" s="87"/>
      <c r="CU106" s="88"/>
      <c r="CV106" s="88"/>
      <c r="CW106" s="88"/>
      <c r="CX106" s="88"/>
      <c r="CY106" s="88" t="str">
        <f t="shared" si="51"/>
        <v/>
      </c>
      <c r="CZ106" s="89">
        <f t="shared" si="52"/>
        <v>0</v>
      </c>
      <c r="DA106" s="496">
        <v>26</v>
      </c>
      <c r="DB106" s="496"/>
      <c r="DC106" s="80">
        <f t="shared" si="53"/>
        <v>10.833333333333336</v>
      </c>
      <c r="DD106" s="162" t="str">
        <f t="shared" si="54"/>
        <v/>
      </c>
      <c r="DE106" s="162">
        <f t="shared" si="62"/>
        <v>6.5789473684210522</v>
      </c>
      <c r="DF106" s="162">
        <f t="shared" si="63"/>
        <v>41.143939393939391</v>
      </c>
      <c r="DG106" s="162">
        <f t="shared" si="64"/>
        <v>10.833333333333336</v>
      </c>
      <c r="DH106" s="93">
        <f t="shared" si="55"/>
        <v>58.556220095693782</v>
      </c>
      <c r="DI106" s="94">
        <f t="shared" si="56"/>
        <v>74.097637559808618</v>
      </c>
      <c r="DJ106" s="95">
        <f t="shared" si="57"/>
        <v>76.975677830940995</v>
      </c>
      <c r="DK106" s="96">
        <f t="shared" si="58"/>
        <v>79.278110047846894</v>
      </c>
      <c r="DL106" s="163">
        <f t="shared" si="31"/>
        <v>79</v>
      </c>
      <c r="DM106" s="164">
        <f t="shared" si="59"/>
        <v>-3</v>
      </c>
      <c r="DN106" s="225">
        <f t="shared" si="60"/>
        <v>82</v>
      </c>
      <c r="DO106" s="240">
        <f t="shared" si="61"/>
        <v>80.5</v>
      </c>
    </row>
    <row r="107" spans="1:119" ht="18" customHeight="1">
      <c r="A107" s="70"/>
      <c r="B107" s="71" t="s">
        <v>347</v>
      </c>
      <c r="C107" s="236" t="s">
        <v>348</v>
      </c>
      <c r="D107" s="237"/>
      <c r="E107" s="74"/>
      <c r="F107" s="75"/>
      <c r="G107" s="75"/>
      <c r="H107" s="75"/>
      <c r="I107" s="75"/>
      <c r="J107" s="75"/>
      <c r="K107" s="75"/>
      <c r="L107" s="75"/>
      <c r="M107" s="76"/>
      <c r="N107" s="76"/>
      <c r="O107" s="76"/>
      <c r="P107" s="76"/>
      <c r="Q107" s="76" t="str">
        <f t="shared" si="32"/>
        <v/>
      </c>
      <c r="R107" s="76">
        <f t="shared" si="33"/>
        <v>0</v>
      </c>
      <c r="S107" s="77"/>
      <c r="T107" s="77"/>
      <c r="U107" s="77"/>
      <c r="V107" s="77"/>
      <c r="W107" s="77"/>
      <c r="X107" s="78"/>
      <c r="Y107" s="78"/>
      <c r="Z107" s="78"/>
      <c r="AA107" s="78"/>
      <c r="AB107" s="78"/>
      <c r="AC107" s="78" t="str">
        <f t="shared" si="34"/>
        <v/>
      </c>
      <c r="AD107" s="79" t="str">
        <f t="shared" si="35"/>
        <v/>
      </c>
      <c r="AE107" s="74">
        <v>1</v>
      </c>
      <c r="AF107" s="75">
        <v>6</v>
      </c>
      <c r="AG107" s="75">
        <v>5</v>
      </c>
      <c r="AH107" s="75">
        <v>15</v>
      </c>
      <c r="AI107" s="75">
        <v>10</v>
      </c>
      <c r="AJ107" s="75">
        <v>17</v>
      </c>
      <c r="AK107" s="75"/>
      <c r="AL107" s="76"/>
      <c r="AM107" s="76"/>
      <c r="AN107" s="76"/>
      <c r="AO107" s="76">
        <f t="shared" si="36"/>
        <v>54</v>
      </c>
      <c r="AP107" s="76">
        <f t="shared" si="37"/>
        <v>56.84210526315789</v>
      </c>
      <c r="AQ107" s="77"/>
      <c r="AR107" s="77"/>
      <c r="AS107" s="77"/>
      <c r="AT107" s="77"/>
      <c r="AU107" s="78"/>
      <c r="AV107" s="78"/>
      <c r="AW107" s="78"/>
      <c r="AX107" s="78" t="str">
        <f t="shared" si="38"/>
        <v/>
      </c>
      <c r="AY107" s="78">
        <f t="shared" si="39"/>
        <v>0</v>
      </c>
      <c r="AZ107" s="262"/>
      <c r="BA107" s="263"/>
      <c r="BB107" s="80">
        <f t="shared" si="40"/>
        <v>0</v>
      </c>
      <c r="BC107" s="74">
        <v>97</v>
      </c>
      <c r="BD107" s="75">
        <v>83</v>
      </c>
      <c r="BE107" s="75">
        <v>70</v>
      </c>
      <c r="BF107" s="75"/>
      <c r="BG107" s="75"/>
      <c r="BH107" s="76">
        <f t="shared" si="41"/>
        <v>250</v>
      </c>
      <c r="BI107" s="76">
        <f t="shared" si="42"/>
        <v>83.333333333333343</v>
      </c>
      <c r="BJ107" s="77">
        <v>1</v>
      </c>
      <c r="BK107" s="77">
        <v>24</v>
      </c>
      <c r="BL107" s="77"/>
      <c r="BM107" s="77"/>
      <c r="BN107" s="77"/>
      <c r="BO107" s="77"/>
      <c r="BP107" s="77"/>
      <c r="BQ107" s="77"/>
      <c r="BR107" s="77"/>
      <c r="BS107" s="77"/>
      <c r="BT107" s="78">
        <f t="shared" si="43"/>
        <v>25</v>
      </c>
      <c r="BU107" s="78">
        <f t="shared" si="44"/>
        <v>45.454545454545453</v>
      </c>
      <c r="BV107" s="81">
        <v>89</v>
      </c>
      <c r="BW107" s="81">
        <v>89</v>
      </c>
      <c r="BX107" s="81">
        <v>90</v>
      </c>
      <c r="BY107" s="82"/>
      <c r="BZ107" s="82"/>
      <c r="CA107" s="82">
        <f t="shared" si="45"/>
        <v>268</v>
      </c>
      <c r="CB107" s="82">
        <f t="shared" si="46"/>
        <v>89.333333333333329</v>
      </c>
      <c r="CC107" s="83">
        <v>88</v>
      </c>
      <c r="CD107" s="83">
        <v>92</v>
      </c>
      <c r="CE107" s="84"/>
      <c r="CF107" s="84"/>
      <c r="CG107" s="84"/>
      <c r="CH107" s="84">
        <f t="shared" si="47"/>
        <v>180</v>
      </c>
      <c r="CI107" s="84">
        <f t="shared" si="48"/>
        <v>90</v>
      </c>
      <c r="CJ107" s="85">
        <v>84</v>
      </c>
      <c r="CK107" s="85">
        <v>98</v>
      </c>
      <c r="CL107" s="86"/>
      <c r="CM107" s="86"/>
      <c r="CN107" s="86"/>
      <c r="CO107" s="86">
        <f t="shared" si="49"/>
        <v>182</v>
      </c>
      <c r="CP107" s="86">
        <f t="shared" si="50"/>
        <v>91</v>
      </c>
      <c r="CQ107" s="74"/>
      <c r="CR107" s="75"/>
      <c r="CS107" s="75"/>
      <c r="CT107" s="87"/>
      <c r="CU107" s="88"/>
      <c r="CV107" s="88"/>
      <c r="CW107" s="88"/>
      <c r="CX107" s="88"/>
      <c r="CY107" s="88" t="str">
        <f t="shared" si="51"/>
        <v/>
      </c>
      <c r="CZ107" s="89">
        <f t="shared" si="52"/>
        <v>0</v>
      </c>
      <c r="DA107" s="496">
        <v>48</v>
      </c>
      <c r="DB107" s="496"/>
      <c r="DC107" s="80">
        <f t="shared" si="53"/>
        <v>20</v>
      </c>
      <c r="DD107" s="162" t="str">
        <f t="shared" si="54"/>
        <v/>
      </c>
      <c r="DE107" s="162">
        <f t="shared" si="62"/>
        <v>14.210526315789473</v>
      </c>
      <c r="DF107" s="162">
        <f t="shared" si="63"/>
        <v>39.912121212121207</v>
      </c>
      <c r="DG107" s="162">
        <f t="shared" si="64"/>
        <v>20</v>
      </c>
      <c r="DH107" s="93">
        <f t="shared" si="55"/>
        <v>74.122647527910686</v>
      </c>
      <c r="DI107" s="94">
        <f t="shared" si="56"/>
        <v>83.826654704944175</v>
      </c>
      <c r="DJ107" s="95">
        <f t="shared" si="57"/>
        <v>85.623693071061496</v>
      </c>
      <c r="DK107" s="96">
        <f t="shared" si="58"/>
        <v>87.061323763955343</v>
      </c>
      <c r="DL107" s="163">
        <f t="shared" si="31"/>
        <v>87</v>
      </c>
      <c r="DM107" s="164">
        <f t="shared" si="59"/>
        <v>-4</v>
      </c>
      <c r="DN107" s="225">
        <f t="shared" si="60"/>
        <v>91</v>
      </c>
      <c r="DO107" s="240">
        <f t="shared" si="61"/>
        <v>89</v>
      </c>
    </row>
    <row r="108" spans="1:119" ht="18" customHeight="1">
      <c r="A108" s="70"/>
      <c r="B108" s="71" t="s">
        <v>349</v>
      </c>
      <c r="C108" s="236" t="s">
        <v>350</v>
      </c>
      <c r="D108" s="237"/>
      <c r="E108" s="74"/>
      <c r="F108" s="75"/>
      <c r="G108" s="75"/>
      <c r="H108" s="75"/>
      <c r="I108" s="75"/>
      <c r="J108" s="75"/>
      <c r="K108" s="75"/>
      <c r="L108" s="75"/>
      <c r="M108" s="76"/>
      <c r="N108" s="76"/>
      <c r="O108" s="76"/>
      <c r="P108" s="76"/>
      <c r="Q108" s="76" t="str">
        <f t="shared" si="32"/>
        <v/>
      </c>
      <c r="R108" s="76">
        <f t="shared" si="33"/>
        <v>0</v>
      </c>
      <c r="S108" s="77"/>
      <c r="T108" s="77"/>
      <c r="U108" s="77"/>
      <c r="V108" s="77"/>
      <c r="W108" s="77"/>
      <c r="X108" s="78"/>
      <c r="Y108" s="78"/>
      <c r="Z108" s="78"/>
      <c r="AA108" s="78"/>
      <c r="AB108" s="78"/>
      <c r="AC108" s="78" t="str">
        <f t="shared" si="34"/>
        <v/>
      </c>
      <c r="AD108" s="79" t="str">
        <f t="shared" si="35"/>
        <v/>
      </c>
      <c r="AE108" s="74">
        <v>1</v>
      </c>
      <c r="AF108" s="75">
        <v>6</v>
      </c>
      <c r="AG108" s="75">
        <v>10</v>
      </c>
      <c r="AH108" s="75">
        <v>11</v>
      </c>
      <c r="AI108" s="75">
        <v>7</v>
      </c>
      <c r="AJ108" s="75">
        <v>7</v>
      </c>
      <c r="AK108" s="75"/>
      <c r="AL108" s="76"/>
      <c r="AM108" s="76"/>
      <c r="AN108" s="76"/>
      <c r="AO108" s="76">
        <f t="shared" si="36"/>
        <v>42</v>
      </c>
      <c r="AP108" s="76">
        <f t="shared" si="37"/>
        <v>44.210526315789473</v>
      </c>
      <c r="AQ108" s="77"/>
      <c r="AR108" s="77"/>
      <c r="AS108" s="77"/>
      <c r="AT108" s="77"/>
      <c r="AU108" s="78"/>
      <c r="AV108" s="78"/>
      <c r="AW108" s="78"/>
      <c r="AX108" s="78" t="str">
        <f t="shared" si="38"/>
        <v/>
      </c>
      <c r="AY108" s="78">
        <f t="shared" si="39"/>
        <v>0</v>
      </c>
      <c r="AZ108" s="262"/>
      <c r="BA108" s="263"/>
      <c r="BB108" s="80">
        <f t="shared" si="40"/>
        <v>0</v>
      </c>
      <c r="BC108" s="74">
        <v>86</v>
      </c>
      <c r="BD108" s="75">
        <v>89</v>
      </c>
      <c r="BE108" s="75">
        <v>82</v>
      </c>
      <c r="BF108" s="75"/>
      <c r="BG108" s="75"/>
      <c r="BH108" s="76">
        <f t="shared" si="41"/>
        <v>257</v>
      </c>
      <c r="BI108" s="76">
        <f t="shared" si="42"/>
        <v>85.666666666666671</v>
      </c>
      <c r="BJ108" s="77">
        <v>29</v>
      </c>
      <c r="BK108" s="77">
        <v>20</v>
      </c>
      <c r="BL108" s="77"/>
      <c r="BM108" s="77"/>
      <c r="BN108" s="77"/>
      <c r="BO108" s="77"/>
      <c r="BP108" s="77"/>
      <c r="BQ108" s="77"/>
      <c r="BR108" s="77"/>
      <c r="BS108" s="77"/>
      <c r="BT108" s="78">
        <f t="shared" si="43"/>
        <v>49</v>
      </c>
      <c r="BU108" s="78">
        <f t="shared" si="44"/>
        <v>89.090909090909093</v>
      </c>
      <c r="BV108" s="81">
        <v>85</v>
      </c>
      <c r="BW108" s="81">
        <v>94</v>
      </c>
      <c r="BX108" s="81">
        <v>97</v>
      </c>
      <c r="BY108" s="82"/>
      <c r="BZ108" s="82"/>
      <c r="CA108" s="82">
        <f t="shared" si="45"/>
        <v>276</v>
      </c>
      <c r="CB108" s="82">
        <f t="shared" si="46"/>
        <v>92</v>
      </c>
      <c r="CC108" s="83">
        <v>88</v>
      </c>
      <c r="CD108" s="83">
        <v>90</v>
      </c>
      <c r="CE108" s="84"/>
      <c r="CF108" s="84"/>
      <c r="CG108" s="84"/>
      <c r="CH108" s="84">
        <f t="shared" si="47"/>
        <v>178</v>
      </c>
      <c r="CI108" s="84">
        <f t="shared" si="48"/>
        <v>89</v>
      </c>
      <c r="CJ108" s="85">
        <v>90</v>
      </c>
      <c r="CK108" s="85">
        <v>86</v>
      </c>
      <c r="CL108" s="86"/>
      <c r="CM108" s="86"/>
      <c r="CN108" s="86"/>
      <c r="CO108" s="86">
        <f t="shared" si="49"/>
        <v>176</v>
      </c>
      <c r="CP108" s="86">
        <f t="shared" si="50"/>
        <v>88</v>
      </c>
      <c r="CQ108" s="74"/>
      <c r="CR108" s="75"/>
      <c r="CS108" s="75"/>
      <c r="CT108" s="87"/>
      <c r="CU108" s="88"/>
      <c r="CV108" s="88"/>
      <c r="CW108" s="88"/>
      <c r="CX108" s="88"/>
      <c r="CY108" s="88" t="str">
        <f t="shared" si="51"/>
        <v/>
      </c>
      <c r="CZ108" s="89">
        <f t="shared" si="52"/>
        <v>0</v>
      </c>
      <c r="DA108" s="496">
        <v>18</v>
      </c>
      <c r="DB108" s="496"/>
      <c r="DC108" s="80">
        <f t="shared" si="53"/>
        <v>7.5</v>
      </c>
      <c r="DD108" s="162" t="str">
        <f t="shared" si="54"/>
        <v/>
      </c>
      <c r="DE108" s="162">
        <f t="shared" si="62"/>
        <v>11.052631578947368</v>
      </c>
      <c r="DF108" s="162">
        <f t="shared" si="63"/>
        <v>44.375757575757582</v>
      </c>
      <c r="DG108" s="162">
        <f t="shared" si="64"/>
        <v>7.5</v>
      </c>
      <c r="DH108" s="93">
        <f t="shared" si="55"/>
        <v>62.928389154704952</v>
      </c>
      <c r="DI108" s="94">
        <f t="shared" si="56"/>
        <v>76.830243221690594</v>
      </c>
      <c r="DJ108" s="95">
        <f t="shared" si="57"/>
        <v>79.404660641502744</v>
      </c>
      <c r="DK108" s="96">
        <f t="shared" si="58"/>
        <v>81.464194577352472</v>
      </c>
      <c r="DL108" s="163">
        <f t="shared" si="31"/>
        <v>81</v>
      </c>
      <c r="DM108" s="164">
        <f t="shared" si="59"/>
        <v>-2</v>
      </c>
      <c r="DN108" s="225">
        <f t="shared" si="60"/>
        <v>83</v>
      </c>
      <c r="DO108" s="240">
        <f t="shared" si="61"/>
        <v>82</v>
      </c>
    </row>
    <row r="109" spans="1:119" ht="18" customHeight="1">
      <c r="A109" s="70"/>
      <c r="B109" s="71" t="s">
        <v>351</v>
      </c>
      <c r="C109" s="236" t="s">
        <v>352</v>
      </c>
      <c r="D109" s="237"/>
      <c r="E109" s="74"/>
      <c r="F109" s="75"/>
      <c r="G109" s="75"/>
      <c r="H109" s="75"/>
      <c r="I109" s="75"/>
      <c r="J109" s="75"/>
      <c r="K109" s="75"/>
      <c r="L109" s="75"/>
      <c r="M109" s="76"/>
      <c r="N109" s="76"/>
      <c r="O109" s="76"/>
      <c r="P109" s="76"/>
      <c r="Q109" s="76" t="str">
        <f t="shared" si="32"/>
        <v/>
      </c>
      <c r="R109" s="76">
        <f t="shared" si="33"/>
        <v>0</v>
      </c>
      <c r="S109" s="77"/>
      <c r="T109" s="77"/>
      <c r="U109" s="77"/>
      <c r="V109" s="77"/>
      <c r="W109" s="77"/>
      <c r="X109" s="78"/>
      <c r="Y109" s="78"/>
      <c r="Z109" s="78"/>
      <c r="AA109" s="78"/>
      <c r="AB109" s="78"/>
      <c r="AC109" s="78" t="str">
        <f t="shared" si="34"/>
        <v/>
      </c>
      <c r="AD109" s="79" t="str">
        <f t="shared" si="35"/>
        <v/>
      </c>
      <c r="AE109" s="74">
        <v>3</v>
      </c>
      <c r="AF109" s="75">
        <v>4</v>
      </c>
      <c r="AG109" s="75">
        <v>12</v>
      </c>
      <c r="AH109" s="75">
        <v>1</v>
      </c>
      <c r="AI109" s="75">
        <v>1</v>
      </c>
      <c r="AJ109" s="75">
        <v>1</v>
      </c>
      <c r="AK109" s="75"/>
      <c r="AL109" s="76"/>
      <c r="AM109" s="76"/>
      <c r="AN109" s="76"/>
      <c r="AO109" s="76">
        <f t="shared" si="36"/>
        <v>22</v>
      </c>
      <c r="AP109" s="76">
        <f t="shared" si="37"/>
        <v>23.157894736842106</v>
      </c>
      <c r="AQ109" s="77"/>
      <c r="AR109" s="77"/>
      <c r="AS109" s="77"/>
      <c r="AT109" s="77"/>
      <c r="AU109" s="78"/>
      <c r="AV109" s="78"/>
      <c r="AW109" s="78"/>
      <c r="AX109" s="78" t="str">
        <f t="shared" si="38"/>
        <v/>
      </c>
      <c r="AY109" s="78">
        <f t="shared" si="39"/>
        <v>0</v>
      </c>
      <c r="AZ109" s="262"/>
      <c r="BA109" s="263"/>
      <c r="BB109" s="80">
        <f t="shared" si="40"/>
        <v>0</v>
      </c>
      <c r="BC109" s="74">
        <v>89</v>
      </c>
      <c r="BD109" s="75">
        <v>82</v>
      </c>
      <c r="BE109" s="75">
        <v>70</v>
      </c>
      <c r="BF109" s="75"/>
      <c r="BG109" s="75"/>
      <c r="BH109" s="76">
        <f t="shared" si="41"/>
        <v>241</v>
      </c>
      <c r="BI109" s="76">
        <f t="shared" si="42"/>
        <v>80.333333333333329</v>
      </c>
      <c r="BJ109" s="77">
        <v>18</v>
      </c>
      <c r="BK109" s="77">
        <v>21</v>
      </c>
      <c r="BL109" s="77"/>
      <c r="BM109" s="77"/>
      <c r="BN109" s="77"/>
      <c r="BO109" s="77"/>
      <c r="BP109" s="77"/>
      <c r="BQ109" s="77"/>
      <c r="BR109" s="77"/>
      <c r="BS109" s="77"/>
      <c r="BT109" s="78">
        <f t="shared" si="43"/>
        <v>39</v>
      </c>
      <c r="BU109" s="78">
        <f t="shared" si="44"/>
        <v>70.909090909090907</v>
      </c>
      <c r="BV109" s="81">
        <v>93</v>
      </c>
      <c r="BW109" s="81">
        <v>92</v>
      </c>
      <c r="BX109" s="81">
        <v>70</v>
      </c>
      <c r="BY109" s="82"/>
      <c r="BZ109" s="82"/>
      <c r="CA109" s="82">
        <f t="shared" si="45"/>
        <v>255</v>
      </c>
      <c r="CB109" s="82">
        <f t="shared" si="46"/>
        <v>85</v>
      </c>
      <c r="CC109" s="83">
        <v>70</v>
      </c>
      <c r="CD109" s="83">
        <v>70</v>
      </c>
      <c r="CE109" s="84"/>
      <c r="CF109" s="84"/>
      <c r="CG109" s="84"/>
      <c r="CH109" s="84">
        <f t="shared" si="47"/>
        <v>140</v>
      </c>
      <c r="CI109" s="84">
        <f t="shared" si="48"/>
        <v>70</v>
      </c>
      <c r="CJ109" s="85">
        <v>90</v>
      </c>
      <c r="CK109" s="85">
        <v>83</v>
      </c>
      <c r="CL109" s="86"/>
      <c r="CM109" s="86"/>
      <c r="CN109" s="86"/>
      <c r="CO109" s="86">
        <f t="shared" si="49"/>
        <v>173</v>
      </c>
      <c r="CP109" s="86">
        <f t="shared" si="50"/>
        <v>86.5</v>
      </c>
      <c r="CQ109" s="74"/>
      <c r="CR109" s="75"/>
      <c r="CS109" s="75"/>
      <c r="CT109" s="87"/>
      <c r="CU109" s="88"/>
      <c r="CV109" s="88"/>
      <c r="CW109" s="88"/>
      <c r="CX109" s="88"/>
      <c r="CY109" s="88" t="str">
        <f t="shared" si="51"/>
        <v/>
      </c>
      <c r="CZ109" s="89">
        <f t="shared" si="52"/>
        <v>0</v>
      </c>
      <c r="DA109" s="496">
        <v>14</v>
      </c>
      <c r="DB109" s="496"/>
      <c r="DC109" s="80">
        <f t="shared" si="53"/>
        <v>5.8333333333333321</v>
      </c>
      <c r="DD109" s="162" t="str">
        <f t="shared" si="54"/>
        <v/>
      </c>
      <c r="DE109" s="162">
        <f t="shared" si="62"/>
        <v>5.7894736842105257</v>
      </c>
      <c r="DF109" s="162">
        <f t="shared" si="63"/>
        <v>39.274242424242424</v>
      </c>
      <c r="DG109" s="162">
        <f t="shared" si="64"/>
        <v>5.8333333333333321</v>
      </c>
      <c r="DH109" s="93">
        <f t="shared" si="55"/>
        <v>50.89704944178628</v>
      </c>
      <c r="DI109" s="94">
        <f t="shared" si="56"/>
        <v>69.310655901116419</v>
      </c>
      <c r="DJ109" s="95">
        <f t="shared" si="57"/>
        <v>72.720583023214601</v>
      </c>
      <c r="DK109" s="96">
        <f t="shared" si="58"/>
        <v>75.448524720893147</v>
      </c>
      <c r="DL109" s="163">
        <f t="shared" si="31"/>
        <v>75</v>
      </c>
      <c r="DM109" s="164">
        <f t="shared" si="59"/>
        <v>-8</v>
      </c>
      <c r="DN109" s="225">
        <f t="shared" si="60"/>
        <v>83</v>
      </c>
      <c r="DO109" s="240">
        <f t="shared" si="61"/>
        <v>79</v>
      </c>
    </row>
    <row r="110" spans="1:119" ht="18" customHeight="1">
      <c r="A110" s="70"/>
      <c r="B110" s="71" t="s">
        <v>353</v>
      </c>
      <c r="C110" s="236" t="s">
        <v>354</v>
      </c>
      <c r="D110" s="237"/>
      <c r="E110" s="74"/>
      <c r="F110" s="75"/>
      <c r="G110" s="75"/>
      <c r="H110" s="75"/>
      <c r="I110" s="75"/>
      <c r="J110" s="75"/>
      <c r="K110" s="75"/>
      <c r="L110" s="75"/>
      <c r="M110" s="76"/>
      <c r="N110" s="76"/>
      <c r="O110" s="76"/>
      <c r="P110" s="76"/>
      <c r="Q110" s="76" t="str">
        <f t="shared" si="32"/>
        <v/>
      </c>
      <c r="R110" s="76">
        <f t="shared" si="33"/>
        <v>0</v>
      </c>
      <c r="S110" s="77"/>
      <c r="T110" s="77"/>
      <c r="U110" s="77"/>
      <c r="V110" s="77"/>
      <c r="W110" s="77"/>
      <c r="X110" s="78"/>
      <c r="Y110" s="78"/>
      <c r="Z110" s="78"/>
      <c r="AA110" s="78"/>
      <c r="AB110" s="78"/>
      <c r="AC110" s="78" t="str">
        <f t="shared" si="34"/>
        <v/>
      </c>
      <c r="AD110" s="79" t="str">
        <f t="shared" si="35"/>
        <v/>
      </c>
      <c r="AE110" s="74">
        <v>8</v>
      </c>
      <c r="AF110" s="75">
        <v>4</v>
      </c>
      <c r="AG110" s="75">
        <v>10</v>
      </c>
      <c r="AH110" s="75">
        <v>10</v>
      </c>
      <c r="AI110" s="75">
        <v>8</v>
      </c>
      <c r="AJ110" s="75">
        <v>10</v>
      </c>
      <c r="AK110" s="75"/>
      <c r="AL110" s="76"/>
      <c r="AM110" s="76"/>
      <c r="AN110" s="76"/>
      <c r="AO110" s="76">
        <f t="shared" si="36"/>
        <v>50</v>
      </c>
      <c r="AP110" s="76">
        <f t="shared" si="37"/>
        <v>52.631578947368418</v>
      </c>
      <c r="AQ110" s="77"/>
      <c r="AR110" s="77"/>
      <c r="AS110" s="77"/>
      <c r="AT110" s="77"/>
      <c r="AU110" s="78"/>
      <c r="AV110" s="78"/>
      <c r="AW110" s="78"/>
      <c r="AX110" s="78" t="str">
        <f t="shared" si="38"/>
        <v/>
      </c>
      <c r="AY110" s="78">
        <f t="shared" si="39"/>
        <v>0</v>
      </c>
      <c r="AZ110" s="262"/>
      <c r="BA110" s="263"/>
      <c r="BB110" s="80">
        <f t="shared" si="40"/>
        <v>0</v>
      </c>
      <c r="BC110" s="74">
        <v>88</v>
      </c>
      <c r="BD110" s="75">
        <v>88</v>
      </c>
      <c r="BE110" s="75">
        <v>88</v>
      </c>
      <c r="BF110" s="75"/>
      <c r="BG110" s="75"/>
      <c r="BH110" s="76">
        <f t="shared" si="41"/>
        <v>264</v>
      </c>
      <c r="BI110" s="76">
        <f t="shared" si="42"/>
        <v>88</v>
      </c>
      <c r="BJ110" s="77">
        <v>20</v>
      </c>
      <c r="BK110" s="77">
        <v>21</v>
      </c>
      <c r="BL110" s="77"/>
      <c r="BM110" s="77"/>
      <c r="BN110" s="77"/>
      <c r="BO110" s="77"/>
      <c r="BP110" s="77"/>
      <c r="BQ110" s="77"/>
      <c r="BR110" s="77"/>
      <c r="BS110" s="77"/>
      <c r="BT110" s="78">
        <f t="shared" si="43"/>
        <v>41</v>
      </c>
      <c r="BU110" s="78">
        <f t="shared" si="44"/>
        <v>74.545454545454547</v>
      </c>
      <c r="BV110" s="81">
        <v>86</v>
      </c>
      <c r="BW110" s="81">
        <v>89</v>
      </c>
      <c r="BX110" s="81">
        <v>92</v>
      </c>
      <c r="BY110" s="82"/>
      <c r="BZ110" s="82"/>
      <c r="CA110" s="82">
        <f t="shared" si="45"/>
        <v>267</v>
      </c>
      <c r="CB110" s="82">
        <f t="shared" si="46"/>
        <v>89</v>
      </c>
      <c r="CC110" s="83">
        <v>85</v>
      </c>
      <c r="CD110" s="83">
        <v>88</v>
      </c>
      <c r="CE110" s="84"/>
      <c r="CF110" s="84"/>
      <c r="CG110" s="84"/>
      <c r="CH110" s="84">
        <f t="shared" si="47"/>
        <v>173</v>
      </c>
      <c r="CI110" s="84">
        <f t="shared" si="48"/>
        <v>86.5</v>
      </c>
      <c r="CJ110" s="85">
        <v>84</v>
      </c>
      <c r="CK110" s="85">
        <v>80</v>
      </c>
      <c r="CL110" s="86"/>
      <c r="CM110" s="86"/>
      <c r="CN110" s="86"/>
      <c r="CO110" s="86">
        <f t="shared" si="49"/>
        <v>164</v>
      </c>
      <c r="CP110" s="86">
        <f t="shared" si="50"/>
        <v>82</v>
      </c>
      <c r="CQ110" s="74"/>
      <c r="CR110" s="75"/>
      <c r="CS110" s="75"/>
      <c r="CT110" s="87"/>
      <c r="CU110" s="88"/>
      <c r="CV110" s="88"/>
      <c r="CW110" s="88"/>
      <c r="CX110" s="88"/>
      <c r="CY110" s="88" t="str">
        <f t="shared" si="51"/>
        <v/>
      </c>
      <c r="CZ110" s="89">
        <f t="shared" si="52"/>
        <v>0</v>
      </c>
      <c r="DA110" s="496">
        <v>26</v>
      </c>
      <c r="DB110" s="496"/>
      <c r="DC110" s="80">
        <f t="shared" si="53"/>
        <v>10.833333333333336</v>
      </c>
      <c r="DD110" s="162" t="str">
        <f t="shared" si="54"/>
        <v/>
      </c>
      <c r="DE110" s="162">
        <f t="shared" si="62"/>
        <v>13.157894736842104</v>
      </c>
      <c r="DF110" s="162">
        <f t="shared" si="63"/>
        <v>42.004545454545458</v>
      </c>
      <c r="DG110" s="162">
        <f t="shared" si="64"/>
        <v>10.833333333333336</v>
      </c>
      <c r="DH110" s="93">
        <f t="shared" si="55"/>
        <v>65.995773524720903</v>
      </c>
      <c r="DI110" s="94">
        <f t="shared" si="56"/>
        <v>78.747358452950564</v>
      </c>
      <c r="DJ110" s="95">
        <f t="shared" si="57"/>
        <v>81.108763069289395</v>
      </c>
      <c r="DK110" s="96">
        <f t="shared" si="58"/>
        <v>82.997886762360451</v>
      </c>
      <c r="DL110" s="163">
        <f t="shared" si="31"/>
        <v>83</v>
      </c>
      <c r="DM110" s="164">
        <f t="shared" si="59"/>
        <v>-1</v>
      </c>
      <c r="DN110" s="225">
        <f t="shared" si="60"/>
        <v>84</v>
      </c>
      <c r="DO110" s="240">
        <f t="shared" si="61"/>
        <v>83.5</v>
      </c>
    </row>
    <row r="111" spans="1:119" ht="18" customHeight="1">
      <c r="A111" s="70"/>
      <c r="B111" s="71" t="s">
        <v>355</v>
      </c>
      <c r="C111" s="236" t="s">
        <v>356</v>
      </c>
      <c r="D111" s="237"/>
      <c r="E111" s="74"/>
      <c r="F111" s="75"/>
      <c r="G111" s="75"/>
      <c r="H111" s="75"/>
      <c r="I111" s="75"/>
      <c r="J111" s="75"/>
      <c r="K111" s="75"/>
      <c r="L111" s="75"/>
      <c r="M111" s="76"/>
      <c r="N111" s="76"/>
      <c r="O111" s="76"/>
      <c r="P111" s="76"/>
      <c r="Q111" s="76" t="str">
        <f t="shared" si="32"/>
        <v/>
      </c>
      <c r="R111" s="76">
        <f t="shared" si="33"/>
        <v>0</v>
      </c>
      <c r="S111" s="77"/>
      <c r="T111" s="77"/>
      <c r="U111" s="77"/>
      <c r="V111" s="77"/>
      <c r="W111" s="77"/>
      <c r="X111" s="78"/>
      <c r="Y111" s="78"/>
      <c r="Z111" s="78"/>
      <c r="AA111" s="78"/>
      <c r="AB111" s="78"/>
      <c r="AC111" s="78" t="str">
        <f t="shared" si="34"/>
        <v/>
      </c>
      <c r="AD111" s="79" t="str">
        <f t="shared" si="35"/>
        <v/>
      </c>
      <c r="AE111" s="74">
        <v>15</v>
      </c>
      <c r="AF111" s="75">
        <v>10</v>
      </c>
      <c r="AG111" s="75">
        <v>15</v>
      </c>
      <c r="AH111" s="75">
        <v>8</v>
      </c>
      <c r="AI111" s="75">
        <v>1</v>
      </c>
      <c r="AJ111" s="75">
        <v>14</v>
      </c>
      <c r="AK111" s="75"/>
      <c r="AL111" s="76"/>
      <c r="AM111" s="76"/>
      <c r="AN111" s="76"/>
      <c r="AO111" s="76">
        <f t="shared" si="36"/>
        <v>63</v>
      </c>
      <c r="AP111" s="76">
        <f t="shared" si="37"/>
        <v>66.315789473684205</v>
      </c>
      <c r="AQ111" s="77"/>
      <c r="AR111" s="77"/>
      <c r="AS111" s="77"/>
      <c r="AT111" s="77"/>
      <c r="AU111" s="78"/>
      <c r="AV111" s="78"/>
      <c r="AW111" s="78"/>
      <c r="AX111" s="78" t="str">
        <f t="shared" si="38"/>
        <v/>
      </c>
      <c r="AY111" s="78">
        <f t="shared" si="39"/>
        <v>0</v>
      </c>
      <c r="AZ111" s="262"/>
      <c r="BA111" s="263"/>
      <c r="BB111" s="80">
        <f t="shared" si="40"/>
        <v>0</v>
      </c>
      <c r="BC111" s="74">
        <v>85</v>
      </c>
      <c r="BD111" s="75">
        <v>86</v>
      </c>
      <c r="BE111" s="75">
        <v>83</v>
      </c>
      <c r="BF111" s="75"/>
      <c r="BG111" s="75"/>
      <c r="BH111" s="76">
        <f t="shared" si="41"/>
        <v>254</v>
      </c>
      <c r="BI111" s="76">
        <f t="shared" si="42"/>
        <v>84.666666666666671</v>
      </c>
      <c r="BJ111" s="77">
        <v>30</v>
      </c>
      <c r="BK111" s="77">
        <v>25</v>
      </c>
      <c r="BL111" s="77"/>
      <c r="BM111" s="77"/>
      <c r="BN111" s="77"/>
      <c r="BO111" s="77"/>
      <c r="BP111" s="77"/>
      <c r="BQ111" s="77"/>
      <c r="BR111" s="77"/>
      <c r="BS111" s="77"/>
      <c r="BT111" s="78">
        <f t="shared" si="43"/>
        <v>55</v>
      </c>
      <c r="BU111" s="78">
        <f t="shared" si="44"/>
        <v>100</v>
      </c>
      <c r="BV111" s="81">
        <v>93</v>
      </c>
      <c r="BW111" s="81">
        <v>94</v>
      </c>
      <c r="BX111" s="81">
        <v>90</v>
      </c>
      <c r="BY111" s="82"/>
      <c r="BZ111" s="82"/>
      <c r="CA111" s="82">
        <f t="shared" si="45"/>
        <v>277</v>
      </c>
      <c r="CB111" s="82">
        <f t="shared" si="46"/>
        <v>92.333333333333329</v>
      </c>
      <c r="CC111" s="83">
        <v>70</v>
      </c>
      <c r="CD111" s="83">
        <v>87</v>
      </c>
      <c r="CE111" s="84"/>
      <c r="CF111" s="84"/>
      <c r="CG111" s="84"/>
      <c r="CH111" s="84">
        <f t="shared" si="47"/>
        <v>157</v>
      </c>
      <c r="CI111" s="84">
        <f t="shared" si="48"/>
        <v>78.5</v>
      </c>
      <c r="CJ111" s="85">
        <v>89</v>
      </c>
      <c r="CK111" s="85">
        <v>98</v>
      </c>
      <c r="CL111" s="86"/>
      <c r="CM111" s="86"/>
      <c r="CN111" s="86"/>
      <c r="CO111" s="86">
        <f t="shared" si="49"/>
        <v>187</v>
      </c>
      <c r="CP111" s="86">
        <f t="shared" si="50"/>
        <v>93.5</v>
      </c>
      <c r="CQ111" s="74"/>
      <c r="CR111" s="75"/>
      <c r="CS111" s="75"/>
      <c r="CT111" s="87"/>
      <c r="CU111" s="88"/>
      <c r="CV111" s="88"/>
      <c r="CW111" s="88"/>
      <c r="CX111" s="88"/>
      <c r="CY111" s="88" t="str">
        <f t="shared" si="51"/>
        <v/>
      </c>
      <c r="CZ111" s="89">
        <f t="shared" si="52"/>
        <v>0</v>
      </c>
      <c r="DA111" s="496">
        <v>31</v>
      </c>
      <c r="DB111" s="496"/>
      <c r="DC111" s="80">
        <f t="shared" si="53"/>
        <v>12.916666666666668</v>
      </c>
      <c r="DD111" s="162" t="str">
        <f t="shared" si="54"/>
        <v/>
      </c>
      <c r="DE111" s="162">
        <f t="shared" si="62"/>
        <v>16.578947368421051</v>
      </c>
      <c r="DF111" s="162">
        <f t="shared" si="63"/>
        <v>44.9</v>
      </c>
      <c r="DG111" s="162">
        <f t="shared" si="64"/>
        <v>12.916666666666668</v>
      </c>
      <c r="DH111" s="93">
        <f t="shared" si="55"/>
        <v>74.395614035087718</v>
      </c>
      <c r="DI111" s="94">
        <f t="shared" si="56"/>
        <v>83.997258771929822</v>
      </c>
      <c r="DJ111" s="95">
        <f t="shared" si="57"/>
        <v>85.775341130604289</v>
      </c>
      <c r="DK111" s="96">
        <f t="shared" si="58"/>
        <v>87.197807017543852</v>
      </c>
      <c r="DL111" s="163">
        <f t="shared" si="31"/>
        <v>87</v>
      </c>
      <c r="DM111" s="164">
        <f t="shared" si="59"/>
        <v>-4</v>
      </c>
      <c r="DN111" s="225">
        <f t="shared" si="60"/>
        <v>91</v>
      </c>
      <c r="DO111" s="240">
        <f t="shared" si="61"/>
        <v>89</v>
      </c>
    </row>
    <row r="112" spans="1:119" ht="18" customHeight="1">
      <c r="A112" s="70"/>
      <c r="B112" s="71" t="s">
        <v>357</v>
      </c>
      <c r="C112" s="236" t="s">
        <v>358</v>
      </c>
      <c r="D112" s="237"/>
      <c r="E112" s="74"/>
      <c r="F112" s="75"/>
      <c r="G112" s="75"/>
      <c r="H112" s="75"/>
      <c r="I112" s="75"/>
      <c r="J112" s="75"/>
      <c r="K112" s="75"/>
      <c r="L112" s="75"/>
      <c r="M112" s="76"/>
      <c r="N112" s="76"/>
      <c r="O112" s="76"/>
      <c r="P112" s="76"/>
      <c r="Q112" s="76" t="str">
        <f t="shared" si="32"/>
        <v/>
      </c>
      <c r="R112" s="76">
        <f t="shared" si="33"/>
        <v>0</v>
      </c>
      <c r="S112" s="77"/>
      <c r="T112" s="77"/>
      <c r="U112" s="77"/>
      <c r="V112" s="77"/>
      <c r="W112" s="77"/>
      <c r="X112" s="78"/>
      <c r="Y112" s="78"/>
      <c r="Z112" s="78"/>
      <c r="AA112" s="78"/>
      <c r="AB112" s="78"/>
      <c r="AC112" s="78" t="str">
        <f t="shared" si="34"/>
        <v/>
      </c>
      <c r="AD112" s="79" t="str">
        <f t="shared" si="35"/>
        <v/>
      </c>
      <c r="AE112" s="74">
        <v>6</v>
      </c>
      <c r="AF112" s="75">
        <v>1</v>
      </c>
      <c r="AG112" s="75">
        <v>9</v>
      </c>
      <c r="AH112" s="75">
        <v>5</v>
      </c>
      <c r="AI112" s="75">
        <v>8</v>
      </c>
      <c r="AJ112" s="75">
        <v>4</v>
      </c>
      <c r="AK112" s="75"/>
      <c r="AL112" s="76"/>
      <c r="AM112" s="76"/>
      <c r="AN112" s="76"/>
      <c r="AO112" s="76">
        <f t="shared" si="36"/>
        <v>33</v>
      </c>
      <c r="AP112" s="76">
        <f t="shared" si="37"/>
        <v>34.736842105263158</v>
      </c>
      <c r="AQ112" s="77"/>
      <c r="AR112" s="77"/>
      <c r="AS112" s="77"/>
      <c r="AT112" s="77"/>
      <c r="AU112" s="78"/>
      <c r="AV112" s="78"/>
      <c r="AW112" s="78"/>
      <c r="AX112" s="78" t="str">
        <f t="shared" si="38"/>
        <v/>
      </c>
      <c r="AY112" s="78">
        <f t="shared" si="39"/>
        <v>0</v>
      </c>
      <c r="AZ112" s="262"/>
      <c r="BA112" s="263"/>
      <c r="BB112" s="80">
        <f t="shared" si="40"/>
        <v>0</v>
      </c>
      <c r="BC112" s="74">
        <v>84</v>
      </c>
      <c r="BD112" s="75">
        <v>80</v>
      </c>
      <c r="BE112" s="75">
        <v>82</v>
      </c>
      <c r="BF112" s="75"/>
      <c r="BG112" s="75"/>
      <c r="BH112" s="76">
        <f t="shared" si="41"/>
        <v>246</v>
      </c>
      <c r="BI112" s="76">
        <f t="shared" si="42"/>
        <v>82</v>
      </c>
      <c r="BJ112" s="77">
        <v>16</v>
      </c>
      <c r="BK112" s="77">
        <v>15</v>
      </c>
      <c r="BL112" s="77"/>
      <c r="BM112" s="77"/>
      <c r="BN112" s="77"/>
      <c r="BO112" s="77"/>
      <c r="BP112" s="77"/>
      <c r="BQ112" s="77"/>
      <c r="BR112" s="77"/>
      <c r="BS112" s="77"/>
      <c r="BT112" s="78">
        <f t="shared" si="43"/>
        <v>31</v>
      </c>
      <c r="BU112" s="78">
        <f t="shared" si="44"/>
        <v>56.36363636363636</v>
      </c>
      <c r="BV112" s="81">
        <v>89</v>
      </c>
      <c r="BW112" s="81">
        <v>92</v>
      </c>
      <c r="BX112" s="81">
        <v>70</v>
      </c>
      <c r="BY112" s="82"/>
      <c r="BZ112" s="82"/>
      <c r="CA112" s="82">
        <f t="shared" si="45"/>
        <v>251</v>
      </c>
      <c r="CB112" s="82">
        <f t="shared" si="46"/>
        <v>83.666666666666671</v>
      </c>
      <c r="CC112" s="83">
        <v>80</v>
      </c>
      <c r="CD112" s="83">
        <v>70</v>
      </c>
      <c r="CE112" s="84"/>
      <c r="CF112" s="84"/>
      <c r="CG112" s="84"/>
      <c r="CH112" s="84">
        <f t="shared" si="47"/>
        <v>150</v>
      </c>
      <c r="CI112" s="84">
        <f t="shared" si="48"/>
        <v>75</v>
      </c>
      <c r="CJ112" s="85">
        <v>85</v>
      </c>
      <c r="CK112" s="85">
        <v>80</v>
      </c>
      <c r="CL112" s="86"/>
      <c r="CM112" s="86"/>
      <c r="CN112" s="86"/>
      <c r="CO112" s="86">
        <f t="shared" si="49"/>
        <v>165</v>
      </c>
      <c r="CP112" s="86">
        <f t="shared" si="50"/>
        <v>82.5</v>
      </c>
      <c r="CQ112" s="74"/>
      <c r="CR112" s="75"/>
      <c r="CS112" s="75"/>
      <c r="CT112" s="87"/>
      <c r="CU112" s="88"/>
      <c r="CV112" s="88"/>
      <c r="CW112" s="88"/>
      <c r="CX112" s="88"/>
      <c r="CY112" s="88" t="str">
        <f t="shared" si="51"/>
        <v/>
      </c>
      <c r="CZ112" s="89">
        <f t="shared" si="52"/>
        <v>0</v>
      </c>
      <c r="DA112" s="496">
        <v>24</v>
      </c>
      <c r="DB112" s="496"/>
      <c r="DC112" s="80">
        <f t="shared" si="53"/>
        <v>10</v>
      </c>
      <c r="DD112" s="162" t="str">
        <f t="shared" si="54"/>
        <v/>
      </c>
      <c r="DE112" s="162">
        <f t="shared" si="62"/>
        <v>8.6842105263157894</v>
      </c>
      <c r="DF112" s="162">
        <f t="shared" si="63"/>
        <v>37.953030303030303</v>
      </c>
      <c r="DG112" s="162">
        <f t="shared" si="64"/>
        <v>10</v>
      </c>
      <c r="DH112" s="93">
        <f t="shared" si="55"/>
        <v>56.637240829346091</v>
      </c>
      <c r="DI112" s="94">
        <f t="shared" si="56"/>
        <v>72.898275518341308</v>
      </c>
      <c r="DJ112" s="95">
        <f t="shared" si="57"/>
        <v>75.909578238525611</v>
      </c>
      <c r="DK112" s="96">
        <f t="shared" si="58"/>
        <v>78.318620414673049</v>
      </c>
      <c r="DL112" s="163">
        <f t="shared" si="31"/>
        <v>78</v>
      </c>
      <c r="DM112" s="164">
        <f t="shared" si="59"/>
        <v>-4</v>
      </c>
      <c r="DN112" s="225">
        <f t="shared" si="60"/>
        <v>82</v>
      </c>
      <c r="DO112" s="240">
        <f t="shared" si="61"/>
        <v>80</v>
      </c>
    </row>
    <row r="113" spans="1:119" ht="18" customHeight="1">
      <c r="A113" s="70"/>
      <c r="B113" s="71" t="s">
        <v>359</v>
      </c>
      <c r="C113" s="236" t="s">
        <v>360</v>
      </c>
      <c r="D113" s="237"/>
      <c r="E113" s="74"/>
      <c r="F113" s="75"/>
      <c r="G113" s="75"/>
      <c r="H113" s="75"/>
      <c r="I113" s="75"/>
      <c r="J113" s="75"/>
      <c r="K113" s="75"/>
      <c r="L113" s="75"/>
      <c r="M113" s="76"/>
      <c r="N113" s="76"/>
      <c r="O113" s="76"/>
      <c r="P113" s="76"/>
      <c r="Q113" s="76" t="str">
        <f t="shared" si="32"/>
        <v/>
      </c>
      <c r="R113" s="76">
        <f t="shared" si="33"/>
        <v>0</v>
      </c>
      <c r="S113" s="77"/>
      <c r="T113" s="77"/>
      <c r="U113" s="77"/>
      <c r="V113" s="77"/>
      <c r="W113" s="77"/>
      <c r="X113" s="78"/>
      <c r="Y113" s="78"/>
      <c r="Z113" s="78"/>
      <c r="AA113" s="78"/>
      <c r="AB113" s="78"/>
      <c r="AC113" s="78" t="str">
        <f t="shared" si="34"/>
        <v/>
      </c>
      <c r="AD113" s="79" t="str">
        <f t="shared" si="35"/>
        <v/>
      </c>
      <c r="AE113" s="74">
        <v>1</v>
      </c>
      <c r="AF113" s="75">
        <v>9</v>
      </c>
      <c r="AG113" s="75">
        <v>13</v>
      </c>
      <c r="AH113" s="75">
        <v>13</v>
      </c>
      <c r="AI113" s="75">
        <v>1</v>
      </c>
      <c r="AJ113" s="75">
        <v>8</v>
      </c>
      <c r="AK113" s="75"/>
      <c r="AL113" s="76"/>
      <c r="AM113" s="76"/>
      <c r="AN113" s="76"/>
      <c r="AO113" s="76">
        <f t="shared" si="36"/>
        <v>45</v>
      </c>
      <c r="AP113" s="76">
        <f t="shared" si="37"/>
        <v>47.368421052631575</v>
      </c>
      <c r="AQ113" s="77"/>
      <c r="AR113" s="77"/>
      <c r="AS113" s="77"/>
      <c r="AT113" s="77"/>
      <c r="AU113" s="78"/>
      <c r="AV113" s="78"/>
      <c r="AW113" s="78"/>
      <c r="AX113" s="78" t="str">
        <f t="shared" si="38"/>
        <v/>
      </c>
      <c r="AY113" s="78">
        <f t="shared" si="39"/>
        <v>0</v>
      </c>
      <c r="AZ113" s="262"/>
      <c r="BA113" s="263"/>
      <c r="BB113" s="80">
        <f t="shared" si="40"/>
        <v>0</v>
      </c>
      <c r="BC113" s="74">
        <v>90</v>
      </c>
      <c r="BD113" s="75">
        <v>70</v>
      </c>
      <c r="BE113" s="75">
        <v>83</v>
      </c>
      <c r="BF113" s="75"/>
      <c r="BG113" s="75"/>
      <c r="BH113" s="76">
        <f t="shared" si="41"/>
        <v>243</v>
      </c>
      <c r="BI113" s="76">
        <f t="shared" si="42"/>
        <v>81</v>
      </c>
      <c r="BJ113" s="77">
        <v>1</v>
      </c>
      <c r="BK113" s="77">
        <v>24</v>
      </c>
      <c r="BL113" s="77"/>
      <c r="BM113" s="77"/>
      <c r="BN113" s="77"/>
      <c r="BO113" s="77"/>
      <c r="BP113" s="77"/>
      <c r="BQ113" s="77"/>
      <c r="BR113" s="77"/>
      <c r="BS113" s="77"/>
      <c r="BT113" s="78">
        <f t="shared" si="43"/>
        <v>25</v>
      </c>
      <c r="BU113" s="78">
        <f t="shared" si="44"/>
        <v>45.454545454545453</v>
      </c>
      <c r="BV113" s="81">
        <v>70</v>
      </c>
      <c r="BW113" s="81">
        <v>94</v>
      </c>
      <c r="BX113" s="81">
        <v>70</v>
      </c>
      <c r="BY113" s="82"/>
      <c r="BZ113" s="82"/>
      <c r="CA113" s="82">
        <f t="shared" si="45"/>
        <v>234</v>
      </c>
      <c r="CB113" s="82">
        <f t="shared" si="46"/>
        <v>78</v>
      </c>
      <c r="CC113" s="83">
        <v>70</v>
      </c>
      <c r="CD113" s="83">
        <v>86</v>
      </c>
      <c r="CE113" s="84"/>
      <c r="CF113" s="84"/>
      <c r="CG113" s="84"/>
      <c r="CH113" s="84">
        <f t="shared" si="47"/>
        <v>156</v>
      </c>
      <c r="CI113" s="84">
        <f t="shared" si="48"/>
        <v>78</v>
      </c>
      <c r="CJ113" s="85">
        <v>91</v>
      </c>
      <c r="CK113" s="85">
        <v>86</v>
      </c>
      <c r="CL113" s="86"/>
      <c r="CM113" s="86"/>
      <c r="CN113" s="86"/>
      <c r="CO113" s="86">
        <f t="shared" si="49"/>
        <v>177</v>
      </c>
      <c r="CP113" s="86">
        <f t="shared" si="50"/>
        <v>88.5</v>
      </c>
      <c r="CQ113" s="74"/>
      <c r="CR113" s="75"/>
      <c r="CS113" s="75"/>
      <c r="CT113" s="87"/>
      <c r="CU113" s="88"/>
      <c r="CV113" s="88"/>
      <c r="CW113" s="88"/>
      <c r="CX113" s="88"/>
      <c r="CY113" s="88" t="str">
        <f t="shared" si="51"/>
        <v/>
      </c>
      <c r="CZ113" s="89">
        <f t="shared" si="52"/>
        <v>0</v>
      </c>
      <c r="DA113" s="496">
        <v>34</v>
      </c>
      <c r="DB113" s="496"/>
      <c r="DC113" s="80">
        <f t="shared" si="53"/>
        <v>14.166666666666664</v>
      </c>
      <c r="DD113" s="162" t="str">
        <f t="shared" si="54"/>
        <v/>
      </c>
      <c r="DE113" s="162">
        <f t="shared" si="62"/>
        <v>11.842105263157894</v>
      </c>
      <c r="DF113" s="162">
        <f t="shared" si="63"/>
        <v>37.095454545454544</v>
      </c>
      <c r="DG113" s="162">
        <f t="shared" si="64"/>
        <v>14.166666666666664</v>
      </c>
      <c r="DH113" s="93">
        <f t="shared" si="55"/>
        <v>63.104226475279098</v>
      </c>
      <c r="DI113" s="94">
        <f t="shared" si="56"/>
        <v>76.940141547049436</v>
      </c>
      <c r="DJ113" s="95">
        <f t="shared" si="57"/>
        <v>79.502348041821719</v>
      </c>
      <c r="DK113" s="96">
        <f t="shared" si="58"/>
        <v>81.552113237639546</v>
      </c>
      <c r="DL113" s="163">
        <f t="shared" si="31"/>
        <v>82</v>
      </c>
      <c r="DM113" s="164">
        <f t="shared" si="59"/>
        <v>-1</v>
      </c>
      <c r="DN113" s="225">
        <f t="shared" si="60"/>
        <v>83</v>
      </c>
      <c r="DO113" s="240">
        <f t="shared" si="61"/>
        <v>82.5</v>
      </c>
    </row>
    <row r="114" spans="1:119" ht="18" customHeight="1">
      <c r="A114" s="70"/>
      <c r="B114" s="71" t="s">
        <v>361</v>
      </c>
      <c r="C114" s="236" t="s">
        <v>362</v>
      </c>
      <c r="D114" s="237"/>
      <c r="E114" s="74"/>
      <c r="F114" s="75"/>
      <c r="G114" s="75"/>
      <c r="H114" s="75"/>
      <c r="I114" s="75"/>
      <c r="J114" s="75"/>
      <c r="K114" s="75"/>
      <c r="L114" s="75"/>
      <c r="M114" s="76"/>
      <c r="N114" s="76"/>
      <c r="O114" s="76"/>
      <c r="P114" s="76"/>
      <c r="Q114" s="76" t="str">
        <f t="shared" si="32"/>
        <v/>
      </c>
      <c r="R114" s="76">
        <f t="shared" si="33"/>
        <v>0</v>
      </c>
      <c r="S114" s="77"/>
      <c r="T114" s="77"/>
      <c r="U114" s="77"/>
      <c r="V114" s="77"/>
      <c r="W114" s="77"/>
      <c r="X114" s="78"/>
      <c r="Y114" s="78"/>
      <c r="Z114" s="78"/>
      <c r="AA114" s="78"/>
      <c r="AB114" s="78"/>
      <c r="AC114" s="78" t="str">
        <f t="shared" si="34"/>
        <v/>
      </c>
      <c r="AD114" s="79" t="str">
        <f t="shared" si="35"/>
        <v/>
      </c>
      <c r="AE114" s="74">
        <v>1</v>
      </c>
      <c r="AF114" s="75">
        <v>9</v>
      </c>
      <c r="AG114" s="75">
        <v>13</v>
      </c>
      <c r="AH114" s="75">
        <v>11</v>
      </c>
      <c r="AI114" s="75">
        <v>1</v>
      </c>
      <c r="AJ114" s="75">
        <v>15</v>
      </c>
      <c r="AK114" s="75"/>
      <c r="AL114" s="76"/>
      <c r="AM114" s="76"/>
      <c r="AN114" s="76"/>
      <c r="AO114" s="76">
        <f t="shared" si="36"/>
        <v>50</v>
      </c>
      <c r="AP114" s="76">
        <f t="shared" si="37"/>
        <v>52.631578947368418</v>
      </c>
      <c r="AQ114" s="77"/>
      <c r="AR114" s="77"/>
      <c r="AS114" s="77"/>
      <c r="AT114" s="77"/>
      <c r="AU114" s="78"/>
      <c r="AV114" s="78"/>
      <c r="AW114" s="78"/>
      <c r="AX114" s="78" t="str">
        <f t="shared" si="38"/>
        <v/>
      </c>
      <c r="AY114" s="78">
        <f t="shared" si="39"/>
        <v>0</v>
      </c>
      <c r="AZ114" s="262"/>
      <c r="BA114" s="263"/>
      <c r="BB114" s="80">
        <f t="shared" si="40"/>
        <v>0</v>
      </c>
      <c r="BC114" s="74">
        <v>70</v>
      </c>
      <c r="BD114" s="75">
        <v>85</v>
      </c>
      <c r="BE114" s="75">
        <v>86</v>
      </c>
      <c r="BF114" s="75"/>
      <c r="BG114" s="75"/>
      <c r="BH114" s="76">
        <f t="shared" si="41"/>
        <v>241</v>
      </c>
      <c r="BI114" s="76">
        <f t="shared" si="42"/>
        <v>80.333333333333329</v>
      </c>
      <c r="BJ114" s="77">
        <v>30</v>
      </c>
      <c r="BK114" s="77">
        <v>21</v>
      </c>
      <c r="BL114" s="77"/>
      <c r="BM114" s="77"/>
      <c r="BN114" s="77"/>
      <c r="BO114" s="77"/>
      <c r="BP114" s="77"/>
      <c r="BQ114" s="77"/>
      <c r="BR114" s="77"/>
      <c r="BS114" s="77"/>
      <c r="BT114" s="78">
        <f t="shared" si="43"/>
        <v>51</v>
      </c>
      <c r="BU114" s="78">
        <f t="shared" si="44"/>
        <v>92.72727272727272</v>
      </c>
      <c r="BV114" s="81">
        <v>93</v>
      </c>
      <c r="BW114" s="81">
        <v>80</v>
      </c>
      <c r="BX114" s="81">
        <v>97</v>
      </c>
      <c r="BY114" s="82"/>
      <c r="BZ114" s="82"/>
      <c r="CA114" s="82">
        <f t="shared" si="45"/>
        <v>270</v>
      </c>
      <c r="CB114" s="82">
        <f t="shared" si="46"/>
        <v>90</v>
      </c>
      <c r="CC114" s="83">
        <v>70</v>
      </c>
      <c r="CD114" s="83">
        <v>89</v>
      </c>
      <c r="CE114" s="84"/>
      <c r="CF114" s="84"/>
      <c r="CG114" s="84"/>
      <c r="CH114" s="84">
        <f t="shared" si="47"/>
        <v>159</v>
      </c>
      <c r="CI114" s="84">
        <f t="shared" si="48"/>
        <v>79.5</v>
      </c>
      <c r="CJ114" s="85">
        <v>82</v>
      </c>
      <c r="CK114" s="85">
        <v>86</v>
      </c>
      <c r="CL114" s="86"/>
      <c r="CM114" s="86"/>
      <c r="CN114" s="86"/>
      <c r="CO114" s="86">
        <f t="shared" si="49"/>
        <v>168</v>
      </c>
      <c r="CP114" s="86">
        <f t="shared" si="50"/>
        <v>84</v>
      </c>
      <c r="CQ114" s="74"/>
      <c r="CR114" s="75"/>
      <c r="CS114" s="75"/>
      <c r="CT114" s="87"/>
      <c r="CU114" s="88"/>
      <c r="CV114" s="88"/>
      <c r="CW114" s="88"/>
      <c r="CX114" s="88"/>
      <c r="CY114" s="88" t="str">
        <f t="shared" si="51"/>
        <v/>
      </c>
      <c r="CZ114" s="89">
        <f t="shared" si="52"/>
        <v>0</v>
      </c>
      <c r="DA114" s="496">
        <v>35</v>
      </c>
      <c r="DB114" s="496"/>
      <c r="DC114" s="80">
        <f t="shared" si="53"/>
        <v>14.583333333333336</v>
      </c>
      <c r="DD114" s="162" t="str">
        <f t="shared" si="54"/>
        <v/>
      </c>
      <c r="DE114" s="162">
        <f t="shared" si="62"/>
        <v>13.157894736842104</v>
      </c>
      <c r="DF114" s="162">
        <f t="shared" si="63"/>
        <v>42.656060606060599</v>
      </c>
      <c r="DG114" s="162">
        <f t="shared" si="64"/>
        <v>14.583333333333336</v>
      </c>
      <c r="DH114" s="93">
        <f t="shared" si="55"/>
        <v>70.39728867623603</v>
      </c>
      <c r="DI114" s="94">
        <f t="shared" si="56"/>
        <v>81.498305422647519</v>
      </c>
      <c r="DJ114" s="95">
        <f t="shared" si="57"/>
        <v>83.554049264575568</v>
      </c>
      <c r="DK114" s="96">
        <f t="shared" si="58"/>
        <v>85.198644338118015</v>
      </c>
      <c r="DL114" s="163">
        <f t="shared" si="31"/>
        <v>85</v>
      </c>
      <c r="DM114" s="164">
        <f t="shared" si="59"/>
        <v>0</v>
      </c>
      <c r="DN114" s="225">
        <f t="shared" si="60"/>
        <v>85</v>
      </c>
      <c r="DO114" s="240">
        <f t="shared" si="61"/>
        <v>85</v>
      </c>
    </row>
    <row r="115" spans="1:119" ht="18" customHeight="1">
      <c r="A115" s="70"/>
      <c r="B115" s="71" t="s">
        <v>363</v>
      </c>
      <c r="C115" s="236" t="s">
        <v>364</v>
      </c>
      <c r="D115" s="237"/>
      <c r="E115" s="74"/>
      <c r="F115" s="75"/>
      <c r="G115" s="75"/>
      <c r="H115" s="75"/>
      <c r="I115" s="75"/>
      <c r="J115" s="75"/>
      <c r="K115" s="75"/>
      <c r="L115" s="75"/>
      <c r="M115" s="76"/>
      <c r="N115" s="76"/>
      <c r="O115" s="76"/>
      <c r="P115" s="76"/>
      <c r="Q115" s="76" t="str">
        <f t="shared" si="32"/>
        <v/>
      </c>
      <c r="R115" s="76">
        <f t="shared" si="33"/>
        <v>0</v>
      </c>
      <c r="S115" s="77"/>
      <c r="T115" s="77"/>
      <c r="U115" s="77"/>
      <c r="V115" s="77"/>
      <c r="W115" s="77"/>
      <c r="X115" s="78"/>
      <c r="Y115" s="78"/>
      <c r="Z115" s="78"/>
      <c r="AA115" s="78"/>
      <c r="AB115" s="78"/>
      <c r="AC115" s="78" t="str">
        <f t="shared" si="34"/>
        <v/>
      </c>
      <c r="AD115" s="79" t="str">
        <f t="shared" si="35"/>
        <v/>
      </c>
      <c r="AE115" s="74">
        <v>10</v>
      </c>
      <c r="AF115" s="75">
        <v>5</v>
      </c>
      <c r="AG115" s="75">
        <v>1</v>
      </c>
      <c r="AH115" s="75">
        <v>6</v>
      </c>
      <c r="AI115" s="75">
        <v>1</v>
      </c>
      <c r="AJ115" s="75">
        <v>6</v>
      </c>
      <c r="AK115" s="75"/>
      <c r="AL115" s="76"/>
      <c r="AM115" s="76"/>
      <c r="AN115" s="76"/>
      <c r="AO115" s="76">
        <f t="shared" si="36"/>
        <v>29</v>
      </c>
      <c r="AP115" s="76">
        <f t="shared" si="37"/>
        <v>30.526315789473685</v>
      </c>
      <c r="AQ115" s="77"/>
      <c r="AR115" s="77"/>
      <c r="AS115" s="77"/>
      <c r="AT115" s="77"/>
      <c r="AU115" s="78"/>
      <c r="AV115" s="78"/>
      <c r="AW115" s="78"/>
      <c r="AX115" s="78" t="str">
        <f t="shared" si="38"/>
        <v/>
      </c>
      <c r="AY115" s="78">
        <f t="shared" si="39"/>
        <v>0</v>
      </c>
      <c r="AZ115" s="262"/>
      <c r="BA115" s="263"/>
      <c r="BB115" s="80">
        <f t="shared" si="40"/>
        <v>0</v>
      </c>
      <c r="BC115" s="74">
        <v>80</v>
      </c>
      <c r="BD115" s="75">
        <v>86</v>
      </c>
      <c r="BE115" s="75">
        <v>82</v>
      </c>
      <c r="BF115" s="75"/>
      <c r="BG115" s="75"/>
      <c r="BH115" s="76">
        <f t="shared" si="41"/>
        <v>248</v>
      </c>
      <c r="BI115" s="76">
        <f t="shared" si="42"/>
        <v>82.666666666666671</v>
      </c>
      <c r="BJ115" s="77">
        <v>10</v>
      </c>
      <c r="BK115" s="77">
        <v>1</v>
      </c>
      <c r="BL115" s="77"/>
      <c r="BM115" s="77"/>
      <c r="BN115" s="77"/>
      <c r="BO115" s="77"/>
      <c r="BP115" s="77"/>
      <c r="BQ115" s="77"/>
      <c r="BR115" s="77"/>
      <c r="BS115" s="77"/>
      <c r="BT115" s="78">
        <f t="shared" si="43"/>
        <v>11</v>
      </c>
      <c r="BU115" s="78">
        <f t="shared" si="44"/>
        <v>20</v>
      </c>
      <c r="BV115" s="81">
        <v>85</v>
      </c>
      <c r="BW115" s="81">
        <v>80</v>
      </c>
      <c r="BX115" s="81">
        <v>89</v>
      </c>
      <c r="BY115" s="82"/>
      <c r="BZ115" s="82"/>
      <c r="CA115" s="82">
        <f t="shared" si="45"/>
        <v>254</v>
      </c>
      <c r="CB115" s="82">
        <f t="shared" si="46"/>
        <v>84.666666666666671</v>
      </c>
      <c r="CC115" s="83">
        <v>70</v>
      </c>
      <c r="CD115" s="83">
        <v>89</v>
      </c>
      <c r="CE115" s="84"/>
      <c r="CF115" s="84"/>
      <c r="CG115" s="84"/>
      <c r="CH115" s="84">
        <f t="shared" si="47"/>
        <v>159</v>
      </c>
      <c r="CI115" s="84">
        <f t="shared" si="48"/>
        <v>79.5</v>
      </c>
      <c r="CJ115" s="85">
        <v>82</v>
      </c>
      <c r="CK115" s="85">
        <v>83</v>
      </c>
      <c r="CL115" s="86"/>
      <c r="CM115" s="86"/>
      <c r="CN115" s="86"/>
      <c r="CO115" s="86">
        <f t="shared" si="49"/>
        <v>165</v>
      </c>
      <c r="CP115" s="86">
        <f t="shared" si="50"/>
        <v>82.5</v>
      </c>
      <c r="CQ115" s="74"/>
      <c r="CR115" s="75"/>
      <c r="CS115" s="75"/>
      <c r="CT115" s="87"/>
      <c r="CU115" s="88"/>
      <c r="CV115" s="88"/>
      <c r="CW115" s="88"/>
      <c r="CX115" s="88"/>
      <c r="CY115" s="88" t="str">
        <f t="shared" si="51"/>
        <v/>
      </c>
      <c r="CZ115" s="89">
        <f t="shared" si="52"/>
        <v>0</v>
      </c>
      <c r="DA115" s="496">
        <v>26</v>
      </c>
      <c r="DB115" s="496"/>
      <c r="DC115" s="80">
        <f t="shared" si="53"/>
        <v>10.833333333333336</v>
      </c>
      <c r="DD115" s="162" t="str">
        <f t="shared" si="54"/>
        <v/>
      </c>
      <c r="DE115" s="162">
        <f t="shared" si="62"/>
        <v>7.6315789473684212</v>
      </c>
      <c r="DF115" s="162">
        <f t="shared" si="63"/>
        <v>34.933333333333337</v>
      </c>
      <c r="DG115" s="162">
        <f t="shared" si="64"/>
        <v>10.833333333333336</v>
      </c>
      <c r="DH115" s="93">
        <f t="shared" si="55"/>
        <v>53.398245614035098</v>
      </c>
      <c r="DI115" s="94">
        <f t="shared" si="56"/>
        <v>70.873903508771932</v>
      </c>
      <c r="DJ115" s="95">
        <f t="shared" si="57"/>
        <v>74.110136452241719</v>
      </c>
      <c r="DK115" s="96">
        <f t="shared" si="58"/>
        <v>76.699122807017545</v>
      </c>
      <c r="DL115" s="163">
        <f t="shared" si="31"/>
        <v>77</v>
      </c>
      <c r="DM115" s="164">
        <f t="shared" si="59"/>
        <v>-3</v>
      </c>
      <c r="DN115" s="225">
        <f t="shared" si="60"/>
        <v>80</v>
      </c>
      <c r="DO115" s="240">
        <f t="shared" si="61"/>
        <v>78.5</v>
      </c>
    </row>
    <row r="116" spans="1:119" ht="18" customHeight="1">
      <c r="A116" s="70"/>
      <c r="B116" s="71" t="s">
        <v>365</v>
      </c>
      <c r="C116" s="236" t="s">
        <v>366</v>
      </c>
      <c r="D116" s="237"/>
      <c r="E116" s="74"/>
      <c r="F116" s="75"/>
      <c r="G116" s="75"/>
      <c r="H116" s="75"/>
      <c r="I116" s="75"/>
      <c r="J116" s="75"/>
      <c r="K116" s="75"/>
      <c r="L116" s="75"/>
      <c r="M116" s="76"/>
      <c r="N116" s="76"/>
      <c r="O116" s="76"/>
      <c r="P116" s="76"/>
      <c r="Q116" s="76" t="str">
        <f t="shared" si="32"/>
        <v/>
      </c>
      <c r="R116" s="76">
        <f t="shared" si="33"/>
        <v>0</v>
      </c>
      <c r="S116" s="77"/>
      <c r="T116" s="77"/>
      <c r="U116" s="77"/>
      <c r="V116" s="77"/>
      <c r="W116" s="77"/>
      <c r="X116" s="78"/>
      <c r="Y116" s="78"/>
      <c r="Z116" s="78"/>
      <c r="AA116" s="78"/>
      <c r="AB116" s="78"/>
      <c r="AC116" s="78" t="str">
        <f t="shared" si="34"/>
        <v/>
      </c>
      <c r="AD116" s="79" t="str">
        <f t="shared" si="35"/>
        <v/>
      </c>
      <c r="AE116" s="74">
        <v>2</v>
      </c>
      <c r="AF116" s="75">
        <v>9</v>
      </c>
      <c r="AG116" s="75">
        <v>11</v>
      </c>
      <c r="AH116" s="75">
        <v>11</v>
      </c>
      <c r="AI116" s="75">
        <v>9</v>
      </c>
      <c r="AJ116" s="75">
        <v>17</v>
      </c>
      <c r="AK116" s="75"/>
      <c r="AL116" s="76"/>
      <c r="AM116" s="76"/>
      <c r="AN116" s="76"/>
      <c r="AO116" s="76">
        <f t="shared" si="36"/>
        <v>59</v>
      </c>
      <c r="AP116" s="76">
        <f t="shared" si="37"/>
        <v>62.10526315789474</v>
      </c>
      <c r="AQ116" s="77"/>
      <c r="AR116" s="77"/>
      <c r="AS116" s="77"/>
      <c r="AT116" s="77"/>
      <c r="AU116" s="78"/>
      <c r="AV116" s="78"/>
      <c r="AW116" s="78"/>
      <c r="AX116" s="78" t="str">
        <f t="shared" si="38"/>
        <v/>
      </c>
      <c r="AY116" s="78">
        <f t="shared" si="39"/>
        <v>0</v>
      </c>
      <c r="AZ116" s="262"/>
      <c r="BA116" s="263"/>
      <c r="BB116" s="80">
        <f t="shared" si="40"/>
        <v>0</v>
      </c>
      <c r="BC116" s="74">
        <v>98</v>
      </c>
      <c r="BD116" s="75">
        <v>95</v>
      </c>
      <c r="BE116" s="75">
        <v>82</v>
      </c>
      <c r="BF116" s="75"/>
      <c r="BG116" s="75"/>
      <c r="BH116" s="76">
        <f t="shared" si="41"/>
        <v>275</v>
      </c>
      <c r="BI116" s="76">
        <f t="shared" si="42"/>
        <v>91.666666666666657</v>
      </c>
      <c r="BJ116" s="77">
        <v>26</v>
      </c>
      <c r="BK116" s="77">
        <v>23</v>
      </c>
      <c r="BL116" s="77"/>
      <c r="BM116" s="77"/>
      <c r="BN116" s="77"/>
      <c r="BO116" s="77"/>
      <c r="BP116" s="77"/>
      <c r="BQ116" s="77"/>
      <c r="BR116" s="77"/>
      <c r="BS116" s="77"/>
      <c r="BT116" s="78">
        <f t="shared" si="43"/>
        <v>49</v>
      </c>
      <c r="BU116" s="78">
        <f t="shared" si="44"/>
        <v>89.090909090909093</v>
      </c>
      <c r="BV116" s="81">
        <v>89</v>
      </c>
      <c r="BW116" s="81">
        <v>92</v>
      </c>
      <c r="BX116" s="81">
        <v>89</v>
      </c>
      <c r="BY116" s="82"/>
      <c r="BZ116" s="82"/>
      <c r="CA116" s="82">
        <f t="shared" si="45"/>
        <v>270</v>
      </c>
      <c r="CB116" s="82">
        <f t="shared" si="46"/>
        <v>90</v>
      </c>
      <c r="CC116" s="83">
        <v>70</v>
      </c>
      <c r="CD116" s="83">
        <v>84</v>
      </c>
      <c r="CE116" s="84"/>
      <c r="CF116" s="84"/>
      <c r="CG116" s="84"/>
      <c r="CH116" s="84">
        <f t="shared" si="47"/>
        <v>154</v>
      </c>
      <c r="CI116" s="84">
        <f t="shared" si="48"/>
        <v>77</v>
      </c>
      <c r="CJ116" s="85">
        <v>91</v>
      </c>
      <c r="CK116" s="85">
        <v>83</v>
      </c>
      <c r="CL116" s="86"/>
      <c r="CM116" s="86"/>
      <c r="CN116" s="86"/>
      <c r="CO116" s="86">
        <f t="shared" si="49"/>
        <v>174</v>
      </c>
      <c r="CP116" s="86">
        <f t="shared" si="50"/>
        <v>87</v>
      </c>
      <c r="CQ116" s="74"/>
      <c r="CR116" s="75"/>
      <c r="CS116" s="75"/>
      <c r="CT116" s="87"/>
      <c r="CU116" s="88"/>
      <c r="CV116" s="88"/>
      <c r="CW116" s="88"/>
      <c r="CX116" s="88"/>
      <c r="CY116" s="88" t="str">
        <f t="shared" si="51"/>
        <v/>
      </c>
      <c r="CZ116" s="89">
        <f t="shared" si="52"/>
        <v>0</v>
      </c>
      <c r="DA116" s="496">
        <v>33</v>
      </c>
      <c r="DB116" s="496"/>
      <c r="DC116" s="80">
        <f t="shared" si="53"/>
        <v>13.750000000000002</v>
      </c>
      <c r="DD116" s="162" t="str">
        <f t="shared" si="54"/>
        <v/>
      </c>
      <c r="DE116" s="162">
        <f t="shared" si="62"/>
        <v>15.526315789473685</v>
      </c>
      <c r="DF116" s="162">
        <f t="shared" si="63"/>
        <v>43.475757575757576</v>
      </c>
      <c r="DG116" s="162">
        <f t="shared" si="64"/>
        <v>13.750000000000002</v>
      </c>
      <c r="DH116" s="93">
        <f t="shared" si="55"/>
        <v>72.752073365231269</v>
      </c>
      <c r="DI116" s="94">
        <f t="shared" si="56"/>
        <v>82.970045853269539</v>
      </c>
      <c r="DJ116" s="95">
        <f t="shared" si="57"/>
        <v>84.862262980684037</v>
      </c>
      <c r="DK116" s="96">
        <f t="shared" si="58"/>
        <v>86.376036682615634</v>
      </c>
      <c r="DL116" s="163">
        <f t="shared" si="31"/>
        <v>86</v>
      </c>
      <c r="DM116" s="164">
        <f t="shared" si="59"/>
        <v>-5</v>
      </c>
      <c r="DN116" s="225">
        <f t="shared" si="60"/>
        <v>91</v>
      </c>
      <c r="DO116" s="240">
        <f t="shared" si="61"/>
        <v>88.5</v>
      </c>
    </row>
    <row r="117" spans="1:119" ht="18" customHeight="1">
      <c r="A117" s="70"/>
      <c r="B117" s="71" t="s">
        <v>367</v>
      </c>
      <c r="C117" s="236" t="s">
        <v>368</v>
      </c>
      <c r="D117" s="237"/>
      <c r="E117" s="74"/>
      <c r="F117" s="75"/>
      <c r="G117" s="75"/>
      <c r="H117" s="75"/>
      <c r="I117" s="75"/>
      <c r="J117" s="75"/>
      <c r="K117" s="75"/>
      <c r="L117" s="75"/>
      <c r="M117" s="76"/>
      <c r="N117" s="76"/>
      <c r="O117" s="76"/>
      <c r="P117" s="76"/>
      <c r="Q117" s="76" t="str">
        <f t="shared" si="32"/>
        <v/>
      </c>
      <c r="R117" s="76">
        <f t="shared" si="33"/>
        <v>0</v>
      </c>
      <c r="S117" s="77"/>
      <c r="T117" s="77"/>
      <c r="U117" s="77"/>
      <c r="V117" s="77"/>
      <c r="W117" s="77"/>
      <c r="X117" s="78"/>
      <c r="Y117" s="78"/>
      <c r="Z117" s="78"/>
      <c r="AA117" s="78"/>
      <c r="AB117" s="78"/>
      <c r="AC117" s="78" t="str">
        <f t="shared" si="34"/>
        <v/>
      </c>
      <c r="AD117" s="79" t="str">
        <f t="shared" si="35"/>
        <v/>
      </c>
      <c r="AE117" s="74">
        <v>1</v>
      </c>
      <c r="AF117" s="75">
        <v>7</v>
      </c>
      <c r="AG117" s="75">
        <v>11</v>
      </c>
      <c r="AH117" s="75">
        <v>15</v>
      </c>
      <c r="AI117" s="75">
        <v>1</v>
      </c>
      <c r="AJ117" s="75">
        <v>15</v>
      </c>
      <c r="AK117" s="75"/>
      <c r="AL117" s="76"/>
      <c r="AM117" s="76"/>
      <c r="AN117" s="76"/>
      <c r="AO117" s="76">
        <f t="shared" si="36"/>
        <v>50</v>
      </c>
      <c r="AP117" s="76">
        <f t="shared" si="37"/>
        <v>52.631578947368418</v>
      </c>
      <c r="AQ117" s="77"/>
      <c r="AR117" s="77"/>
      <c r="AS117" s="77"/>
      <c r="AT117" s="77"/>
      <c r="AU117" s="78"/>
      <c r="AV117" s="78"/>
      <c r="AW117" s="78"/>
      <c r="AX117" s="78" t="str">
        <f t="shared" si="38"/>
        <v/>
      </c>
      <c r="AY117" s="78">
        <f t="shared" si="39"/>
        <v>0</v>
      </c>
      <c r="AZ117" s="262"/>
      <c r="BA117" s="263"/>
      <c r="BB117" s="80">
        <f t="shared" si="40"/>
        <v>0</v>
      </c>
      <c r="BC117" s="74">
        <v>95</v>
      </c>
      <c r="BD117" s="75">
        <v>93</v>
      </c>
      <c r="BE117" s="75">
        <v>88</v>
      </c>
      <c r="BF117" s="75"/>
      <c r="BG117" s="75"/>
      <c r="BH117" s="76">
        <f t="shared" si="41"/>
        <v>276</v>
      </c>
      <c r="BI117" s="76">
        <f t="shared" si="42"/>
        <v>92</v>
      </c>
      <c r="BJ117" s="77">
        <v>1</v>
      </c>
      <c r="BK117" s="77">
        <v>25</v>
      </c>
      <c r="BL117" s="77"/>
      <c r="BM117" s="77"/>
      <c r="BN117" s="77"/>
      <c r="BO117" s="77"/>
      <c r="BP117" s="77"/>
      <c r="BQ117" s="77"/>
      <c r="BR117" s="77"/>
      <c r="BS117" s="77"/>
      <c r="BT117" s="78">
        <f t="shared" si="43"/>
        <v>26</v>
      </c>
      <c r="BU117" s="78">
        <f t="shared" si="44"/>
        <v>47.272727272727273</v>
      </c>
      <c r="BV117" s="81">
        <v>85</v>
      </c>
      <c r="BW117" s="81">
        <v>89</v>
      </c>
      <c r="BX117" s="81">
        <v>89</v>
      </c>
      <c r="BY117" s="82"/>
      <c r="BZ117" s="82"/>
      <c r="CA117" s="82">
        <f t="shared" si="45"/>
        <v>263</v>
      </c>
      <c r="CB117" s="82">
        <f t="shared" si="46"/>
        <v>87.666666666666671</v>
      </c>
      <c r="CC117" s="83">
        <v>92</v>
      </c>
      <c r="CD117" s="83">
        <v>87</v>
      </c>
      <c r="CE117" s="84"/>
      <c r="CF117" s="84"/>
      <c r="CG117" s="84"/>
      <c r="CH117" s="84">
        <f t="shared" si="47"/>
        <v>179</v>
      </c>
      <c r="CI117" s="84">
        <f t="shared" si="48"/>
        <v>89.5</v>
      </c>
      <c r="CJ117" s="85">
        <v>89</v>
      </c>
      <c r="CK117" s="85">
        <v>83</v>
      </c>
      <c r="CL117" s="86"/>
      <c r="CM117" s="86"/>
      <c r="CN117" s="86"/>
      <c r="CO117" s="86">
        <f t="shared" si="49"/>
        <v>172</v>
      </c>
      <c r="CP117" s="86">
        <f t="shared" si="50"/>
        <v>86</v>
      </c>
      <c r="CQ117" s="74"/>
      <c r="CR117" s="75"/>
      <c r="CS117" s="75"/>
      <c r="CT117" s="87"/>
      <c r="CU117" s="88"/>
      <c r="CV117" s="88"/>
      <c r="CW117" s="88"/>
      <c r="CX117" s="88"/>
      <c r="CY117" s="88" t="str">
        <f t="shared" si="51"/>
        <v/>
      </c>
      <c r="CZ117" s="89">
        <f t="shared" si="52"/>
        <v>0</v>
      </c>
      <c r="DA117" s="496">
        <v>33</v>
      </c>
      <c r="DB117" s="496"/>
      <c r="DC117" s="80">
        <f t="shared" si="53"/>
        <v>13.750000000000002</v>
      </c>
      <c r="DD117" s="162" t="str">
        <f t="shared" si="54"/>
        <v/>
      </c>
      <c r="DE117" s="162">
        <f t="shared" si="62"/>
        <v>13.157894736842104</v>
      </c>
      <c r="DF117" s="162">
        <f t="shared" si="63"/>
        <v>40.243939393939392</v>
      </c>
      <c r="DG117" s="162">
        <f t="shared" si="64"/>
        <v>13.750000000000002</v>
      </c>
      <c r="DH117" s="93">
        <f t="shared" si="55"/>
        <v>67.151834130781495</v>
      </c>
      <c r="DI117" s="94">
        <f t="shared" si="56"/>
        <v>79.46989633173844</v>
      </c>
      <c r="DJ117" s="95">
        <f t="shared" si="57"/>
        <v>81.75101896154527</v>
      </c>
      <c r="DK117" s="96">
        <f t="shared" si="58"/>
        <v>83.57591706539074</v>
      </c>
      <c r="DL117" s="163">
        <f t="shared" si="31"/>
        <v>84</v>
      </c>
      <c r="DM117" s="164">
        <f t="shared" si="59"/>
        <v>-6</v>
      </c>
      <c r="DN117" s="225">
        <f t="shared" si="60"/>
        <v>90</v>
      </c>
      <c r="DO117" s="240">
        <f t="shared" si="61"/>
        <v>87</v>
      </c>
    </row>
    <row r="118" spans="1:119" ht="18" customHeight="1">
      <c r="A118" s="70"/>
      <c r="B118" s="71" t="s">
        <v>369</v>
      </c>
      <c r="C118" s="236" t="s">
        <v>370</v>
      </c>
      <c r="D118" s="237"/>
      <c r="E118" s="74"/>
      <c r="F118" s="75"/>
      <c r="G118" s="75"/>
      <c r="H118" s="75"/>
      <c r="I118" s="75"/>
      <c r="J118" s="75"/>
      <c r="K118" s="75"/>
      <c r="L118" s="75"/>
      <c r="M118" s="76"/>
      <c r="N118" s="76"/>
      <c r="O118" s="76"/>
      <c r="P118" s="76"/>
      <c r="Q118" s="76" t="str">
        <f t="shared" si="32"/>
        <v/>
      </c>
      <c r="R118" s="76">
        <f t="shared" si="33"/>
        <v>0</v>
      </c>
      <c r="S118" s="77"/>
      <c r="T118" s="77"/>
      <c r="U118" s="77"/>
      <c r="V118" s="77"/>
      <c r="W118" s="77"/>
      <c r="X118" s="78"/>
      <c r="Y118" s="78"/>
      <c r="Z118" s="78"/>
      <c r="AA118" s="78"/>
      <c r="AB118" s="78"/>
      <c r="AC118" s="78" t="str">
        <f t="shared" si="34"/>
        <v/>
      </c>
      <c r="AD118" s="79" t="str">
        <f t="shared" si="35"/>
        <v/>
      </c>
      <c r="AE118" s="74">
        <v>15</v>
      </c>
      <c r="AF118" s="75">
        <v>7</v>
      </c>
      <c r="AG118" s="75">
        <v>12</v>
      </c>
      <c r="AH118" s="75">
        <v>15</v>
      </c>
      <c r="AI118" s="75">
        <v>10</v>
      </c>
      <c r="AJ118" s="75">
        <v>14</v>
      </c>
      <c r="AK118" s="75"/>
      <c r="AL118" s="76"/>
      <c r="AM118" s="76"/>
      <c r="AN118" s="76"/>
      <c r="AO118" s="76">
        <f t="shared" si="36"/>
        <v>73</v>
      </c>
      <c r="AP118" s="76">
        <f t="shared" si="37"/>
        <v>76.84210526315789</v>
      </c>
      <c r="AQ118" s="77"/>
      <c r="AR118" s="77"/>
      <c r="AS118" s="77"/>
      <c r="AT118" s="77"/>
      <c r="AU118" s="78"/>
      <c r="AV118" s="78"/>
      <c r="AW118" s="78"/>
      <c r="AX118" s="78" t="str">
        <f t="shared" si="38"/>
        <v/>
      </c>
      <c r="AY118" s="78">
        <f t="shared" si="39"/>
        <v>0</v>
      </c>
      <c r="AZ118" s="262"/>
      <c r="BA118" s="263"/>
      <c r="BB118" s="80">
        <f t="shared" si="40"/>
        <v>0</v>
      </c>
      <c r="BC118" s="74">
        <v>98</v>
      </c>
      <c r="BD118" s="75">
        <v>98</v>
      </c>
      <c r="BE118" s="75">
        <v>97</v>
      </c>
      <c r="BF118" s="75"/>
      <c r="BG118" s="75"/>
      <c r="BH118" s="76">
        <f t="shared" si="41"/>
        <v>293</v>
      </c>
      <c r="BI118" s="76">
        <f t="shared" si="42"/>
        <v>97.666666666666671</v>
      </c>
      <c r="BJ118" s="77">
        <v>22</v>
      </c>
      <c r="BK118" s="77">
        <v>25</v>
      </c>
      <c r="BL118" s="77"/>
      <c r="BM118" s="77"/>
      <c r="BN118" s="77"/>
      <c r="BO118" s="77"/>
      <c r="BP118" s="77"/>
      <c r="BQ118" s="77"/>
      <c r="BR118" s="77"/>
      <c r="BS118" s="77"/>
      <c r="BT118" s="78">
        <f t="shared" si="43"/>
        <v>47</v>
      </c>
      <c r="BU118" s="78">
        <f t="shared" si="44"/>
        <v>85.454545454545453</v>
      </c>
      <c r="BV118" s="81">
        <v>89</v>
      </c>
      <c r="BW118" s="81">
        <v>94</v>
      </c>
      <c r="BX118" s="81">
        <v>97</v>
      </c>
      <c r="BY118" s="82"/>
      <c r="BZ118" s="82"/>
      <c r="CA118" s="82">
        <f t="shared" si="45"/>
        <v>280</v>
      </c>
      <c r="CB118" s="82">
        <f t="shared" si="46"/>
        <v>93.333333333333329</v>
      </c>
      <c r="CC118" s="83">
        <v>98</v>
      </c>
      <c r="CD118" s="83">
        <v>94</v>
      </c>
      <c r="CE118" s="84"/>
      <c r="CF118" s="84"/>
      <c r="CG118" s="84"/>
      <c r="CH118" s="84">
        <f t="shared" si="47"/>
        <v>192</v>
      </c>
      <c r="CI118" s="84">
        <f t="shared" si="48"/>
        <v>96</v>
      </c>
      <c r="CJ118" s="85">
        <v>82</v>
      </c>
      <c r="CK118" s="85">
        <v>86</v>
      </c>
      <c r="CL118" s="86"/>
      <c r="CM118" s="86"/>
      <c r="CN118" s="86"/>
      <c r="CO118" s="86">
        <f t="shared" si="49"/>
        <v>168</v>
      </c>
      <c r="CP118" s="86">
        <f t="shared" si="50"/>
        <v>84</v>
      </c>
      <c r="CQ118" s="74"/>
      <c r="CR118" s="75"/>
      <c r="CS118" s="75"/>
      <c r="CT118" s="87"/>
      <c r="CU118" s="88"/>
      <c r="CV118" s="88"/>
      <c r="CW118" s="88"/>
      <c r="CX118" s="88"/>
      <c r="CY118" s="88" t="str">
        <f t="shared" si="51"/>
        <v/>
      </c>
      <c r="CZ118" s="89">
        <f t="shared" si="52"/>
        <v>0</v>
      </c>
      <c r="DA118" s="496">
        <v>39</v>
      </c>
      <c r="DB118" s="496"/>
      <c r="DC118" s="80">
        <f t="shared" si="53"/>
        <v>16.25</v>
      </c>
      <c r="DD118" s="162" t="str">
        <f t="shared" si="54"/>
        <v/>
      </c>
      <c r="DE118" s="162">
        <f t="shared" si="62"/>
        <v>19.210526315789473</v>
      </c>
      <c r="DF118" s="162">
        <f t="shared" si="63"/>
        <v>45.645454545454541</v>
      </c>
      <c r="DG118" s="162">
        <f t="shared" si="64"/>
        <v>16.25</v>
      </c>
      <c r="DH118" s="93">
        <f t="shared" si="55"/>
        <v>81.105980861244007</v>
      </c>
      <c r="DI118" s="94">
        <f t="shared" si="56"/>
        <v>88.191238038277504</v>
      </c>
      <c r="DJ118" s="95">
        <f t="shared" si="57"/>
        <v>89.503322700691115</v>
      </c>
      <c r="DK118" s="96">
        <f t="shared" si="58"/>
        <v>90.552990430622003</v>
      </c>
      <c r="DL118" s="163">
        <f t="shared" si="31"/>
        <v>91</v>
      </c>
      <c r="DM118" s="164">
        <f t="shared" si="59"/>
        <v>-1</v>
      </c>
      <c r="DN118" s="225">
        <f t="shared" si="60"/>
        <v>92</v>
      </c>
      <c r="DO118" s="240">
        <f t="shared" si="61"/>
        <v>91.5</v>
      </c>
    </row>
    <row r="119" spans="1:119" ht="18" customHeight="1">
      <c r="A119" s="70"/>
      <c r="B119" s="71" t="s">
        <v>371</v>
      </c>
      <c r="C119" s="236" t="s">
        <v>372</v>
      </c>
      <c r="D119" s="237"/>
      <c r="E119" s="74"/>
      <c r="F119" s="75"/>
      <c r="G119" s="75"/>
      <c r="H119" s="75"/>
      <c r="I119" s="75"/>
      <c r="J119" s="75"/>
      <c r="K119" s="75"/>
      <c r="L119" s="75"/>
      <c r="M119" s="76"/>
      <c r="N119" s="76"/>
      <c r="O119" s="76"/>
      <c r="P119" s="76"/>
      <c r="Q119" s="76" t="str">
        <f t="shared" si="32"/>
        <v/>
      </c>
      <c r="R119" s="76">
        <f t="shared" si="33"/>
        <v>0</v>
      </c>
      <c r="S119" s="77"/>
      <c r="T119" s="77"/>
      <c r="U119" s="77"/>
      <c r="V119" s="77"/>
      <c r="W119" s="77"/>
      <c r="X119" s="78"/>
      <c r="Y119" s="78"/>
      <c r="Z119" s="78"/>
      <c r="AA119" s="78"/>
      <c r="AB119" s="78"/>
      <c r="AC119" s="78" t="str">
        <f t="shared" si="34"/>
        <v/>
      </c>
      <c r="AD119" s="79" t="str">
        <f t="shared" si="35"/>
        <v/>
      </c>
      <c r="AE119" s="74">
        <v>9</v>
      </c>
      <c r="AF119" s="75">
        <v>7</v>
      </c>
      <c r="AG119" s="75">
        <v>15</v>
      </c>
      <c r="AH119" s="75">
        <v>15</v>
      </c>
      <c r="AI119" s="75">
        <v>10</v>
      </c>
      <c r="AJ119" s="75">
        <v>17</v>
      </c>
      <c r="AK119" s="75"/>
      <c r="AL119" s="76"/>
      <c r="AM119" s="76"/>
      <c r="AN119" s="76"/>
      <c r="AO119" s="76">
        <f t="shared" si="36"/>
        <v>73</v>
      </c>
      <c r="AP119" s="76">
        <f t="shared" si="37"/>
        <v>76.84210526315789</v>
      </c>
      <c r="AQ119" s="77"/>
      <c r="AR119" s="77"/>
      <c r="AS119" s="77"/>
      <c r="AT119" s="77"/>
      <c r="AU119" s="78"/>
      <c r="AV119" s="78"/>
      <c r="AW119" s="78"/>
      <c r="AX119" s="78" t="str">
        <f t="shared" si="38"/>
        <v/>
      </c>
      <c r="AY119" s="78">
        <f t="shared" si="39"/>
        <v>0</v>
      </c>
      <c r="AZ119" s="262"/>
      <c r="BA119" s="263"/>
      <c r="BB119" s="80">
        <f t="shared" si="40"/>
        <v>0</v>
      </c>
      <c r="BC119" s="74">
        <v>84</v>
      </c>
      <c r="BD119" s="75">
        <v>85</v>
      </c>
      <c r="BE119" s="75">
        <v>87</v>
      </c>
      <c r="BF119" s="75"/>
      <c r="BG119" s="75"/>
      <c r="BH119" s="76">
        <f t="shared" si="41"/>
        <v>256</v>
      </c>
      <c r="BI119" s="76">
        <f t="shared" si="42"/>
        <v>85.333333333333343</v>
      </c>
      <c r="BJ119" s="77">
        <v>23</v>
      </c>
      <c r="BK119" s="77">
        <v>25</v>
      </c>
      <c r="BL119" s="77"/>
      <c r="BM119" s="77"/>
      <c r="BN119" s="77"/>
      <c r="BO119" s="77"/>
      <c r="BP119" s="77"/>
      <c r="BQ119" s="77"/>
      <c r="BR119" s="77"/>
      <c r="BS119" s="77"/>
      <c r="BT119" s="78">
        <f t="shared" si="43"/>
        <v>48</v>
      </c>
      <c r="BU119" s="78">
        <f t="shared" si="44"/>
        <v>87.272727272727266</v>
      </c>
      <c r="BV119" s="81">
        <v>93</v>
      </c>
      <c r="BW119" s="81">
        <v>92</v>
      </c>
      <c r="BX119" s="81">
        <v>92</v>
      </c>
      <c r="BY119" s="82"/>
      <c r="BZ119" s="82"/>
      <c r="CA119" s="82">
        <f t="shared" si="45"/>
        <v>277</v>
      </c>
      <c r="CB119" s="82">
        <f t="shared" si="46"/>
        <v>92.333333333333329</v>
      </c>
      <c r="CC119" s="83">
        <v>87</v>
      </c>
      <c r="CD119" s="83">
        <v>92</v>
      </c>
      <c r="CE119" s="84"/>
      <c r="CF119" s="84"/>
      <c r="CG119" s="84"/>
      <c r="CH119" s="84">
        <f t="shared" si="47"/>
        <v>179</v>
      </c>
      <c r="CI119" s="84">
        <f t="shared" si="48"/>
        <v>89.5</v>
      </c>
      <c r="CJ119" s="85">
        <v>82</v>
      </c>
      <c r="CK119" s="85">
        <v>85</v>
      </c>
      <c r="CL119" s="86"/>
      <c r="CM119" s="86"/>
      <c r="CN119" s="86"/>
      <c r="CO119" s="86">
        <f t="shared" si="49"/>
        <v>167</v>
      </c>
      <c r="CP119" s="86">
        <f t="shared" si="50"/>
        <v>83.5</v>
      </c>
      <c r="CQ119" s="74"/>
      <c r="CR119" s="75"/>
      <c r="CS119" s="75"/>
      <c r="CT119" s="87"/>
      <c r="CU119" s="88"/>
      <c r="CV119" s="88"/>
      <c r="CW119" s="88"/>
      <c r="CX119" s="88"/>
      <c r="CY119" s="88" t="str">
        <f t="shared" si="51"/>
        <v/>
      </c>
      <c r="CZ119" s="89">
        <f t="shared" si="52"/>
        <v>0</v>
      </c>
      <c r="DA119" s="496">
        <v>44</v>
      </c>
      <c r="DB119" s="496"/>
      <c r="DC119" s="80">
        <f t="shared" si="53"/>
        <v>18.333333333333332</v>
      </c>
      <c r="DD119" s="162" t="str">
        <f t="shared" si="54"/>
        <v/>
      </c>
      <c r="DE119" s="162">
        <f t="shared" si="62"/>
        <v>19.210526315789473</v>
      </c>
      <c r="DF119" s="162">
        <f t="shared" si="63"/>
        <v>43.79393939393939</v>
      </c>
      <c r="DG119" s="162">
        <f t="shared" si="64"/>
        <v>18.333333333333332</v>
      </c>
      <c r="DH119" s="93">
        <f t="shared" si="55"/>
        <v>81.337799043062191</v>
      </c>
      <c r="DI119" s="94">
        <f t="shared" si="56"/>
        <v>88.336124401913864</v>
      </c>
      <c r="DJ119" s="95">
        <f t="shared" si="57"/>
        <v>89.63211057947899</v>
      </c>
      <c r="DK119" s="96">
        <f t="shared" si="58"/>
        <v>90.668899521531102</v>
      </c>
      <c r="DL119" s="163">
        <f t="shared" si="31"/>
        <v>91</v>
      </c>
      <c r="DM119" s="164">
        <f t="shared" si="59"/>
        <v>7</v>
      </c>
      <c r="DN119" s="225">
        <f t="shared" si="60"/>
        <v>84</v>
      </c>
      <c r="DO119" s="240">
        <f t="shared" si="61"/>
        <v>87.5</v>
      </c>
    </row>
    <row r="120" spans="1:119" ht="18" customHeight="1">
      <c r="A120" s="70"/>
      <c r="B120" s="71" t="s">
        <v>373</v>
      </c>
      <c r="C120" s="236" t="s">
        <v>374</v>
      </c>
      <c r="D120" s="237"/>
      <c r="E120" s="74"/>
      <c r="F120" s="75"/>
      <c r="G120" s="75"/>
      <c r="H120" s="75"/>
      <c r="I120" s="75"/>
      <c r="J120" s="75"/>
      <c r="K120" s="75"/>
      <c r="L120" s="75"/>
      <c r="M120" s="76"/>
      <c r="N120" s="76"/>
      <c r="O120" s="76"/>
      <c r="P120" s="76"/>
      <c r="Q120" s="76" t="str">
        <f t="shared" si="32"/>
        <v/>
      </c>
      <c r="R120" s="76">
        <f t="shared" si="33"/>
        <v>0</v>
      </c>
      <c r="S120" s="77"/>
      <c r="T120" s="77"/>
      <c r="U120" s="77"/>
      <c r="V120" s="77"/>
      <c r="W120" s="77"/>
      <c r="X120" s="78"/>
      <c r="Y120" s="78"/>
      <c r="Z120" s="78"/>
      <c r="AA120" s="78"/>
      <c r="AB120" s="78"/>
      <c r="AC120" s="78" t="str">
        <f t="shared" si="34"/>
        <v/>
      </c>
      <c r="AD120" s="79" t="str">
        <f t="shared" si="35"/>
        <v/>
      </c>
      <c r="AE120" s="74">
        <v>1</v>
      </c>
      <c r="AF120" s="75">
        <v>1</v>
      </c>
      <c r="AG120" s="75">
        <v>8</v>
      </c>
      <c r="AH120" s="75">
        <v>8</v>
      </c>
      <c r="AI120" s="75">
        <v>4</v>
      </c>
      <c r="AJ120" s="75">
        <v>12</v>
      </c>
      <c r="AK120" s="75"/>
      <c r="AL120" s="76"/>
      <c r="AM120" s="76"/>
      <c r="AN120" s="76"/>
      <c r="AO120" s="76">
        <f t="shared" si="36"/>
        <v>34</v>
      </c>
      <c r="AP120" s="76">
        <f t="shared" si="37"/>
        <v>35.789473684210527</v>
      </c>
      <c r="AQ120" s="77"/>
      <c r="AR120" s="77"/>
      <c r="AS120" s="77"/>
      <c r="AT120" s="77"/>
      <c r="AU120" s="78"/>
      <c r="AV120" s="78"/>
      <c r="AW120" s="78"/>
      <c r="AX120" s="78" t="str">
        <f t="shared" si="38"/>
        <v/>
      </c>
      <c r="AY120" s="78">
        <f t="shared" si="39"/>
        <v>0</v>
      </c>
      <c r="AZ120" s="262"/>
      <c r="BA120" s="263"/>
      <c r="BB120" s="80">
        <f t="shared" si="40"/>
        <v>0</v>
      </c>
      <c r="BC120" s="74">
        <v>88</v>
      </c>
      <c r="BD120" s="75">
        <v>70</v>
      </c>
      <c r="BE120" s="75">
        <v>86</v>
      </c>
      <c r="BF120" s="75"/>
      <c r="BG120" s="75"/>
      <c r="BH120" s="76">
        <f t="shared" si="41"/>
        <v>244</v>
      </c>
      <c r="BI120" s="76">
        <f t="shared" si="42"/>
        <v>81.333333333333329</v>
      </c>
      <c r="BJ120" s="77">
        <v>14</v>
      </c>
      <c r="BK120" s="77">
        <v>25</v>
      </c>
      <c r="BL120" s="77"/>
      <c r="BM120" s="77"/>
      <c r="BN120" s="77"/>
      <c r="BO120" s="77"/>
      <c r="BP120" s="77"/>
      <c r="BQ120" s="77"/>
      <c r="BR120" s="77"/>
      <c r="BS120" s="77"/>
      <c r="BT120" s="78">
        <f t="shared" si="43"/>
        <v>39</v>
      </c>
      <c r="BU120" s="78">
        <f t="shared" si="44"/>
        <v>70.909090909090907</v>
      </c>
      <c r="BV120" s="81">
        <v>70</v>
      </c>
      <c r="BW120" s="81">
        <v>94</v>
      </c>
      <c r="BX120" s="81">
        <v>89</v>
      </c>
      <c r="BY120" s="82"/>
      <c r="BZ120" s="82"/>
      <c r="CA120" s="82">
        <f t="shared" si="45"/>
        <v>253</v>
      </c>
      <c r="CB120" s="82">
        <f t="shared" si="46"/>
        <v>84.333333333333343</v>
      </c>
      <c r="CC120" s="83">
        <v>70</v>
      </c>
      <c r="CD120" s="83">
        <v>70</v>
      </c>
      <c r="CE120" s="84"/>
      <c r="CF120" s="84"/>
      <c r="CG120" s="84"/>
      <c r="CH120" s="84">
        <f t="shared" si="47"/>
        <v>140</v>
      </c>
      <c r="CI120" s="84">
        <f t="shared" si="48"/>
        <v>70</v>
      </c>
      <c r="CJ120" s="85">
        <v>85</v>
      </c>
      <c r="CK120" s="85">
        <v>70</v>
      </c>
      <c r="CL120" s="86"/>
      <c r="CM120" s="86"/>
      <c r="CN120" s="86"/>
      <c r="CO120" s="86">
        <f t="shared" si="49"/>
        <v>155</v>
      </c>
      <c r="CP120" s="86">
        <f t="shared" si="50"/>
        <v>77.5</v>
      </c>
      <c r="CQ120" s="74"/>
      <c r="CR120" s="75"/>
      <c r="CS120" s="75"/>
      <c r="CT120" s="87"/>
      <c r="CU120" s="88"/>
      <c r="CV120" s="88"/>
      <c r="CW120" s="88"/>
      <c r="CX120" s="88"/>
      <c r="CY120" s="88" t="str">
        <f t="shared" si="51"/>
        <v/>
      </c>
      <c r="CZ120" s="89">
        <f t="shared" si="52"/>
        <v>0</v>
      </c>
      <c r="DA120" s="496">
        <v>28</v>
      </c>
      <c r="DB120" s="496"/>
      <c r="DC120" s="80">
        <f t="shared" si="53"/>
        <v>11.666666666666664</v>
      </c>
      <c r="DD120" s="162" t="str">
        <f t="shared" si="54"/>
        <v/>
      </c>
      <c r="DE120" s="162">
        <f t="shared" si="62"/>
        <v>8.9473684210526319</v>
      </c>
      <c r="DF120" s="162">
        <f t="shared" si="63"/>
        <v>38.407575757575756</v>
      </c>
      <c r="DG120" s="162">
        <f t="shared" si="64"/>
        <v>11.666666666666664</v>
      </c>
      <c r="DH120" s="93">
        <f t="shared" si="55"/>
        <v>59.021610845295051</v>
      </c>
      <c r="DI120" s="94">
        <f t="shared" si="56"/>
        <v>74.388506778309406</v>
      </c>
      <c r="DJ120" s="95">
        <f t="shared" si="57"/>
        <v>77.234228247386142</v>
      </c>
      <c r="DK120" s="96">
        <f t="shared" si="58"/>
        <v>79.510805422647522</v>
      </c>
      <c r="DL120" s="163">
        <f t="shared" si="31"/>
        <v>80</v>
      </c>
      <c r="DM120" s="164">
        <f t="shared" si="59"/>
        <v>2</v>
      </c>
      <c r="DN120" s="225">
        <f t="shared" si="60"/>
        <v>78</v>
      </c>
      <c r="DO120" s="240">
        <f t="shared" si="61"/>
        <v>79</v>
      </c>
    </row>
    <row r="121" spans="1:119" ht="18" customHeight="1">
      <c r="A121" s="70"/>
      <c r="B121" s="71" t="s">
        <v>375</v>
      </c>
      <c r="C121" s="236" t="s">
        <v>376</v>
      </c>
      <c r="D121" s="237"/>
      <c r="E121" s="74"/>
      <c r="F121" s="75"/>
      <c r="G121" s="75"/>
      <c r="H121" s="75"/>
      <c r="I121" s="75"/>
      <c r="J121" s="75"/>
      <c r="K121" s="75"/>
      <c r="L121" s="75"/>
      <c r="M121" s="76"/>
      <c r="N121" s="76"/>
      <c r="O121" s="76"/>
      <c r="P121" s="76"/>
      <c r="Q121" s="76" t="str">
        <f t="shared" si="32"/>
        <v/>
      </c>
      <c r="R121" s="76">
        <f t="shared" si="33"/>
        <v>0</v>
      </c>
      <c r="S121" s="77"/>
      <c r="T121" s="77"/>
      <c r="U121" s="77"/>
      <c r="V121" s="77"/>
      <c r="W121" s="77"/>
      <c r="X121" s="78"/>
      <c r="Y121" s="78"/>
      <c r="Z121" s="78"/>
      <c r="AA121" s="78"/>
      <c r="AB121" s="78"/>
      <c r="AC121" s="78" t="str">
        <f t="shared" si="34"/>
        <v/>
      </c>
      <c r="AD121" s="79" t="str">
        <f t="shared" si="35"/>
        <v/>
      </c>
      <c r="AE121" s="74">
        <v>1</v>
      </c>
      <c r="AF121" s="75">
        <v>2</v>
      </c>
      <c r="AG121" s="75">
        <v>12</v>
      </c>
      <c r="AH121" s="75">
        <v>10</v>
      </c>
      <c r="AI121" s="75">
        <v>6</v>
      </c>
      <c r="AJ121" s="75">
        <v>12</v>
      </c>
      <c r="AK121" s="75"/>
      <c r="AL121" s="76"/>
      <c r="AM121" s="76"/>
      <c r="AN121" s="76"/>
      <c r="AO121" s="76">
        <f t="shared" si="36"/>
        <v>43</v>
      </c>
      <c r="AP121" s="76">
        <f t="shared" si="37"/>
        <v>45.263157894736842</v>
      </c>
      <c r="AQ121" s="77"/>
      <c r="AR121" s="77"/>
      <c r="AS121" s="77"/>
      <c r="AT121" s="77"/>
      <c r="AU121" s="78"/>
      <c r="AV121" s="78"/>
      <c r="AW121" s="78"/>
      <c r="AX121" s="78" t="str">
        <f t="shared" si="38"/>
        <v/>
      </c>
      <c r="AY121" s="78">
        <f t="shared" si="39"/>
        <v>0</v>
      </c>
      <c r="AZ121" s="262"/>
      <c r="BA121" s="263"/>
      <c r="BB121" s="80">
        <f t="shared" si="40"/>
        <v>0</v>
      </c>
      <c r="BC121" s="74">
        <v>93</v>
      </c>
      <c r="BD121" s="75">
        <v>87</v>
      </c>
      <c r="BE121" s="75">
        <v>95</v>
      </c>
      <c r="BF121" s="75"/>
      <c r="BG121" s="75"/>
      <c r="BH121" s="76">
        <f t="shared" si="41"/>
        <v>275</v>
      </c>
      <c r="BI121" s="76">
        <f t="shared" si="42"/>
        <v>91.666666666666657</v>
      </c>
      <c r="BJ121" s="77">
        <v>16</v>
      </c>
      <c r="BK121" s="77">
        <v>25</v>
      </c>
      <c r="BL121" s="77"/>
      <c r="BM121" s="77"/>
      <c r="BN121" s="77"/>
      <c r="BO121" s="77"/>
      <c r="BP121" s="77"/>
      <c r="BQ121" s="77"/>
      <c r="BR121" s="77"/>
      <c r="BS121" s="77"/>
      <c r="BT121" s="78">
        <f t="shared" si="43"/>
        <v>41</v>
      </c>
      <c r="BU121" s="78">
        <f t="shared" si="44"/>
        <v>74.545454545454547</v>
      </c>
      <c r="BV121" s="81">
        <v>85</v>
      </c>
      <c r="BW121" s="81">
        <v>89</v>
      </c>
      <c r="BX121" s="81">
        <v>70</v>
      </c>
      <c r="BY121" s="82"/>
      <c r="BZ121" s="82"/>
      <c r="CA121" s="82">
        <f t="shared" si="45"/>
        <v>244</v>
      </c>
      <c r="CB121" s="82">
        <f t="shared" si="46"/>
        <v>81.333333333333329</v>
      </c>
      <c r="CC121" s="83">
        <v>91</v>
      </c>
      <c r="CD121" s="83">
        <v>70</v>
      </c>
      <c r="CE121" s="84"/>
      <c r="CF121" s="84"/>
      <c r="CG121" s="84"/>
      <c r="CH121" s="84">
        <f t="shared" si="47"/>
        <v>161</v>
      </c>
      <c r="CI121" s="84">
        <f t="shared" si="48"/>
        <v>80.5</v>
      </c>
      <c r="CJ121" s="85">
        <v>90</v>
      </c>
      <c r="CK121" s="85">
        <v>80</v>
      </c>
      <c r="CL121" s="86"/>
      <c r="CM121" s="86"/>
      <c r="CN121" s="86"/>
      <c r="CO121" s="86">
        <f t="shared" si="49"/>
        <v>170</v>
      </c>
      <c r="CP121" s="86">
        <f t="shared" si="50"/>
        <v>85</v>
      </c>
      <c r="CQ121" s="74"/>
      <c r="CR121" s="75"/>
      <c r="CS121" s="75"/>
      <c r="CT121" s="87"/>
      <c r="CU121" s="88"/>
      <c r="CV121" s="88"/>
      <c r="CW121" s="88"/>
      <c r="CX121" s="88"/>
      <c r="CY121" s="88" t="str">
        <f t="shared" si="51"/>
        <v/>
      </c>
      <c r="CZ121" s="89">
        <f t="shared" si="52"/>
        <v>0</v>
      </c>
      <c r="DA121" s="496">
        <v>23</v>
      </c>
      <c r="DB121" s="496"/>
      <c r="DC121" s="80">
        <f t="shared" si="53"/>
        <v>9.5833333333333339</v>
      </c>
      <c r="DD121" s="162" t="str">
        <f t="shared" si="54"/>
        <v/>
      </c>
      <c r="DE121" s="162">
        <f t="shared" si="62"/>
        <v>11.315789473684211</v>
      </c>
      <c r="DF121" s="162">
        <f t="shared" si="63"/>
        <v>41.304545454545448</v>
      </c>
      <c r="DG121" s="162">
        <f t="shared" si="64"/>
        <v>9.5833333333333339</v>
      </c>
      <c r="DH121" s="93">
        <f t="shared" si="55"/>
        <v>62.203668261562996</v>
      </c>
      <c r="DI121" s="94">
        <f t="shared" si="56"/>
        <v>76.377292663476879</v>
      </c>
      <c r="DJ121" s="95">
        <f t="shared" si="57"/>
        <v>79.002037923090555</v>
      </c>
      <c r="DK121" s="96">
        <f t="shared" si="58"/>
        <v>81.101834130781498</v>
      </c>
      <c r="DL121" s="163">
        <f t="shared" si="31"/>
        <v>81</v>
      </c>
      <c r="DM121" s="164">
        <f t="shared" si="59"/>
        <v>-2</v>
      </c>
      <c r="DN121" s="225">
        <f t="shared" si="60"/>
        <v>83</v>
      </c>
      <c r="DO121" s="240">
        <f t="shared" si="61"/>
        <v>82</v>
      </c>
    </row>
    <row r="122" spans="1:119" ht="18" customHeight="1">
      <c r="A122" s="70"/>
      <c r="B122" s="71" t="s">
        <v>377</v>
      </c>
      <c r="C122" s="236" t="s">
        <v>378</v>
      </c>
      <c r="D122" s="237"/>
      <c r="E122" s="74"/>
      <c r="F122" s="75"/>
      <c r="G122" s="75"/>
      <c r="H122" s="75"/>
      <c r="I122" s="75"/>
      <c r="J122" s="75"/>
      <c r="K122" s="75"/>
      <c r="L122" s="75"/>
      <c r="M122" s="76"/>
      <c r="N122" s="76"/>
      <c r="O122" s="76"/>
      <c r="P122" s="76"/>
      <c r="Q122" s="76" t="str">
        <f t="shared" si="32"/>
        <v/>
      </c>
      <c r="R122" s="76">
        <f t="shared" si="33"/>
        <v>0</v>
      </c>
      <c r="S122" s="77"/>
      <c r="T122" s="77"/>
      <c r="U122" s="77"/>
      <c r="V122" s="77"/>
      <c r="W122" s="77"/>
      <c r="X122" s="78"/>
      <c r="Y122" s="78"/>
      <c r="Z122" s="78"/>
      <c r="AA122" s="78"/>
      <c r="AB122" s="78"/>
      <c r="AC122" s="78" t="str">
        <f t="shared" si="34"/>
        <v/>
      </c>
      <c r="AD122" s="79" t="str">
        <f t="shared" si="35"/>
        <v/>
      </c>
      <c r="AE122" s="74">
        <v>1</v>
      </c>
      <c r="AF122" s="75">
        <v>5</v>
      </c>
      <c r="AG122" s="75">
        <v>9</v>
      </c>
      <c r="AH122" s="75">
        <v>7</v>
      </c>
      <c r="AI122" s="75">
        <v>6</v>
      </c>
      <c r="AJ122" s="75">
        <v>1</v>
      </c>
      <c r="AK122" s="75"/>
      <c r="AL122" s="76"/>
      <c r="AM122" s="76"/>
      <c r="AN122" s="76"/>
      <c r="AO122" s="76">
        <f t="shared" si="36"/>
        <v>29</v>
      </c>
      <c r="AP122" s="76">
        <f t="shared" si="37"/>
        <v>30.526315789473685</v>
      </c>
      <c r="AQ122" s="77"/>
      <c r="AR122" s="77"/>
      <c r="AS122" s="77"/>
      <c r="AT122" s="77"/>
      <c r="AU122" s="78"/>
      <c r="AV122" s="78"/>
      <c r="AW122" s="78"/>
      <c r="AX122" s="78" t="str">
        <f t="shared" si="38"/>
        <v/>
      </c>
      <c r="AY122" s="78">
        <f t="shared" si="39"/>
        <v>0</v>
      </c>
      <c r="AZ122" s="262"/>
      <c r="BA122" s="263"/>
      <c r="BB122" s="80">
        <f t="shared" si="40"/>
        <v>0</v>
      </c>
      <c r="BC122" s="74">
        <v>87</v>
      </c>
      <c r="BD122" s="75">
        <v>70</v>
      </c>
      <c r="BE122" s="75">
        <v>83</v>
      </c>
      <c r="BF122" s="75"/>
      <c r="BG122" s="75"/>
      <c r="BH122" s="76">
        <f t="shared" si="41"/>
        <v>240</v>
      </c>
      <c r="BI122" s="76">
        <f t="shared" si="42"/>
        <v>80</v>
      </c>
      <c r="BJ122" s="77">
        <v>1</v>
      </c>
      <c r="BK122" s="77">
        <v>22</v>
      </c>
      <c r="BL122" s="77"/>
      <c r="BM122" s="77"/>
      <c r="BN122" s="77"/>
      <c r="BO122" s="77"/>
      <c r="BP122" s="77"/>
      <c r="BQ122" s="77"/>
      <c r="BR122" s="77"/>
      <c r="BS122" s="77"/>
      <c r="BT122" s="78">
        <f t="shared" si="43"/>
        <v>23</v>
      </c>
      <c r="BU122" s="78">
        <f t="shared" si="44"/>
        <v>41.818181818181813</v>
      </c>
      <c r="BV122" s="81">
        <v>86</v>
      </c>
      <c r="BW122" s="81">
        <v>92</v>
      </c>
      <c r="BX122" s="81">
        <v>70</v>
      </c>
      <c r="BY122" s="82"/>
      <c r="BZ122" s="82"/>
      <c r="CA122" s="82">
        <f t="shared" si="45"/>
        <v>248</v>
      </c>
      <c r="CB122" s="82">
        <f t="shared" si="46"/>
        <v>82.666666666666671</v>
      </c>
      <c r="CC122" s="83">
        <v>84</v>
      </c>
      <c r="CD122" s="83">
        <v>70</v>
      </c>
      <c r="CE122" s="84"/>
      <c r="CF122" s="84"/>
      <c r="CG122" s="84"/>
      <c r="CH122" s="84">
        <f t="shared" si="47"/>
        <v>154</v>
      </c>
      <c r="CI122" s="84">
        <f t="shared" si="48"/>
        <v>77</v>
      </c>
      <c r="CJ122" s="85">
        <v>84</v>
      </c>
      <c r="CK122" s="85">
        <v>80</v>
      </c>
      <c r="CL122" s="86"/>
      <c r="CM122" s="86"/>
      <c r="CN122" s="86"/>
      <c r="CO122" s="86">
        <f t="shared" si="49"/>
        <v>164</v>
      </c>
      <c r="CP122" s="86">
        <f t="shared" si="50"/>
        <v>82</v>
      </c>
      <c r="CQ122" s="74"/>
      <c r="CR122" s="75"/>
      <c r="CS122" s="75"/>
      <c r="CT122" s="87"/>
      <c r="CU122" s="88"/>
      <c r="CV122" s="88"/>
      <c r="CW122" s="88"/>
      <c r="CX122" s="88"/>
      <c r="CY122" s="88" t="str">
        <f t="shared" si="51"/>
        <v/>
      </c>
      <c r="CZ122" s="89">
        <f t="shared" si="52"/>
        <v>0</v>
      </c>
      <c r="DA122" s="496">
        <v>20</v>
      </c>
      <c r="DB122" s="496"/>
      <c r="DC122" s="80">
        <f t="shared" si="53"/>
        <v>8.3333333333333321</v>
      </c>
      <c r="DD122" s="162" t="str">
        <f t="shared" si="54"/>
        <v/>
      </c>
      <c r="DE122" s="162">
        <f t="shared" si="62"/>
        <v>7.6315789473684212</v>
      </c>
      <c r="DF122" s="162">
        <f t="shared" si="63"/>
        <v>36.348484848484851</v>
      </c>
      <c r="DG122" s="162">
        <f t="shared" si="64"/>
        <v>8.3333333333333321</v>
      </c>
      <c r="DH122" s="93">
        <f t="shared" si="55"/>
        <v>52.313397129186598</v>
      </c>
      <c r="DI122" s="94">
        <f t="shared" si="56"/>
        <v>70.19587320574162</v>
      </c>
      <c r="DJ122" s="95">
        <f t="shared" si="57"/>
        <v>73.507442849548113</v>
      </c>
      <c r="DK122" s="96">
        <f t="shared" si="58"/>
        <v>76.156698564593299</v>
      </c>
      <c r="DL122" s="163">
        <f t="shared" si="31"/>
        <v>76</v>
      </c>
      <c r="DM122" s="164">
        <f t="shared" si="59"/>
        <v>-4</v>
      </c>
      <c r="DN122" s="225">
        <f t="shared" si="60"/>
        <v>80</v>
      </c>
      <c r="DO122" s="240">
        <f t="shared" si="61"/>
        <v>78</v>
      </c>
    </row>
    <row r="123" spans="1:119" ht="18" customHeight="1">
      <c r="A123" s="70"/>
      <c r="B123" s="103" t="s">
        <v>379</v>
      </c>
      <c r="C123" s="234" t="s">
        <v>380</v>
      </c>
      <c r="D123" s="237"/>
      <c r="E123" s="74"/>
      <c r="F123" s="75"/>
      <c r="G123" s="75"/>
      <c r="H123" s="75"/>
      <c r="I123" s="75"/>
      <c r="J123" s="75"/>
      <c r="K123" s="75"/>
      <c r="L123" s="75"/>
      <c r="M123" s="76"/>
      <c r="N123" s="76"/>
      <c r="O123" s="76"/>
      <c r="P123" s="76"/>
      <c r="Q123" s="76" t="str">
        <f t="shared" si="32"/>
        <v/>
      </c>
      <c r="R123" s="76">
        <f t="shared" si="33"/>
        <v>0</v>
      </c>
      <c r="S123" s="77"/>
      <c r="T123" s="77"/>
      <c r="U123" s="77"/>
      <c r="V123" s="77"/>
      <c r="W123" s="77"/>
      <c r="X123" s="78"/>
      <c r="Y123" s="78"/>
      <c r="Z123" s="78"/>
      <c r="AA123" s="78"/>
      <c r="AB123" s="78"/>
      <c r="AC123" s="78" t="str">
        <f t="shared" si="34"/>
        <v/>
      </c>
      <c r="AD123" s="79" t="str">
        <f t="shared" si="35"/>
        <v/>
      </c>
      <c r="AE123" s="74">
        <v>8</v>
      </c>
      <c r="AF123" s="75">
        <v>1</v>
      </c>
      <c r="AG123" s="75">
        <v>13</v>
      </c>
      <c r="AH123" s="75">
        <v>11</v>
      </c>
      <c r="AI123" s="75">
        <v>1</v>
      </c>
      <c r="AJ123" s="75">
        <v>1</v>
      </c>
      <c r="AK123" s="75"/>
      <c r="AL123" s="76"/>
      <c r="AM123" s="76"/>
      <c r="AN123" s="76"/>
      <c r="AO123" s="76">
        <f t="shared" si="36"/>
        <v>35</v>
      </c>
      <c r="AP123" s="76">
        <f t="shared" si="37"/>
        <v>36.84210526315789</v>
      </c>
      <c r="AQ123" s="77"/>
      <c r="AR123" s="77"/>
      <c r="AS123" s="77"/>
      <c r="AT123" s="77"/>
      <c r="AU123" s="78"/>
      <c r="AV123" s="78"/>
      <c r="AW123" s="78"/>
      <c r="AX123" s="78" t="str">
        <f t="shared" si="38"/>
        <v/>
      </c>
      <c r="AY123" s="78">
        <f t="shared" si="39"/>
        <v>0</v>
      </c>
      <c r="AZ123" s="262"/>
      <c r="BA123" s="263"/>
      <c r="BB123" s="80">
        <f t="shared" si="40"/>
        <v>0</v>
      </c>
      <c r="BC123" s="74">
        <v>88</v>
      </c>
      <c r="BD123" s="75">
        <v>83</v>
      </c>
      <c r="BE123" s="75">
        <v>82</v>
      </c>
      <c r="BF123" s="75"/>
      <c r="BG123" s="75"/>
      <c r="BH123" s="76">
        <f t="shared" si="41"/>
        <v>253</v>
      </c>
      <c r="BI123" s="76">
        <f t="shared" si="42"/>
        <v>84.333333333333343</v>
      </c>
      <c r="BJ123" s="77">
        <v>24</v>
      </c>
      <c r="BK123" s="77">
        <v>23</v>
      </c>
      <c r="BL123" s="77"/>
      <c r="BM123" s="77"/>
      <c r="BN123" s="77"/>
      <c r="BO123" s="77"/>
      <c r="BP123" s="77"/>
      <c r="BQ123" s="77"/>
      <c r="BR123" s="77"/>
      <c r="BS123" s="77"/>
      <c r="BT123" s="78">
        <f t="shared" si="43"/>
        <v>47</v>
      </c>
      <c r="BU123" s="78">
        <f t="shared" si="44"/>
        <v>85.454545454545453</v>
      </c>
      <c r="BV123" s="81">
        <v>70</v>
      </c>
      <c r="BW123" s="81">
        <v>92</v>
      </c>
      <c r="BX123" s="81">
        <v>92</v>
      </c>
      <c r="BY123" s="82"/>
      <c r="BZ123" s="82"/>
      <c r="CA123" s="82">
        <f t="shared" si="45"/>
        <v>254</v>
      </c>
      <c r="CB123" s="82">
        <f t="shared" si="46"/>
        <v>84.666666666666671</v>
      </c>
      <c r="CC123" s="83">
        <v>70</v>
      </c>
      <c r="CD123" s="83">
        <v>70</v>
      </c>
      <c r="CE123" s="84"/>
      <c r="CF123" s="84"/>
      <c r="CG123" s="84"/>
      <c r="CH123" s="84">
        <f t="shared" si="47"/>
        <v>140</v>
      </c>
      <c r="CI123" s="84">
        <f t="shared" si="48"/>
        <v>70</v>
      </c>
      <c r="CJ123" s="85">
        <v>82</v>
      </c>
      <c r="CK123" s="85">
        <v>80</v>
      </c>
      <c r="CL123" s="86"/>
      <c r="CM123" s="86"/>
      <c r="CN123" s="86"/>
      <c r="CO123" s="86">
        <f t="shared" si="49"/>
        <v>162</v>
      </c>
      <c r="CP123" s="86">
        <f t="shared" si="50"/>
        <v>81</v>
      </c>
      <c r="CQ123" s="74"/>
      <c r="CR123" s="75"/>
      <c r="CS123" s="75"/>
      <c r="CT123" s="87"/>
      <c r="CU123" s="88"/>
      <c r="CV123" s="88"/>
      <c r="CW123" s="88"/>
      <c r="CX123" s="88"/>
      <c r="CY123" s="88" t="str">
        <f t="shared" si="51"/>
        <v/>
      </c>
      <c r="CZ123" s="89">
        <f t="shared" si="52"/>
        <v>0</v>
      </c>
      <c r="DA123" s="496">
        <v>30</v>
      </c>
      <c r="DB123" s="496"/>
      <c r="DC123" s="80">
        <f t="shared" si="53"/>
        <v>12.5</v>
      </c>
      <c r="DD123" s="162" t="str">
        <f t="shared" si="54"/>
        <v/>
      </c>
      <c r="DE123" s="162">
        <f t="shared" si="62"/>
        <v>9.2105263157894726</v>
      </c>
      <c r="DF123" s="162">
        <f t="shared" si="63"/>
        <v>40.545454545454547</v>
      </c>
      <c r="DG123" s="162">
        <f t="shared" si="64"/>
        <v>12.5</v>
      </c>
      <c r="DH123" s="93">
        <f t="shared" si="55"/>
        <v>62.255980861244019</v>
      </c>
      <c r="DI123" s="94">
        <f t="shared" si="56"/>
        <v>76.409988038277518</v>
      </c>
      <c r="DJ123" s="95">
        <f t="shared" si="57"/>
        <v>79.0311004784689</v>
      </c>
      <c r="DK123" s="96">
        <f t="shared" si="58"/>
        <v>81.127990430622006</v>
      </c>
      <c r="DL123" s="163">
        <f t="shared" si="31"/>
        <v>81</v>
      </c>
      <c r="DM123" s="164">
        <f t="shared" si="59"/>
        <v>-4</v>
      </c>
      <c r="DN123" s="225">
        <f t="shared" si="60"/>
        <v>85</v>
      </c>
      <c r="DO123" s="240">
        <f t="shared" si="61"/>
        <v>83</v>
      </c>
    </row>
    <row r="124" spans="1:119" ht="18" customHeight="1">
      <c r="A124" s="70"/>
      <c r="B124" s="103" t="s">
        <v>381</v>
      </c>
      <c r="C124" s="234" t="s">
        <v>382</v>
      </c>
      <c r="D124" s="237"/>
      <c r="E124" s="74"/>
      <c r="F124" s="75"/>
      <c r="G124" s="75"/>
      <c r="H124" s="75"/>
      <c r="I124" s="75"/>
      <c r="J124" s="75"/>
      <c r="K124" s="75"/>
      <c r="L124" s="75"/>
      <c r="M124" s="76"/>
      <c r="N124" s="76"/>
      <c r="O124" s="76"/>
      <c r="P124" s="76"/>
      <c r="Q124" s="76" t="str">
        <f t="shared" si="32"/>
        <v/>
      </c>
      <c r="R124" s="76">
        <f t="shared" si="33"/>
        <v>0</v>
      </c>
      <c r="S124" s="77"/>
      <c r="T124" s="77"/>
      <c r="U124" s="77"/>
      <c r="V124" s="77"/>
      <c r="W124" s="77"/>
      <c r="X124" s="78"/>
      <c r="Y124" s="78"/>
      <c r="Z124" s="78"/>
      <c r="AA124" s="78"/>
      <c r="AB124" s="78"/>
      <c r="AC124" s="78" t="str">
        <f t="shared" si="34"/>
        <v/>
      </c>
      <c r="AD124" s="79" t="str">
        <f t="shared" si="35"/>
        <v/>
      </c>
      <c r="AE124" s="74">
        <v>1</v>
      </c>
      <c r="AF124" s="75">
        <v>1</v>
      </c>
      <c r="AG124" s="75">
        <v>1</v>
      </c>
      <c r="AH124" s="75">
        <v>5</v>
      </c>
      <c r="AI124" s="75">
        <v>7</v>
      </c>
      <c r="AJ124" s="75">
        <v>4</v>
      </c>
      <c r="AK124" s="75"/>
      <c r="AL124" s="76"/>
      <c r="AM124" s="76"/>
      <c r="AN124" s="76"/>
      <c r="AO124" s="76">
        <f t="shared" si="36"/>
        <v>19</v>
      </c>
      <c r="AP124" s="76">
        <f t="shared" si="37"/>
        <v>20</v>
      </c>
      <c r="AQ124" s="77"/>
      <c r="AR124" s="77"/>
      <c r="AS124" s="77"/>
      <c r="AT124" s="77"/>
      <c r="AU124" s="78"/>
      <c r="AV124" s="78"/>
      <c r="AW124" s="78"/>
      <c r="AX124" s="78" t="str">
        <f t="shared" si="38"/>
        <v/>
      </c>
      <c r="AY124" s="78">
        <f t="shared" si="39"/>
        <v>0</v>
      </c>
      <c r="AZ124" s="262"/>
      <c r="BA124" s="263"/>
      <c r="BB124" s="80">
        <f t="shared" si="40"/>
        <v>0</v>
      </c>
      <c r="BC124" s="74">
        <v>70</v>
      </c>
      <c r="BD124" s="75">
        <v>70</v>
      </c>
      <c r="BE124" s="75">
        <v>82</v>
      </c>
      <c r="BF124" s="75"/>
      <c r="BG124" s="75"/>
      <c r="BH124" s="76">
        <f t="shared" si="41"/>
        <v>222</v>
      </c>
      <c r="BI124" s="76">
        <f t="shared" si="42"/>
        <v>74</v>
      </c>
      <c r="BJ124" s="77">
        <v>11</v>
      </c>
      <c r="BK124" s="77">
        <v>13</v>
      </c>
      <c r="BL124" s="77"/>
      <c r="BM124" s="77"/>
      <c r="BN124" s="77"/>
      <c r="BO124" s="77"/>
      <c r="BP124" s="77"/>
      <c r="BQ124" s="77"/>
      <c r="BR124" s="77"/>
      <c r="BS124" s="77"/>
      <c r="BT124" s="78">
        <f t="shared" si="43"/>
        <v>24</v>
      </c>
      <c r="BU124" s="78">
        <f t="shared" si="44"/>
        <v>43.636363636363633</v>
      </c>
      <c r="BV124" s="81">
        <v>70</v>
      </c>
      <c r="BW124" s="81">
        <v>70</v>
      </c>
      <c r="BX124" s="81">
        <v>70</v>
      </c>
      <c r="BY124" s="82"/>
      <c r="BZ124" s="82"/>
      <c r="CA124" s="82">
        <f t="shared" si="45"/>
        <v>210</v>
      </c>
      <c r="CB124" s="82">
        <f t="shared" si="46"/>
        <v>70</v>
      </c>
      <c r="CC124" s="83">
        <v>70</v>
      </c>
      <c r="CD124" s="83">
        <v>85</v>
      </c>
      <c r="CE124" s="84"/>
      <c r="CF124" s="84"/>
      <c r="CG124" s="84"/>
      <c r="CH124" s="84">
        <f t="shared" si="47"/>
        <v>155</v>
      </c>
      <c r="CI124" s="84">
        <f t="shared" si="48"/>
        <v>77.5</v>
      </c>
      <c r="CJ124" s="85">
        <v>70</v>
      </c>
      <c r="CK124" s="85">
        <v>70</v>
      </c>
      <c r="CL124" s="86"/>
      <c r="CM124" s="86"/>
      <c r="CN124" s="86"/>
      <c r="CO124" s="86">
        <f t="shared" si="49"/>
        <v>140</v>
      </c>
      <c r="CP124" s="86">
        <f t="shared" si="50"/>
        <v>70</v>
      </c>
      <c r="CQ124" s="87"/>
      <c r="CR124" s="87"/>
      <c r="CS124" s="87"/>
      <c r="CT124" s="87"/>
      <c r="CU124" s="88"/>
      <c r="CV124" s="88"/>
      <c r="CW124" s="88"/>
      <c r="CX124" s="88"/>
      <c r="CY124" s="88" t="str">
        <f t="shared" si="51"/>
        <v/>
      </c>
      <c r="CZ124" s="89">
        <f t="shared" si="52"/>
        <v>0</v>
      </c>
      <c r="DA124" s="496">
        <v>14</v>
      </c>
      <c r="DB124" s="496"/>
      <c r="DC124" s="80">
        <f t="shared" si="53"/>
        <v>5.8333333333333321</v>
      </c>
      <c r="DD124" s="162" t="str">
        <f t="shared" si="54"/>
        <v/>
      </c>
      <c r="DE124" s="162">
        <f t="shared" si="62"/>
        <v>5</v>
      </c>
      <c r="DF124" s="162">
        <f t="shared" si="63"/>
        <v>33.513636363636358</v>
      </c>
      <c r="DG124" s="162">
        <f t="shared" si="64"/>
        <v>5.8333333333333321</v>
      </c>
      <c r="DH124" s="93">
        <f t="shared" si="55"/>
        <v>44.346969696969694</v>
      </c>
      <c r="DI124" s="94">
        <f t="shared" si="56"/>
        <v>65.216856060606062</v>
      </c>
      <c r="DJ124" s="95">
        <f t="shared" si="57"/>
        <v>69.081649831649827</v>
      </c>
      <c r="DK124" s="96">
        <f t="shared" si="58"/>
        <v>72.173484848484847</v>
      </c>
      <c r="DL124" s="163">
        <f t="shared" si="31"/>
        <v>72</v>
      </c>
      <c r="DM124" s="164">
        <f t="shared" si="59"/>
        <v>-1</v>
      </c>
      <c r="DN124" s="225">
        <f t="shared" si="60"/>
        <v>73</v>
      </c>
      <c r="DO124" s="240">
        <f t="shared" si="61"/>
        <v>72.5</v>
      </c>
    </row>
    <row r="125" spans="1:119" ht="18" customHeight="1">
      <c r="A125" s="70"/>
      <c r="B125" s="103" t="s">
        <v>383</v>
      </c>
      <c r="C125" s="234" t="s">
        <v>384</v>
      </c>
      <c r="D125" s="237"/>
      <c r="E125" s="74"/>
      <c r="F125" s="75"/>
      <c r="G125" s="75"/>
      <c r="H125" s="75"/>
      <c r="I125" s="75"/>
      <c r="J125" s="75"/>
      <c r="K125" s="75"/>
      <c r="L125" s="75"/>
      <c r="M125" s="76"/>
      <c r="N125" s="76"/>
      <c r="O125" s="76"/>
      <c r="P125" s="76"/>
      <c r="Q125" s="76" t="str">
        <f t="shared" si="32"/>
        <v/>
      </c>
      <c r="R125" s="76">
        <f t="shared" si="33"/>
        <v>0</v>
      </c>
      <c r="S125" s="77"/>
      <c r="T125" s="77"/>
      <c r="U125" s="77"/>
      <c r="V125" s="77"/>
      <c r="W125" s="77"/>
      <c r="X125" s="78"/>
      <c r="Y125" s="78"/>
      <c r="Z125" s="78"/>
      <c r="AA125" s="78"/>
      <c r="AB125" s="78"/>
      <c r="AC125" s="78" t="str">
        <f t="shared" si="34"/>
        <v/>
      </c>
      <c r="AD125" s="79" t="str">
        <f t="shared" si="35"/>
        <v/>
      </c>
      <c r="AE125" s="74">
        <v>4</v>
      </c>
      <c r="AF125" s="75">
        <v>9</v>
      </c>
      <c r="AG125" s="75">
        <v>13</v>
      </c>
      <c r="AH125" s="75">
        <v>13</v>
      </c>
      <c r="AI125" s="75">
        <v>7</v>
      </c>
      <c r="AJ125" s="75">
        <v>10</v>
      </c>
      <c r="AK125" s="75"/>
      <c r="AL125" s="76"/>
      <c r="AM125" s="76"/>
      <c r="AN125" s="76"/>
      <c r="AO125" s="76">
        <f t="shared" si="36"/>
        <v>56</v>
      </c>
      <c r="AP125" s="76">
        <f t="shared" si="37"/>
        <v>58.947368421052623</v>
      </c>
      <c r="AQ125" s="77"/>
      <c r="AR125" s="77"/>
      <c r="AS125" s="77"/>
      <c r="AT125" s="77"/>
      <c r="AU125" s="78"/>
      <c r="AV125" s="78"/>
      <c r="AW125" s="78"/>
      <c r="AX125" s="78" t="str">
        <f t="shared" si="38"/>
        <v/>
      </c>
      <c r="AY125" s="78">
        <f t="shared" si="39"/>
        <v>0</v>
      </c>
      <c r="AZ125" s="262"/>
      <c r="BA125" s="263"/>
      <c r="BB125" s="80">
        <f t="shared" si="40"/>
        <v>0</v>
      </c>
      <c r="BC125" s="74">
        <v>70</v>
      </c>
      <c r="BD125" s="75">
        <v>82</v>
      </c>
      <c r="BE125" s="75">
        <v>85</v>
      </c>
      <c r="BF125" s="75"/>
      <c r="BG125" s="75"/>
      <c r="BH125" s="76">
        <f t="shared" si="41"/>
        <v>237</v>
      </c>
      <c r="BI125" s="76">
        <f t="shared" si="42"/>
        <v>79</v>
      </c>
      <c r="BJ125" s="77">
        <v>16</v>
      </c>
      <c r="BK125" s="77">
        <v>24</v>
      </c>
      <c r="BL125" s="77"/>
      <c r="BM125" s="77"/>
      <c r="BN125" s="77"/>
      <c r="BO125" s="77"/>
      <c r="BP125" s="77"/>
      <c r="BQ125" s="77"/>
      <c r="BR125" s="77"/>
      <c r="BS125" s="77"/>
      <c r="BT125" s="78">
        <f t="shared" si="43"/>
        <v>40</v>
      </c>
      <c r="BU125" s="78">
        <f t="shared" si="44"/>
        <v>72.727272727272734</v>
      </c>
      <c r="BV125" s="81">
        <v>70</v>
      </c>
      <c r="BW125" s="81">
        <v>80</v>
      </c>
      <c r="BX125" s="81">
        <v>86</v>
      </c>
      <c r="BY125" s="82"/>
      <c r="BZ125" s="82"/>
      <c r="CA125" s="82">
        <f t="shared" si="45"/>
        <v>236</v>
      </c>
      <c r="CB125" s="82">
        <f t="shared" si="46"/>
        <v>78.666666666666657</v>
      </c>
      <c r="CC125" s="83">
        <v>70</v>
      </c>
      <c r="CD125" s="83">
        <v>85</v>
      </c>
      <c r="CE125" s="84"/>
      <c r="CF125" s="84"/>
      <c r="CG125" s="84"/>
      <c r="CH125" s="84">
        <f t="shared" si="47"/>
        <v>155</v>
      </c>
      <c r="CI125" s="84">
        <f t="shared" si="48"/>
        <v>77.5</v>
      </c>
      <c r="CJ125" s="85">
        <v>85</v>
      </c>
      <c r="CK125" s="85">
        <v>98</v>
      </c>
      <c r="CL125" s="86"/>
      <c r="CM125" s="86"/>
      <c r="CN125" s="86"/>
      <c r="CO125" s="86">
        <f t="shared" si="49"/>
        <v>183</v>
      </c>
      <c r="CP125" s="86">
        <f t="shared" si="50"/>
        <v>91.5</v>
      </c>
      <c r="CQ125" s="87"/>
      <c r="CR125" s="87"/>
      <c r="CS125" s="87"/>
      <c r="CT125" s="87"/>
      <c r="CU125" s="88"/>
      <c r="CV125" s="88"/>
      <c r="CW125" s="88"/>
      <c r="CX125" s="88"/>
      <c r="CY125" s="88" t="str">
        <f t="shared" si="51"/>
        <v/>
      </c>
      <c r="CZ125" s="89">
        <f t="shared" si="52"/>
        <v>0</v>
      </c>
      <c r="DA125" s="496">
        <v>29</v>
      </c>
      <c r="DB125" s="496"/>
      <c r="DC125" s="80">
        <f t="shared" si="53"/>
        <v>12.083333333333336</v>
      </c>
      <c r="DD125" s="162" t="str">
        <f t="shared" si="54"/>
        <v/>
      </c>
      <c r="DE125" s="162">
        <f t="shared" si="62"/>
        <v>14.736842105263156</v>
      </c>
      <c r="DF125" s="162">
        <f t="shared" si="63"/>
        <v>39.939393939393938</v>
      </c>
      <c r="DG125" s="162">
        <f t="shared" si="64"/>
        <v>12.083333333333336</v>
      </c>
      <c r="DH125" s="93">
        <f t="shared" si="55"/>
        <v>66.759569377990431</v>
      </c>
      <c r="DI125" s="94">
        <f t="shared" si="56"/>
        <v>79.224730861244012</v>
      </c>
      <c r="DJ125" s="95">
        <f t="shared" si="57"/>
        <v>81.533094098883566</v>
      </c>
      <c r="DK125" s="96">
        <f t="shared" si="58"/>
        <v>83.379784688995215</v>
      </c>
      <c r="DL125" s="163">
        <f t="shared" si="31"/>
        <v>83</v>
      </c>
      <c r="DM125" s="164">
        <f t="shared" si="59"/>
        <v>1</v>
      </c>
      <c r="DN125" s="225">
        <f t="shared" si="60"/>
        <v>82</v>
      </c>
      <c r="DO125" s="240">
        <f t="shared" si="61"/>
        <v>82.5</v>
      </c>
    </row>
    <row r="126" spans="1:119" ht="18" customHeight="1" thickBot="1">
      <c r="A126" s="70"/>
      <c r="B126" s="103" t="s">
        <v>385</v>
      </c>
      <c r="C126" s="234" t="s">
        <v>386</v>
      </c>
      <c r="D126" s="237"/>
      <c r="E126" s="74"/>
      <c r="F126" s="75"/>
      <c r="G126" s="75"/>
      <c r="H126" s="75"/>
      <c r="I126" s="75"/>
      <c r="J126" s="75"/>
      <c r="K126" s="75"/>
      <c r="L126" s="75"/>
      <c r="M126" s="76"/>
      <c r="N126" s="76"/>
      <c r="O126" s="76"/>
      <c r="P126" s="76"/>
      <c r="Q126" s="76" t="str">
        <f t="shared" si="32"/>
        <v/>
      </c>
      <c r="R126" s="76">
        <f t="shared" si="33"/>
        <v>0</v>
      </c>
      <c r="S126" s="77"/>
      <c r="T126" s="77"/>
      <c r="U126" s="77"/>
      <c r="V126" s="77"/>
      <c r="W126" s="77"/>
      <c r="X126" s="78"/>
      <c r="Y126" s="78"/>
      <c r="Z126" s="78"/>
      <c r="AA126" s="78"/>
      <c r="AB126" s="78"/>
      <c r="AC126" s="78" t="str">
        <f t="shared" si="34"/>
        <v/>
      </c>
      <c r="AD126" s="79" t="str">
        <f t="shared" si="35"/>
        <v/>
      </c>
      <c r="AE126" s="74">
        <v>7</v>
      </c>
      <c r="AF126" s="75">
        <v>8</v>
      </c>
      <c r="AG126" s="75">
        <v>15</v>
      </c>
      <c r="AH126" s="75">
        <v>8</v>
      </c>
      <c r="AI126" s="75">
        <v>8</v>
      </c>
      <c r="AJ126" s="75">
        <v>13</v>
      </c>
      <c r="AK126" s="75"/>
      <c r="AL126" s="76"/>
      <c r="AM126" s="76"/>
      <c r="AN126" s="76"/>
      <c r="AO126" s="76">
        <f t="shared" si="36"/>
        <v>59</v>
      </c>
      <c r="AP126" s="76">
        <f t="shared" si="37"/>
        <v>62.10526315789474</v>
      </c>
      <c r="AQ126" s="77"/>
      <c r="AR126" s="77"/>
      <c r="AS126" s="77"/>
      <c r="AT126" s="77"/>
      <c r="AU126" s="78"/>
      <c r="AV126" s="78"/>
      <c r="AW126" s="78"/>
      <c r="AX126" s="78" t="str">
        <f t="shared" si="38"/>
        <v/>
      </c>
      <c r="AY126" s="78">
        <f t="shared" si="39"/>
        <v>0</v>
      </c>
      <c r="AZ126" s="262"/>
      <c r="BA126" s="263"/>
      <c r="BB126" s="80">
        <f t="shared" si="40"/>
        <v>0</v>
      </c>
      <c r="BC126" s="74">
        <v>92</v>
      </c>
      <c r="BD126" s="75">
        <v>98</v>
      </c>
      <c r="BE126" s="75">
        <v>87</v>
      </c>
      <c r="BF126" s="75"/>
      <c r="BG126" s="75"/>
      <c r="BH126" s="76">
        <f t="shared" si="41"/>
        <v>277</v>
      </c>
      <c r="BI126" s="76">
        <f t="shared" si="42"/>
        <v>92.333333333333329</v>
      </c>
      <c r="BJ126" s="77">
        <v>30</v>
      </c>
      <c r="BK126" s="77">
        <v>22</v>
      </c>
      <c r="BL126" s="77"/>
      <c r="BM126" s="77"/>
      <c r="BN126" s="77"/>
      <c r="BO126" s="77"/>
      <c r="BP126" s="77"/>
      <c r="BQ126" s="77"/>
      <c r="BR126" s="77"/>
      <c r="BS126" s="77"/>
      <c r="BT126" s="78">
        <f t="shared" si="43"/>
        <v>52</v>
      </c>
      <c r="BU126" s="78">
        <f t="shared" si="44"/>
        <v>94.545454545454547</v>
      </c>
      <c r="BV126" s="81">
        <v>89</v>
      </c>
      <c r="BW126" s="81">
        <v>89</v>
      </c>
      <c r="BX126" s="81">
        <v>70</v>
      </c>
      <c r="BY126" s="82"/>
      <c r="BZ126" s="82"/>
      <c r="CA126" s="82">
        <f t="shared" si="45"/>
        <v>248</v>
      </c>
      <c r="CB126" s="82">
        <f t="shared" si="46"/>
        <v>82.666666666666671</v>
      </c>
      <c r="CC126" s="83">
        <v>87</v>
      </c>
      <c r="CD126" s="83">
        <v>89</v>
      </c>
      <c r="CE126" s="84"/>
      <c r="CF126" s="84"/>
      <c r="CG126" s="84"/>
      <c r="CH126" s="84">
        <f t="shared" si="47"/>
        <v>176</v>
      </c>
      <c r="CI126" s="84">
        <f t="shared" si="48"/>
        <v>88</v>
      </c>
      <c r="CJ126" s="85">
        <v>85</v>
      </c>
      <c r="CK126" s="85">
        <v>83</v>
      </c>
      <c r="CL126" s="86"/>
      <c r="CM126" s="86"/>
      <c r="CN126" s="86"/>
      <c r="CO126" s="86">
        <f t="shared" si="49"/>
        <v>168</v>
      </c>
      <c r="CP126" s="86">
        <f t="shared" si="50"/>
        <v>84</v>
      </c>
      <c r="CQ126" s="87"/>
      <c r="CR126" s="87"/>
      <c r="CS126" s="87"/>
      <c r="CT126" s="87"/>
      <c r="CU126" s="88"/>
      <c r="CV126" s="88"/>
      <c r="CW126" s="88"/>
      <c r="CX126" s="88"/>
      <c r="CY126" s="88" t="str">
        <f t="shared" si="51"/>
        <v/>
      </c>
      <c r="CZ126" s="89">
        <f t="shared" si="52"/>
        <v>0</v>
      </c>
      <c r="DA126" s="496">
        <v>29</v>
      </c>
      <c r="DB126" s="496"/>
      <c r="DC126" s="80">
        <f t="shared" si="53"/>
        <v>12.083333333333336</v>
      </c>
      <c r="DD126" s="162" t="str">
        <f t="shared" si="54"/>
        <v/>
      </c>
      <c r="DE126" s="162">
        <f t="shared" si="62"/>
        <v>15.526315789473685</v>
      </c>
      <c r="DF126" s="162">
        <f t="shared" si="63"/>
        <v>44.154545454545456</v>
      </c>
      <c r="DG126" s="162">
        <f t="shared" si="64"/>
        <v>12.083333333333336</v>
      </c>
      <c r="DH126" s="93">
        <f t="shared" si="55"/>
        <v>71.76419457735247</v>
      </c>
      <c r="DI126" s="94">
        <f t="shared" si="56"/>
        <v>82.35262161084529</v>
      </c>
      <c r="DJ126" s="95">
        <f t="shared" si="57"/>
        <v>84.313441431862486</v>
      </c>
      <c r="DK126" s="96">
        <f t="shared" si="58"/>
        <v>85.882097288676235</v>
      </c>
      <c r="DL126" s="163">
        <f t="shared" si="31"/>
        <v>86</v>
      </c>
      <c r="DM126" s="164">
        <f t="shared" si="59"/>
        <v>-2</v>
      </c>
      <c r="DN126" s="225">
        <f t="shared" si="60"/>
        <v>88</v>
      </c>
      <c r="DO126" s="240">
        <f>IFERROR(AVERAGE(DL126,DN126),"")</f>
        <v>87</v>
      </c>
    </row>
    <row r="127" spans="1:119" ht="18" hidden="1" customHeight="1">
      <c r="A127" s="70"/>
      <c r="B127" s="103"/>
      <c r="C127" s="234"/>
      <c r="D127" s="235"/>
      <c r="E127" s="74"/>
      <c r="F127" s="75"/>
      <c r="G127" s="75"/>
      <c r="H127" s="75"/>
      <c r="I127" s="75"/>
      <c r="J127" s="75"/>
      <c r="K127" s="75"/>
      <c r="L127" s="75"/>
      <c r="M127" s="76"/>
      <c r="N127" s="76"/>
      <c r="O127" s="76"/>
      <c r="P127" s="76"/>
      <c r="Q127" s="76" t="str">
        <f t="shared" si="32"/>
        <v/>
      </c>
      <c r="R127" s="76">
        <f t="shared" si="33"/>
        <v>0</v>
      </c>
      <c r="S127" s="77"/>
      <c r="T127" s="77"/>
      <c r="U127" s="77"/>
      <c r="V127" s="77"/>
      <c r="W127" s="77"/>
      <c r="X127" s="78"/>
      <c r="Y127" s="78"/>
      <c r="Z127" s="78"/>
      <c r="AA127" s="78"/>
      <c r="AB127" s="78"/>
      <c r="AC127" s="78" t="str">
        <f t="shared" si="34"/>
        <v/>
      </c>
      <c r="AD127" s="79" t="str">
        <f t="shared" si="35"/>
        <v/>
      </c>
      <c r="AE127" s="74"/>
      <c r="AF127" s="75"/>
      <c r="AG127" s="75"/>
      <c r="AH127" s="75"/>
      <c r="AI127" s="75"/>
      <c r="AJ127" s="75"/>
      <c r="AK127" s="75"/>
      <c r="AL127" s="76"/>
      <c r="AM127" s="76"/>
      <c r="AN127" s="76"/>
      <c r="AO127" s="76" t="str">
        <f t="shared" si="36"/>
        <v/>
      </c>
      <c r="AP127" s="76" t="str">
        <f t="shared" si="37"/>
        <v/>
      </c>
      <c r="AQ127" s="77"/>
      <c r="AR127" s="77"/>
      <c r="AS127" s="77"/>
      <c r="AT127" s="77"/>
      <c r="AU127" s="78"/>
      <c r="AV127" s="78"/>
      <c r="AW127" s="78"/>
      <c r="AX127" s="78" t="str">
        <f t="shared" si="38"/>
        <v/>
      </c>
      <c r="AY127" s="78">
        <f t="shared" si="39"/>
        <v>0</v>
      </c>
      <c r="AZ127" s="262"/>
      <c r="BA127" s="263"/>
      <c r="BB127" s="80">
        <f t="shared" si="40"/>
        <v>0</v>
      </c>
      <c r="BC127" s="74"/>
      <c r="BD127" s="75"/>
      <c r="BE127" s="75"/>
      <c r="BF127" s="75"/>
      <c r="BG127" s="75"/>
      <c r="BH127" s="76" t="str">
        <f t="shared" si="41"/>
        <v/>
      </c>
      <c r="BI127" s="76" t="str">
        <f t="shared" si="42"/>
        <v/>
      </c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8" t="str">
        <f t="shared" si="43"/>
        <v/>
      </c>
      <c r="BU127" s="78" t="str">
        <f t="shared" si="44"/>
        <v/>
      </c>
      <c r="BV127" s="81"/>
      <c r="BW127" s="81"/>
      <c r="BX127" s="81"/>
      <c r="BY127" s="82"/>
      <c r="BZ127" s="82"/>
      <c r="CA127" s="82" t="str">
        <f t="shared" si="45"/>
        <v/>
      </c>
      <c r="CB127" s="82" t="str">
        <f t="shared" si="46"/>
        <v/>
      </c>
      <c r="CC127" s="83"/>
      <c r="CD127" s="83"/>
      <c r="CE127" s="84"/>
      <c r="CF127" s="84"/>
      <c r="CG127" s="84"/>
      <c r="CH127" s="84" t="str">
        <f t="shared" si="47"/>
        <v/>
      </c>
      <c r="CI127" s="84" t="str">
        <f t="shared" si="48"/>
        <v/>
      </c>
      <c r="CJ127" s="85"/>
      <c r="CK127" s="85"/>
      <c r="CL127" s="86"/>
      <c r="CM127" s="86"/>
      <c r="CN127" s="86"/>
      <c r="CO127" s="86" t="str">
        <f t="shared" si="49"/>
        <v/>
      </c>
      <c r="CP127" s="86" t="str">
        <f t="shared" si="50"/>
        <v/>
      </c>
      <c r="CQ127" s="87"/>
      <c r="CR127" s="87"/>
      <c r="CS127" s="87"/>
      <c r="CT127" s="87"/>
      <c r="CU127" s="88"/>
      <c r="CV127" s="88"/>
      <c r="CW127" s="88"/>
      <c r="CX127" s="88"/>
      <c r="CY127" s="88" t="str">
        <f t="shared" si="51"/>
        <v/>
      </c>
      <c r="CZ127" s="89">
        <f t="shared" si="52"/>
        <v>0</v>
      </c>
      <c r="DA127" s="496"/>
      <c r="DB127" s="496"/>
      <c r="DC127" s="80" t="str">
        <f t="shared" si="53"/>
        <v/>
      </c>
      <c r="DD127" s="162" t="str">
        <f t="shared" si="54"/>
        <v/>
      </c>
      <c r="DE127" s="162" t="str">
        <f t="shared" si="62"/>
        <v/>
      </c>
      <c r="DF127" s="162" t="str">
        <f t="shared" si="63"/>
        <v/>
      </c>
      <c r="DG127" s="162" t="str">
        <f t="shared" si="64"/>
        <v/>
      </c>
      <c r="DH127" s="93" t="str">
        <f t="shared" si="55"/>
        <v/>
      </c>
      <c r="DI127" s="94" t="str">
        <f t="shared" si="56"/>
        <v/>
      </c>
      <c r="DJ127" s="95" t="str">
        <f t="shared" si="57"/>
        <v/>
      </c>
      <c r="DK127" s="96" t="str">
        <f t="shared" si="58"/>
        <v/>
      </c>
      <c r="DL127" s="163" t="str">
        <f t="shared" si="31"/>
        <v/>
      </c>
      <c r="DM127" s="164" t="str">
        <f t="shared" si="59"/>
        <v/>
      </c>
      <c r="DN127" s="225" t="str">
        <f t="shared" si="60"/>
        <v/>
      </c>
      <c r="DO127" s="175" t="str">
        <f t="shared" ref="DO127:DO135" si="65">IFERROR(AVERAGE(DL127,DN127),"")</f>
        <v/>
      </c>
    </row>
    <row r="128" spans="1:119" ht="18" hidden="1" customHeight="1">
      <c r="A128" s="70"/>
      <c r="B128" s="103"/>
      <c r="C128" s="234"/>
      <c r="D128" s="235"/>
      <c r="E128" s="74"/>
      <c r="F128" s="75"/>
      <c r="G128" s="75"/>
      <c r="H128" s="75"/>
      <c r="I128" s="75"/>
      <c r="J128" s="75"/>
      <c r="K128" s="75"/>
      <c r="L128" s="75"/>
      <c r="M128" s="76"/>
      <c r="N128" s="76"/>
      <c r="O128" s="76"/>
      <c r="P128" s="76"/>
      <c r="Q128" s="76" t="str">
        <f t="shared" si="32"/>
        <v/>
      </c>
      <c r="R128" s="76">
        <f t="shared" si="33"/>
        <v>0</v>
      </c>
      <c r="S128" s="77"/>
      <c r="T128" s="77"/>
      <c r="U128" s="77"/>
      <c r="V128" s="77"/>
      <c r="W128" s="77"/>
      <c r="X128" s="78"/>
      <c r="Y128" s="78"/>
      <c r="Z128" s="78"/>
      <c r="AA128" s="78"/>
      <c r="AB128" s="78"/>
      <c r="AC128" s="78" t="str">
        <f t="shared" si="34"/>
        <v/>
      </c>
      <c r="AD128" s="79" t="str">
        <f t="shared" si="35"/>
        <v/>
      </c>
      <c r="AE128" s="74"/>
      <c r="AF128" s="75"/>
      <c r="AG128" s="75"/>
      <c r="AH128" s="75"/>
      <c r="AI128" s="75"/>
      <c r="AJ128" s="75"/>
      <c r="AK128" s="75"/>
      <c r="AL128" s="76"/>
      <c r="AM128" s="76"/>
      <c r="AN128" s="76"/>
      <c r="AO128" s="76" t="str">
        <f t="shared" si="36"/>
        <v/>
      </c>
      <c r="AP128" s="76" t="str">
        <f t="shared" si="37"/>
        <v/>
      </c>
      <c r="AQ128" s="77"/>
      <c r="AR128" s="77"/>
      <c r="AS128" s="77"/>
      <c r="AT128" s="77"/>
      <c r="AU128" s="78"/>
      <c r="AV128" s="78"/>
      <c r="AW128" s="78"/>
      <c r="AX128" s="78" t="str">
        <f t="shared" si="38"/>
        <v/>
      </c>
      <c r="AY128" s="78">
        <f t="shared" si="39"/>
        <v>0</v>
      </c>
      <c r="AZ128" s="262"/>
      <c r="BA128" s="263"/>
      <c r="BB128" s="80">
        <f t="shared" si="40"/>
        <v>0</v>
      </c>
      <c r="BC128" s="74"/>
      <c r="BD128" s="75"/>
      <c r="BE128" s="75"/>
      <c r="BF128" s="75"/>
      <c r="BG128" s="75"/>
      <c r="BH128" s="76" t="str">
        <f t="shared" si="41"/>
        <v/>
      </c>
      <c r="BI128" s="76" t="str">
        <f t="shared" si="42"/>
        <v/>
      </c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8" t="str">
        <f t="shared" si="43"/>
        <v/>
      </c>
      <c r="BU128" s="78" t="str">
        <f t="shared" si="44"/>
        <v/>
      </c>
      <c r="BV128" s="81"/>
      <c r="BW128" s="81"/>
      <c r="BX128" s="81"/>
      <c r="BY128" s="82"/>
      <c r="BZ128" s="82"/>
      <c r="CA128" s="82" t="str">
        <f t="shared" si="45"/>
        <v/>
      </c>
      <c r="CB128" s="82" t="str">
        <f t="shared" si="46"/>
        <v/>
      </c>
      <c r="CC128" s="83"/>
      <c r="CD128" s="83"/>
      <c r="CE128" s="84"/>
      <c r="CF128" s="84"/>
      <c r="CG128" s="84"/>
      <c r="CH128" s="84" t="str">
        <f t="shared" si="47"/>
        <v/>
      </c>
      <c r="CI128" s="84" t="str">
        <f t="shared" si="48"/>
        <v/>
      </c>
      <c r="CJ128" s="85"/>
      <c r="CK128" s="85"/>
      <c r="CL128" s="86"/>
      <c r="CM128" s="86"/>
      <c r="CN128" s="86"/>
      <c r="CO128" s="86" t="str">
        <f t="shared" si="49"/>
        <v/>
      </c>
      <c r="CP128" s="86" t="str">
        <f t="shared" si="50"/>
        <v/>
      </c>
      <c r="CQ128" s="87"/>
      <c r="CR128" s="87"/>
      <c r="CS128" s="87"/>
      <c r="CT128" s="87"/>
      <c r="CU128" s="88"/>
      <c r="CV128" s="88"/>
      <c r="CW128" s="88"/>
      <c r="CX128" s="88"/>
      <c r="CY128" s="88" t="str">
        <f t="shared" si="51"/>
        <v/>
      </c>
      <c r="CZ128" s="89">
        <f t="shared" si="52"/>
        <v>0</v>
      </c>
      <c r="DA128" s="496"/>
      <c r="DB128" s="496"/>
      <c r="DC128" s="80" t="str">
        <f t="shared" si="53"/>
        <v/>
      </c>
      <c r="DD128" s="162" t="str">
        <f t="shared" si="54"/>
        <v/>
      </c>
      <c r="DE128" s="162" t="str">
        <f t="shared" si="62"/>
        <v/>
      </c>
      <c r="DF128" s="162" t="str">
        <f t="shared" si="63"/>
        <v/>
      </c>
      <c r="DG128" s="162" t="str">
        <f t="shared" si="64"/>
        <v/>
      </c>
      <c r="DH128" s="93" t="str">
        <f t="shared" si="55"/>
        <v/>
      </c>
      <c r="DI128" s="94" t="str">
        <f t="shared" si="56"/>
        <v/>
      </c>
      <c r="DJ128" s="95" t="str">
        <f t="shared" si="57"/>
        <v/>
      </c>
      <c r="DK128" s="96" t="str">
        <f t="shared" si="58"/>
        <v/>
      </c>
      <c r="DL128" s="163" t="str">
        <f t="shared" si="31"/>
        <v/>
      </c>
      <c r="DM128" s="164" t="str">
        <f t="shared" si="59"/>
        <v/>
      </c>
      <c r="DN128" s="225" t="str">
        <f t="shared" si="60"/>
        <v/>
      </c>
      <c r="DO128" s="175" t="str">
        <f t="shared" si="65"/>
        <v/>
      </c>
    </row>
    <row r="129" spans="1:119" ht="18" hidden="1" customHeight="1">
      <c r="A129" s="70"/>
      <c r="B129" s="103"/>
      <c r="C129" s="234"/>
      <c r="D129" s="235"/>
      <c r="E129" s="74"/>
      <c r="F129" s="75"/>
      <c r="G129" s="75"/>
      <c r="H129" s="75"/>
      <c r="I129" s="75"/>
      <c r="J129" s="75"/>
      <c r="K129" s="75"/>
      <c r="L129" s="75"/>
      <c r="M129" s="76"/>
      <c r="N129" s="76"/>
      <c r="O129" s="76"/>
      <c r="P129" s="76"/>
      <c r="Q129" s="76" t="str">
        <f t="shared" si="32"/>
        <v/>
      </c>
      <c r="R129" s="76">
        <f t="shared" si="33"/>
        <v>0</v>
      </c>
      <c r="S129" s="77"/>
      <c r="T129" s="77"/>
      <c r="U129" s="77"/>
      <c r="V129" s="77"/>
      <c r="W129" s="77"/>
      <c r="X129" s="78"/>
      <c r="Y129" s="78"/>
      <c r="Z129" s="78"/>
      <c r="AA129" s="78"/>
      <c r="AB129" s="78"/>
      <c r="AC129" s="78" t="str">
        <f t="shared" si="34"/>
        <v/>
      </c>
      <c r="AD129" s="79" t="str">
        <f t="shared" si="35"/>
        <v/>
      </c>
      <c r="AE129" s="74"/>
      <c r="AF129" s="75"/>
      <c r="AG129" s="75"/>
      <c r="AH129" s="75"/>
      <c r="AI129" s="75"/>
      <c r="AJ129" s="75"/>
      <c r="AK129" s="75"/>
      <c r="AL129" s="76"/>
      <c r="AM129" s="76"/>
      <c r="AN129" s="76"/>
      <c r="AO129" s="76" t="str">
        <f t="shared" si="36"/>
        <v/>
      </c>
      <c r="AP129" s="76" t="str">
        <f t="shared" si="37"/>
        <v/>
      </c>
      <c r="AQ129" s="77"/>
      <c r="AR129" s="77"/>
      <c r="AS129" s="77"/>
      <c r="AT129" s="77"/>
      <c r="AU129" s="78"/>
      <c r="AV129" s="78"/>
      <c r="AW129" s="78"/>
      <c r="AX129" s="78" t="str">
        <f t="shared" si="38"/>
        <v/>
      </c>
      <c r="AY129" s="78">
        <f t="shared" si="39"/>
        <v>0</v>
      </c>
      <c r="AZ129" s="262"/>
      <c r="BA129" s="263"/>
      <c r="BB129" s="80">
        <f t="shared" si="40"/>
        <v>0</v>
      </c>
      <c r="BC129" s="74"/>
      <c r="BD129" s="75"/>
      <c r="BE129" s="75"/>
      <c r="BF129" s="75"/>
      <c r="BG129" s="75"/>
      <c r="BH129" s="76" t="str">
        <f t="shared" si="41"/>
        <v/>
      </c>
      <c r="BI129" s="76" t="str">
        <f t="shared" si="42"/>
        <v/>
      </c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8" t="str">
        <f t="shared" si="43"/>
        <v/>
      </c>
      <c r="BU129" s="78" t="str">
        <f t="shared" si="44"/>
        <v/>
      </c>
      <c r="BV129" s="81"/>
      <c r="BW129" s="81"/>
      <c r="BX129" s="81"/>
      <c r="BY129" s="82"/>
      <c r="BZ129" s="82"/>
      <c r="CA129" s="82" t="str">
        <f t="shared" si="45"/>
        <v/>
      </c>
      <c r="CB129" s="82" t="str">
        <f t="shared" si="46"/>
        <v/>
      </c>
      <c r="CC129" s="83"/>
      <c r="CD129" s="83"/>
      <c r="CE129" s="84"/>
      <c r="CF129" s="84"/>
      <c r="CG129" s="84"/>
      <c r="CH129" s="84" t="str">
        <f t="shared" si="47"/>
        <v/>
      </c>
      <c r="CI129" s="84" t="str">
        <f t="shared" si="48"/>
        <v/>
      </c>
      <c r="CJ129" s="85"/>
      <c r="CK129" s="85"/>
      <c r="CL129" s="86"/>
      <c r="CM129" s="86"/>
      <c r="CN129" s="86"/>
      <c r="CO129" s="86" t="str">
        <f t="shared" si="49"/>
        <v/>
      </c>
      <c r="CP129" s="86" t="str">
        <f t="shared" si="50"/>
        <v/>
      </c>
      <c r="CQ129" s="87"/>
      <c r="CR129" s="87"/>
      <c r="CS129" s="87"/>
      <c r="CT129" s="87"/>
      <c r="CU129" s="88"/>
      <c r="CV129" s="88"/>
      <c r="CW129" s="88"/>
      <c r="CX129" s="88"/>
      <c r="CY129" s="88" t="str">
        <f t="shared" si="51"/>
        <v/>
      </c>
      <c r="CZ129" s="89">
        <f t="shared" si="52"/>
        <v>0</v>
      </c>
      <c r="DA129" s="496"/>
      <c r="DB129" s="496"/>
      <c r="DC129" s="80" t="str">
        <f t="shared" si="53"/>
        <v/>
      </c>
      <c r="DD129" s="162" t="str">
        <f t="shared" si="54"/>
        <v/>
      </c>
      <c r="DE129" s="162" t="str">
        <f t="shared" si="62"/>
        <v/>
      </c>
      <c r="DF129" s="162" t="str">
        <f t="shared" si="63"/>
        <v/>
      </c>
      <c r="DG129" s="162" t="str">
        <f t="shared" si="64"/>
        <v/>
      </c>
      <c r="DH129" s="93" t="str">
        <f t="shared" si="55"/>
        <v/>
      </c>
      <c r="DI129" s="94" t="str">
        <f t="shared" si="56"/>
        <v/>
      </c>
      <c r="DJ129" s="95" t="str">
        <f t="shared" si="57"/>
        <v/>
      </c>
      <c r="DK129" s="96" t="str">
        <f t="shared" si="58"/>
        <v/>
      </c>
      <c r="DL129" s="163" t="str">
        <f t="shared" si="31"/>
        <v/>
      </c>
      <c r="DM129" s="164" t="str">
        <f t="shared" si="59"/>
        <v/>
      </c>
      <c r="DN129" s="225" t="str">
        <f t="shared" si="60"/>
        <v/>
      </c>
      <c r="DO129" s="175" t="str">
        <f t="shared" si="65"/>
        <v/>
      </c>
    </row>
    <row r="130" spans="1:119" ht="18" hidden="1" customHeight="1">
      <c r="A130" s="70"/>
      <c r="B130" s="103"/>
      <c r="C130" s="234"/>
      <c r="D130" s="235"/>
      <c r="E130" s="74"/>
      <c r="F130" s="75"/>
      <c r="G130" s="75"/>
      <c r="H130" s="75"/>
      <c r="I130" s="75"/>
      <c r="J130" s="75"/>
      <c r="K130" s="75"/>
      <c r="L130" s="75"/>
      <c r="M130" s="76"/>
      <c r="N130" s="76"/>
      <c r="O130" s="76"/>
      <c r="P130" s="76"/>
      <c r="Q130" s="76" t="str">
        <f t="shared" si="32"/>
        <v/>
      </c>
      <c r="R130" s="76">
        <f t="shared" si="33"/>
        <v>0</v>
      </c>
      <c r="S130" s="77"/>
      <c r="T130" s="77"/>
      <c r="U130" s="77"/>
      <c r="V130" s="77"/>
      <c r="W130" s="77"/>
      <c r="X130" s="78"/>
      <c r="Y130" s="78"/>
      <c r="Z130" s="78"/>
      <c r="AA130" s="78"/>
      <c r="AB130" s="78"/>
      <c r="AC130" s="78" t="str">
        <f t="shared" si="34"/>
        <v/>
      </c>
      <c r="AD130" s="79" t="str">
        <f t="shared" si="35"/>
        <v/>
      </c>
      <c r="AE130" s="74"/>
      <c r="AF130" s="75"/>
      <c r="AG130" s="75"/>
      <c r="AH130" s="75"/>
      <c r="AI130" s="75"/>
      <c r="AJ130" s="75"/>
      <c r="AK130" s="75"/>
      <c r="AL130" s="76"/>
      <c r="AM130" s="76"/>
      <c r="AN130" s="76"/>
      <c r="AO130" s="76" t="str">
        <f t="shared" si="36"/>
        <v/>
      </c>
      <c r="AP130" s="76" t="str">
        <f t="shared" si="37"/>
        <v/>
      </c>
      <c r="AQ130" s="77"/>
      <c r="AR130" s="77"/>
      <c r="AS130" s="77"/>
      <c r="AT130" s="77"/>
      <c r="AU130" s="78"/>
      <c r="AV130" s="78"/>
      <c r="AW130" s="78"/>
      <c r="AX130" s="78" t="str">
        <f t="shared" si="38"/>
        <v/>
      </c>
      <c r="AY130" s="78">
        <f t="shared" si="39"/>
        <v>0</v>
      </c>
      <c r="AZ130" s="262"/>
      <c r="BA130" s="263"/>
      <c r="BB130" s="80">
        <f t="shared" si="40"/>
        <v>0</v>
      </c>
      <c r="BC130" s="74"/>
      <c r="BD130" s="75"/>
      <c r="BE130" s="75"/>
      <c r="BF130" s="75"/>
      <c r="BG130" s="75"/>
      <c r="BH130" s="76" t="str">
        <f t="shared" si="41"/>
        <v/>
      </c>
      <c r="BI130" s="76" t="str">
        <f t="shared" si="42"/>
        <v/>
      </c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8" t="str">
        <f t="shared" si="43"/>
        <v/>
      </c>
      <c r="BU130" s="78" t="str">
        <f t="shared" si="44"/>
        <v/>
      </c>
      <c r="BV130" s="81"/>
      <c r="BW130" s="81"/>
      <c r="BX130" s="81"/>
      <c r="BY130" s="82"/>
      <c r="BZ130" s="82"/>
      <c r="CA130" s="82" t="str">
        <f t="shared" si="45"/>
        <v/>
      </c>
      <c r="CB130" s="82" t="str">
        <f t="shared" si="46"/>
        <v/>
      </c>
      <c r="CC130" s="83"/>
      <c r="CD130" s="83"/>
      <c r="CE130" s="84"/>
      <c r="CF130" s="84"/>
      <c r="CG130" s="84"/>
      <c r="CH130" s="84" t="str">
        <f t="shared" si="47"/>
        <v/>
      </c>
      <c r="CI130" s="84" t="str">
        <f t="shared" si="48"/>
        <v/>
      </c>
      <c r="CJ130" s="85"/>
      <c r="CK130" s="85"/>
      <c r="CL130" s="86"/>
      <c r="CM130" s="86"/>
      <c r="CN130" s="86"/>
      <c r="CO130" s="86" t="str">
        <f t="shared" si="49"/>
        <v/>
      </c>
      <c r="CP130" s="86" t="str">
        <f t="shared" si="50"/>
        <v/>
      </c>
      <c r="CQ130" s="87"/>
      <c r="CR130" s="87"/>
      <c r="CS130" s="87"/>
      <c r="CT130" s="87"/>
      <c r="CU130" s="88"/>
      <c r="CV130" s="88"/>
      <c r="CW130" s="88"/>
      <c r="CX130" s="88"/>
      <c r="CY130" s="88" t="str">
        <f t="shared" si="51"/>
        <v/>
      </c>
      <c r="CZ130" s="89">
        <f t="shared" si="52"/>
        <v>0</v>
      </c>
      <c r="DA130" s="496"/>
      <c r="DB130" s="496"/>
      <c r="DC130" s="80" t="str">
        <f t="shared" si="53"/>
        <v/>
      </c>
      <c r="DD130" s="162" t="str">
        <f t="shared" si="54"/>
        <v/>
      </c>
      <c r="DE130" s="162" t="str">
        <f t="shared" si="62"/>
        <v/>
      </c>
      <c r="DF130" s="162" t="str">
        <f t="shared" si="63"/>
        <v/>
      </c>
      <c r="DG130" s="162" t="str">
        <f t="shared" si="64"/>
        <v/>
      </c>
      <c r="DH130" s="93" t="str">
        <f t="shared" si="55"/>
        <v/>
      </c>
      <c r="DI130" s="94" t="str">
        <f t="shared" si="56"/>
        <v/>
      </c>
      <c r="DJ130" s="95" t="str">
        <f t="shared" si="57"/>
        <v/>
      </c>
      <c r="DK130" s="96" t="str">
        <f t="shared" si="58"/>
        <v/>
      </c>
      <c r="DL130" s="163" t="str">
        <f t="shared" si="31"/>
        <v/>
      </c>
      <c r="DM130" s="164" t="str">
        <f t="shared" si="59"/>
        <v/>
      </c>
      <c r="DN130" s="225" t="str">
        <f t="shared" si="60"/>
        <v/>
      </c>
      <c r="DO130" s="175" t="str">
        <f t="shared" si="65"/>
        <v/>
      </c>
    </row>
    <row r="131" spans="1:119" ht="18" hidden="1" customHeight="1">
      <c r="A131" s="70"/>
      <c r="B131" s="103"/>
      <c r="C131" s="234"/>
      <c r="D131" s="235"/>
      <c r="E131" s="74"/>
      <c r="F131" s="75"/>
      <c r="G131" s="75"/>
      <c r="H131" s="75"/>
      <c r="I131" s="75"/>
      <c r="J131" s="75"/>
      <c r="K131" s="75"/>
      <c r="L131" s="75"/>
      <c r="M131" s="76"/>
      <c r="N131" s="76"/>
      <c r="O131" s="76"/>
      <c r="P131" s="76"/>
      <c r="Q131" s="76" t="str">
        <f t="shared" si="32"/>
        <v/>
      </c>
      <c r="R131" s="76">
        <f t="shared" si="33"/>
        <v>0</v>
      </c>
      <c r="S131" s="77"/>
      <c r="T131" s="77"/>
      <c r="U131" s="77"/>
      <c r="V131" s="77"/>
      <c r="W131" s="77"/>
      <c r="X131" s="78"/>
      <c r="Y131" s="78"/>
      <c r="Z131" s="78"/>
      <c r="AA131" s="78"/>
      <c r="AB131" s="78"/>
      <c r="AC131" s="78" t="str">
        <f t="shared" si="34"/>
        <v/>
      </c>
      <c r="AD131" s="79" t="str">
        <f t="shared" si="35"/>
        <v/>
      </c>
      <c r="AE131" s="74"/>
      <c r="AF131" s="75"/>
      <c r="AG131" s="75"/>
      <c r="AH131" s="75"/>
      <c r="AI131" s="75"/>
      <c r="AJ131" s="75"/>
      <c r="AK131" s="75"/>
      <c r="AL131" s="76"/>
      <c r="AM131" s="76"/>
      <c r="AN131" s="76"/>
      <c r="AO131" s="76" t="str">
        <f t="shared" si="36"/>
        <v/>
      </c>
      <c r="AP131" s="76" t="str">
        <f t="shared" si="37"/>
        <v/>
      </c>
      <c r="AQ131" s="77"/>
      <c r="AR131" s="77"/>
      <c r="AS131" s="77"/>
      <c r="AT131" s="77"/>
      <c r="AU131" s="78"/>
      <c r="AV131" s="78"/>
      <c r="AW131" s="78"/>
      <c r="AX131" s="78" t="str">
        <f t="shared" si="38"/>
        <v/>
      </c>
      <c r="AY131" s="78">
        <f t="shared" si="39"/>
        <v>0</v>
      </c>
      <c r="AZ131" s="262"/>
      <c r="BA131" s="263"/>
      <c r="BB131" s="80">
        <f t="shared" si="40"/>
        <v>0</v>
      </c>
      <c r="BC131" s="74"/>
      <c r="BD131" s="75"/>
      <c r="BE131" s="75"/>
      <c r="BF131" s="75"/>
      <c r="BG131" s="75"/>
      <c r="BH131" s="76" t="str">
        <f t="shared" si="41"/>
        <v/>
      </c>
      <c r="BI131" s="76" t="str">
        <f t="shared" si="42"/>
        <v/>
      </c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8" t="str">
        <f t="shared" si="43"/>
        <v/>
      </c>
      <c r="BU131" s="78" t="str">
        <f t="shared" si="44"/>
        <v/>
      </c>
      <c r="BV131" s="81"/>
      <c r="BW131" s="81"/>
      <c r="BX131" s="81"/>
      <c r="BY131" s="82"/>
      <c r="BZ131" s="82"/>
      <c r="CA131" s="82" t="str">
        <f t="shared" si="45"/>
        <v/>
      </c>
      <c r="CB131" s="82" t="str">
        <f t="shared" si="46"/>
        <v/>
      </c>
      <c r="CC131" s="83"/>
      <c r="CD131" s="83"/>
      <c r="CE131" s="84"/>
      <c r="CF131" s="84"/>
      <c r="CG131" s="84"/>
      <c r="CH131" s="84" t="str">
        <f t="shared" si="47"/>
        <v/>
      </c>
      <c r="CI131" s="84" t="str">
        <f t="shared" si="48"/>
        <v/>
      </c>
      <c r="CJ131" s="85"/>
      <c r="CK131" s="85"/>
      <c r="CL131" s="86"/>
      <c r="CM131" s="86"/>
      <c r="CN131" s="86"/>
      <c r="CO131" s="86" t="str">
        <f t="shared" si="49"/>
        <v/>
      </c>
      <c r="CP131" s="86" t="str">
        <f t="shared" si="50"/>
        <v/>
      </c>
      <c r="CQ131" s="87"/>
      <c r="CR131" s="87"/>
      <c r="CS131" s="87"/>
      <c r="CT131" s="87"/>
      <c r="CU131" s="88"/>
      <c r="CV131" s="88"/>
      <c r="CW131" s="88"/>
      <c r="CX131" s="88"/>
      <c r="CY131" s="88" t="str">
        <f t="shared" si="51"/>
        <v/>
      </c>
      <c r="CZ131" s="89">
        <f t="shared" si="52"/>
        <v>0</v>
      </c>
      <c r="DA131" s="496"/>
      <c r="DB131" s="496"/>
      <c r="DC131" s="80" t="str">
        <f t="shared" si="53"/>
        <v/>
      </c>
      <c r="DD131" s="162" t="str">
        <f t="shared" si="54"/>
        <v/>
      </c>
      <c r="DE131" s="162" t="str">
        <f t="shared" si="62"/>
        <v/>
      </c>
      <c r="DF131" s="162" t="str">
        <f t="shared" si="63"/>
        <v/>
      </c>
      <c r="DG131" s="162" t="str">
        <f t="shared" si="64"/>
        <v/>
      </c>
      <c r="DH131" s="93" t="str">
        <f t="shared" si="55"/>
        <v/>
      </c>
      <c r="DI131" s="94" t="str">
        <f t="shared" si="56"/>
        <v/>
      </c>
      <c r="DJ131" s="95" t="str">
        <f t="shared" si="57"/>
        <v/>
      </c>
      <c r="DK131" s="96" t="str">
        <f t="shared" si="58"/>
        <v/>
      </c>
      <c r="DL131" s="163" t="str">
        <f t="shared" si="31"/>
        <v/>
      </c>
      <c r="DM131" s="164" t="str">
        <f t="shared" si="59"/>
        <v/>
      </c>
      <c r="DN131" s="225" t="str">
        <f t="shared" si="60"/>
        <v/>
      </c>
      <c r="DO131" s="175" t="str">
        <f t="shared" si="65"/>
        <v/>
      </c>
    </row>
    <row r="132" spans="1:119" ht="18" hidden="1" customHeight="1">
      <c r="A132" s="70"/>
      <c r="B132" s="103"/>
      <c r="C132" s="234"/>
      <c r="D132" s="235"/>
      <c r="E132" s="74"/>
      <c r="F132" s="75"/>
      <c r="G132" s="75"/>
      <c r="H132" s="75"/>
      <c r="I132" s="75"/>
      <c r="J132" s="75"/>
      <c r="K132" s="75"/>
      <c r="L132" s="75"/>
      <c r="M132" s="76"/>
      <c r="N132" s="76"/>
      <c r="O132" s="76"/>
      <c r="P132" s="76"/>
      <c r="Q132" s="76" t="str">
        <f t="shared" si="32"/>
        <v/>
      </c>
      <c r="R132" s="76">
        <f t="shared" si="33"/>
        <v>0</v>
      </c>
      <c r="S132" s="77"/>
      <c r="T132" s="77"/>
      <c r="U132" s="77"/>
      <c r="V132" s="77"/>
      <c r="W132" s="77"/>
      <c r="X132" s="78"/>
      <c r="Y132" s="78"/>
      <c r="Z132" s="78"/>
      <c r="AA132" s="78"/>
      <c r="AB132" s="78"/>
      <c r="AC132" s="78" t="str">
        <f t="shared" si="34"/>
        <v/>
      </c>
      <c r="AD132" s="79" t="str">
        <f t="shared" si="35"/>
        <v/>
      </c>
      <c r="AE132" s="74"/>
      <c r="AF132" s="75"/>
      <c r="AG132" s="75"/>
      <c r="AH132" s="75"/>
      <c r="AI132" s="75"/>
      <c r="AJ132" s="75"/>
      <c r="AK132" s="75"/>
      <c r="AL132" s="76"/>
      <c r="AM132" s="76"/>
      <c r="AN132" s="76"/>
      <c r="AO132" s="76" t="str">
        <f t="shared" si="36"/>
        <v/>
      </c>
      <c r="AP132" s="76" t="str">
        <f t="shared" si="37"/>
        <v/>
      </c>
      <c r="AQ132" s="77"/>
      <c r="AR132" s="77"/>
      <c r="AS132" s="77"/>
      <c r="AT132" s="77"/>
      <c r="AU132" s="78"/>
      <c r="AV132" s="78"/>
      <c r="AW132" s="78"/>
      <c r="AX132" s="78" t="str">
        <f t="shared" si="38"/>
        <v/>
      </c>
      <c r="AY132" s="78">
        <f t="shared" si="39"/>
        <v>0</v>
      </c>
      <c r="AZ132" s="262"/>
      <c r="BA132" s="263"/>
      <c r="BB132" s="80">
        <f t="shared" si="40"/>
        <v>0</v>
      </c>
      <c r="BC132" s="74"/>
      <c r="BD132" s="75"/>
      <c r="BE132" s="75"/>
      <c r="BF132" s="75"/>
      <c r="BG132" s="75"/>
      <c r="BH132" s="76" t="str">
        <f t="shared" si="41"/>
        <v/>
      </c>
      <c r="BI132" s="76" t="str">
        <f t="shared" si="42"/>
        <v/>
      </c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8" t="str">
        <f t="shared" si="43"/>
        <v/>
      </c>
      <c r="BU132" s="78" t="str">
        <f t="shared" si="44"/>
        <v/>
      </c>
      <c r="BV132" s="81"/>
      <c r="BW132" s="81"/>
      <c r="BX132" s="81"/>
      <c r="BY132" s="82"/>
      <c r="BZ132" s="82"/>
      <c r="CA132" s="82" t="str">
        <f t="shared" si="45"/>
        <v/>
      </c>
      <c r="CB132" s="82" t="str">
        <f t="shared" si="46"/>
        <v/>
      </c>
      <c r="CC132" s="83"/>
      <c r="CD132" s="83"/>
      <c r="CE132" s="84"/>
      <c r="CF132" s="84"/>
      <c r="CG132" s="84"/>
      <c r="CH132" s="84" t="str">
        <f t="shared" si="47"/>
        <v/>
      </c>
      <c r="CI132" s="84" t="str">
        <f t="shared" si="48"/>
        <v/>
      </c>
      <c r="CJ132" s="85"/>
      <c r="CK132" s="85"/>
      <c r="CL132" s="86"/>
      <c r="CM132" s="86"/>
      <c r="CN132" s="86"/>
      <c r="CO132" s="86" t="str">
        <f t="shared" si="49"/>
        <v/>
      </c>
      <c r="CP132" s="86" t="str">
        <f t="shared" si="50"/>
        <v/>
      </c>
      <c r="CQ132" s="87"/>
      <c r="CR132" s="87"/>
      <c r="CS132" s="87"/>
      <c r="CT132" s="87"/>
      <c r="CU132" s="88"/>
      <c r="CV132" s="88"/>
      <c r="CW132" s="88"/>
      <c r="CX132" s="88"/>
      <c r="CY132" s="88" t="str">
        <f t="shared" si="51"/>
        <v/>
      </c>
      <c r="CZ132" s="89">
        <f t="shared" si="52"/>
        <v>0</v>
      </c>
      <c r="DA132" s="496"/>
      <c r="DB132" s="496"/>
      <c r="DC132" s="80" t="str">
        <f t="shared" si="53"/>
        <v/>
      </c>
      <c r="DD132" s="162" t="str">
        <f t="shared" si="54"/>
        <v/>
      </c>
      <c r="DE132" s="162" t="str">
        <f t="shared" si="62"/>
        <v/>
      </c>
      <c r="DF132" s="162" t="str">
        <f t="shared" si="63"/>
        <v/>
      </c>
      <c r="DG132" s="162" t="str">
        <f t="shared" si="64"/>
        <v/>
      </c>
      <c r="DH132" s="93" t="str">
        <f t="shared" si="55"/>
        <v/>
      </c>
      <c r="DI132" s="94" t="str">
        <f t="shared" si="56"/>
        <v/>
      </c>
      <c r="DJ132" s="95" t="str">
        <f t="shared" si="57"/>
        <v/>
      </c>
      <c r="DK132" s="96" t="str">
        <f t="shared" si="58"/>
        <v/>
      </c>
      <c r="DL132" s="163" t="str">
        <f t="shared" si="31"/>
        <v/>
      </c>
      <c r="DM132" s="164" t="str">
        <f t="shared" si="59"/>
        <v/>
      </c>
      <c r="DN132" s="225" t="str">
        <f t="shared" si="60"/>
        <v/>
      </c>
      <c r="DO132" s="175" t="str">
        <f t="shared" si="65"/>
        <v/>
      </c>
    </row>
    <row r="133" spans="1:119" ht="18" hidden="1" customHeight="1">
      <c r="A133" s="70"/>
      <c r="B133" s="103"/>
      <c r="C133" s="234"/>
      <c r="D133" s="235"/>
      <c r="E133" s="74"/>
      <c r="F133" s="75"/>
      <c r="G133" s="75"/>
      <c r="H133" s="75"/>
      <c r="I133" s="75"/>
      <c r="J133" s="75"/>
      <c r="K133" s="75"/>
      <c r="L133" s="75"/>
      <c r="M133" s="76"/>
      <c r="N133" s="76"/>
      <c r="O133" s="76"/>
      <c r="P133" s="76"/>
      <c r="Q133" s="76" t="str">
        <f t="shared" si="32"/>
        <v/>
      </c>
      <c r="R133" s="76">
        <f t="shared" si="33"/>
        <v>0</v>
      </c>
      <c r="S133" s="77"/>
      <c r="T133" s="77"/>
      <c r="U133" s="77"/>
      <c r="V133" s="77"/>
      <c r="W133" s="77"/>
      <c r="X133" s="78"/>
      <c r="Y133" s="78"/>
      <c r="Z133" s="78"/>
      <c r="AA133" s="78"/>
      <c r="AB133" s="78"/>
      <c r="AC133" s="78" t="str">
        <f t="shared" si="34"/>
        <v/>
      </c>
      <c r="AD133" s="79" t="str">
        <f t="shared" si="35"/>
        <v/>
      </c>
      <c r="AE133" s="74"/>
      <c r="AF133" s="75"/>
      <c r="AG133" s="75"/>
      <c r="AH133" s="75"/>
      <c r="AI133" s="75"/>
      <c r="AJ133" s="75"/>
      <c r="AK133" s="75"/>
      <c r="AL133" s="76"/>
      <c r="AM133" s="76"/>
      <c r="AN133" s="76"/>
      <c r="AO133" s="76" t="str">
        <f t="shared" si="36"/>
        <v/>
      </c>
      <c r="AP133" s="76" t="str">
        <f t="shared" si="37"/>
        <v/>
      </c>
      <c r="AQ133" s="77"/>
      <c r="AR133" s="77"/>
      <c r="AS133" s="77"/>
      <c r="AT133" s="77"/>
      <c r="AU133" s="78"/>
      <c r="AV133" s="78"/>
      <c r="AW133" s="78"/>
      <c r="AX133" s="78" t="str">
        <f t="shared" si="38"/>
        <v/>
      </c>
      <c r="AY133" s="78">
        <f t="shared" si="39"/>
        <v>0</v>
      </c>
      <c r="AZ133" s="262"/>
      <c r="BA133" s="263"/>
      <c r="BB133" s="80">
        <f t="shared" si="40"/>
        <v>0</v>
      </c>
      <c r="BC133" s="74"/>
      <c r="BD133" s="75"/>
      <c r="BE133" s="75"/>
      <c r="BF133" s="75"/>
      <c r="BG133" s="75"/>
      <c r="BH133" s="76" t="str">
        <f t="shared" si="41"/>
        <v/>
      </c>
      <c r="BI133" s="76" t="str">
        <f t="shared" si="42"/>
        <v/>
      </c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8" t="str">
        <f t="shared" si="43"/>
        <v/>
      </c>
      <c r="BU133" s="78" t="str">
        <f t="shared" si="44"/>
        <v/>
      </c>
      <c r="BV133" s="81"/>
      <c r="BW133" s="81"/>
      <c r="BX133" s="81"/>
      <c r="BY133" s="82"/>
      <c r="BZ133" s="82"/>
      <c r="CA133" s="82" t="str">
        <f t="shared" si="45"/>
        <v/>
      </c>
      <c r="CB133" s="82" t="str">
        <f t="shared" si="46"/>
        <v/>
      </c>
      <c r="CC133" s="83"/>
      <c r="CD133" s="83"/>
      <c r="CE133" s="84"/>
      <c r="CF133" s="84"/>
      <c r="CG133" s="84"/>
      <c r="CH133" s="84" t="str">
        <f t="shared" si="47"/>
        <v/>
      </c>
      <c r="CI133" s="84" t="str">
        <f t="shared" si="48"/>
        <v/>
      </c>
      <c r="CJ133" s="85"/>
      <c r="CK133" s="85"/>
      <c r="CL133" s="86"/>
      <c r="CM133" s="86"/>
      <c r="CN133" s="86"/>
      <c r="CO133" s="86" t="str">
        <f t="shared" si="49"/>
        <v/>
      </c>
      <c r="CP133" s="86" t="str">
        <f t="shared" si="50"/>
        <v/>
      </c>
      <c r="CQ133" s="87"/>
      <c r="CR133" s="87"/>
      <c r="CS133" s="87"/>
      <c r="CT133" s="87"/>
      <c r="CU133" s="88"/>
      <c r="CV133" s="88"/>
      <c r="CW133" s="88"/>
      <c r="CX133" s="88"/>
      <c r="CY133" s="88" t="str">
        <f t="shared" si="51"/>
        <v/>
      </c>
      <c r="CZ133" s="89">
        <f t="shared" si="52"/>
        <v>0</v>
      </c>
      <c r="DA133" s="496"/>
      <c r="DB133" s="496"/>
      <c r="DC133" s="80" t="str">
        <f t="shared" si="53"/>
        <v/>
      </c>
      <c r="DD133" s="162" t="str">
        <f t="shared" si="54"/>
        <v/>
      </c>
      <c r="DE133" s="162" t="str">
        <f t="shared" si="62"/>
        <v/>
      </c>
      <c r="DF133" s="162" t="str">
        <f t="shared" si="63"/>
        <v/>
      </c>
      <c r="DG133" s="162" t="str">
        <f t="shared" si="64"/>
        <v/>
      </c>
      <c r="DH133" s="93" t="str">
        <f t="shared" si="55"/>
        <v/>
      </c>
      <c r="DI133" s="94" t="str">
        <f t="shared" si="56"/>
        <v/>
      </c>
      <c r="DJ133" s="95" t="str">
        <f t="shared" si="57"/>
        <v/>
      </c>
      <c r="DK133" s="96" t="str">
        <f t="shared" si="58"/>
        <v/>
      </c>
      <c r="DL133" s="163" t="str">
        <f t="shared" si="31"/>
        <v/>
      </c>
      <c r="DM133" s="164" t="str">
        <f t="shared" si="59"/>
        <v/>
      </c>
      <c r="DN133" s="225" t="str">
        <f t="shared" si="60"/>
        <v/>
      </c>
      <c r="DO133" s="175" t="str">
        <f t="shared" si="65"/>
        <v/>
      </c>
    </row>
    <row r="134" spans="1:119" ht="18" hidden="1" customHeight="1" thickBot="1">
      <c r="A134" s="70"/>
      <c r="B134" s="103"/>
      <c r="C134" s="234"/>
      <c r="D134" s="115"/>
      <c r="E134" s="119"/>
      <c r="F134" s="120"/>
      <c r="G134" s="120"/>
      <c r="H134" s="120"/>
      <c r="I134" s="120"/>
      <c r="J134" s="120"/>
      <c r="K134" s="120"/>
      <c r="L134" s="120"/>
      <c r="M134" s="121"/>
      <c r="N134" s="121"/>
      <c r="O134" s="121"/>
      <c r="P134" s="121"/>
      <c r="Q134" s="76" t="str">
        <f t="shared" si="32"/>
        <v/>
      </c>
      <c r="R134" s="76">
        <f t="shared" si="33"/>
        <v>0</v>
      </c>
      <c r="S134" s="122"/>
      <c r="T134" s="122"/>
      <c r="U134" s="122"/>
      <c r="V134" s="122"/>
      <c r="W134" s="122"/>
      <c r="X134" s="123"/>
      <c r="Y134" s="123"/>
      <c r="Z134" s="123"/>
      <c r="AA134" s="123"/>
      <c r="AB134" s="123"/>
      <c r="AC134" s="78" t="str">
        <f t="shared" si="34"/>
        <v/>
      </c>
      <c r="AD134" s="79" t="str">
        <f t="shared" si="35"/>
        <v/>
      </c>
      <c r="AE134" s="119"/>
      <c r="AF134" s="120"/>
      <c r="AG134" s="120"/>
      <c r="AH134" s="120"/>
      <c r="AI134" s="120"/>
      <c r="AJ134" s="120"/>
      <c r="AK134" s="120"/>
      <c r="AL134" s="121"/>
      <c r="AM134" s="121"/>
      <c r="AN134" s="121"/>
      <c r="AO134" s="76" t="str">
        <f t="shared" si="36"/>
        <v/>
      </c>
      <c r="AP134" s="76" t="str">
        <f t="shared" si="37"/>
        <v/>
      </c>
      <c r="AQ134" s="122"/>
      <c r="AR134" s="122"/>
      <c r="AS134" s="122"/>
      <c r="AT134" s="122"/>
      <c r="AU134" s="123"/>
      <c r="AV134" s="123"/>
      <c r="AW134" s="123"/>
      <c r="AX134" s="78" t="str">
        <f t="shared" si="38"/>
        <v/>
      </c>
      <c r="AY134" s="78">
        <f t="shared" si="39"/>
        <v>0</v>
      </c>
      <c r="AZ134" s="265"/>
      <c r="BA134" s="266"/>
      <c r="BB134" s="80">
        <f t="shared" si="40"/>
        <v>0</v>
      </c>
      <c r="BC134" s="119"/>
      <c r="BD134" s="120"/>
      <c r="BE134" s="120"/>
      <c r="BF134" s="120"/>
      <c r="BG134" s="120"/>
      <c r="BH134" s="76" t="str">
        <f t="shared" si="41"/>
        <v/>
      </c>
      <c r="BI134" s="76" t="str">
        <f t="shared" si="42"/>
        <v/>
      </c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78" t="str">
        <f t="shared" si="43"/>
        <v/>
      </c>
      <c r="BU134" s="78" t="str">
        <f t="shared" si="44"/>
        <v/>
      </c>
      <c r="BV134" s="126"/>
      <c r="BW134" s="126"/>
      <c r="BX134" s="126"/>
      <c r="BY134" s="127"/>
      <c r="BZ134" s="127"/>
      <c r="CA134" s="82" t="str">
        <f t="shared" si="45"/>
        <v/>
      </c>
      <c r="CB134" s="82" t="str">
        <f t="shared" si="46"/>
        <v/>
      </c>
      <c r="CC134" s="128"/>
      <c r="CD134" s="128"/>
      <c r="CE134" s="129"/>
      <c r="CF134" s="129"/>
      <c r="CG134" s="129"/>
      <c r="CH134" s="84" t="str">
        <f t="shared" si="47"/>
        <v/>
      </c>
      <c r="CI134" s="84" t="str">
        <f t="shared" si="48"/>
        <v/>
      </c>
      <c r="CJ134" s="130"/>
      <c r="CK134" s="130"/>
      <c r="CL134" s="131"/>
      <c r="CM134" s="131"/>
      <c r="CN134" s="131"/>
      <c r="CO134" s="86" t="str">
        <f t="shared" si="49"/>
        <v/>
      </c>
      <c r="CP134" s="86" t="str">
        <f t="shared" si="50"/>
        <v/>
      </c>
      <c r="CQ134" s="132"/>
      <c r="CR134" s="132"/>
      <c r="CS134" s="132"/>
      <c r="CT134" s="132"/>
      <c r="CU134" s="133"/>
      <c r="CV134" s="133"/>
      <c r="CW134" s="133"/>
      <c r="CX134" s="133"/>
      <c r="CY134" s="88" t="str">
        <f t="shared" si="51"/>
        <v/>
      </c>
      <c r="CZ134" s="89">
        <f t="shared" si="52"/>
        <v>0</v>
      </c>
      <c r="DA134" s="496"/>
      <c r="DB134" s="496"/>
      <c r="DC134" s="80" t="str">
        <f t="shared" si="53"/>
        <v/>
      </c>
      <c r="DD134" s="162" t="str">
        <f t="shared" si="54"/>
        <v/>
      </c>
      <c r="DE134" s="162" t="str">
        <f t="shared" si="62"/>
        <v/>
      </c>
      <c r="DF134" s="162" t="str">
        <f t="shared" si="63"/>
        <v/>
      </c>
      <c r="DG134" s="162" t="str">
        <f t="shared" si="64"/>
        <v/>
      </c>
      <c r="DH134" s="93" t="str">
        <f t="shared" si="55"/>
        <v/>
      </c>
      <c r="DI134" s="94" t="str">
        <f t="shared" si="56"/>
        <v/>
      </c>
      <c r="DJ134" s="95" t="str">
        <f t="shared" si="57"/>
        <v/>
      </c>
      <c r="DK134" s="96" t="str">
        <f t="shared" si="58"/>
        <v/>
      </c>
      <c r="DL134" s="163" t="str">
        <f t="shared" si="31"/>
        <v/>
      </c>
      <c r="DM134" s="164" t="str">
        <f t="shared" si="59"/>
        <v/>
      </c>
      <c r="DN134" s="225" t="str">
        <f t="shared" si="60"/>
        <v/>
      </c>
      <c r="DO134" s="175" t="str">
        <f t="shared" si="65"/>
        <v/>
      </c>
    </row>
    <row r="135" spans="1:119" s="148" customFormat="1" ht="16.5" hidden="1" customHeight="1" thickBot="1">
      <c r="A135" s="70"/>
      <c r="B135" s="118"/>
      <c r="C135" s="117"/>
      <c r="D135" s="115"/>
      <c r="E135" s="119"/>
      <c r="F135" s="120"/>
      <c r="G135" s="120"/>
      <c r="H135" s="120"/>
      <c r="I135" s="120"/>
      <c r="J135" s="120"/>
      <c r="K135" s="120"/>
      <c r="L135" s="120"/>
      <c r="M135" s="121"/>
      <c r="N135" s="121"/>
      <c r="O135" s="121"/>
      <c r="P135" s="121"/>
      <c r="Q135" s="76" t="str">
        <f t="shared" si="32"/>
        <v/>
      </c>
      <c r="R135" s="76">
        <f t="shared" si="33"/>
        <v>0</v>
      </c>
      <c r="S135" s="122"/>
      <c r="T135" s="122"/>
      <c r="U135" s="122"/>
      <c r="V135" s="122"/>
      <c r="W135" s="122"/>
      <c r="X135" s="123"/>
      <c r="Y135" s="123"/>
      <c r="Z135" s="123"/>
      <c r="AA135" s="123"/>
      <c r="AB135" s="123"/>
      <c r="AC135" s="78" t="str">
        <f t="shared" si="34"/>
        <v/>
      </c>
      <c r="AD135" s="79" t="str">
        <f t="shared" si="35"/>
        <v/>
      </c>
      <c r="AE135" s="119"/>
      <c r="AF135" s="120"/>
      <c r="AG135" s="120"/>
      <c r="AH135" s="120"/>
      <c r="AI135" s="120"/>
      <c r="AJ135" s="120"/>
      <c r="AK135" s="120"/>
      <c r="AL135" s="121"/>
      <c r="AM135" s="121"/>
      <c r="AN135" s="121"/>
      <c r="AO135" s="76" t="str">
        <f t="shared" si="36"/>
        <v/>
      </c>
      <c r="AP135" s="76" t="str">
        <f t="shared" si="37"/>
        <v/>
      </c>
      <c r="AQ135" s="122"/>
      <c r="AR135" s="122"/>
      <c r="AS135" s="122"/>
      <c r="AT135" s="122"/>
      <c r="AU135" s="123"/>
      <c r="AV135" s="123"/>
      <c r="AW135" s="123"/>
      <c r="AX135" s="78" t="str">
        <f t="shared" si="38"/>
        <v/>
      </c>
      <c r="AY135" s="78">
        <f t="shared" si="39"/>
        <v>0</v>
      </c>
      <c r="AZ135" s="265"/>
      <c r="BA135" s="266"/>
      <c r="BB135" s="80">
        <f t="shared" si="40"/>
        <v>0</v>
      </c>
      <c r="BC135" s="119"/>
      <c r="BD135" s="120"/>
      <c r="BE135" s="120"/>
      <c r="BF135" s="120"/>
      <c r="BG135" s="120"/>
      <c r="BH135" s="76" t="str">
        <f t="shared" si="41"/>
        <v/>
      </c>
      <c r="BI135" s="76" t="str">
        <f t="shared" si="42"/>
        <v/>
      </c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78" t="str">
        <f t="shared" si="43"/>
        <v/>
      </c>
      <c r="BU135" s="78" t="str">
        <f t="shared" si="44"/>
        <v/>
      </c>
      <c r="BV135" s="126"/>
      <c r="BW135" s="126"/>
      <c r="BX135" s="126"/>
      <c r="BY135" s="127"/>
      <c r="BZ135" s="127"/>
      <c r="CA135" s="82" t="str">
        <f t="shared" si="45"/>
        <v/>
      </c>
      <c r="CB135" s="82" t="str">
        <f t="shared" si="46"/>
        <v/>
      </c>
      <c r="CC135" s="128"/>
      <c r="CD135" s="128"/>
      <c r="CE135" s="129"/>
      <c r="CF135" s="129"/>
      <c r="CG135" s="129"/>
      <c r="CH135" s="84" t="str">
        <f t="shared" si="47"/>
        <v/>
      </c>
      <c r="CI135" s="84" t="str">
        <f t="shared" si="48"/>
        <v/>
      </c>
      <c r="CJ135" s="130"/>
      <c r="CK135" s="130"/>
      <c r="CL135" s="131"/>
      <c r="CM135" s="131"/>
      <c r="CN135" s="131"/>
      <c r="CO135" s="86" t="str">
        <f t="shared" si="49"/>
        <v/>
      </c>
      <c r="CP135" s="86" t="str">
        <f t="shared" si="50"/>
        <v/>
      </c>
      <c r="CQ135" s="132"/>
      <c r="CR135" s="132"/>
      <c r="CS135" s="132"/>
      <c r="CT135" s="132"/>
      <c r="CU135" s="133"/>
      <c r="CV135" s="133"/>
      <c r="CW135" s="133"/>
      <c r="CX135" s="133"/>
      <c r="CY135" s="88" t="str">
        <f t="shared" si="51"/>
        <v/>
      </c>
      <c r="CZ135" s="89">
        <f t="shared" si="52"/>
        <v>0</v>
      </c>
      <c r="DA135" s="496"/>
      <c r="DB135" s="496"/>
      <c r="DC135" s="80" t="str">
        <f t="shared" si="53"/>
        <v/>
      </c>
      <c r="DD135" s="162" t="str">
        <f t="shared" si="54"/>
        <v/>
      </c>
      <c r="DE135" s="162" t="str">
        <f t="shared" si="62"/>
        <v/>
      </c>
      <c r="DF135" s="162" t="str">
        <f t="shared" si="63"/>
        <v/>
      </c>
      <c r="DG135" s="162" t="str">
        <f t="shared" si="64"/>
        <v/>
      </c>
      <c r="DH135" s="93" t="str">
        <f t="shared" ref="DH135" si="66">IFERROR(IF(AND($C$76="",$E$75="",$AE$75="",$BC$75="",$E$74=""),IF(SUM(DD135:DG135)=0,"",SUM(DD135:DG135)),""),"")</f>
        <v/>
      </c>
      <c r="DI135" s="94" t="str">
        <f t="shared" si="56"/>
        <v/>
      </c>
      <c r="DJ135" s="95" t="str">
        <f t="shared" si="57"/>
        <v/>
      </c>
      <c r="DK135" s="96" t="str">
        <f t="shared" si="58"/>
        <v/>
      </c>
      <c r="DL135" s="163" t="str">
        <f t="shared" si="31"/>
        <v/>
      </c>
      <c r="DM135" s="164" t="str">
        <f t="shared" si="59"/>
        <v/>
      </c>
      <c r="DN135" s="225" t="str">
        <f t="shared" si="60"/>
        <v/>
      </c>
      <c r="DO135" s="175" t="str">
        <f t="shared" si="65"/>
        <v/>
      </c>
    </row>
    <row r="136" spans="1:119" s="148" customFormat="1" ht="15">
      <c r="B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  <c r="AN136" s="144"/>
      <c r="AO136" s="144"/>
      <c r="AP136" s="144"/>
      <c r="AQ136" s="144"/>
      <c r="AR136" s="144"/>
      <c r="AS136" s="144"/>
      <c r="AT136" s="144"/>
      <c r="AU136" s="144"/>
      <c r="AV136" s="144"/>
      <c r="AW136" s="144"/>
      <c r="AX136" s="144"/>
      <c r="AY136" s="144"/>
      <c r="AZ136" s="144"/>
      <c r="BA136" s="144"/>
      <c r="BB136" s="144"/>
      <c r="BC136" s="144"/>
      <c r="BD136" s="144"/>
      <c r="BE136" s="144"/>
      <c r="BF136" s="144"/>
      <c r="BG136" s="144"/>
      <c r="BH136" s="144"/>
      <c r="BI136" s="144"/>
      <c r="BJ136" s="144"/>
      <c r="BK136" s="144"/>
      <c r="BL136" s="144"/>
      <c r="BM136" s="144"/>
      <c r="BN136" s="144"/>
      <c r="BO136" s="144"/>
      <c r="BP136" s="144"/>
      <c r="BQ136" s="144"/>
      <c r="BR136" s="144"/>
      <c r="BS136" s="144"/>
      <c r="BT136" s="144"/>
      <c r="BU136" s="144"/>
      <c r="BV136" s="144"/>
      <c r="BW136" s="144"/>
      <c r="BX136" s="144"/>
      <c r="BY136" s="144"/>
      <c r="BZ136" s="144"/>
      <c r="CA136" s="144"/>
      <c r="CB136" s="144"/>
      <c r="CC136" s="144"/>
      <c r="CD136" s="144"/>
      <c r="CE136" s="144"/>
      <c r="CF136" s="144"/>
      <c r="CG136" s="144"/>
      <c r="CH136" s="144"/>
      <c r="CI136" s="144"/>
      <c r="CJ136" s="144"/>
      <c r="CK136" s="144"/>
      <c r="CL136" s="144"/>
      <c r="CM136" s="144"/>
      <c r="CN136" s="144"/>
      <c r="CO136" s="144"/>
      <c r="CP136" s="144"/>
      <c r="CQ136" s="144"/>
      <c r="CR136" s="144"/>
      <c r="CS136" s="144"/>
      <c r="CT136" s="144"/>
      <c r="CU136" s="144"/>
      <c r="CV136" s="144"/>
      <c r="CW136" s="144"/>
      <c r="CX136" s="144"/>
      <c r="CY136" s="144"/>
      <c r="CZ136" s="268" t="s">
        <v>102</v>
      </c>
      <c r="DA136" s="269"/>
      <c r="DB136" s="269"/>
      <c r="DC136" s="269"/>
      <c r="DD136" s="2"/>
      <c r="DE136" s="2"/>
      <c r="DF136" s="2"/>
      <c r="DG136" s="2"/>
      <c r="DH136" s="145">
        <f>IFERROR(AVERAGE(DH81:DH135),"")</f>
        <v>61.558981038454718</v>
      </c>
      <c r="DI136" s="145">
        <f>IFERROR(AVERAGE(DI81:DI135),"")</f>
        <v>75.974363149034204</v>
      </c>
      <c r="DJ136" s="145">
        <f>IFERROR(AVERAGE(DJ81:DJ135),"")</f>
        <v>78.64387835469708</v>
      </c>
      <c r="DK136" s="145">
        <f>IFERROR(AVERAGE(DK81:DK135),"")</f>
        <v>80.779490519227323</v>
      </c>
      <c r="DL136" s="151"/>
      <c r="DM136" s="147"/>
      <c r="DN136" s="151"/>
    </row>
    <row r="137" spans="1:119" s="148" customFormat="1" ht="15">
      <c r="B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  <c r="AN137" s="144"/>
      <c r="AO137" s="144"/>
      <c r="AP137" s="144"/>
      <c r="AQ137" s="144"/>
      <c r="AR137" s="144"/>
      <c r="AS137" s="144"/>
      <c r="AT137" s="144"/>
      <c r="AU137" s="144"/>
      <c r="AV137" s="144"/>
      <c r="AW137" s="144"/>
      <c r="AX137" s="144"/>
      <c r="AY137" s="144"/>
      <c r="AZ137" s="144"/>
      <c r="BA137" s="144"/>
      <c r="BB137" s="144"/>
      <c r="BC137" s="144"/>
      <c r="BD137" s="144"/>
      <c r="BE137" s="144"/>
      <c r="BF137" s="144"/>
      <c r="BG137" s="144"/>
      <c r="BH137" s="144"/>
      <c r="BI137" s="144"/>
      <c r="BJ137" s="144"/>
      <c r="BK137" s="144"/>
      <c r="BL137" s="144"/>
      <c r="BM137" s="144"/>
      <c r="BN137" s="144"/>
      <c r="BO137" s="144"/>
      <c r="BP137" s="144"/>
      <c r="BQ137" s="144"/>
      <c r="BR137" s="144"/>
      <c r="BS137" s="144"/>
      <c r="BT137" s="144"/>
      <c r="BU137" s="144"/>
      <c r="BV137" s="144"/>
      <c r="BW137" s="144"/>
      <c r="BX137" s="144"/>
      <c r="BY137" s="144"/>
      <c r="BZ137" s="144"/>
      <c r="CA137" s="144"/>
      <c r="CB137" s="144"/>
      <c r="CC137" s="144"/>
      <c r="CD137" s="144"/>
      <c r="CE137" s="144"/>
      <c r="CF137" s="144"/>
      <c r="CG137" s="144"/>
      <c r="CH137" s="144"/>
      <c r="CI137" s="144"/>
      <c r="CJ137" s="144"/>
      <c r="CK137" s="144"/>
      <c r="CL137" s="144"/>
      <c r="CM137" s="144"/>
      <c r="CN137" s="144"/>
      <c r="CO137" s="144"/>
      <c r="CP137" s="144"/>
      <c r="CQ137" s="144"/>
      <c r="CR137" s="144"/>
      <c r="CS137" s="144"/>
      <c r="CT137" s="144"/>
      <c r="CU137" s="144"/>
      <c r="CV137" s="144"/>
      <c r="CW137" s="144"/>
      <c r="CX137" s="144"/>
      <c r="CY137" s="144"/>
      <c r="CZ137" s="270" t="s">
        <v>103</v>
      </c>
      <c r="DA137" s="270"/>
      <c r="DB137" s="270"/>
      <c r="DC137" s="270"/>
      <c r="DD137" s="149"/>
      <c r="DE137" s="149"/>
      <c r="DF137" s="149"/>
      <c r="DG137" s="149"/>
      <c r="DH137" s="145">
        <f>IFERROR(ROUND(STDEV(DH81:DH135),2),"")</f>
        <v>11.67</v>
      </c>
      <c r="DI137" s="145">
        <f>IFERROR(ROUND(STDEV(DI81:DI135),2),"")</f>
        <v>7.3</v>
      </c>
      <c r="DJ137" s="145">
        <f>IFERROR(ROUND(STDEV(DJ81:DJ135),2),"")</f>
        <v>6.49</v>
      </c>
      <c r="DK137" s="145">
        <f>IFERROR(ROUND(STDEV(DK81:DK135),2),"")</f>
        <v>5.84</v>
      </c>
      <c r="DL137" s="151"/>
      <c r="DM137" s="147"/>
      <c r="DN137" s="151"/>
    </row>
    <row r="138" spans="1:119" s="148" customFormat="1" ht="15">
      <c r="B138" s="144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  <c r="AN138" s="144"/>
      <c r="AO138" s="144"/>
      <c r="AP138" s="144"/>
      <c r="AQ138" s="144"/>
      <c r="AR138" s="144"/>
      <c r="AS138" s="144"/>
      <c r="AT138" s="144"/>
      <c r="AU138" s="144"/>
      <c r="AV138" s="144"/>
      <c r="AW138" s="144"/>
      <c r="AX138" s="144"/>
      <c r="AY138" s="144"/>
      <c r="AZ138" s="144"/>
      <c r="BA138" s="144"/>
      <c r="BB138" s="144"/>
      <c r="BC138" s="144"/>
      <c r="BD138" s="144"/>
      <c r="BE138" s="144"/>
      <c r="BF138" s="144"/>
      <c r="BG138" s="144"/>
      <c r="BH138" s="144"/>
      <c r="BI138" s="144"/>
      <c r="BJ138" s="144"/>
      <c r="BK138" s="144"/>
      <c r="BL138" s="144"/>
      <c r="BM138" s="144"/>
      <c r="BN138" s="144"/>
      <c r="BO138" s="144"/>
      <c r="BP138" s="144"/>
      <c r="BQ138" s="144"/>
      <c r="BR138" s="144"/>
      <c r="BS138" s="144"/>
      <c r="BT138" s="144"/>
      <c r="BU138" s="144"/>
      <c r="BV138" s="144"/>
      <c r="BW138" s="144"/>
      <c r="BX138" s="144"/>
      <c r="BY138" s="144"/>
      <c r="BZ138" s="144"/>
      <c r="CA138" s="144"/>
      <c r="CB138" s="144"/>
      <c r="CC138" s="144"/>
      <c r="CD138" s="144"/>
      <c r="CE138" s="144"/>
      <c r="CF138" s="144"/>
      <c r="CG138" s="144"/>
      <c r="CH138" s="144"/>
      <c r="CI138" s="144"/>
      <c r="CJ138" s="144"/>
      <c r="CK138" s="144"/>
      <c r="CL138" s="144"/>
      <c r="CM138" s="144"/>
      <c r="CN138" s="144"/>
      <c r="CO138" s="144"/>
      <c r="CP138" s="144"/>
      <c r="CQ138" s="144"/>
      <c r="CR138" s="144"/>
      <c r="CS138" s="144"/>
      <c r="CT138" s="144"/>
      <c r="CU138" s="144"/>
      <c r="CV138" s="144"/>
      <c r="CW138" s="144"/>
      <c r="CX138" s="144"/>
      <c r="CY138" s="144"/>
      <c r="CZ138" s="144"/>
      <c r="DA138" s="144"/>
      <c r="DB138" s="144"/>
      <c r="DC138" s="144"/>
      <c r="DD138" s="149"/>
      <c r="DE138" s="149"/>
      <c r="DF138" s="149"/>
      <c r="DG138" s="149"/>
      <c r="DH138" s="150"/>
      <c r="DL138" s="151"/>
      <c r="DM138" s="147"/>
      <c r="DN138" s="151"/>
    </row>
    <row r="139" spans="1:119" s="148" customFormat="1" ht="15">
      <c r="B139" s="144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  <c r="AN139" s="144"/>
      <c r="AO139" s="144"/>
      <c r="AP139" s="144"/>
      <c r="AQ139" s="144"/>
      <c r="AR139" s="144"/>
      <c r="AS139" s="144"/>
      <c r="AT139" s="144"/>
      <c r="AU139" s="144"/>
      <c r="AV139" s="144"/>
      <c r="AW139" s="144"/>
      <c r="AX139" s="144"/>
      <c r="AY139" s="144"/>
      <c r="AZ139" s="144"/>
      <c r="BA139" s="144"/>
      <c r="BB139" s="144"/>
      <c r="BC139" s="144"/>
      <c r="BD139" s="144"/>
      <c r="BE139" s="144"/>
      <c r="BF139" s="144"/>
      <c r="BG139" s="144"/>
      <c r="BH139" s="144"/>
      <c r="BI139" s="144"/>
      <c r="BJ139" s="144"/>
      <c r="BK139" s="144"/>
      <c r="BL139" s="144"/>
      <c r="BM139" s="144"/>
      <c r="BN139" s="144"/>
      <c r="BO139" s="144"/>
      <c r="BP139" s="144"/>
      <c r="BQ139" s="144"/>
      <c r="BR139" s="144"/>
      <c r="BS139" s="144"/>
      <c r="BT139" s="144"/>
      <c r="BU139" s="144"/>
      <c r="BV139" s="144"/>
      <c r="BW139" s="144"/>
      <c r="BX139" s="144"/>
      <c r="BY139" s="144"/>
      <c r="BZ139" s="144"/>
      <c r="CA139" s="144"/>
      <c r="CB139" s="144"/>
      <c r="CC139" s="144"/>
      <c r="CD139" s="144"/>
      <c r="CE139" s="144"/>
      <c r="CF139" s="144"/>
      <c r="CG139" s="144"/>
      <c r="CH139" s="144"/>
      <c r="CI139" s="144"/>
      <c r="CJ139" s="144"/>
      <c r="CK139" s="144"/>
      <c r="CL139" s="144"/>
      <c r="CM139" s="144"/>
      <c r="CN139" s="144"/>
      <c r="CO139" s="144"/>
      <c r="CP139" s="144"/>
      <c r="CQ139" s="144"/>
      <c r="CR139" s="144"/>
      <c r="CS139" s="144"/>
      <c r="CT139" s="144"/>
      <c r="CU139" s="144"/>
      <c r="CV139" s="144"/>
      <c r="CW139" s="144"/>
      <c r="CX139" s="144"/>
      <c r="CY139" s="144"/>
      <c r="CZ139" s="144"/>
      <c r="DA139" s="144"/>
      <c r="DB139" s="144"/>
      <c r="DC139" s="144"/>
      <c r="DD139" s="149"/>
      <c r="DE139" s="149"/>
      <c r="DF139" s="149"/>
      <c r="DG139" s="149"/>
      <c r="DH139" s="150"/>
      <c r="DL139" s="151"/>
      <c r="DM139" s="147"/>
      <c r="DN139" s="151"/>
    </row>
    <row r="140" spans="1:119" ht="23.25" hidden="1">
      <c r="B140" s="1"/>
      <c r="C140" s="363" t="s">
        <v>107</v>
      </c>
      <c r="D140" s="363"/>
      <c r="DM140" s="1"/>
      <c r="DN140" s="1"/>
    </row>
    <row r="141" spans="1:119" ht="20.25" hidden="1">
      <c r="B141" s="1"/>
      <c r="C141" s="364" t="s">
        <v>1</v>
      </c>
      <c r="D141" s="364"/>
      <c r="E141" s="365" t="str">
        <f>IF($AC$143+$BA$143+$CY$143+$DC$144=100,"","Total weight should be equal to 100")</f>
        <v/>
      </c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  <c r="BI141" s="366"/>
      <c r="BJ141" s="366"/>
      <c r="BK141" s="366"/>
      <c r="BL141" s="366"/>
      <c r="BM141" s="366"/>
      <c r="BN141" s="366"/>
      <c r="BO141" s="366"/>
      <c r="BP141" s="366"/>
      <c r="BQ141" s="366"/>
      <c r="BR141" s="366"/>
      <c r="BS141" s="366"/>
      <c r="BT141" s="366"/>
      <c r="BU141" s="366"/>
      <c r="BV141" s="366"/>
      <c r="BW141" s="366"/>
      <c r="BX141" s="366"/>
      <c r="BY141" s="366"/>
      <c r="BZ141" s="366"/>
      <c r="CA141" s="366"/>
      <c r="CB141" s="366"/>
      <c r="CC141" s="366"/>
      <c r="CD141" s="366"/>
      <c r="CE141" s="366"/>
      <c r="CF141" s="366"/>
      <c r="CG141" s="366"/>
      <c r="CH141" s="366"/>
      <c r="CI141" s="366"/>
      <c r="CJ141" s="366"/>
      <c r="CK141" s="366"/>
      <c r="CL141" s="366"/>
      <c r="CM141" s="366"/>
      <c r="CN141" s="366"/>
      <c r="CO141" s="366"/>
      <c r="CP141" s="366"/>
      <c r="CQ141" s="366"/>
      <c r="CR141" s="366"/>
      <c r="CS141" s="366"/>
      <c r="CT141" s="366"/>
      <c r="CU141" s="366"/>
      <c r="CV141" s="366"/>
      <c r="CW141" s="366"/>
      <c r="CX141" s="366"/>
      <c r="CY141" s="366"/>
      <c r="CZ141" s="367"/>
      <c r="DM141" s="1"/>
      <c r="DN141" s="1"/>
    </row>
    <row r="142" spans="1:119" ht="17.25" hidden="1" thickBot="1">
      <c r="B142" s="1"/>
      <c r="C142" s="426" t="s">
        <v>2</v>
      </c>
      <c r="D142" s="427"/>
      <c r="E142" s="370" t="str">
        <f>IF(R144+AD144=100,"","Total formative assessment weight should be 100")</f>
        <v/>
      </c>
      <c r="F142" s="371"/>
      <c r="G142" s="371"/>
      <c r="H142" s="371"/>
      <c r="I142" s="371"/>
      <c r="J142" s="371"/>
      <c r="K142" s="371"/>
      <c r="L142" s="371"/>
      <c r="M142" s="371"/>
      <c r="N142" s="371"/>
      <c r="O142" s="371"/>
      <c r="P142" s="371"/>
      <c r="Q142" s="371"/>
      <c r="R142" s="371"/>
      <c r="S142" s="371"/>
      <c r="T142" s="371"/>
      <c r="U142" s="371"/>
      <c r="V142" s="371"/>
      <c r="W142" s="371"/>
      <c r="X142" s="371"/>
      <c r="Y142" s="371"/>
      <c r="Z142" s="371"/>
      <c r="AA142" s="371"/>
      <c r="AB142" s="371"/>
      <c r="AC142" s="371"/>
      <c r="AD142" s="371"/>
      <c r="AE142" s="371" t="str">
        <f>IF(AP144+AY144+BB144=100,"","Total written work weight should be 100")</f>
        <v/>
      </c>
      <c r="AF142" s="371"/>
      <c r="AG142" s="371"/>
      <c r="AH142" s="371"/>
      <c r="AI142" s="371"/>
      <c r="AJ142" s="371"/>
      <c r="AK142" s="371"/>
      <c r="AL142" s="371"/>
      <c r="AM142" s="371"/>
      <c r="AN142" s="371"/>
      <c r="AO142" s="371"/>
      <c r="AP142" s="371"/>
      <c r="AQ142" s="371"/>
      <c r="AR142" s="371"/>
      <c r="AS142" s="371"/>
      <c r="AT142" s="371"/>
      <c r="AU142" s="371"/>
      <c r="AV142" s="371"/>
      <c r="AW142" s="371"/>
      <c r="AX142" s="371"/>
      <c r="AY142" s="371"/>
      <c r="AZ142" s="371"/>
      <c r="BA142" s="371"/>
      <c r="BB142" s="371"/>
      <c r="BC142" s="371" t="str">
        <f>IF(BI144+BU144+CB144+CI144+CP144+CZ144=100,"","Total written work weight should be 100")</f>
        <v/>
      </c>
      <c r="BD142" s="371"/>
      <c r="BE142" s="371"/>
      <c r="BF142" s="371"/>
      <c r="BG142" s="371"/>
      <c r="BH142" s="371"/>
      <c r="BI142" s="371"/>
      <c r="BJ142" s="371"/>
      <c r="BK142" s="371"/>
      <c r="BL142" s="371"/>
      <c r="BM142" s="371"/>
      <c r="BN142" s="371"/>
      <c r="BO142" s="371"/>
      <c r="BP142" s="371"/>
      <c r="BQ142" s="371"/>
      <c r="BR142" s="371"/>
      <c r="BS142" s="371"/>
      <c r="BT142" s="371"/>
      <c r="BU142" s="371"/>
      <c r="BV142" s="371"/>
      <c r="BW142" s="371"/>
      <c r="BX142" s="371"/>
      <c r="BY142" s="371"/>
      <c r="BZ142" s="371"/>
      <c r="CA142" s="371"/>
      <c r="CB142" s="371"/>
      <c r="CC142" s="371"/>
      <c r="CD142" s="371"/>
      <c r="CE142" s="371"/>
      <c r="CF142" s="371"/>
      <c r="CG142" s="371"/>
      <c r="CH142" s="371"/>
      <c r="CI142" s="371"/>
      <c r="CJ142" s="371"/>
      <c r="CK142" s="371"/>
      <c r="CL142" s="371"/>
      <c r="CM142" s="371"/>
      <c r="CN142" s="371"/>
      <c r="CO142" s="371"/>
      <c r="CP142" s="371"/>
      <c r="CQ142" s="371"/>
      <c r="CR142" s="371"/>
      <c r="CS142" s="371"/>
      <c r="CT142" s="371"/>
      <c r="CU142" s="371"/>
      <c r="CV142" s="371"/>
      <c r="CW142" s="371"/>
      <c r="CX142" s="371"/>
      <c r="CY142" s="371"/>
      <c r="CZ142" s="372"/>
      <c r="DA142" s="373" t="s">
        <v>3</v>
      </c>
      <c r="DB142" s="374"/>
      <c r="DC142" s="375"/>
      <c r="DD142" s="9"/>
      <c r="DE142" s="9"/>
      <c r="DF142" s="9"/>
      <c r="DG142" s="9"/>
      <c r="DH142" s="7"/>
      <c r="DI142" s="5"/>
      <c r="DJ142" s="5"/>
      <c r="DK142" s="5"/>
      <c r="DL142" s="10"/>
      <c r="DN142" s="1"/>
    </row>
    <row r="143" spans="1:119" ht="18" hidden="1">
      <c r="B143" s="1"/>
      <c r="C143" s="359"/>
      <c r="D143" s="359"/>
      <c r="E143" s="431" t="s">
        <v>4</v>
      </c>
      <c r="F143" s="432"/>
      <c r="G143" s="432"/>
      <c r="H143" s="432"/>
      <c r="I143" s="432"/>
      <c r="J143" s="432"/>
      <c r="K143" s="432"/>
      <c r="L143" s="432"/>
      <c r="M143" s="432"/>
      <c r="N143" s="432"/>
      <c r="O143" s="432"/>
      <c r="P143" s="432"/>
      <c r="Q143" s="432"/>
      <c r="R143" s="432"/>
      <c r="S143" s="432"/>
      <c r="T143" s="432"/>
      <c r="U143" s="432"/>
      <c r="V143" s="432"/>
      <c r="W143" s="432"/>
      <c r="X143" s="432" t="s">
        <v>5</v>
      </c>
      <c r="Y143" s="432"/>
      <c r="Z143" s="432"/>
      <c r="AA143" s="432"/>
      <c r="AB143" s="432"/>
      <c r="AC143" s="432">
        <v>0</v>
      </c>
      <c r="AD143" s="433"/>
      <c r="AE143" s="434" t="s">
        <v>6</v>
      </c>
      <c r="AF143" s="435"/>
      <c r="AG143" s="435"/>
      <c r="AH143" s="435"/>
      <c r="AI143" s="435"/>
      <c r="AJ143" s="435"/>
      <c r="AK143" s="435"/>
      <c r="AL143" s="435"/>
      <c r="AM143" s="435"/>
      <c r="AN143" s="435"/>
      <c r="AO143" s="435"/>
      <c r="AP143" s="435"/>
      <c r="AQ143" s="435"/>
      <c r="AR143" s="435"/>
      <c r="AS143" s="435"/>
      <c r="AT143" s="435"/>
      <c r="AU143" s="435"/>
      <c r="AV143" s="435"/>
      <c r="AW143" s="435" t="s">
        <v>5</v>
      </c>
      <c r="AX143" s="435"/>
      <c r="AY143" s="435"/>
      <c r="AZ143" s="435"/>
      <c r="BA143" s="329">
        <v>25</v>
      </c>
      <c r="BB143" s="330"/>
      <c r="BC143" s="480" t="s">
        <v>7</v>
      </c>
      <c r="BD143" s="481"/>
      <c r="BE143" s="481"/>
      <c r="BF143" s="481"/>
      <c r="BG143" s="481"/>
      <c r="BH143" s="481"/>
      <c r="BI143" s="481"/>
      <c r="BJ143" s="481"/>
      <c r="BK143" s="481"/>
      <c r="BL143" s="481"/>
      <c r="BM143" s="481"/>
      <c r="BN143" s="481"/>
      <c r="BO143" s="481"/>
      <c r="BP143" s="481"/>
      <c r="BQ143" s="481"/>
      <c r="BR143" s="481"/>
      <c r="BS143" s="481"/>
      <c r="BT143" s="481"/>
      <c r="BU143" s="481"/>
      <c r="BV143" s="481"/>
      <c r="BW143" s="481"/>
      <c r="BX143" s="481"/>
      <c r="BY143" s="481"/>
      <c r="BZ143" s="481"/>
      <c r="CA143" s="481"/>
      <c r="CB143" s="481"/>
      <c r="CC143" s="481"/>
      <c r="CD143" s="481"/>
      <c r="CE143" s="481"/>
      <c r="CF143" s="481"/>
      <c r="CG143" s="481"/>
      <c r="CH143" s="481"/>
      <c r="CI143" s="481"/>
      <c r="CJ143" s="481"/>
      <c r="CK143" s="481"/>
      <c r="CL143" s="481"/>
      <c r="CM143" s="481"/>
      <c r="CN143" s="481"/>
      <c r="CO143" s="481"/>
      <c r="CP143" s="481"/>
      <c r="CQ143" s="481"/>
      <c r="CR143" s="481"/>
      <c r="CS143" s="481"/>
      <c r="CT143" s="482" t="s">
        <v>5</v>
      </c>
      <c r="CU143" s="483"/>
      <c r="CV143" s="483"/>
      <c r="CW143" s="483"/>
      <c r="CX143" s="484"/>
      <c r="CY143" s="481">
        <v>50</v>
      </c>
      <c r="CZ143" s="485"/>
      <c r="DA143" s="428"/>
      <c r="DB143" s="429"/>
      <c r="DC143" s="430"/>
      <c r="DD143" s="12"/>
      <c r="DE143" s="12"/>
      <c r="DF143" s="12"/>
      <c r="DG143" s="12"/>
      <c r="DH143" s="13"/>
      <c r="DI143" s="14"/>
      <c r="DJ143" s="14"/>
      <c r="DK143" s="14"/>
      <c r="DL143" s="15"/>
      <c r="DN143" s="1"/>
    </row>
    <row r="144" spans="1:119" ht="24.75" hidden="1" customHeight="1">
      <c r="A144" s="350" t="s">
        <v>8</v>
      </c>
      <c r="B144" s="350" t="s">
        <v>108</v>
      </c>
      <c r="C144" s="353" t="s">
        <v>9</v>
      </c>
      <c r="D144" s="356" t="s">
        <v>10</v>
      </c>
      <c r="E144" s="419" t="s">
        <v>11</v>
      </c>
      <c r="F144" s="420"/>
      <c r="G144" s="420"/>
      <c r="H144" s="420"/>
      <c r="I144" s="420"/>
      <c r="J144" s="420"/>
      <c r="K144" s="420"/>
      <c r="L144" s="420"/>
      <c r="M144" s="421"/>
      <c r="N144" s="422" t="s">
        <v>5</v>
      </c>
      <c r="O144" s="423"/>
      <c r="P144" s="423"/>
      <c r="Q144" s="424"/>
      <c r="R144" s="233">
        <v>50</v>
      </c>
      <c r="S144" s="404" t="s">
        <v>12</v>
      </c>
      <c r="T144" s="404"/>
      <c r="U144" s="404"/>
      <c r="V144" s="404"/>
      <c r="W144" s="404"/>
      <c r="X144" s="404"/>
      <c r="Y144" s="404"/>
      <c r="Z144" s="405" t="s">
        <v>5</v>
      </c>
      <c r="AA144" s="425"/>
      <c r="AB144" s="425"/>
      <c r="AC144" s="406"/>
      <c r="AD144" s="176">
        <v>50</v>
      </c>
      <c r="AE144" s="419" t="s">
        <v>13</v>
      </c>
      <c r="AF144" s="420"/>
      <c r="AG144" s="420"/>
      <c r="AH144" s="420"/>
      <c r="AI144" s="420"/>
      <c r="AJ144" s="420"/>
      <c r="AK144" s="420"/>
      <c r="AL144" s="420"/>
      <c r="AM144" s="421"/>
      <c r="AN144" s="411" t="s">
        <v>5</v>
      </c>
      <c r="AO144" s="412"/>
      <c r="AP144" s="233">
        <v>35</v>
      </c>
      <c r="AQ144" s="404" t="s">
        <v>14</v>
      </c>
      <c r="AR144" s="404"/>
      <c r="AS144" s="404"/>
      <c r="AT144" s="404"/>
      <c r="AU144" s="404"/>
      <c r="AV144" s="404"/>
      <c r="AW144" s="405" t="s">
        <v>5</v>
      </c>
      <c r="AX144" s="406"/>
      <c r="AY144" s="232">
        <v>35</v>
      </c>
      <c r="AZ144" s="413" t="s">
        <v>15</v>
      </c>
      <c r="BA144" s="414"/>
      <c r="BB144" s="160">
        <v>30</v>
      </c>
      <c r="BC144" s="415" t="s">
        <v>16</v>
      </c>
      <c r="BD144" s="416"/>
      <c r="BE144" s="416"/>
      <c r="BF144" s="416"/>
      <c r="BG144" s="411" t="s">
        <v>5</v>
      </c>
      <c r="BH144" s="412"/>
      <c r="BI144" s="233">
        <v>20</v>
      </c>
      <c r="BJ144" s="404" t="s">
        <v>17</v>
      </c>
      <c r="BK144" s="404"/>
      <c r="BL144" s="404"/>
      <c r="BM144" s="404"/>
      <c r="BN144" s="404"/>
      <c r="BO144" s="404"/>
      <c r="BP144" s="404"/>
      <c r="BQ144" s="404"/>
      <c r="BR144" s="404"/>
      <c r="BS144" s="405" t="s">
        <v>5</v>
      </c>
      <c r="BT144" s="406"/>
      <c r="BU144" s="232">
        <v>20</v>
      </c>
      <c r="BV144" s="407" t="s">
        <v>109</v>
      </c>
      <c r="BW144" s="407"/>
      <c r="BX144" s="407"/>
      <c r="BY144" s="407"/>
      <c r="BZ144" s="408" t="s">
        <v>5</v>
      </c>
      <c r="CA144" s="408"/>
      <c r="CB144" s="177">
        <v>15</v>
      </c>
      <c r="CC144" s="409" t="s">
        <v>110</v>
      </c>
      <c r="CD144" s="409"/>
      <c r="CE144" s="409"/>
      <c r="CF144" s="409"/>
      <c r="CG144" s="410" t="s">
        <v>5</v>
      </c>
      <c r="CH144" s="410"/>
      <c r="CI144" s="178">
        <v>20</v>
      </c>
      <c r="CJ144" s="398" t="s">
        <v>111</v>
      </c>
      <c r="CK144" s="398"/>
      <c r="CL144" s="398"/>
      <c r="CM144" s="398"/>
      <c r="CN144" s="399" t="s">
        <v>5</v>
      </c>
      <c r="CO144" s="399"/>
      <c r="CP144" s="231">
        <v>15</v>
      </c>
      <c r="CQ144" s="400" t="s">
        <v>21</v>
      </c>
      <c r="CR144" s="400"/>
      <c r="CS144" s="400"/>
      <c r="CT144" s="400"/>
      <c r="CU144" s="400"/>
      <c r="CV144" s="400"/>
      <c r="CW144" s="400"/>
      <c r="CX144" s="401" t="s">
        <v>5</v>
      </c>
      <c r="CY144" s="401"/>
      <c r="CZ144" s="179">
        <v>10</v>
      </c>
      <c r="DA144" s="402" t="s">
        <v>5</v>
      </c>
      <c r="DB144" s="403"/>
      <c r="DC144" s="160">
        <v>25</v>
      </c>
      <c r="DD144" s="161"/>
      <c r="DE144" s="161"/>
      <c r="DF144" s="161"/>
      <c r="DG144" s="161"/>
      <c r="DH144" s="306" t="s">
        <v>22</v>
      </c>
      <c r="DI144" s="309" t="s">
        <v>23</v>
      </c>
      <c r="DJ144" s="312" t="s">
        <v>23</v>
      </c>
      <c r="DK144" s="315" t="s">
        <v>23</v>
      </c>
      <c r="DL144" s="282" t="s">
        <v>24</v>
      </c>
      <c r="DM144" s="282" t="s">
        <v>105</v>
      </c>
      <c r="DN144" s="282" t="s">
        <v>112</v>
      </c>
      <c r="DO144" s="282" t="s">
        <v>106</v>
      </c>
    </row>
    <row r="145" spans="1:127" ht="15" hidden="1" customHeight="1">
      <c r="A145" s="351"/>
      <c r="B145" s="351"/>
      <c r="C145" s="354"/>
      <c r="D145" s="357"/>
      <c r="E145" s="30">
        <v>1</v>
      </c>
      <c r="F145" s="227">
        <v>2</v>
      </c>
      <c r="G145" s="227">
        <v>3</v>
      </c>
      <c r="H145" s="227">
        <v>4</v>
      </c>
      <c r="I145" s="227">
        <v>5</v>
      </c>
      <c r="J145" s="227">
        <v>6</v>
      </c>
      <c r="K145" s="227">
        <v>7</v>
      </c>
      <c r="L145" s="227">
        <v>8</v>
      </c>
      <c r="M145" s="227">
        <v>9</v>
      </c>
      <c r="N145" s="227">
        <v>10</v>
      </c>
      <c r="O145" s="227">
        <v>11</v>
      </c>
      <c r="P145" s="227">
        <v>12</v>
      </c>
      <c r="Q145" s="336" t="s">
        <v>25</v>
      </c>
      <c r="R145" s="289" t="s">
        <v>26</v>
      </c>
      <c r="S145" s="29">
        <v>1</v>
      </c>
      <c r="T145" s="29">
        <v>2</v>
      </c>
      <c r="U145" s="29">
        <v>3</v>
      </c>
      <c r="V145" s="29">
        <v>4</v>
      </c>
      <c r="W145" s="29">
        <v>5</v>
      </c>
      <c r="X145" s="29">
        <v>6</v>
      </c>
      <c r="Y145" s="29">
        <v>7</v>
      </c>
      <c r="Z145" s="29">
        <v>8</v>
      </c>
      <c r="AA145" s="29">
        <v>9</v>
      </c>
      <c r="AB145" s="29">
        <v>10</v>
      </c>
      <c r="AC145" s="285" t="s">
        <v>25</v>
      </c>
      <c r="AD145" s="338" t="s">
        <v>26</v>
      </c>
      <c r="AE145" s="30">
        <v>1</v>
      </c>
      <c r="AF145" s="227">
        <v>2</v>
      </c>
      <c r="AG145" s="227">
        <v>3</v>
      </c>
      <c r="AH145" s="227">
        <v>4</v>
      </c>
      <c r="AI145" s="227">
        <v>5</v>
      </c>
      <c r="AJ145" s="227">
        <v>6</v>
      </c>
      <c r="AK145" s="227">
        <v>7</v>
      </c>
      <c r="AL145" s="227">
        <v>8</v>
      </c>
      <c r="AM145" s="227">
        <v>9</v>
      </c>
      <c r="AN145" s="227">
        <v>10</v>
      </c>
      <c r="AO145" s="336" t="s">
        <v>25</v>
      </c>
      <c r="AP145" s="289" t="s">
        <v>26</v>
      </c>
      <c r="AQ145" s="29">
        <v>1</v>
      </c>
      <c r="AR145" s="29">
        <v>2</v>
      </c>
      <c r="AS145" s="29">
        <v>3</v>
      </c>
      <c r="AT145" s="29">
        <v>4</v>
      </c>
      <c r="AU145" s="29">
        <v>5</v>
      </c>
      <c r="AV145" s="29">
        <v>6</v>
      </c>
      <c r="AW145" s="29">
        <v>7</v>
      </c>
      <c r="AX145" s="285" t="s">
        <v>25</v>
      </c>
      <c r="AY145" s="278" t="s">
        <v>113</v>
      </c>
      <c r="AZ145" s="297"/>
      <c r="BA145" s="298"/>
      <c r="BB145" s="287" t="s">
        <v>26</v>
      </c>
      <c r="BC145" s="30">
        <v>1</v>
      </c>
      <c r="BD145" s="227">
        <v>2</v>
      </c>
      <c r="BE145" s="227">
        <v>3</v>
      </c>
      <c r="BF145" s="227">
        <v>4</v>
      </c>
      <c r="BG145" s="227">
        <v>5</v>
      </c>
      <c r="BH145" s="288" t="s">
        <v>25</v>
      </c>
      <c r="BI145" s="289" t="s">
        <v>26</v>
      </c>
      <c r="BJ145" s="29">
        <v>1</v>
      </c>
      <c r="BK145" s="29">
        <v>2</v>
      </c>
      <c r="BL145" s="29">
        <v>3</v>
      </c>
      <c r="BM145" s="29">
        <v>4</v>
      </c>
      <c r="BN145" s="29">
        <v>5</v>
      </c>
      <c r="BO145" s="29">
        <v>6</v>
      </c>
      <c r="BP145" s="29">
        <v>7</v>
      </c>
      <c r="BQ145" s="29">
        <v>8</v>
      </c>
      <c r="BR145" s="29">
        <v>9</v>
      </c>
      <c r="BS145" s="29">
        <v>10</v>
      </c>
      <c r="BT145" s="290" t="s">
        <v>25</v>
      </c>
      <c r="BU145" s="278" t="s">
        <v>26</v>
      </c>
      <c r="BV145" s="31">
        <v>1</v>
      </c>
      <c r="BW145" s="31">
        <v>2</v>
      </c>
      <c r="BX145" s="31">
        <v>3</v>
      </c>
      <c r="BY145" s="31">
        <v>4</v>
      </c>
      <c r="BZ145" s="32">
        <v>5</v>
      </c>
      <c r="CA145" s="344" t="s">
        <v>25</v>
      </c>
      <c r="CB145" s="345" t="s">
        <v>26</v>
      </c>
      <c r="CC145" s="230">
        <v>1</v>
      </c>
      <c r="CD145" s="230">
        <v>2</v>
      </c>
      <c r="CE145" s="230">
        <v>3</v>
      </c>
      <c r="CF145" s="230">
        <v>4</v>
      </c>
      <c r="CG145" s="230">
        <v>5</v>
      </c>
      <c r="CH145" s="346" t="s">
        <v>25</v>
      </c>
      <c r="CI145" s="347" t="s">
        <v>26</v>
      </c>
      <c r="CJ145" s="34">
        <v>1</v>
      </c>
      <c r="CK145" s="34">
        <v>2</v>
      </c>
      <c r="CL145" s="34">
        <v>3</v>
      </c>
      <c r="CM145" s="34">
        <v>4</v>
      </c>
      <c r="CN145" s="34">
        <v>5</v>
      </c>
      <c r="CO145" s="348" t="s">
        <v>25</v>
      </c>
      <c r="CP145" s="349" t="s">
        <v>26</v>
      </c>
      <c r="CQ145" s="35">
        <v>1</v>
      </c>
      <c r="CR145" s="35">
        <v>2</v>
      </c>
      <c r="CS145" s="35">
        <v>3</v>
      </c>
      <c r="CT145" s="36">
        <v>4</v>
      </c>
      <c r="CU145" s="35">
        <v>5</v>
      </c>
      <c r="CV145" s="35">
        <v>6</v>
      </c>
      <c r="CW145" s="35">
        <v>7</v>
      </c>
      <c r="CX145" s="35">
        <v>8</v>
      </c>
      <c r="CY145" s="288" t="s">
        <v>25</v>
      </c>
      <c r="CZ145" s="318" t="s">
        <v>26</v>
      </c>
      <c r="DA145" s="37"/>
      <c r="DB145" s="38"/>
      <c r="DC145" s="287" t="s">
        <v>27</v>
      </c>
      <c r="DD145" s="39"/>
      <c r="DE145" s="39"/>
      <c r="DF145" s="39"/>
      <c r="DG145" s="39"/>
      <c r="DH145" s="307"/>
      <c r="DI145" s="310"/>
      <c r="DJ145" s="313"/>
      <c r="DK145" s="316"/>
      <c r="DL145" s="283"/>
      <c r="DM145" s="283"/>
      <c r="DN145" s="283"/>
      <c r="DO145" s="283"/>
    </row>
    <row r="146" spans="1:127" ht="17.25" hidden="1" customHeight="1">
      <c r="A146" s="351"/>
      <c r="B146" s="351"/>
      <c r="C146" s="354"/>
      <c r="D146" s="40" t="s">
        <v>28</v>
      </c>
      <c r="E146" s="180"/>
      <c r="F146" s="43"/>
      <c r="G146" s="43"/>
      <c r="H146" s="43"/>
      <c r="I146" s="43"/>
      <c r="J146" s="43"/>
      <c r="K146" s="43"/>
      <c r="L146" s="43"/>
      <c r="M146" s="43"/>
      <c r="N146" s="44"/>
      <c r="O146" s="44"/>
      <c r="P146" s="44"/>
      <c r="Q146" s="337"/>
      <c r="R146" s="289"/>
      <c r="S146" s="46"/>
      <c r="T146" s="46"/>
      <c r="U146" s="46"/>
      <c r="V146" s="46"/>
      <c r="W146" s="46"/>
      <c r="X146" s="46"/>
      <c r="Y146" s="46"/>
      <c r="Z146" s="46"/>
      <c r="AA146" s="47"/>
      <c r="AB146" s="47"/>
      <c r="AC146" s="286"/>
      <c r="AD146" s="338"/>
      <c r="AE146" s="180"/>
      <c r="AF146" s="43"/>
      <c r="AG146" s="43"/>
      <c r="AH146" s="43"/>
      <c r="AI146" s="43"/>
      <c r="AJ146" s="43"/>
      <c r="AK146" s="43"/>
      <c r="AL146" s="43"/>
      <c r="AM146" s="43"/>
      <c r="AN146" s="43"/>
      <c r="AO146" s="337"/>
      <c r="AP146" s="289"/>
      <c r="AQ146" s="46"/>
      <c r="AR146" s="46"/>
      <c r="AS146" s="46"/>
      <c r="AT146" s="46"/>
      <c r="AU146" s="46"/>
      <c r="AV146" s="46"/>
      <c r="AW146" s="46"/>
      <c r="AX146" s="286"/>
      <c r="AY146" s="278"/>
      <c r="AZ146" s="417"/>
      <c r="BA146" s="418"/>
      <c r="BB146" s="287"/>
      <c r="BC146" s="180"/>
      <c r="BD146" s="43"/>
      <c r="BE146" s="43"/>
      <c r="BF146" s="43"/>
      <c r="BG146" s="43"/>
      <c r="BH146" s="288"/>
      <c r="BI146" s="289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290"/>
      <c r="BU146" s="278"/>
      <c r="BV146" s="49"/>
      <c r="BW146" s="49"/>
      <c r="BX146" s="49"/>
      <c r="BY146" s="49"/>
      <c r="BZ146" s="50"/>
      <c r="CA146" s="344"/>
      <c r="CB146" s="345"/>
      <c r="CC146" s="52"/>
      <c r="CD146" s="52"/>
      <c r="CE146" s="52"/>
      <c r="CF146" s="52"/>
      <c r="CG146" s="52"/>
      <c r="CH146" s="346"/>
      <c r="CI146" s="347"/>
      <c r="CJ146" s="54"/>
      <c r="CK146" s="54"/>
      <c r="CL146" s="54"/>
      <c r="CM146" s="54"/>
      <c r="CN146" s="54"/>
      <c r="CO146" s="348"/>
      <c r="CP146" s="349"/>
      <c r="CQ146" s="57"/>
      <c r="CR146" s="57"/>
      <c r="CS146" s="57"/>
      <c r="CT146" s="181"/>
      <c r="CU146" s="57"/>
      <c r="CV146" s="57"/>
      <c r="CW146" s="57"/>
      <c r="CX146" s="57"/>
      <c r="CY146" s="288"/>
      <c r="CZ146" s="318"/>
      <c r="DA146" s="394"/>
      <c r="DB146" s="395"/>
      <c r="DC146" s="287"/>
      <c r="DD146" s="39" t="s">
        <v>29</v>
      </c>
      <c r="DE146" s="39" t="s">
        <v>30</v>
      </c>
      <c r="DF146" s="39" t="s">
        <v>31</v>
      </c>
      <c r="DG146" s="39" t="s">
        <v>32</v>
      </c>
      <c r="DH146" s="307"/>
      <c r="DI146" s="311"/>
      <c r="DJ146" s="314"/>
      <c r="DK146" s="317"/>
      <c r="DL146" s="283"/>
      <c r="DM146" s="283"/>
      <c r="DN146" s="283"/>
      <c r="DO146" s="283"/>
    </row>
    <row r="147" spans="1:127" ht="15" hidden="1" customHeight="1" thickBot="1">
      <c r="A147" s="352"/>
      <c r="B147" s="352"/>
      <c r="C147" s="355"/>
      <c r="D147" s="40" t="s">
        <v>33</v>
      </c>
      <c r="E147" s="30"/>
      <c r="F147" s="227"/>
      <c r="G147" s="227"/>
      <c r="H147" s="227"/>
      <c r="I147" s="227"/>
      <c r="J147" s="227"/>
      <c r="K147" s="227"/>
      <c r="L147" s="227"/>
      <c r="M147" s="227"/>
      <c r="N147" s="227"/>
      <c r="O147" s="227"/>
      <c r="P147" s="227"/>
      <c r="Q147" s="227">
        <f>SUM(E147:P147)</f>
        <v>0</v>
      </c>
      <c r="R147" s="28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>
        <f>SUM(S147:AB147)</f>
        <v>0</v>
      </c>
      <c r="AD147" s="338"/>
      <c r="AE147" s="30"/>
      <c r="AF147" s="227"/>
      <c r="AG147" s="227"/>
      <c r="AH147" s="227"/>
      <c r="AI147" s="227"/>
      <c r="AJ147" s="227"/>
      <c r="AK147" s="227"/>
      <c r="AL147" s="227"/>
      <c r="AM147" s="227"/>
      <c r="AN147" s="227"/>
      <c r="AO147" s="227">
        <f>SUM(AE147:AN147)</f>
        <v>0</v>
      </c>
      <c r="AP147" s="289"/>
      <c r="AQ147" s="29"/>
      <c r="AR147" s="29"/>
      <c r="AS147" s="29"/>
      <c r="AT147" s="29"/>
      <c r="AU147" s="29"/>
      <c r="AV147" s="29"/>
      <c r="AW147" s="29"/>
      <c r="AX147" s="29">
        <f>SUM(AQ147:AW147)</f>
        <v>0</v>
      </c>
      <c r="AY147" s="278"/>
      <c r="AZ147" s="390"/>
      <c r="BA147" s="391"/>
      <c r="BB147" s="287"/>
      <c r="BC147" s="30"/>
      <c r="BD147" s="227"/>
      <c r="BE147" s="227"/>
      <c r="BF147" s="227"/>
      <c r="BG147" s="227"/>
      <c r="BH147" s="227">
        <f>SUM(BC147:BG147)</f>
        <v>0</v>
      </c>
      <c r="BI147" s="28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>
        <f>SUM(BJ147:BS147)</f>
        <v>0</v>
      </c>
      <c r="BU147" s="278"/>
      <c r="BV147" s="31"/>
      <c r="BW147" s="31"/>
      <c r="BX147" s="31"/>
      <c r="BY147" s="31"/>
      <c r="BZ147" s="31"/>
      <c r="CA147" s="32">
        <f>SUM(BV147:BZ147)</f>
        <v>0</v>
      </c>
      <c r="CB147" s="345"/>
      <c r="CC147" s="230"/>
      <c r="CD147" s="230"/>
      <c r="CE147" s="230"/>
      <c r="CF147" s="230"/>
      <c r="CG147" s="230"/>
      <c r="CH147" s="230">
        <f>SUM(CC147:CG147)</f>
        <v>0</v>
      </c>
      <c r="CI147" s="347"/>
      <c r="CJ147" s="34"/>
      <c r="CK147" s="34"/>
      <c r="CL147" s="34"/>
      <c r="CM147" s="34"/>
      <c r="CN147" s="34"/>
      <c r="CO147" s="63">
        <f>SUM(CJ147:CN147)</f>
        <v>0</v>
      </c>
      <c r="CP147" s="349"/>
      <c r="CQ147" s="35"/>
      <c r="CR147" s="35"/>
      <c r="CS147" s="35"/>
      <c r="CT147" s="36"/>
      <c r="CU147" s="35"/>
      <c r="CV147" s="35"/>
      <c r="CW147" s="35"/>
      <c r="CX147" s="35"/>
      <c r="CY147" s="66">
        <f>SUM(CQ147:CX147)</f>
        <v>0</v>
      </c>
      <c r="CZ147" s="318"/>
      <c r="DA147" s="396"/>
      <c r="DB147" s="397"/>
      <c r="DC147" s="319"/>
      <c r="DD147" s="39"/>
      <c r="DE147" s="39"/>
      <c r="DF147" s="39"/>
      <c r="DG147" s="39"/>
      <c r="DH147" s="308"/>
      <c r="DI147" s="67" t="s">
        <v>34</v>
      </c>
      <c r="DJ147" s="68" t="s">
        <v>35</v>
      </c>
      <c r="DK147" s="69" t="s">
        <v>36</v>
      </c>
      <c r="DL147" s="283"/>
      <c r="DM147" s="283"/>
      <c r="DN147" s="283"/>
      <c r="DO147" s="283"/>
      <c r="DR147" s="279" t="s">
        <v>37</v>
      </c>
      <c r="DS147" s="279"/>
      <c r="DT147" s="279"/>
      <c r="DU147" s="279"/>
      <c r="DV147" s="279"/>
      <c r="DW147" s="279"/>
    </row>
    <row r="148" spans="1:127" ht="18" hidden="1" customHeight="1">
      <c r="A148" s="70">
        <v>136671050011</v>
      </c>
      <c r="B148" s="71">
        <v>1669</v>
      </c>
      <c r="C148" s="476" t="s">
        <v>223</v>
      </c>
      <c r="D148" s="477"/>
      <c r="E148" s="182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 t="str">
        <f>IF(SUMIFS(E148:P148,E148:P148,"&gt;=0")=0,"",SUMIFS(E148:P148,E148:P148,"&gt;=0"))</f>
        <v/>
      </c>
      <c r="R148" s="76" t="str">
        <f>IFERROR(IF($R$144=0,0,((Q148/SUMIFS($E$147:$P$147,E148:P148,"&gt;=0")*100))),"")</f>
        <v/>
      </c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 t="str">
        <f>IF(SUMIFS(S148:AB148,S148:AB148,"&gt;=0")=0,"",SUMIFS(S148:AB148,S148:AB148,"&gt;=0"))</f>
        <v/>
      </c>
      <c r="AD148" s="79" t="str">
        <f>IFERROR(IF($AD$144=0,0,((AC148/SUMIFS($S$147:$AB$147,S148:AB148,"&gt;=0")*100))),"")</f>
        <v/>
      </c>
      <c r="AE148" s="182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 t="str">
        <f>IF(SUMIFS(AE148:AN148,AE148:AN148,"&gt;=0")=0,"",SUMIFS(AE148:AN148,AE148:AN148,"&gt;=0"))</f>
        <v/>
      </c>
      <c r="AP148" s="76" t="str">
        <f>IFERROR(IF($AP$144=0,0,((AO148/SUMIFS($AE$147:$AN$147,AE148:AN148,"&gt;=0"))*100)),"")</f>
        <v/>
      </c>
      <c r="AQ148" s="78"/>
      <c r="AR148" s="78"/>
      <c r="AS148" s="78"/>
      <c r="AT148" s="78"/>
      <c r="AU148" s="78"/>
      <c r="AV148" s="78"/>
      <c r="AW148" s="78"/>
      <c r="AX148" s="78" t="str">
        <f>IF(SUMIFS(AQ148:AW148,AQ148:AW148,"&gt;=0")=0,"",SUMIFS(AQ148:AW148,AQ148:AW148,"&gt;=0"))</f>
        <v/>
      </c>
      <c r="AY148" s="78" t="str">
        <f>IFERROR(IF($AY$144=0,0,((AX148/SUMIFS($AQ$147:$AW$147,AQ148:AW148,"&gt;=0"))*100)),"")</f>
        <v/>
      </c>
      <c r="AZ148" s="384"/>
      <c r="BA148" s="385"/>
      <c r="BB148" s="80" t="str">
        <f>IFERROR(IF(OR($BB$144="",$BB$144=0),0,IF(AZ148/$AZ$147*100=0,"",AZ148/$AZ$147*100)),"")</f>
        <v/>
      </c>
      <c r="BC148" s="182"/>
      <c r="BD148" s="76"/>
      <c r="BE148" s="76"/>
      <c r="BF148" s="76"/>
      <c r="BG148" s="76"/>
      <c r="BH148" s="76" t="str">
        <f>IF(SUMIFS(BC148:BG148,BC148:BG148,"&gt;=0")=0,"",SUMIFS(BC148:BG148,BC148:BG148,"&gt;=0"))</f>
        <v/>
      </c>
      <c r="BI148" s="76" t="str">
        <f>IFERROR(IF($BI$144=0,0,((BH148/SUMIFS($BC$147:$BG$147,BC148:BG148,"&gt;=0"))*100)),"")</f>
        <v/>
      </c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 t="str">
        <f>IF(SUMIFS(BJ148:BS148,BJ148:BS148,"&gt;=0")=0,"",SUMIFS(BJ148:BS148,BJ148:BS148,"&gt;=0"))</f>
        <v/>
      </c>
      <c r="BU148" s="78" t="str">
        <f>IFERROR(IF($BU$144=0,0,((BT148/SUMIFS($BJ$147:$BS$147,BJ148:BS148,"&gt;=0"))*100)),"")</f>
        <v/>
      </c>
      <c r="BV148" s="82"/>
      <c r="BW148" s="82"/>
      <c r="BX148" s="82"/>
      <c r="BY148" s="82"/>
      <c r="BZ148" s="82"/>
      <c r="CA148" s="82" t="str">
        <f>IF(SUMIFS(BV148:BZ148,BV148:BZ148,"&gt;=0")=0,"",SUMIFS(BV148:BZ148,BV148:BZ148,"&gt;=0"))</f>
        <v/>
      </c>
      <c r="CB148" s="82" t="str">
        <f>IFERROR(IF($CB$144=0,0,((CA148/SUMIFS($BV$147:$BZ$147,BV148:BZ148,"&gt;=0"))*100)),"")</f>
        <v/>
      </c>
      <c r="CC148" s="84"/>
      <c r="CD148" s="84"/>
      <c r="CE148" s="84"/>
      <c r="CF148" s="84"/>
      <c r="CG148" s="84"/>
      <c r="CH148" s="84" t="str">
        <f>IF(SUMIFS(CC148:CG148,CC148:CG148,"&gt;=0")=0,"",SUMIFS(CC148:CG148,CC148:CG148,"&gt;=0"))</f>
        <v/>
      </c>
      <c r="CI148" s="84" t="str">
        <f>IFERROR(IF($CI$144=0,0,((CH148/SUMIFS($CC$147:$CG$147,CC148:CG148,"&gt;=0"))*100)),"")</f>
        <v/>
      </c>
      <c r="CJ148" s="86"/>
      <c r="CK148" s="86"/>
      <c r="CL148" s="86"/>
      <c r="CM148" s="86"/>
      <c r="CN148" s="86"/>
      <c r="CO148" s="86" t="str">
        <f>IF(SUMIFS(CJ148:CN148,CJ148:CN148,"&gt;=0")=0,"",SUMIFS(CJ148:CN148,CJ148:CN148,"&gt;=0"))</f>
        <v/>
      </c>
      <c r="CP148" s="86" t="str">
        <f>IFERROR(IF($CP$144=0,0,((CO148/SUMIFS($CJ$147:$CN$147,CJ148:CN148,"&gt;=0"))*100)),"")</f>
        <v/>
      </c>
      <c r="CQ148" s="182"/>
      <c r="CR148" s="76"/>
      <c r="CS148" s="76"/>
      <c r="CT148" s="88"/>
      <c r="CU148" s="88"/>
      <c r="CV148" s="88"/>
      <c r="CW148" s="88"/>
      <c r="CX148" s="88"/>
      <c r="CY148" s="88" t="str">
        <f>IF(SUMIFS(CQ148:CX148,CQ148:CX148,"&gt;=0")=0,"",SUMIFS(CQ148:CX148,CQ148:CX148,"&gt;=0"))</f>
        <v/>
      </c>
      <c r="CZ148" s="89" t="str">
        <f>IFERROR(IF($CZ$144=0,0,((CY148/SUMIFS($CQ$147:$CX$147,CQ148:CX148,"&gt;=0"))*100)),"")</f>
        <v/>
      </c>
      <c r="DA148" s="392"/>
      <c r="DB148" s="393"/>
      <c r="DC148" s="80" t="str">
        <f>IFERROR(IF(OR($DC$144="",$DC$144=0),0,IF((DA148/$DA$146*100)*$DC$144/100=0,"",(DA148/$DA$146*100)*$DC$144/100)),"")</f>
        <v/>
      </c>
      <c r="DD148" s="162" t="str">
        <f>IFERROR((R148*$R$144+AD148*$AD$144)/100*$AC$143/100,"")</f>
        <v/>
      </c>
      <c r="DE148" s="162" t="str">
        <f>IFERROR(((AP148*$AP$144+AY148*$AY$144+BB148*$BB$144)/100)*$BA$143/100,"")</f>
        <v/>
      </c>
      <c r="DF148" s="162" t="str">
        <f>IFERROR(((BI148*$BI$144+BU148*$BU$144+CB148*$CB$144+CI148*$CI$144+CP148*$CP$144+CZ148*$CZ$144)/100)*$CY$143/100,"")</f>
        <v/>
      </c>
      <c r="DG148" s="162" t="str">
        <f>IFERROR(DC148,"")</f>
        <v/>
      </c>
      <c r="DH148" s="93" t="str">
        <f>IFERROR(IF(AND($C$143="",$E$142="",$AE$142="",$BC$142="",$E$141=""),IF(SUM(DD148:DG148)=0,"",SUM(DD148:DG148)),""),"")</f>
        <v/>
      </c>
      <c r="DI148" s="94" t="str">
        <f>IFERROR(75+(100-75)/(100-60)*(DH148-60),"")</f>
        <v/>
      </c>
      <c r="DJ148" s="95" t="str">
        <f>IFERROR(75+(100-75)/(100-55)*(DH148-55),"")</f>
        <v/>
      </c>
      <c r="DK148" s="96" t="str">
        <f>IFERROR(75+(100-75)/(100-50)*(DH148-50),"")</f>
        <v/>
      </c>
      <c r="DL148" s="97" t="str">
        <f>IFERROR(IF(ROUND(IF($C$142="Green",DI148,IF($C$142="Orange",DJ148,IF($C$142="Yellow",DK148,"Error!"))),0)&lt;70,70,ROUND(IF($C$142="Green",DI148,IF($C$142="Orange",DJ148,IF($C$142="Yellow",DK148,"Error!"))),0)),"")</f>
        <v/>
      </c>
      <c r="DM148" s="164" t="str">
        <f t="shared" ref="DM148:DM173" si="67">IFERROR(DL148-DL81,"")</f>
        <v/>
      </c>
      <c r="DN148" s="225">
        <f t="shared" ref="DN148:DN173" si="68">DL81</f>
        <v>77</v>
      </c>
      <c r="DO148" s="225">
        <f t="shared" ref="DO148:DO172" si="69">DL13</f>
        <v>86</v>
      </c>
      <c r="DR148" s="275" t="s">
        <v>40</v>
      </c>
      <c r="DS148" s="275"/>
      <c r="DT148" s="275"/>
      <c r="DU148" s="275"/>
      <c r="DV148" s="276">
        <f>COUNTIFS($DL$148:$DL$187,"&gt;=95",$DL$148:$DL$187,"&lt;=100")</f>
        <v>0</v>
      </c>
      <c r="DW148" s="276"/>
    </row>
    <row r="149" spans="1:127" ht="18" hidden="1" customHeight="1">
      <c r="A149" s="70">
        <v>136678050011</v>
      </c>
      <c r="B149" s="99">
        <v>1670</v>
      </c>
      <c r="C149" s="476" t="s">
        <v>224</v>
      </c>
      <c r="D149" s="477"/>
      <c r="E149" s="182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 t="str">
        <f t="shared" ref="Q149:Q187" si="70">IF(SUMIFS(E149:P149,E149:P149,"&gt;=0")=0,"",SUMIFS(E149:P149,E149:P149,"&gt;=0"))</f>
        <v/>
      </c>
      <c r="R149" s="76" t="str">
        <f t="shared" ref="R149:R187" si="71">IFERROR(IF($R$144=0,0,((Q149/SUMIFS($E$147:$P$147,E149:P149,"&gt;=0")*100))),"")</f>
        <v/>
      </c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 t="str">
        <f t="shared" ref="AC149:AC187" si="72">IF(SUMIFS(S149:AB149,S149:AB149,"&gt;=0")=0,"",SUMIFS(S149:AB149,S149:AB149,"&gt;=0"))</f>
        <v/>
      </c>
      <c r="AD149" s="79" t="str">
        <f t="shared" ref="AD149:AD187" si="73">IFERROR(IF($AD$144=0,0,((AC149/SUMIFS($S$147:$AB$147,S149:AB149,"&gt;=0")*100))),"")</f>
        <v/>
      </c>
      <c r="AE149" s="182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 t="str">
        <f t="shared" ref="AO149:AO187" si="74">IF(SUMIFS(AE149:AN149,AE149:AN149,"&gt;=0")=0,"",SUMIFS(AE149:AN149,AE149:AN149,"&gt;=0"))</f>
        <v/>
      </c>
      <c r="AP149" s="76" t="str">
        <f t="shared" ref="AP149:AP187" si="75">IFERROR(IF($AP$144=0,0,((AO149/SUMIFS($AE$147:$AN$147,AE149:AN149,"&gt;=0"))*100)),"")</f>
        <v/>
      </c>
      <c r="AQ149" s="78"/>
      <c r="AR149" s="78"/>
      <c r="AS149" s="78"/>
      <c r="AT149" s="78"/>
      <c r="AU149" s="78"/>
      <c r="AV149" s="78"/>
      <c r="AW149" s="78"/>
      <c r="AX149" s="78" t="str">
        <f t="shared" ref="AX149:AX187" si="76">IF(SUMIFS(AQ149:AW149,AQ149:AW149,"&gt;=0")=0,"",SUMIFS(AQ149:AW149,AQ149:AW149,"&gt;=0"))</f>
        <v/>
      </c>
      <c r="AY149" s="78" t="str">
        <f t="shared" ref="AY149:AY187" si="77">IFERROR(IF($AY$144=0,0,((AX149/SUMIFS($AQ$147:$AW$147,AQ149:AW149,"&gt;=0"))*100)),"")</f>
        <v/>
      </c>
      <c r="AZ149" s="384"/>
      <c r="BA149" s="385"/>
      <c r="BB149" s="80" t="str">
        <f t="shared" ref="BB149:BB187" si="78">IFERROR(IF(OR($BB$144="",$BB$144=0),0,IF(AZ149/$AZ$147*100=0,"",AZ149/$AZ$147*100)),"")</f>
        <v/>
      </c>
      <c r="BC149" s="182"/>
      <c r="BD149" s="76"/>
      <c r="BE149" s="76"/>
      <c r="BF149" s="76"/>
      <c r="BG149" s="76"/>
      <c r="BH149" s="76" t="str">
        <f t="shared" ref="BH149:BH187" si="79">IF(SUMIFS(BC149:BG149,BC149:BG149,"&gt;=0")=0,"",SUMIFS(BC149:BG149,BC149:BG149,"&gt;=0"))</f>
        <v/>
      </c>
      <c r="BI149" s="76" t="str">
        <f t="shared" ref="BI149:BI187" si="80">IFERROR(IF($BI$144=0,0,((BH149/SUMIFS($BC$147:$BG$147,BC149:BG149,"&gt;=0"))*100)),"")</f>
        <v/>
      </c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 t="str">
        <f t="shared" ref="BT149:BT187" si="81">IF(SUMIFS(BJ149:BS149,BJ149:BS149,"&gt;=0")=0,"",SUMIFS(BJ149:BS149,BJ149:BS149,"&gt;=0"))</f>
        <v/>
      </c>
      <c r="BU149" s="78" t="str">
        <f t="shared" ref="BU149:BU187" si="82">IFERROR(IF($BU$144=0,0,((BT149/SUMIFS($BJ$147:$BS$147,BJ149:BS149,"&gt;=0"))*100)),"")</f>
        <v/>
      </c>
      <c r="BV149" s="82"/>
      <c r="BW149" s="82"/>
      <c r="BX149" s="82"/>
      <c r="BY149" s="82"/>
      <c r="BZ149" s="82"/>
      <c r="CA149" s="82" t="str">
        <f t="shared" ref="CA149:CA187" si="83">IF(SUMIFS(BV149:BZ149,BV149:BZ149,"&gt;=0")=0,"",SUMIFS(BV149:BZ149,BV149:BZ149,"&gt;=0"))</f>
        <v/>
      </c>
      <c r="CB149" s="82" t="str">
        <f t="shared" ref="CB149:CB187" si="84">IFERROR(IF($CB$144=0,0,((CA149/SUMIFS($BV$147:$BZ$147,BV149:BZ149,"&gt;=0"))*100)),"")</f>
        <v/>
      </c>
      <c r="CC149" s="84"/>
      <c r="CD149" s="84"/>
      <c r="CE149" s="84"/>
      <c r="CF149" s="84"/>
      <c r="CG149" s="84"/>
      <c r="CH149" s="84" t="str">
        <f t="shared" ref="CH149:CH187" si="85">IF(SUMIFS(CC149:CG149,CC149:CG149,"&gt;=0")=0,"",SUMIFS(CC149:CG149,CC149:CG149,"&gt;=0"))</f>
        <v/>
      </c>
      <c r="CI149" s="84" t="str">
        <f t="shared" ref="CI149:CI187" si="86">IFERROR(IF($CI$144=0,0,((CH149/SUMIFS($CC$147:$CG$147,CC149:CG149,"&gt;=0"))*100)),"")</f>
        <v/>
      </c>
      <c r="CJ149" s="86"/>
      <c r="CK149" s="86"/>
      <c r="CL149" s="86"/>
      <c r="CM149" s="86"/>
      <c r="CN149" s="86"/>
      <c r="CO149" s="86" t="str">
        <f t="shared" ref="CO149:CO187" si="87">IF(SUMIFS(CJ149:CN149,CJ149:CN149,"&gt;=0")=0,"",SUMIFS(CJ149:CN149,CJ149:CN149,"&gt;=0"))</f>
        <v/>
      </c>
      <c r="CP149" s="86" t="str">
        <f t="shared" ref="CP149:CP187" si="88">IFERROR(IF($CP$144=0,0,((CO149/SUMIFS($CJ$147:$CN$147,CJ149:CN149,"&gt;=0"))*100)),"")</f>
        <v/>
      </c>
      <c r="CQ149" s="182"/>
      <c r="CR149" s="76"/>
      <c r="CS149" s="76"/>
      <c r="CT149" s="88"/>
      <c r="CU149" s="88"/>
      <c r="CV149" s="88"/>
      <c r="CW149" s="88"/>
      <c r="CX149" s="88"/>
      <c r="CY149" s="88" t="str">
        <f t="shared" ref="CY149:CY187" si="89">IF(SUMIFS(CQ149:CX149,CQ149:CX149,"&gt;=0")=0,"",SUMIFS(CQ149:CX149,CQ149:CX149,"&gt;=0"))</f>
        <v/>
      </c>
      <c r="CZ149" s="89" t="str">
        <f t="shared" ref="CZ149:CZ187" si="90">IFERROR(IF($CZ$144=0,0,((CY149/SUMIFS($CQ$147:$CX$147,CQ149:CX149,"&gt;=0"))*100)),"")</f>
        <v/>
      </c>
      <c r="DA149" s="386"/>
      <c r="DB149" s="385"/>
      <c r="DC149" s="80" t="str">
        <f t="shared" ref="DC149:DC186" si="91">IFERROR(IF(OR($DC$144="",$DC$144=0),0,IF((DA149/$DA$146*100)*$DC$144/100=0,"",(DA149/$DA$146*100)*$DC$144/100)),"")</f>
        <v/>
      </c>
      <c r="DD149" s="162" t="str">
        <f t="shared" ref="DD149:DD187" si="92">IFERROR((R149*$R$144+AD149*$AD$144)/100*$AC$143/100,"")</f>
        <v/>
      </c>
      <c r="DE149" s="162" t="str">
        <f t="shared" ref="DE149:DE187" si="93">IFERROR(((AP149*$AP$144+AY149*$AY$144+BB149*$BB$144)/100)*$BA$143/100,"")</f>
        <v/>
      </c>
      <c r="DF149" s="162" t="str">
        <f t="shared" ref="DF149:DF187" si="94">IFERROR(((BI149*$BI$144+BU149*$BU$144+CB149*$CB$144+CI149*$CI$144+CP149*$CP$144+CZ149*$CZ$144)/100)*$CY$143/100,"")</f>
        <v/>
      </c>
      <c r="DG149" s="162" t="str">
        <f t="shared" ref="DG149:DG187" si="95">IFERROR(DC149,"")</f>
        <v/>
      </c>
      <c r="DH149" s="93" t="str">
        <f t="shared" ref="DH149:DH187" si="96">IFERROR(IF(AND($C$143="",$E$142="",$AE$142="",$BC$142="",$E$141=""),IF(SUM(DD149:DG149)=0,"",SUM(DD149:DG149)),""),"")</f>
        <v/>
      </c>
      <c r="DI149" s="94" t="str">
        <f t="shared" ref="DI149:DI187" si="97">IFERROR(75+(100-75)/(100-60)*(DH149-60),"")</f>
        <v/>
      </c>
      <c r="DJ149" s="95" t="str">
        <f t="shared" ref="DJ149:DJ187" si="98">IFERROR(75+(100-75)/(100-55)*(DH149-55),"")</f>
        <v/>
      </c>
      <c r="DK149" s="96" t="str">
        <f t="shared" ref="DK149:DK187" si="99">IFERROR(75+(100-75)/(100-50)*(DH149-50),"")</f>
        <v/>
      </c>
      <c r="DL149" s="97" t="str">
        <f t="shared" ref="DL149:DL187" si="100">IFERROR(IF(ROUND(IF($C$142="Green",DI149,IF($C$142="Orange",DJ149,IF($C$142="Yellow",DK149,"Error!"))),0)&lt;70,70,ROUND(IF($C$142="Green",DI149,IF($C$142="Orange",DJ149,IF($C$142="Yellow",DK149,"Error!"))),0)),"")</f>
        <v/>
      </c>
      <c r="DM149" s="164" t="str">
        <f t="shared" si="67"/>
        <v/>
      </c>
      <c r="DN149" s="225">
        <f t="shared" si="68"/>
        <v>74</v>
      </c>
      <c r="DO149" s="225">
        <f t="shared" si="69"/>
        <v>74</v>
      </c>
      <c r="DR149" s="275" t="s">
        <v>43</v>
      </c>
      <c r="DS149" s="275"/>
      <c r="DT149" s="275"/>
      <c r="DU149" s="275"/>
      <c r="DV149" s="276">
        <f>COUNTIFS($DL$148:$DL$187,"&gt;=90",$DL$148:$DL$187,"&lt;95")</f>
        <v>0</v>
      </c>
      <c r="DW149" s="276"/>
    </row>
    <row r="150" spans="1:127" ht="18" hidden="1" customHeight="1">
      <c r="A150" s="70">
        <v>305420120010</v>
      </c>
      <c r="B150" s="71">
        <v>1671</v>
      </c>
      <c r="C150" s="476" t="s">
        <v>225</v>
      </c>
      <c r="D150" s="477"/>
      <c r="E150" s="182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 t="str">
        <f t="shared" si="70"/>
        <v/>
      </c>
      <c r="R150" s="76" t="str">
        <f t="shared" si="71"/>
        <v/>
      </c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 t="str">
        <f t="shared" si="72"/>
        <v/>
      </c>
      <c r="AD150" s="79" t="str">
        <f t="shared" si="73"/>
        <v/>
      </c>
      <c r="AE150" s="182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 t="str">
        <f t="shared" si="74"/>
        <v/>
      </c>
      <c r="AP150" s="76" t="str">
        <f t="shared" si="75"/>
        <v/>
      </c>
      <c r="AQ150" s="78"/>
      <c r="AR150" s="78"/>
      <c r="AS150" s="78"/>
      <c r="AT150" s="78"/>
      <c r="AU150" s="78"/>
      <c r="AV150" s="78"/>
      <c r="AW150" s="78"/>
      <c r="AX150" s="78" t="str">
        <f>IF(SUMIFS(AQ150:AW150,AQ150:AW150,"&gt;=0")=0,"",SUMIFS(AQ150:AW150,AQ150:AW150,"&gt;=0"))</f>
        <v/>
      </c>
      <c r="AY150" s="78" t="str">
        <f t="shared" si="77"/>
        <v/>
      </c>
      <c r="AZ150" s="384"/>
      <c r="BA150" s="385"/>
      <c r="BB150" s="80" t="str">
        <f t="shared" si="78"/>
        <v/>
      </c>
      <c r="BC150" s="182"/>
      <c r="BD150" s="76"/>
      <c r="BE150" s="76"/>
      <c r="BF150" s="76"/>
      <c r="BG150" s="76"/>
      <c r="BH150" s="76" t="str">
        <f t="shared" si="79"/>
        <v/>
      </c>
      <c r="BI150" s="76" t="str">
        <f t="shared" si="80"/>
        <v/>
      </c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 t="str">
        <f t="shared" si="81"/>
        <v/>
      </c>
      <c r="BU150" s="78" t="str">
        <f t="shared" si="82"/>
        <v/>
      </c>
      <c r="BV150" s="82"/>
      <c r="BW150" s="82"/>
      <c r="BX150" s="82"/>
      <c r="BY150" s="82"/>
      <c r="BZ150" s="82"/>
      <c r="CA150" s="82" t="str">
        <f t="shared" si="83"/>
        <v/>
      </c>
      <c r="CB150" s="82" t="str">
        <f t="shared" si="84"/>
        <v/>
      </c>
      <c r="CC150" s="84"/>
      <c r="CD150" s="84"/>
      <c r="CE150" s="84"/>
      <c r="CF150" s="84"/>
      <c r="CG150" s="84"/>
      <c r="CH150" s="84" t="str">
        <f t="shared" si="85"/>
        <v/>
      </c>
      <c r="CI150" s="84" t="str">
        <f t="shared" si="86"/>
        <v/>
      </c>
      <c r="CJ150" s="86"/>
      <c r="CK150" s="86"/>
      <c r="CL150" s="86"/>
      <c r="CM150" s="86"/>
      <c r="CN150" s="86"/>
      <c r="CO150" s="86" t="str">
        <f t="shared" si="87"/>
        <v/>
      </c>
      <c r="CP150" s="86" t="str">
        <f t="shared" si="88"/>
        <v/>
      </c>
      <c r="CQ150" s="182"/>
      <c r="CR150" s="76"/>
      <c r="CS150" s="76"/>
      <c r="CT150" s="88"/>
      <c r="CU150" s="88"/>
      <c r="CV150" s="88"/>
      <c r="CW150" s="88"/>
      <c r="CX150" s="88"/>
      <c r="CY150" s="88" t="str">
        <f t="shared" si="89"/>
        <v/>
      </c>
      <c r="CZ150" s="89" t="str">
        <f t="shared" si="90"/>
        <v/>
      </c>
      <c r="DA150" s="386"/>
      <c r="DB150" s="385"/>
      <c r="DC150" s="80" t="str">
        <f t="shared" si="91"/>
        <v/>
      </c>
      <c r="DD150" s="162" t="str">
        <f t="shared" si="92"/>
        <v/>
      </c>
      <c r="DE150" s="162" t="str">
        <f t="shared" si="93"/>
        <v/>
      </c>
      <c r="DF150" s="162" t="str">
        <f t="shared" si="94"/>
        <v/>
      </c>
      <c r="DG150" s="162" t="str">
        <f t="shared" si="95"/>
        <v/>
      </c>
      <c r="DH150" s="93" t="str">
        <f t="shared" si="96"/>
        <v/>
      </c>
      <c r="DI150" s="94" t="str">
        <f t="shared" si="97"/>
        <v/>
      </c>
      <c r="DJ150" s="95" t="str">
        <f t="shared" si="98"/>
        <v/>
      </c>
      <c r="DK150" s="96" t="str">
        <f t="shared" si="99"/>
        <v/>
      </c>
      <c r="DL150" s="97" t="str">
        <f t="shared" si="100"/>
        <v/>
      </c>
      <c r="DM150" s="164" t="str">
        <f t="shared" si="67"/>
        <v/>
      </c>
      <c r="DN150" s="225">
        <f t="shared" si="68"/>
        <v>76</v>
      </c>
      <c r="DO150" s="225">
        <f t="shared" si="69"/>
        <v>73</v>
      </c>
      <c r="DR150" s="275" t="s">
        <v>46</v>
      </c>
      <c r="DS150" s="275"/>
      <c r="DT150" s="275"/>
      <c r="DU150" s="275"/>
      <c r="DV150" s="276">
        <f>COUNTIFS($DL$148:$DL$187,"&gt;=85",$DL$148:$DL$187,"&lt;90")</f>
        <v>0</v>
      </c>
      <c r="DW150" s="276"/>
    </row>
    <row r="151" spans="1:127" ht="18" hidden="1" customHeight="1">
      <c r="A151" s="70">
        <v>136673050022</v>
      </c>
      <c r="B151" s="103">
        <v>1672</v>
      </c>
      <c r="C151" s="468" t="s">
        <v>226</v>
      </c>
      <c r="D151" s="469"/>
      <c r="E151" s="182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 t="str">
        <f t="shared" si="70"/>
        <v/>
      </c>
      <c r="R151" s="76" t="str">
        <f t="shared" si="71"/>
        <v/>
      </c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 t="str">
        <f t="shared" si="72"/>
        <v/>
      </c>
      <c r="AD151" s="79" t="str">
        <f t="shared" si="73"/>
        <v/>
      </c>
      <c r="AE151" s="182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 t="str">
        <f t="shared" si="74"/>
        <v/>
      </c>
      <c r="AP151" s="76" t="str">
        <f t="shared" si="75"/>
        <v/>
      </c>
      <c r="AQ151" s="78"/>
      <c r="AR151" s="78"/>
      <c r="AS151" s="78"/>
      <c r="AT151" s="78"/>
      <c r="AU151" s="78"/>
      <c r="AV151" s="78"/>
      <c r="AW151" s="78"/>
      <c r="AX151" s="78" t="str">
        <f t="shared" si="76"/>
        <v/>
      </c>
      <c r="AY151" s="78" t="str">
        <f t="shared" si="77"/>
        <v/>
      </c>
      <c r="AZ151" s="384"/>
      <c r="BA151" s="385"/>
      <c r="BB151" s="80" t="str">
        <f t="shared" si="78"/>
        <v/>
      </c>
      <c r="BC151" s="182"/>
      <c r="BD151" s="76"/>
      <c r="BE151" s="76"/>
      <c r="BF151" s="76"/>
      <c r="BG151" s="76"/>
      <c r="BH151" s="76" t="str">
        <f t="shared" si="79"/>
        <v/>
      </c>
      <c r="BI151" s="76" t="str">
        <f t="shared" si="80"/>
        <v/>
      </c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 t="str">
        <f t="shared" si="81"/>
        <v/>
      </c>
      <c r="BU151" s="78" t="str">
        <f t="shared" si="82"/>
        <v/>
      </c>
      <c r="BV151" s="82"/>
      <c r="BW151" s="82"/>
      <c r="BX151" s="82"/>
      <c r="BY151" s="82"/>
      <c r="BZ151" s="82"/>
      <c r="CA151" s="82" t="str">
        <f t="shared" si="83"/>
        <v/>
      </c>
      <c r="CB151" s="82" t="str">
        <f t="shared" si="84"/>
        <v/>
      </c>
      <c r="CC151" s="84"/>
      <c r="CD151" s="84"/>
      <c r="CE151" s="84"/>
      <c r="CF151" s="84"/>
      <c r="CG151" s="84"/>
      <c r="CH151" s="84" t="str">
        <f t="shared" si="85"/>
        <v/>
      </c>
      <c r="CI151" s="84" t="str">
        <f t="shared" si="86"/>
        <v/>
      </c>
      <c r="CJ151" s="86"/>
      <c r="CK151" s="86"/>
      <c r="CL151" s="86"/>
      <c r="CM151" s="86"/>
      <c r="CN151" s="86"/>
      <c r="CO151" s="86" t="str">
        <f t="shared" si="87"/>
        <v/>
      </c>
      <c r="CP151" s="86" t="str">
        <f t="shared" si="88"/>
        <v/>
      </c>
      <c r="CQ151" s="182"/>
      <c r="CR151" s="76"/>
      <c r="CS151" s="76"/>
      <c r="CT151" s="88"/>
      <c r="CU151" s="88"/>
      <c r="CV151" s="88"/>
      <c r="CW151" s="88"/>
      <c r="CX151" s="88"/>
      <c r="CY151" s="88" t="str">
        <f t="shared" si="89"/>
        <v/>
      </c>
      <c r="CZ151" s="89" t="str">
        <f>IFERROR(IF($CZ$144=0,0,((CY151/SUMIFS($CQ$147:$CX$147,CQ151:CX151,"&gt;=0"))*100)),"")</f>
        <v/>
      </c>
      <c r="DA151" s="386"/>
      <c r="DB151" s="385"/>
      <c r="DC151" s="80" t="str">
        <f t="shared" si="91"/>
        <v/>
      </c>
      <c r="DD151" s="162" t="str">
        <f t="shared" si="92"/>
        <v/>
      </c>
      <c r="DE151" s="162" t="str">
        <f t="shared" si="93"/>
        <v/>
      </c>
      <c r="DF151" s="162" t="str">
        <f t="shared" si="94"/>
        <v/>
      </c>
      <c r="DG151" s="162" t="str">
        <f t="shared" si="95"/>
        <v/>
      </c>
      <c r="DH151" s="93" t="str">
        <f t="shared" si="96"/>
        <v/>
      </c>
      <c r="DI151" s="94" t="str">
        <f t="shared" si="97"/>
        <v/>
      </c>
      <c r="DJ151" s="95" t="str">
        <f t="shared" si="98"/>
        <v/>
      </c>
      <c r="DK151" s="96" t="str">
        <f t="shared" si="99"/>
        <v/>
      </c>
      <c r="DL151" s="97" t="str">
        <f t="shared" si="100"/>
        <v/>
      </c>
      <c r="DM151" s="164" t="str">
        <f t="shared" si="67"/>
        <v/>
      </c>
      <c r="DN151" s="225">
        <f t="shared" si="68"/>
        <v>72</v>
      </c>
      <c r="DO151" s="225">
        <f t="shared" si="69"/>
        <v>77</v>
      </c>
      <c r="DR151" s="275" t="s">
        <v>49</v>
      </c>
      <c r="DS151" s="275"/>
      <c r="DT151" s="275"/>
      <c r="DU151" s="275"/>
      <c r="DV151" s="276">
        <f>COUNTIFS($DL$148:$DL$187,"&gt;=80",$DL$148:$DL$187,"&lt;85")</f>
        <v>0</v>
      </c>
      <c r="DW151" s="276"/>
    </row>
    <row r="152" spans="1:127" ht="18" hidden="1" customHeight="1">
      <c r="A152" s="70">
        <v>136678050032</v>
      </c>
      <c r="B152" s="71">
        <v>1673</v>
      </c>
      <c r="C152" s="476" t="s">
        <v>227</v>
      </c>
      <c r="D152" s="477"/>
      <c r="E152" s="182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 t="str">
        <f t="shared" si="70"/>
        <v/>
      </c>
      <c r="R152" s="76" t="str">
        <f t="shared" si="71"/>
        <v/>
      </c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 t="str">
        <f t="shared" si="72"/>
        <v/>
      </c>
      <c r="AD152" s="79" t="str">
        <f t="shared" si="73"/>
        <v/>
      </c>
      <c r="AE152" s="182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 t="str">
        <f t="shared" si="74"/>
        <v/>
      </c>
      <c r="AP152" s="76" t="str">
        <f t="shared" si="75"/>
        <v/>
      </c>
      <c r="AQ152" s="78"/>
      <c r="AR152" s="78"/>
      <c r="AS152" s="78"/>
      <c r="AT152" s="78"/>
      <c r="AU152" s="78"/>
      <c r="AV152" s="78"/>
      <c r="AW152" s="78"/>
      <c r="AX152" s="78" t="str">
        <f t="shared" si="76"/>
        <v/>
      </c>
      <c r="AY152" s="78" t="str">
        <f t="shared" si="77"/>
        <v/>
      </c>
      <c r="AZ152" s="384"/>
      <c r="BA152" s="385"/>
      <c r="BB152" s="80" t="str">
        <f t="shared" si="78"/>
        <v/>
      </c>
      <c r="BC152" s="182"/>
      <c r="BD152" s="76"/>
      <c r="BE152" s="76"/>
      <c r="BF152" s="76"/>
      <c r="BG152" s="76"/>
      <c r="BH152" s="76" t="str">
        <f t="shared" si="79"/>
        <v/>
      </c>
      <c r="BI152" s="76" t="str">
        <f t="shared" si="80"/>
        <v/>
      </c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 t="str">
        <f t="shared" si="81"/>
        <v/>
      </c>
      <c r="BU152" s="78" t="str">
        <f t="shared" si="82"/>
        <v/>
      </c>
      <c r="BV152" s="82"/>
      <c r="BW152" s="82"/>
      <c r="BX152" s="82"/>
      <c r="BY152" s="82"/>
      <c r="BZ152" s="82"/>
      <c r="CA152" s="82" t="str">
        <f t="shared" si="83"/>
        <v/>
      </c>
      <c r="CB152" s="82" t="str">
        <f t="shared" si="84"/>
        <v/>
      </c>
      <c r="CC152" s="84"/>
      <c r="CD152" s="84"/>
      <c r="CE152" s="84"/>
      <c r="CF152" s="84"/>
      <c r="CG152" s="84"/>
      <c r="CH152" s="84" t="str">
        <f t="shared" si="85"/>
        <v/>
      </c>
      <c r="CI152" s="84" t="str">
        <f t="shared" si="86"/>
        <v/>
      </c>
      <c r="CJ152" s="86"/>
      <c r="CK152" s="86"/>
      <c r="CL152" s="86"/>
      <c r="CM152" s="86"/>
      <c r="CN152" s="86"/>
      <c r="CO152" s="86" t="str">
        <f t="shared" si="87"/>
        <v/>
      </c>
      <c r="CP152" s="86" t="str">
        <f t="shared" si="88"/>
        <v/>
      </c>
      <c r="CQ152" s="182"/>
      <c r="CR152" s="76"/>
      <c r="CS152" s="76"/>
      <c r="CT152" s="88"/>
      <c r="CU152" s="88"/>
      <c r="CV152" s="88"/>
      <c r="CW152" s="88"/>
      <c r="CX152" s="88"/>
      <c r="CY152" s="88" t="str">
        <f t="shared" si="89"/>
        <v/>
      </c>
      <c r="CZ152" s="89" t="str">
        <f t="shared" si="90"/>
        <v/>
      </c>
      <c r="DA152" s="386"/>
      <c r="DB152" s="385"/>
      <c r="DC152" s="80" t="str">
        <f t="shared" si="91"/>
        <v/>
      </c>
      <c r="DD152" s="162" t="str">
        <f t="shared" si="92"/>
        <v/>
      </c>
      <c r="DE152" s="162" t="str">
        <f t="shared" si="93"/>
        <v/>
      </c>
      <c r="DF152" s="162" t="str">
        <f t="shared" si="94"/>
        <v/>
      </c>
      <c r="DG152" s="162" t="str">
        <f t="shared" si="95"/>
        <v/>
      </c>
      <c r="DH152" s="93" t="str">
        <f t="shared" si="96"/>
        <v/>
      </c>
      <c r="DI152" s="94" t="str">
        <f t="shared" si="97"/>
        <v/>
      </c>
      <c r="DJ152" s="95" t="str">
        <f t="shared" si="98"/>
        <v/>
      </c>
      <c r="DK152" s="96" t="str">
        <f t="shared" si="99"/>
        <v/>
      </c>
      <c r="DL152" s="97" t="str">
        <f>IFERROR(IF(ROUND(IF($C$142="Green",DI152,IF($C$142="Orange",DJ152,IF($C$142="Yellow",DK152,"Error!"))),0)&lt;70,70,ROUND(IF($C$142="Green",DI152,IF($C$142="Orange",DJ152,IF($C$142="Yellow",DK152,"Error!"))),0)),"")</f>
        <v/>
      </c>
      <c r="DM152" s="164" t="str">
        <f t="shared" si="67"/>
        <v/>
      </c>
      <c r="DN152" s="225">
        <f t="shared" si="68"/>
        <v>72</v>
      </c>
      <c r="DO152" s="225">
        <f t="shared" si="69"/>
        <v>75</v>
      </c>
      <c r="DR152" s="275" t="s">
        <v>52</v>
      </c>
      <c r="DS152" s="275"/>
      <c r="DT152" s="275"/>
      <c r="DU152" s="275"/>
      <c r="DV152" s="276">
        <f>COUNTIFS($DL$148:$DL$187,"&gt;=75",$DL$148:$DL$187,"&lt;80")</f>
        <v>0</v>
      </c>
      <c r="DW152" s="276"/>
    </row>
    <row r="153" spans="1:127" ht="18" hidden="1" customHeight="1">
      <c r="A153" s="70">
        <v>136678050034</v>
      </c>
      <c r="B153" s="71">
        <v>1674</v>
      </c>
      <c r="C153" s="474" t="s">
        <v>228</v>
      </c>
      <c r="D153" s="475"/>
      <c r="E153" s="182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 t="str">
        <f t="shared" si="70"/>
        <v/>
      </c>
      <c r="R153" s="76" t="str">
        <f t="shared" si="71"/>
        <v/>
      </c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 t="str">
        <f t="shared" si="72"/>
        <v/>
      </c>
      <c r="AD153" s="79" t="str">
        <f t="shared" si="73"/>
        <v/>
      </c>
      <c r="AE153" s="182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 t="str">
        <f t="shared" si="74"/>
        <v/>
      </c>
      <c r="AP153" s="76" t="str">
        <f t="shared" si="75"/>
        <v/>
      </c>
      <c r="AQ153" s="78"/>
      <c r="AR153" s="78"/>
      <c r="AS153" s="78"/>
      <c r="AT153" s="78"/>
      <c r="AU153" s="78"/>
      <c r="AV153" s="78"/>
      <c r="AW153" s="78"/>
      <c r="AX153" s="78" t="str">
        <f>IF(SUMIFS(AQ153:AW153,AQ153:AW153,"&gt;=0")=0,"",SUMIFS(AQ153:AW153,AQ153:AW153,"&gt;=0"))</f>
        <v/>
      </c>
      <c r="AY153" s="78" t="str">
        <f t="shared" si="77"/>
        <v/>
      </c>
      <c r="AZ153" s="384"/>
      <c r="BA153" s="385"/>
      <c r="BB153" s="80" t="str">
        <f t="shared" si="78"/>
        <v/>
      </c>
      <c r="BC153" s="182"/>
      <c r="BD153" s="76"/>
      <c r="BE153" s="76"/>
      <c r="BF153" s="76"/>
      <c r="BG153" s="76"/>
      <c r="BH153" s="76" t="str">
        <f t="shared" si="79"/>
        <v/>
      </c>
      <c r="BI153" s="76" t="str">
        <f t="shared" si="80"/>
        <v/>
      </c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 t="str">
        <f t="shared" si="81"/>
        <v/>
      </c>
      <c r="BU153" s="78" t="str">
        <f t="shared" si="82"/>
        <v/>
      </c>
      <c r="BV153" s="82"/>
      <c r="BW153" s="82"/>
      <c r="BX153" s="82"/>
      <c r="BY153" s="82"/>
      <c r="BZ153" s="82"/>
      <c r="CA153" s="82" t="str">
        <f t="shared" si="83"/>
        <v/>
      </c>
      <c r="CB153" s="82" t="str">
        <f t="shared" si="84"/>
        <v/>
      </c>
      <c r="CC153" s="84"/>
      <c r="CD153" s="84"/>
      <c r="CE153" s="84"/>
      <c r="CF153" s="84"/>
      <c r="CG153" s="84"/>
      <c r="CH153" s="84" t="str">
        <f t="shared" si="85"/>
        <v/>
      </c>
      <c r="CI153" s="84" t="str">
        <f t="shared" si="86"/>
        <v/>
      </c>
      <c r="CJ153" s="86"/>
      <c r="CK153" s="86"/>
      <c r="CL153" s="86"/>
      <c r="CM153" s="86"/>
      <c r="CN153" s="86"/>
      <c r="CO153" s="86" t="str">
        <f t="shared" si="87"/>
        <v/>
      </c>
      <c r="CP153" s="86" t="str">
        <f t="shared" si="88"/>
        <v/>
      </c>
      <c r="CQ153" s="182"/>
      <c r="CR153" s="76"/>
      <c r="CS153" s="76"/>
      <c r="CT153" s="88"/>
      <c r="CU153" s="88"/>
      <c r="CV153" s="88"/>
      <c r="CW153" s="88"/>
      <c r="CX153" s="88"/>
      <c r="CY153" s="88" t="str">
        <f t="shared" si="89"/>
        <v/>
      </c>
      <c r="CZ153" s="89" t="str">
        <f t="shared" si="90"/>
        <v/>
      </c>
      <c r="DA153" s="386"/>
      <c r="DB153" s="385"/>
      <c r="DC153" s="80" t="str">
        <f t="shared" si="91"/>
        <v/>
      </c>
      <c r="DD153" s="162" t="str">
        <f t="shared" si="92"/>
        <v/>
      </c>
      <c r="DE153" s="162" t="str">
        <f t="shared" si="93"/>
        <v/>
      </c>
      <c r="DF153" s="162" t="str">
        <f t="shared" si="94"/>
        <v/>
      </c>
      <c r="DG153" s="162" t="str">
        <f t="shared" si="95"/>
        <v/>
      </c>
      <c r="DH153" s="93" t="str">
        <f t="shared" si="96"/>
        <v/>
      </c>
      <c r="DI153" s="94" t="str">
        <f t="shared" si="97"/>
        <v/>
      </c>
      <c r="DJ153" s="95" t="str">
        <f t="shared" si="98"/>
        <v/>
      </c>
      <c r="DK153" s="96" t="str">
        <f t="shared" si="99"/>
        <v/>
      </c>
      <c r="DL153" s="97" t="str">
        <f t="shared" si="100"/>
        <v/>
      </c>
      <c r="DM153" s="164" t="str">
        <f t="shared" si="67"/>
        <v/>
      </c>
      <c r="DN153" s="225">
        <f t="shared" si="68"/>
        <v>84</v>
      </c>
      <c r="DO153" s="225">
        <f t="shared" si="69"/>
        <v>85</v>
      </c>
      <c r="DR153" s="275" t="s">
        <v>55</v>
      </c>
      <c r="DS153" s="275"/>
      <c r="DT153" s="275"/>
      <c r="DU153" s="275"/>
      <c r="DV153" s="276">
        <f>COUNTIFS($DL$148:$DL$187,"&lt;75")</f>
        <v>0</v>
      </c>
      <c r="DW153" s="276"/>
    </row>
    <row r="154" spans="1:127" ht="18" hidden="1" customHeight="1">
      <c r="A154" s="70">
        <v>301448110286</v>
      </c>
      <c r="B154" s="71">
        <v>1675</v>
      </c>
      <c r="C154" s="474" t="s">
        <v>229</v>
      </c>
      <c r="D154" s="475"/>
      <c r="E154" s="182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 t="str">
        <f t="shared" si="70"/>
        <v/>
      </c>
      <c r="R154" s="76" t="str">
        <f t="shared" si="71"/>
        <v/>
      </c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 t="str">
        <f t="shared" si="72"/>
        <v/>
      </c>
      <c r="AD154" s="79" t="str">
        <f t="shared" si="73"/>
        <v/>
      </c>
      <c r="AE154" s="182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 t="str">
        <f t="shared" si="74"/>
        <v/>
      </c>
      <c r="AP154" s="76" t="str">
        <f t="shared" si="75"/>
        <v/>
      </c>
      <c r="AQ154" s="78"/>
      <c r="AR154" s="78"/>
      <c r="AS154" s="78"/>
      <c r="AT154" s="78"/>
      <c r="AU154" s="78"/>
      <c r="AV154" s="78"/>
      <c r="AW154" s="78"/>
      <c r="AX154" s="78" t="str">
        <f t="shared" si="76"/>
        <v/>
      </c>
      <c r="AY154" s="78" t="str">
        <f t="shared" si="77"/>
        <v/>
      </c>
      <c r="AZ154" s="384"/>
      <c r="BA154" s="385"/>
      <c r="BB154" s="80" t="str">
        <f t="shared" si="78"/>
        <v/>
      </c>
      <c r="BC154" s="182"/>
      <c r="BD154" s="76"/>
      <c r="BE154" s="76"/>
      <c r="BF154" s="76"/>
      <c r="BG154" s="76"/>
      <c r="BH154" s="76" t="str">
        <f t="shared" si="79"/>
        <v/>
      </c>
      <c r="BI154" s="76" t="str">
        <f t="shared" si="80"/>
        <v/>
      </c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 t="str">
        <f>IF(SUMIFS(BJ154:BS154,BJ154:BS154,"&gt;=0")=0,"",SUMIFS(BJ154:BS154,BJ154:BS154,"&gt;=0"))</f>
        <v/>
      </c>
      <c r="BU154" s="78" t="str">
        <f t="shared" si="82"/>
        <v/>
      </c>
      <c r="BV154" s="82"/>
      <c r="BW154" s="82"/>
      <c r="BX154" s="82"/>
      <c r="BY154" s="82"/>
      <c r="BZ154" s="82"/>
      <c r="CA154" s="82" t="str">
        <f t="shared" si="83"/>
        <v/>
      </c>
      <c r="CB154" s="82" t="str">
        <f t="shared" si="84"/>
        <v/>
      </c>
      <c r="CC154" s="84"/>
      <c r="CD154" s="84"/>
      <c r="CE154" s="84"/>
      <c r="CF154" s="84"/>
      <c r="CG154" s="84"/>
      <c r="CH154" s="84" t="str">
        <f t="shared" si="85"/>
        <v/>
      </c>
      <c r="CI154" s="84" t="str">
        <f t="shared" si="86"/>
        <v/>
      </c>
      <c r="CJ154" s="86"/>
      <c r="CK154" s="86"/>
      <c r="CL154" s="86"/>
      <c r="CM154" s="86"/>
      <c r="CN154" s="86"/>
      <c r="CO154" s="86" t="str">
        <f t="shared" si="87"/>
        <v/>
      </c>
      <c r="CP154" s="86" t="str">
        <f t="shared" si="88"/>
        <v/>
      </c>
      <c r="CQ154" s="182"/>
      <c r="CR154" s="76"/>
      <c r="CS154" s="76"/>
      <c r="CT154" s="88"/>
      <c r="CU154" s="88"/>
      <c r="CV154" s="88"/>
      <c r="CW154" s="88"/>
      <c r="CX154" s="88"/>
      <c r="CY154" s="88" t="str">
        <f t="shared" si="89"/>
        <v/>
      </c>
      <c r="CZ154" s="89" t="str">
        <f t="shared" si="90"/>
        <v/>
      </c>
      <c r="DA154" s="386"/>
      <c r="DB154" s="385"/>
      <c r="DC154" s="80" t="str">
        <f t="shared" si="91"/>
        <v/>
      </c>
      <c r="DD154" s="162" t="str">
        <f t="shared" si="92"/>
        <v/>
      </c>
      <c r="DE154" s="162" t="str">
        <f t="shared" si="93"/>
        <v/>
      </c>
      <c r="DF154" s="162" t="str">
        <f t="shared" si="94"/>
        <v/>
      </c>
      <c r="DG154" s="162" t="str">
        <f t="shared" si="95"/>
        <v/>
      </c>
      <c r="DH154" s="93" t="str">
        <f t="shared" si="96"/>
        <v/>
      </c>
      <c r="DI154" s="94" t="str">
        <f t="shared" si="97"/>
        <v/>
      </c>
      <c r="DJ154" s="95" t="str">
        <f t="shared" si="98"/>
        <v/>
      </c>
      <c r="DK154" s="96" t="str">
        <f t="shared" si="99"/>
        <v/>
      </c>
      <c r="DL154" s="97" t="str">
        <f t="shared" si="100"/>
        <v/>
      </c>
      <c r="DM154" s="164" t="str">
        <f t="shared" si="67"/>
        <v/>
      </c>
      <c r="DN154" s="225">
        <f t="shared" si="68"/>
        <v>79</v>
      </c>
      <c r="DO154" s="225">
        <f t="shared" si="69"/>
        <v>82</v>
      </c>
      <c r="DR154" s="272" t="s">
        <v>25</v>
      </c>
      <c r="DS154" s="272"/>
      <c r="DT154" s="272"/>
      <c r="DU154" s="272"/>
      <c r="DV154" s="273">
        <f>SUM(DV148:DW153)</f>
        <v>0</v>
      </c>
      <c r="DW154" s="273"/>
    </row>
    <row r="155" spans="1:127" ht="18" hidden="1" customHeight="1">
      <c r="A155" s="70">
        <v>109337050135</v>
      </c>
      <c r="B155" s="99">
        <v>1676</v>
      </c>
      <c r="C155" s="478" t="s">
        <v>230</v>
      </c>
      <c r="D155" s="479"/>
      <c r="E155" s="182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 t="str">
        <f t="shared" si="70"/>
        <v/>
      </c>
      <c r="R155" s="76" t="str">
        <f t="shared" si="71"/>
        <v/>
      </c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 t="str">
        <f t="shared" si="72"/>
        <v/>
      </c>
      <c r="AD155" s="79" t="str">
        <f t="shared" si="73"/>
        <v/>
      </c>
      <c r="AE155" s="182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 t="str">
        <f t="shared" si="74"/>
        <v/>
      </c>
      <c r="AP155" s="76" t="str">
        <f t="shared" si="75"/>
        <v/>
      </c>
      <c r="AQ155" s="78"/>
      <c r="AR155" s="78"/>
      <c r="AS155" s="78"/>
      <c r="AT155" s="78"/>
      <c r="AU155" s="78"/>
      <c r="AV155" s="78"/>
      <c r="AW155" s="78"/>
      <c r="AX155" s="78" t="str">
        <f t="shared" si="76"/>
        <v/>
      </c>
      <c r="AY155" s="78" t="str">
        <f t="shared" si="77"/>
        <v/>
      </c>
      <c r="AZ155" s="384"/>
      <c r="BA155" s="385"/>
      <c r="BB155" s="80" t="str">
        <f t="shared" si="78"/>
        <v/>
      </c>
      <c r="BC155" s="182"/>
      <c r="BD155" s="76"/>
      <c r="BE155" s="76"/>
      <c r="BF155" s="76"/>
      <c r="BG155" s="76"/>
      <c r="BH155" s="76" t="str">
        <f t="shared" si="79"/>
        <v/>
      </c>
      <c r="BI155" s="76" t="str">
        <f t="shared" si="80"/>
        <v/>
      </c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 t="str">
        <f t="shared" si="81"/>
        <v/>
      </c>
      <c r="BU155" s="78" t="str">
        <f t="shared" si="82"/>
        <v/>
      </c>
      <c r="BV155" s="82"/>
      <c r="BW155" s="82"/>
      <c r="BX155" s="82"/>
      <c r="BY155" s="82"/>
      <c r="BZ155" s="82"/>
      <c r="CA155" s="82" t="str">
        <f t="shared" si="83"/>
        <v/>
      </c>
      <c r="CB155" s="82" t="str">
        <f t="shared" si="84"/>
        <v/>
      </c>
      <c r="CC155" s="84"/>
      <c r="CD155" s="84"/>
      <c r="CE155" s="84"/>
      <c r="CF155" s="84"/>
      <c r="CG155" s="84"/>
      <c r="CH155" s="84" t="str">
        <f t="shared" si="85"/>
        <v/>
      </c>
      <c r="CI155" s="84" t="str">
        <f t="shared" si="86"/>
        <v/>
      </c>
      <c r="CJ155" s="86"/>
      <c r="CK155" s="86"/>
      <c r="CL155" s="86"/>
      <c r="CM155" s="86"/>
      <c r="CN155" s="86"/>
      <c r="CO155" s="86" t="str">
        <f>IF(SUMIFS(CJ155:CN155,CJ155:CN155,"&gt;=0")=0,"",SUMIFS(CJ155:CN155,CJ155:CN155,"&gt;=0"))</f>
        <v/>
      </c>
      <c r="CP155" s="86" t="str">
        <f t="shared" si="88"/>
        <v/>
      </c>
      <c r="CQ155" s="182"/>
      <c r="CR155" s="76"/>
      <c r="CS155" s="76"/>
      <c r="CT155" s="88"/>
      <c r="CU155" s="88"/>
      <c r="CV155" s="88"/>
      <c r="CW155" s="88"/>
      <c r="CX155" s="88"/>
      <c r="CY155" s="88" t="str">
        <f t="shared" si="89"/>
        <v/>
      </c>
      <c r="CZ155" s="89" t="str">
        <f t="shared" si="90"/>
        <v/>
      </c>
      <c r="DA155" s="386"/>
      <c r="DB155" s="385"/>
      <c r="DC155" s="80" t="str">
        <f t="shared" si="91"/>
        <v/>
      </c>
      <c r="DD155" s="162" t="str">
        <f t="shared" si="92"/>
        <v/>
      </c>
      <c r="DE155" s="162" t="str">
        <f t="shared" si="93"/>
        <v/>
      </c>
      <c r="DF155" s="162" t="str">
        <f t="shared" si="94"/>
        <v/>
      </c>
      <c r="DG155" s="162" t="str">
        <f t="shared" si="95"/>
        <v/>
      </c>
      <c r="DH155" s="93" t="str">
        <f t="shared" si="96"/>
        <v/>
      </c>
      <c r="DI155" s="94" t="str">
        <f t="shared" si="97"/>
        <v/>
      </c>
      <c r="DJ155" s="95" t="str">
        <f t="shared" si="98"/>
        <v/>
      </c>
      <c r="DK155" s="96" t="str">
        <f t="shared" si="99"/>
        <v/>
      </c>
      <c r="DL155" s="97" t="str">
        <f t="shared" si="100"/>
        <v/>
      </c>
      <c r="DM155" s="164" t="str">
        <f t="shared" si="67"/>
        <v/>
      </c>
      <c r="DN155" s="225">
        <f t="shared" si="68"/>
        <v>73</v>
      </c>
      <c r="DO155" s="225">
        <f t="shared" si="69"/>
        <v>79</v>
      </c>
    </row>
    <row r="156" spans="1:127" ht="18" hidden="1" customHeight="1">
      <c r="A156" s="70">
        <v>406913150532</v>
      </c>
      <c r="B156" s="71">
        <v>366</v>
      </c>
      <c r="C156" s="476" t="s">
        <v>231</v>
      </c>
      <c r="D156" s="477"/>
      <c r="E156" s="182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 t="str">
        <f t="shared" si="70"/>
        <v/>
      </c>
      <c r="R156" s="76" t="str">
        <f t="shared" si="71"/>
        <v/>
      </c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 t="str">
        <f t="shared" si="72"/>
        <v/>
      </c>
      <c r="AD156" s="79" t="str">
        <f t="shared" si="73"/>
        <v/>
      </c>
      <c r="AE156" s="182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 t="str">
        <f t="shared" si="74"/>
        <v/>
      </c>
      <c r="AP156" s="76" t="str">
        <f t="shared" si="75"/>
        <v/>
      </c>
      <c r="AQ156" s="78"/>
      <c r="AR156" s="78"/>
      <c r="AS156" s="78"/>
      <c r="AT156" s="78"/>
      <c r="AU156" s="78"/>
      <c r="AV156" s="78"/>
      <c r="AW156" s="78"/>
      <c r="AX156" s="78" t="str">
        <f t="shared" si="76"/>
        <v/>
      </c>
      <c r="AY156" s="78" t="str">
        <f t="shared" si="77"/>
        <v/>
      </c>
      <c r="AZ156" s="384"/>
      <c r="BA156" s="385"/>
      <c r="BB156" s="80" t="str">
        <f t="shared" si="78"/>
        <v/>
      </c>
      <c r="BC156" s="182"/>
      <c r="BD156" s="76"/>
      <c r="BE156" s="76"/>
      <c r="BF156" s="76"/>
      <c r="BG156" s="76"/>
      <c r="BH156" s="76" t="str">
        <f t="shared" si="79"/>
        <v/>
      </c>
      <c r="BI156" s="76" t="str">
        <f t="shared" si="80"/>
        <v/>
      </c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 t="str">
        <f t="shared" si="81"/>
        <v/>
      </c>
      <c r="BU156" s="78" t="str">
        <f t="shared" si="82"/>
        <v/>
      </c>
      <c r="BV156" s="82"/>
      <c r="BW156" s="82"/>
      <c r="BX156" s="82"/>
      <c r="BY156" s="82"/>
      <c r="BZ156" s="82"/>
      <c r="CA156" s="82" t="str">
        <f t="shared" si="83"/>
        <v/>
      </c>
      <c r="CB156" s="82" t="str">
        <f t="shared" si="84"/>
        <v/>
      </c>
      <c r="CC156" s="84"/>
      <c r="CD156" s="84"/>
      <c r="CE156" s="84"/>
      <c r="CF156" s="84"/>
      <c r="CG156" s="84"/>
      <c r="CH156" s="84" t="str">
        <f t="shared" si="85"/>
        <v/>
      </c>
      <c r="CI156" s="84" t="str">
        <f t="shared" si="86"/>
        <v/>
      </c>
      <c r="CJ156" s="86"/>
      <c r="CK156" s="86"/>
      <c r="CL156" s="86"/>
      <c r="CM156" s="86"/>
      <c r="CN156" s="86"/>
      <c r="CO156" s="86" t="str">
        <f t="shared" si="87"/>
        <v/>
      </c>
      <c r="CP156" s="86" t="str">
        <f t="shared" si="88"/>
        <v/>
      </c>
      <c r="CQ156" s="182"/>
      <c r="CR156" s="76"/>
      <c r="CS156" s="76"/>
      <c r="CT156" s="88"/>
      <c r="CU156" s="88"/>
      <c r="CV156" s="88"/>
      <c r="CW156" s="88"/>
      <c r="CX156" s="88"/>
      <c r="CY156" s="88" t="str">
        <f t="shared" si="89"/>
        <v/>
      </c>
      <c r="CZ156" s="89" t="str">
        <f t="shared" si="90"/>
        <v/>
      </c>
      <c r="DA156" s="386"/>
      <c r="DB156" s="385"/>
      <c r="DC156" s="80" t="str">
        <f t="shared" si="91"/>
        <v/>
      </c>
      <c r="DD156" s="162" t="str">
        <f t="shared" si="92"/>
        <v/>
      </c>
      <c r="DE156" s="162" t="str">
        <f t="shared" si="93"/>
        <v/>
      </c>
      <c r="DF156" s="162" t="str">
        <f t="shared" si="94"/>
        <v/>
      </c>
      <c r="DG156" s="162" t="str">
        <f t="shared" si="95"/>
        <v/>
      </c>
      <c r="DH156" s="93" t="str">
        <f t="shared" si="96"/>
        <v/>
      </c>
      <c r="DI156" s="94" t="str">
        <f t="shared" si="97"/>
        <v/>
      </c>
      <c r="DJ156" s="95" t="str">
        <f t="shared" si="98"/>
        <v/>
      </c>
      <c r="DK156" s="96" t="str">
        <f t="shared" si="99"/>
        <v/>
      </c>
      <c r="DL156" s="97" t="str">
        <f>IFERROR(IF(ROUND(IF($C$142="Green",DI156,IF($C$142="Orange",DJ156,IF($C$142="Yellow",DK156,"Error!"))),0)&lt;70,70,ROUND(IF($C$142="Green",DI156,IF($C$142="Orange",DJ156,IF($C$142="Yellow",DK156,"Error!"))),0)),"")</f>
        <v/>
      </c>
      <c r="DM156" s="164" t="str">
        <f t="shared" si="67"/>
        <v/>
      </c>
      <c r="DN156" s="225">
        <f t="shared" si="68"/>
        <v>73</v>
      </c>
      <c r="DO156" s="225">
        <f t="shared" si="69"/>
        <v>70</v>
      </c>
    </row>
    <row r="157" spans="1:127" ht="18" hidden="1" customHeight="1">
      <c r="A157" s="70">
        <v>406913150533</v>
      </c>
      <c r="B157" s="103">
        <v>344</v>
      </c>
      <c r="C157" s="468" t="s">
        <v>232</v>
      </c>
      <c r="D157" s="469"/>
      <c r="E157" s="182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 t="str">
        <f t="shared" si="70"/>
        <v/>
      </c>
      <c r="R157" s="76" t="str">
        <f>IFERROR(IF($R$144=0,0,((Q157/SUMIFS($E$147:$P$147,E157:P157,"&gt;=0")*100))),"")</f>
        <v/>
      </c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 t="str">
        <f t="shared" si="72"/>
        <v/>
      </c>
      <c r="AD157" s="79" t="str">
        <f t="shared" si="73"/>
        <v/>
      </c>
      <c r="AE157" s="182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 t="str">
        <f t="shared" si="74"/>
        <v/>
      </c>
      <c r="AP157" s="76" t="str">
        <f t="shared" si="75"/>
        <v/>
      </c>
      <c r="AQ157" s="78"/>
      <c r="AR157" s="78"/>
      <c r="AS157" s="78"/>
      <c r="AT157" s="78"/>
      <c r="AU157" s="78"/>
      <c r="AV157" s="78"/>
      <c r="AW157" s="78"/>
      <c r="AX157" s="78" t="str">
        <f t="shared" si="76"/>
        <v/>
      </c>
      <c r="AY157" s="78" t="str">
        <f t="shared" si="77"/>
        <v/>
      </c>
      <c r="AZ157" s="384"/>
      <c r="BA157" s="385"/>
      <c r="BB157" s="80" t="str">
        <f t="shared" si="78"/>
        <v/>
      </c>
      <c r="BC157" s="182"/>
      <c r="BD157" s="76"/>
      <c r="BE157" s="76"/>
      <c r="BF157" s="76"/>
      <c r="BG157" s="76"/>
      <c r="BH157" s="76" t="str">
        <f t="shared" si="79"/>
        <v/>
      </c>
      <c r="BI157" s="76" t="str">
        <f t="shared" si="80"/>
        <v/>
      </c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 t="str">
        <f t="shared" si="81"/>
        <v/>
      </c>
      <c r="BU157" s="78" t="str">
        <f t="shared" si="82"/>
        <v/>
      </c>
      <c r="BV157" s="82"/>
      <c r="BW157" s="82"/>
      <c r="BX157" s="82"/>
      <c r="BY157" s="82"/>
      <c r="BZ157" s="82"/>
      <c r="CA157" s="82" t="str">
        <f t="shared" si="83"/>
        <v/>
      </c>
      <c r="CB157" s="82" t="str">
        <f t="shared" si="84"/>
        <v/>
      </c>
      <c r="CC157" s="84"/>
      <c r="CD157" s="84"/>
      <c r="CE157" s="84"/>
      <c r="CF157" s="84"/>
      <c r="CG157" s="84"/>
      <c r="CH157" s="84" t="str">
        <f t="shared" si="85"/>
        <v/>
      </c>
      <c r="CI157" s="84" t="str">
        <f t="shared" si="86"/>
        <v/>
      </c>
      <c r="CJ157" s="86"/>
      <c r="CK157" s="86"/>
      <c r="CL157" s="86"/>
      <c r="CM157" s="86"/>
      <c r="CN157" s="86"/>
      <c r="CO157" s="86" t="str">
        <f t="shared" si="87"/>
        <v/>
      </c>
      <c r="CP157" s="86" t="str">
        <f t="shared" si="88"/>
        <v/>
      </c>
      <c r="CQ157" s="182"/>
      <c r="CR157" s="76"/>
      <c r="CS157" s="76"/>
      <c r="CT157" s="88"/>
      <c r="CU157" s="88"/>
      <c r="CV157" s="88"/>
      <c r="CW157" s="88"/>
      <c r="CX157" s="88"/>
      <c r="CY157" s="88" t="str">
        <f t="shared" si="89"/>
        <v/>
      </c>
      <c r="CZ157" s="89" t="str">
        <f t="shared" si="90"/>
        <v/>
      </c>
      <c r="DA157" s="386"/>
      <c r="DB157" s="385"/>
      <c r="DC157" s="80" t="str">
        <f t="shared" si="91"/>
        <v/>
      </c>
      <c r="DD157" s="162" t="str">
        <f t="shared" si="92"/>
        <v/>
      </c>
      <c r="DE157" s="162" t="str">
        <f t="shared" si="93"/>
        <v/>
      </c>
      <c r="DF157" s="162" t="str">
        <f t="shared" si="94"/>
        <v/>
      </c>
      <c r="DG157" s="162" t="str">
        <f t="shared" si="95"/>
        <v/>
      </c>
      <c r="DH157" s="93" t="str">
        <f t="shared" si="96"/>
        <v/>
      </c>
      <c r="DI157" s="94" t="str">
        <f t="shared" si="97"/>
        <v/>
      </c>
      <c r="DJ157" s="95" t="str">
        <f t="shared" si="98"/>
        <v/>
      </c>
      <c r="DK157" s="96" t="str">
        <f t="shared" si="99"/>
        <v/>
      </c>
      <c r="DL157" s="97" t="str">
        <f t="shared" si="100"/>
        <v/>
      </c>
      <c r="DM157" s="164" t="str">
        <f t="shared" si="67"/>
        <v/>
      </c>
      <c r="DN157" s="225">
        <f t="shared" si="68"/>
        <v>90</v>
      </c>
      <c r="DO157" s="225">
        <f t="shared" si="69"/>
        <v>89</v>
      </c>
    </row>
    <row r="158" spans="1:127" ht="18" hidden="1" customHeight="1">
      <c r="A158" s="70">
        <v>425513150028</v>
      </c>
      <c r="B158" s="71">
        <v>1677</v>
      </c>
      <c r="C158" s="474" t="s">
        <v>233</v>
      </c>
      <c r="D158" s="475"/>
      <c r="E158" s="182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 t="str">
        <f t="shared" si="70"/>
        <v/>
      </c>
      <c r="R158" s="76" t="str">
        <f t="shared" si="71"/>
        <v/>
      </c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 t="str">
        <f t="shared" si="72"/>
        <v/>
      </c>
      <c r="AD158" s="79" t="str">
        <f t="shared" si="73"/>
        <v/>
      </c>
      <c r="AE158" s="182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 t="str">
        <f t="shared" si="74"/>
        <v/>
      </c>
      <c r="AP158" s="76" t="str">
        <f t="shared" si="75"/>
        <v/>
      </c>
      <c r="AQ158" s="78"/>
      <c r="AR158" s="78"/>
      <c r="AS158" s="78"/>
      <c r="AT158" s="78"/>
      <c r="AU158" s="78"/>
      <c r="AV158" s="78"/>
      <c r="AW158" s="78"/>
      <c r="AX158" s="78" t="str">
        <f t="shared" si="76"/>
        <v/>
      </c>
      <c r="AY158" s="78" t="str">
        <f t="shared" si="77"/>
        <v/>
      </c>
      <c r="AZ158" s="384"/>
      <c r="BA158" s="385"/>
      <c r="BB158" s="80" t="str">
        <f t="shared" si="78"/>
        <v/>
      </c>
      <c r="BC158" s="182"/>
      <c r="BD158" s="76"/>
      <c r="BE158" s="76"/>
      <c r="BF158" s="76"/>
      <c r="BG158" s="76"/>
      <c r="BH158" s="76" t="str">
        <f t="shared" si="79"/>
        <v/>
      </c>
      <c r="BI158" s="76" t="str">
        <f t="shared" si="80"/>
        <v/>
      </c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 t="str">
        <f t="shared" si="81"/>
        <v/>
      </c>
      <c r="BU158" s="78" t="str">
        <f t="shared" si="82"/>
        <v/>
      </c>
      <c r="BV158" s="82"/>
      <c r="BW158" s="82"/>
      <c r="BX158" s="82"/>
      <c r="BY158" s="82"/>
      <c r="BZ158" s="82"/>
      <c r="CA158" s="82" t="str">
        <f t="shared" si="83"/>
        <v/>
      </c>
      <c r="CB158" s="82" t="str">
        <f t="shared" si="84"/>
        <v/>
      </c>
      <c r="CC158" s="84"/>
      <c r="CD158" s="84"/>
      <c r="CE158" s="84"/>
      <c r="CF158" s="84"/>
      <c r="CG158" s="84"/>
      <c r="CH158" s="84" t="str">
        <f t="shared" si="85"/>
        <v/>
      </c>
      <c r="CI158" s="84" t="str">
        <f t="shared" si="86"/>
        <v/>
      </c>
      <c r="CJ158" s="86"/>
      <c r="CK158" s="86"/>
      <c r="CL158" s="86"/>
      <c r="CM158" s="86"/>
      <c r="CN158" s="86"/>
      <c r="CO158" s="86" t="str">
        <f t="shared" si="87"/>
        <v/>
      </c>
      <c r="CP158" s="86" t="str">
        <f t="shared" si="88"/>
        <v/>
      </c>
      <c r="CQ158" s="182"/>
      <c r="CR158" s="76"/>
      <c r="CS158" s="76"/>
      <c r="CT158" s="88"/>
      <c r="CU158" s="88"/>
      <c r="CV158" s="88"/>
      <c r="CW158" s="88"/>
      <c r="CX158" s="88"/>
      <c r="CY158" s="88" t="str">
        <f t="shared" si="89"/>
        <v/>
      </c>
      <c r="CZ158" s="89" t="str">
        <f t="shared" si="90"/>
        <v/>
      </c>
      <c r="DA158" s="386"/>
      <c r="DB158" s="385"/>
      <c r="DC158" s="80" t="str">
        <f t="shared" si="91"/>
        <v/>
      </c>
      <c r="DD158" s="162" t="str">
        <f t="shared" si="92"/>
        <v/>
      </c>
      <c r="DE158" s="162" t="str">
        <f t="shared" si="93"/>
        <v/>
      </c>
      <c r="DF158" s="162" t="str">
        <f t="shared" si="94"/>
        <v/>
      </c>
      <c r="DG158" s="162" t="str">
        <f t="shared" si="95"/>
        <v/>
      </c>
      <c r="DH158" s="93" t="str">
        <f t="shared" si="96"/>
        <v/>
      </c>
      <c r="DI158" s="94" t="str">
        <f t="shared" si="97"/>
        <v/>
      </c>
      <c r="DJ158" s="95" t="str">
        <f t="shared" si="98"/>
        <v/>
      </c>
      <c r="DK158" s="96" t="str">
        <f t="shared" si="99"/>
        <v/>
      </c>
      <c r="DL158" s="97" t="str">
        <f t="shared" si="100"/>
        <v/>
      </c>
      <c r="DM158" s="164" t="str">
        <f t="shared" si="67"/>
        <v/>
      </c>
      <c r="DN158" s="225">
        <f t="shared" si="68"/>
        <v>77</v>
      </c>
      <c r="DO158" s="225">
        <f t="shared" si="69"/>
        <v>89</v>
      </c>
    </row>
    <row r="159" spans="1:127" ht="18" hidden="1" customHeight="1">
      <c r="A159" s="70">
        <v>319905110109</v>
      </c>
      <c r="B159" s="71">
        <v>1678</v>
      </c>
      <c r="C159" s="476" t="s">
        <v>234</v>
      </c>
      <c r="D159" s="477"/>
      <c r="E159" s="182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 t="str">
        <f t="shared" si="70"/>
        <v/>
      </c>
      <c r="R159" s="76" t="str">
        <f t="shared" si="71"/>
        <v/>
      </c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 t="str">
        <f t="shared" si="72"/>
        <v/>
      </c>
      <c r="AD159" s="79" t="str">
        <f t="shared" si="73"/>
        <v/>
      </c>
      <c r="AE159" s="182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 t="str">
        <f t="shared" si="74"/>
        <v/>
      </c>
      <c r="AP159" s="76" t="str">
        <f t="shared" si="75"/>
        <v/>
      </c>
      <c r="AQ159" s="78"/>
      <c r="AR159" s="78"/>
      <c r="AS159" s="78"/>
      <c r="AT159" s="78"/>
      <c r="AU159" s="78"/>
      <c r="AV159" s="78"/>
      <c r="AW159" s="78"/>
      <c r="AX159" s="78" t="str">
        <f t="shared" si="76"/>
        <v/>
      </c>
      <c r="AY159" s="78" t="str">
        <f t="shared" si="77"/>
        <v/>
      </c>
      <c r="AZ159" s="384"/>
      <c r="BA159" s="385"/>
      <c r="BB159" s="80" t="str">
        <f t="shared" si="78"/>
        <v/>
      </c>
      <c r="BC159" s="182"/>
      <c r="BD159" s="76"/>
      <c r="BE159" s="76"/>
      <c r="BF159" s="76"/>
      <c r="BG159" s="76"/>
      <c r="BH159" s="76" t="str">
        <f t="shared" si="79"/>
        <v/>
      </c>
      <c r="BI159" s="76" t="str">
        <f t="shared" si="80"/>
        <v/>
      </c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 t="str">
        <f t="shared" si="81"/>
        <v/>
      </c>
      <c r="BU159" s="78" t="str">
        <f t="shared" si="82"/>
        <v/>
      </c>
      <c r="BV159" s="82"/>
      <c r="BW159" s="82"/>
      <c r="BX159" s="82"/>
      <c r="BY159" s="82"/>
      <c r="BZ159" s="82"/>
      <c r="CA159" s="82" t="str">
        <f t="shared" si="83"/>
        <v/>
      </c>
      <c r="CB159" s="82" t="str">
        <f t="shared" si="84"/>
        <v/>
      </c>
      <c r="CC159" s="84"/>
      <c r="CD159" s="84"/>
      <c r="CE159" s="84"/>
      <c r="CF159" s="84"/>
      <c r="CG159" s="84"/>
      <c r="CH159" s="84" t="str">
        <f t="shared" si="85"/>
        <v/>
      </c>
      <c r="CI159" s="84" t="str">
        <f t="shared" si="86"/>
        <v/>
      </c>
      <c r="CJ159" s="86"/>
      <c r="CK159" s="86"/>
      <c r="CL159" s="86"/>
      <c r="CM159" s="86"/>
      <c r="CN159" s="86"/>
      <c r="CO159" s="86" t="str">
        <f t="shared" si="87"/>
        <v/>
      </c>
      <c r="CP159" s="86" t="str">
        <f t="shared" si="88"/>
        <v/>
      </c>
      <c r="CQ159" s="182"/>
      <c r="CR159" s="76"/>
      <c r="CS159" s="76"/>
      <c r="CT159" s="88"/>
      <c r="CU159" s="88"/>
      <c r="CV159" s="88"/>
      <c r="CW159" s="88"/>
      <c r="CX159" s="88"/>
      <c r="CY159" s="88" t="str">
        <f t="shared" si="89"/>
        <v/>
      </c>
      <c r="CZ159" s="89" t="str">
        <f t="shared" si="90"/>
        <v/>
      </c>
      <c r="DA159" s="386"/>
      <c r="DB159" s="385"/>
      <c r="DC159" s="80" t="str">
        <f t="shared" si="91"/>
        <v/>
      </c>
      <c r="DD159" s="162" t="str">
        <f t="shared" si="92"/>
        <v/>
      </c>
      <c r="DE159" s="162" t="str">
        <f t="shared" si="93"/>
        <v/>
      </c>
      <c r="DF159" s="162" t="str">
        <f t="shared" si="94"/>
        <v/>
      </c>
      <c r="DG159" s="162" t="str">
        <f t="shared" si="95"/>
        <v/>
      </c>
      <c r="DH159" s="93" t="str">
        <f t="shared" si="96"/>
        <v/>
      </c>
      <c r="DI159" s="94" t="str">
        <f t="shared" si="97"/>
        <v/>
      </c>
      <c r="DJ159" s="95" t="str">
        <f t="shared" si="98"/>
        <v/>
      </c>
      <c r="DK159" s="96" t="str">
        <f t="shared" si="99"/>
        <v/>
      </c>
      <c r="DL159" s="97" t="str">
        <f t="shared" si="100"/>
        <v/>
      </c>
      <c r="DM159" s="164" t="str">
        <f t="shared" si="67"/>
        <v/>
      </c>
      <c r="DN159" s="225">
        <f t="shared" si="68"/>
        <v>74</v>
      </c>
      <c r="DO159" s="225">
        <f t="shared" si="69"/>
        <v>79</v>
      </c>
    </row>
    <row r="160" spans="1:127" ht="18" hidden="1" customHeight="1">
      <c r="A160" s="70">
        <v>406913150545</v>
      </c>
      <c r="B160" s="71">
        <v>359</v>
      </c>
      <c r="C160" s="474" t="s">
        <v>235</v>
      </c>
      <c r="D160" s="475"/>
      <c r="E160" s="182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 t="str">
        <f t="shared" si="70"/>
        <v/>
      </c>
      <c r="R160" s="76" t="str">
        <f t="shared" si="71"/>
        <v/>
      </c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 t="str">
        <f t="shared" si="72"/>
        <v/>
      </c>
      <c r="AD160" s="79" t="str">
        <f t="shared" si="73"/>
        <v/>
      </c>
      <c r="AE160" s="182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 t="str">
        <f t="shared" si="74"/>
        <v/>
      </c>
      <c r="AP160" s="76" t="str">
        <f t="shared" si="75"/>
        <v/>
      </c>
      <c r="AQ160" s="78"/>
      <c r="AR160" s="78"/>
      <c r="AS160" s="78"/>
      <c r="AT160" s="78"/>
      <c r="AU160" s="78"/>
      <c r="AV160" s="78"/>
      <c r="AW160" s="78"/>
      <c r="AX160" s="78" t="str">
        <f t="shared" si="76"/>
        <v/>
      </c>
      <c r="AY160" s="78" t="str">
        <f t="shared" si="77"/>
        <v/>
      </c>
      <c r="AZ160" s="384"/>
      <c r="BA160" s="385"/>
      <c r="BB160" s="80" t="str">
        <f t="shared" si="78"/>
        <v/>
      </c>
      <c r="BC160" s="182"/>
      <c r="BD160" s="76"/>
      <c r="BE160" s="76"/>
      <c r="BF160" s="76"/>
      <c r="BG160" s="76"/>
      <c r="BH160" s="76" t="str">
        <f t="shared" si="79"/>
        <v/>
      </c>
      <c r="BI160" s="76" t="str">
        <f t="shared" si="80"/>
        <v/>
      </c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 t="str">
        <f t="shared" si="81"/>
        <v/>
      </c>
      <c r="BU160" s="78" t="str">
        <f t="shared" si="82"/>
        <v/>
      </c>
      <c r="BV160" s="82"/>
      <c r="BW160" s="82"/>
      <c r="BX160" s="82"/>
      <c r="BY160" s="82"/>
      <c r="BZ160" s="82"/>
      <c r="CA160" s="82" t="str">
        <f t="shared" si="83"/>
        <v/>
      </c>
      <c r="CB160" s="82" t="str">
        <f t="shared" si="84"/>
        <v/>
      </c>
      <c r="CC160" s="84"/>
      <c r="CD160" s="84"/>
      <c r="CE160" s="84"/>
      <c r="CF160" s="84"/>
      <c r="CG160" s="84"/>
      <c r="CH160" s="84" t="str">
        <f t="shared" si="85"/>
        <v/>
      </c>
      <c r="CI160" s="84" t="str">
        <f t="shared" si="86"/>
        <v/>
      </c>
      <c r="CJ160" s="86"/>
      <c r="CK160" s="86"/>
      <c r="CL160" s="86"/>
      <c r="CM160" s="86"/>
      <c r="CN160" s="86"/>
      <c r="CO160" s="86" t="str">
        <f t="shared" si="87"/>
        <v/>
      </c>
      <c r="CP160" s="86" t="str">
        <f t="shared" si="88"/>
        <v/>
      </c>
      <c r="CQ160" s="182"/>
      <c r="CR160" s="76"/>
      <c r="CS160" s="76"/>
      <c r="CT160" s="88"/>
      <c r="CU160" s="88"/>
      <c r="CV160" s="88"/>
      <c r="CW160" s="88"/>
      <c r="CX160" s="88"/>
      <c r="CY160" s="88" t="str">
        <f t="shared" si="89"/>
        <v/>
      </c>
      <c r="CZ160" s="89" t="str">
        <f t="shared" si="90"/>
        <v/>
      </c>
      <c r="DA160" s="386"/>
      <c r="DB160" s="385"/>
      <c r="DC160" s="80" t="str">
        <f t="shared" si="91"/>
        <v/>
      </c>
      <c r="DD160" s="162" t="str">
        <f t="shared" si="92"/>
        <v/>
      </c>
      <c r="DE160" s="162" t="str">
        <f t="shared" si="93"/>
        <v/>
      </c>
      <c r="DF160" s="162" t="str">
        <f t="shared" si="94"/>
        <v/>
      </c>
      <c r="DG160" s="162" t="str">
        <f t="shared" si="95"/>
        <v/>
      </c>
      <c r="DH160" s="93" t="str">
        <f t="shared" si="96"/>
        <v/>
      </c>
      <c r="DI160" s="94" t="str">
        <f t="shared" si="97"/>
        <v/>
      </c>
      <c r="DJ160" s="95" t="str">
        <f t="shared" si="98"/>
        <v/>
      </c>
      <c r="DK160" s="96" t="str">
        <f t="shared" si="99"/>
        <v/>
      </c>
      <c r="DL160" s="97" t="str">
        <f t="shared" si="100"/>
        <v/>
      </c>
      <c r="DM160" s="164" t="str">
        <f t="shared" si="67"/>
        <v/>
      </c>
      <c r="DN160" s="225">
        <f t="shared" si="68"/>
        <v>74</v>
      </c>
      <c r="DO160" s="225">
        <f t="shared" si="69"/>
        <v>70</v>
      </c>
    </row>
    <row r="161" spans="1:119" ht="18" hidden="1" customHeight="1">
      <c r="A161" s="70">
        <v>406913150513</v>
      </c>
      <c r="B161" s="71">
        <v>1179</v>
      </c>
      <c r="C161" s="476" t="s">
        <v>236</v>
      </c>
      <c r="D161" s="477"/>
      <c r="E161" s="182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 t="str">
        <f t="shared" si="70"/>
        <v/>
      </c>
      <c r="R161" s="76" t="str">
        <f t="shared" si="71"/>
        <v/>
      </c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 t="str">
        <f t="shared" si="72"/>
        <v/>
      </c>
      <c r="AD161" s="79" t="str">
        <f t="shared" si="73"/>
        <v/>
      </c>
      <c r="AE161" s="182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 t="str">
        <f t="shared" si="74"/>
        <v/>
      </c>
      <c r="AP161" s="76" t="str">
        <f t="shared" si="75"/>
        <v/>
      </c>
      <c r="AQ161" s="78"/>
      <c r="AR161" s="78"/>
      <c r="AS161" s="78"/>
      <c r="AT161" s="78"/>
      <c r="AU161" s="78"/>
      <c r="AV161" s="78"/>
      <c r="AW161" s="78"/>
      <c r="AX161" s="78" t="str">
        <f t="shared" si="76"/>
        <v/>
      </c>
      <c r="AY161" s="78" t="str">
        <f t="shared" si="77"/>
        <v/>
      </c>
      <c r="AZ161" s="384"/>
      <c r="BA161" s="385"/>
      <c r="BB161" s="80" t="str">
        <f t="shared" si="78"/>
        <v/>
      </c>
      <c r="BC161" s="182"/>
      <c r="BD161" s="76"/>
      <c r="BE161" s="76"/>
      <c r="BF161" s="76"/>
      <c r="BG161" s="76"/>
      <c r="BH161" s="76" t="str">
        <f t="shared" si="79"/>
        <v/>
      </c>
      <c r="BI161" s="76" t="str">
        <f t="shared" si="80"/>
        <v/>
      </c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 t="str">
        <f t="shared" si="81"/>
        <v/>
      </c>
      <c r="BU161" s="78" t="str">
        <f t="shared" si="82"/>
        <v/>
      </c>
      <c r="BV161" s="82"/>
      <c r="BW161" s="82"/>
      <c r="BX161" s="82"/>
      <c r="BY161" s="82"/>
      <c r="BZ161" s="82"/>
      <c r="CA161" s="82" t="str">
        <f t="shared" si="83"/>
        <v/>
      </c>
      <c r="CB161" s="82" t="str">
        <f t="shared" si="84"/>
        <v/>
      </c>
      <c r="CC161" s="84"/>
      <c r="CD161" s="84"/>
      <c r="CE161" s="84"/>
      <c r="CF161" s="84"/>
      <c r="CG161" s="84"/>
      <c r="CH161" s="84" t="str">
        <f t="shared" si="85"/>
        <v/>
      </c>
      <c r="CI161" s="84" t="str">
        <f t="shared" si="86"/>
        <v/>
      </c>
      <c r="CJ161" s="86"/>
      <c r="CK161" s="86"/>
      <c r="CL161" s="86"/>
      <c r="CM161" s="86"/>
      <c r="CN161" s="86"/>
      <c r="CO161" s="86" t="str">
        <f t="shared" si="87"/>
        <v/>
      </c>
      <c r="CP161" s="86" t="str">
        <f t="shared" si="88"/>
        <v/>
      </c>
      <c r="CQ161" s="182"/>
      <c r="CR161" s="76"/>
      <c r="CS161" s="76"/>
      <c r="CT161" s="88"/>
      <c r="CU161" s="88"/>
      <c r="CV161" s="88"/>
      <c r="CW161" s="88"/>
      <c r="CX161" s="88"/>
      <c r="CY161" s="88" t="str">
        <f t="shared" si="89"/>
        <v/>
      </c>
      <c r="CZ161" s="89" t="str">
        <f t="shared" si="90"/>
        <v/>
      </c>
      <c r="DA161" s="386"/>
      <c r="DB161" s="385"/>
      <c r="DC161" s="80" t="str">
        <f t="shared" si="91"/>
        <v/>
      </c>
      <c r="DD161" s="162" t="str">
        <f t="shared" si="92"/>
        <v/>
      </c>
      <c r="DE161" s="162" t="str">
        <f t="shared" si="93"/>
        <v/>
      </c>
      <c r="DF161" s="162" t="str">
        <f t="shared" si="94"/>
        <v/>
      </c>
      <c r="DG161" s="162" t="str">
        <f t="shared" si="95"/>
        <v/>
      </c>
      <c r="DH161" s="93" t="str">
        <f t="shared" si="96"/>
        <v/>
      </c>
      <c r="DI161" s="94" t="str">
        <f t="shared" si="97"/>
        <v/>
      </c>
      <c r="DJ161" s="95" t="str">
        <f t="shared" si="98"/>
        <v/>
      </c>
      <c r="DK161" s="96" t="str">
        <f t="shared" si="99"/>
        <v/>
      </c>
      <c r="DL161" s="97" t="str">
        <f t="shared" si="100"/>
        <v/>
      </c>
      <c r="DM161" s="164" t="str">
        <f t="shared" si="67"/>
        <v/>
      </c>
      <c r="DN161" s="225">
        <f t="shared" si="68"/>
        <v>77</v>
      </c>
      <c r="DO161" s="225">
        <f t="shared" si="69"/>
        <v>78</v>
      </c>
    </row>
    <row r="162" spans="1:119" ht="18" hidden="1" customHeight="1">
      <c r="A162" s="70">
        <v>136672050087</v>
      </c>
      <c r="B162" s="103">
        <v>1679</v>
      </c>
      <c r="C162" s="465" t="s">
        <v>237</v>
      </c>
      <c r="D162" s="466"/>
      <c r="E162" s="182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 t="str">
        <f t="shared" si="70"/>
        <v/>
      </c>
      <c r="R162" s="76" t="str">
        <f t="shared" si="71"/>
        <v/>
      </c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 t="str">
        <f t="shared" si="72"/>
        <v/>
      </c>
      <c r="AD162" s="79" t="str">
        <f t="shared" si="73"/>
        <v/>
      </c>
      <c r="AE162" s="182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 t="str">
        <f t="shared" si="74"/>
        <v/>
      </c>
      <c r="AP162" s="76" t="str">
        <f t="shared" si="75"/>
        <v/>
      </c>
      <c r="AQ162" s="78"/>
      <c r="AR162" s="78"/>
      <c r="AS162" s="78"/>
      <c r="AT162" s="78"/>
      <c r="AU162" s="78"/>
      <c r="AV162" s="78"/>
      <c r="AW162" s="78"/>
      <c r="AX162" s="78" t="str">
        <f t="shared" si="76"/>
        <v/>
      </c>
      <c r="AY162" s="78" t="str">
        <f t="shared" si="77"/>
        <v/>
      </c>
      <c r="AZ162" s="384"/>
      <c r="BA162" s="385"/>
      <c r="BB162" s="80" t="str">
        <f t="shared" si="78"/>
        <v/>
      </c>
      <c r="BC162" s="182"/>
      <c r="BD162" s="76"/>
      <c r="BE162" s="76"/>
      <c r="BF162" s="76"/>
      <c r="BG162" s="76"/>
      <c r="BH162" s="76" t="str">
        <f t="shared" si="79"/>
        <v/>
      </c>
      <c r="BI162" s="76" t="str">
        <f t="shared" si="80"/>
        <v/>
      </c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 t="str">
        <f t="shared" si="81"/>
        <v/>
      </c>
      <c r="BU162" s="78" t="str">
        <f t="shared" si="82"/>
        <v/>
      </c>
      <c r="BV162" s="82"/>
      <c r="BW162" s="82"/>
      <c r="BX162" s="82"/>
      <c r="BY162" s="82"/>
      <c r="BZ162" s="82"/>
      <c r="CA162" s="82" t="str">
        <f t="shared" si="83"/>
        <v/>
      </c>
      <c r="CB162" s="82" t="str">
        <f t="shared" si="84"/>
        <v/>
      </c>
      <c r="CC162" s="84"/>
      <c r="CD162" s="84"/>
      <c r="CE162" s="84"/>
      <c r="CF162" s="84"/>
      <c r="CG162" s="84"/>
      <c r="CH162" s="84" t="str">
        <f t="shared" si="85"/>
        <v/>
      </c>
      <c r="CI162" s="84" t="str">
        <f t="shared" si="86"/>
        <v/>
      </c>
      <c r="CJ162" s="86"/>
      <c r="CK162" s="86"/>
      <c r="CL162" s="86"/>
      <c r="CM162" s="86"/>
      <c r="CN162" s="86"/>
      <c r="CO162" s="86" t="str">
        <f t="shared" si="87"/>
        <v/>
      </c>
      <c r="CP162" s="86" t="str">
        <f t="shared" si="88"/>
        <v/>
      </c>
      <c r="CQ162" s="182"/>
      <c r="CR162" s="76"/>
      <c r="CS162" s="76"/>
      <c r="CT162" s="88"/>
      <c r="CU162" s="88"/>
      <c r="CV162" s="88"/>
      <c r="CW162" s="88"/>
      <c r="CX162" s="88"/>
      <c r="CY162" s="88" t="str">
        <f t="shared" si="89"/>
        <v/>
      </c>
      <c r="CZ162" s="89" t="str">
        <f t="shared" si="90"/>
        <v/>
      </c>
      <c r="DA162" s="386"/>
      <c r="DB162" s="385"/>
      <c r="DC162" s="80" t="str">
        <f t="shared" si="91"/>
        <v/>
      </c>
      <c r="DD162" s="162" t="str">
        <f t="shared" si="92"/>
        <v/>
      </c>
      <c r="DE162" s="162" t="str">
        <f t="shared" si="93"/>
        <v/>
      </c>
      <c r="DF162" s="162" t="str">
        <f t="shared" si="94"/>
        <v/>
      </c>
      <c r="DG162" s="162" t="str">
        <f t="shared" si="95"/>
        <v/>
      </c>
      <c r="DH162" s="93" t="str">
        <f t="shared" si="96"/>
        <v/>
      </c>
      <c r="DI162" s="94" t="str">
        <f t="shared" si="97"/>
        <v/>
      </c>
      <c r="DJ162" s="95" t="str">
        <f t="shared" si="98"/>
        <v/>
      </c>
      <c r="DK162" s="96" t="str">
        <f t="shared" si="99"/>
        <v/>
      </c>
      <c r="DL162" s="97" t="str">
        <f t="shared" si="100"/>
        <v/>
      </c>
      <c r="DM162" s="164" t="str">
        <f t="shared" si="67"/>
        <v/>
      </c>
      <c r="DN162" s="225">
        <f t="shared" si="68"/>
        <v>76</v>
      </c>
      <c r="DO162" s="225">
        <f t="shared" si="69"/>
        <v>72</v>
      </c>
    </row>
    <row r="163" spans="1:119" ht="18" hidden="1" customHeight="1">
      <c r="A163" s="70">
        <v>406913150539</v>
      </c>
      <c r="B163" s="71">
        <v>1122</v>
      </c>
      <c r="C163" s="474" t="s">
        <v>238</v>
      </c>
      <c r="D163" s="475"/>
      <c r="E163" s="182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 t="str">
        <f t="shared" si="70"/>
        <v/>
      </c>
      <c r="R163" s="76" t="str">
        <f t="shared" si="71"/>
        <v/>
      </c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 t="str">
        <f t="shared" si="72"/>
        <v/>
      </c>
      <c r="AD163" s="79" t="str">
        <f t="shared" si="73"/>
        <v/>
      </c>
      <c r="AE163" s="182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 t="str">
        <f t="shared" si="74"/>
        <v/>
      </c>
      <c r="AP163" s="76" t="str">
        <f t="shared" si="75"/>
        <v/>
      </c>
      <c r="AQ163" s="78"/>
      <c r="AR163" s="78"/>
      <c r="AS163" s="78"/>
      <c r="AT163" s="78"/>
      <c r="AU163" s="78"/>
      <c r="AV163" s="78"/>
      <c r="AW163" s="78"/>
      <c r="AX163" s="78" t="str">
        <f t="shared" si="76"/>
        <v/>
      </c>
      <c r="AY163" s="78" t="str">
        <f t="shared" si="77"/>
        <v/>
      </c>
      <c r="AZ163" s="384"/>
      <c r="BA163" s="385"/>
      <c r="BB163" s="80" t="str">
        <f t="shared" si="78"/>
        <v/>
      </c>
      <c r="BC163" s="182"/>
      <c r="BD163" s="76"/>
      <c r="BE163" s="76"/>
      <c r="BF163" s="76"/>
      <c r="BG163" s="76"/>
      <c r="BH163" s="76" t="str">
        <f t="shared" si="79"/>
        <v/>
      </c>
      <c r="BI163" s="76" t="str">
        <f t="shared" si="80"/>
        <v/>
      </c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 t="str">
        <f t="shared" si="81"/>
        <v/>
      </c>
      <c r="BU163" s="78" t="str">
        <f t="shared" si="82"/>
        <v/>
      </c>
      <c r="BV163" s="82"/>
      <c r="BW163" s="82"/>
      <c r="BX163" s="82"/>
      <c r="BY163" s="82"/>
      <c r="BZ163" s="82"/>
      <c r="CA163" s="82" t="str">
        <f t="shared" si="83"/>
        <v/>
      </c>
      <c r="CB163" s="82" t="str">
        <f t="shared" si="84"/>
        <v/>
      </c>
      <c r="CC163" s="84"/>
      <c r="CD163" s="84"/>
      <c r="CE163" s="84"/>
      <c r="CF163" s="84"/>
      <c r="CG163" s="84"/>
      <c r="CH163" s="84" t="str">
        <f t="shared" si="85"/>
        <v/>
      </c>
      <c r="CI163" s="84" t="str">
        <f t="shared" si="86"/>
        <v/>
      </c>
      <c r="CJ163" s="86"/>
      <c r="CK163" s="86"/>
      <c r="CL163" s="86"/>
      <c r="CM163" s="86"/>
      <c r="CN163" s="86"/>
      <c r="CO163" s="86" t="str">
        <f t="shared" si="87"/>
        <v/>
      </c>
      <c r="CP163" s="86" t="str">
        <f t="shared" si="88"/>
        <v/>
      </c>
      <c r="CQ163" s="182"/>
      <c r="CR163" s="76"/>
      <c r="CS163" s="76"/>
      <c r="CT163" s="88"/>
      <c r="CU163" s="88"/>
      <c r="CV163" s="88"/>
      <c r="CW163" s="88"/>
      <c r="CX163" s="88"/>
      <c r="CY163" s="88" t="str">
        <f t="shared" si="89"/>
        <v/>
      </c>
      <c r="CZ163" s="89" t="str">
        <f t="shared" si="90"/>
        <v/>
      </c>
      <c r="DA163" s="386"/>
      <c r="DB163" s="385"/>
      <c r="DC163" s="80" t="str">
        <f t="shared" si="91"/>
        <v/>
      </c>
      <c r="DD163" s="162" t="str">
        <f t="shared" si="92"/>
        <v/>
      </c>
      <c r="DE163" s="162" t="str">
        <f t="shared" si="93"/>
        <v/>
      </c>
      <c r="DF163" s="162" t="str">
        <f t="shared" si="94"/>
        <v/>
      </c>
      <c r="DG163" s="162" t="str">
        <f t="shared" si="95"/>
        <v/>
      </c>
      <c r="DH163" s="93" t="str">
        <f t="shared" si="96"/>
        <v/>
      </c>
      <c r="DI163" s="94" t="str">
        <f t="shared" si="97"/>
        <v/>
      </c>
      <c r="DJ163" s="95" t="str">
        <f t="shared" si="98"/>
        <v/>
      </c>
      <c r="DK163" s="96" t="str">
        <f t="shared" si="99"/>
        <v/>
      </c>
      <c r="DL163" s="97" t="str">
        <f t="shared" si="100"/>
        <v/>
      </c>
      <c r="DM163" s="164" t="str">
        <f t="shared" si="67"/>
        <v/>
      </c>
      <c r="DN163" s="225">
        <f t="shared" si="68"/>
        <v>90</v>
      </c>
      <c r="DO163" s="225">
        <f t="shared" si="69"/>
        <v>86</v>
      </c>
    </row>
    <row r="164" spans="1:119" ht="18" hidden="1" customHeight="1">
      <c r="A164" s="70">
        <v>136674050133</v>
      </c>
      <c r="B164" s="112">
        <v>1680</v>
      </c>
      <c r="C164" s="478" t="s">
        <v>239</v>
      </c>
      <c r="D164" s="479"/>
      <c r="E164" s="182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 t="str">
        <f t="shared" si="70"/>
        <v/>
      </c>
      <c r="R164" s="76" t="str">
        <f t="shared" si="71"/>
        <v/>
      </c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 t="str">
        <f t="shared" si="72"/>
        <v/>
      </c>
      <c r="AD164" s="79" t="str">
        <f t="shared" si="73"/>
        <v/>
      </c>
      <c r="AE164" s="182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 t="str">
        <f t="shared" si="74"/>
        <v/>
      </c>
      <c r="AP164" s="76" t="str">
        <f t="shared" si="75"/>
        <v/>
      </c>
      <c r="AQ164" s="78"/>
      <c r="AR164" s="78"/>
      <c r="AS164" s="78"/>
      <c r="AT164" s="78"/>
      <c r="AU164" s="78"/>
      <c r="AV164" s="78"/>
      <c r="AW164" s="78"/>
      <c r="AX164" s="78" t="str">
        <f t="shared" si="76"/>
        <v/>
      </c>
      <c r="AY164" s="78" t="str">
        <f t="shared" si="77"/>
        <v/>
      </c>
      <c r="AZ164" s="384"/>
      <c r="BA164" s="385"/>
      <c r="BB164" s="80" t="str">
        <f t="shared" si="78"/>
        <v/>
      </c>
      <c r="BC164" s="182"/>
      <c r="BD164" s="76"/>
      <c r="BE164" s="76"/>
      <c r="BF164" s="76"/>
      <c r="BG164" s="76"/>
      <c r="BH164" s="76" t="str">
        <f t="shared" si="79"/>
        <v/>
      </c>
      <c r="BI164" s="76" t="str">
        <f t="shared" si="80"/>
        <v/>
      </c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 t="str">
        <f t="shared" si="81"/>
        <v/>
      </c>
      <c r="BU164" s="78" t="str">
        <f t="shared" si="82"/>
        <v/>
      </c>
      <c r="BV164" s="82"/>
      <c r="BW164" s="82"/>
      <c r="BX164" s="82"/>
      <c r="BY164" s="82"/>
      <c r="BZ164" s="82"/>
      <c r="CA164" s="82" t="str">
        <f t="shared" si="83"/>
        <v/>
      </c>
      <c r="CB164" s="82" t="str">
        <f t="shared" si="84"/>
        <v/>
      </c>
      <c r="CC164" s="84"/>
      <c r="CD164" s="84"/>
      <c r="CE164" s="84"/>
      <c r="CF164" s="84"/>
      <c r="CG164" s="84"/>
      <c r="CH164" s="84" t="str">
        <f t="shared" si="85"/>
        <v/>
      </c>
      <c r="CI164" s="84" t="str">
        <f t="shared" si="86"/>
        <v/>
      </c>
      <c r="CJ164" s="86"/>
      <c r="CK164" s="86"/>
      <c r="CL164" s="86"/>
      <c r="CM164" s="86"/>
      <c r="CN164" s="86"/>
      <c r="CO164" s="86" t="str">
        <f t="shared" si="87"/>
        <v/>
      </c>
      <c r="CP164" s="86" t="str">
        <f t="shared" si="88"/>
        <v/>
      </c>
      <c r="CQ164" s="182"/>
      <c r="CR164" s="76"/>
      <c r="CS164" s="76"/>
      <c r="CT164" s="88"/>
      <c r="CU164" s="88"/>
      <c r="CV164" s="88"/>
      <c r="CW164" s="88"/>
      <c r="CX164" s="88"/>
      <c r="CY164" s="88" t="str">
        <f t="shared" si="89"/>
        <v/>
      </c>
      <c r="CZ164" s="89" t="str">
        <f t="shared" si="90"/>
        <v/>
      </c>
      <c r="DA164" s="386"/>
      <c r="DB164" s="385"/>
      <c r="DC164" s="80" t="str">
        <f t="shared" si="91"/>
        <v/>
      </c>
      <c r="DD164" s="162" t="str">
        <f t="shared" si="92"/>
        <v/>
      </c>
      <c r="DE164" s="162" t="str">
        <f t="shared" si="93"/>
        <v/>
      </c>
      <c r="DF164" s="162" t="str">
        <f t="shared" si="94"/>
        <v/>
      </c>
      <c r="DG164" s="162" t="str">
        <f t="shared" si="95"/>
        <v/>
      </c>
      <c r="DH164" s="93" t="str">
        <f t="shared" si="96"/>
        <v/>
      </c>
      <c r="DI164" s="94" t="str">
        <f t="shared" si="97"/>
        <v/>
      </c>
      <c r="DJ164" s="95" t="str">
        <f t="shared" si="98"/>
        <v/>
      </c>
      <c r="DK164" s="96" t="str">
        <f t="shared" si="99"/>
        <v/>
      </c>
      <c r="DL164" s="97" t="str">
        <f t="shared" si="100"/>
        <v/>
      </c>
      <c r="DM164" s="164" t="str">
        <f t="shared" si="67"/>
        <v/>
      </c>
      <c r="DN164" s="225">
        <f t="shared" si="68"/>
        <v>77</v>
      </c>
      <c r="DO164" s="225">
        <f t="shared" si="69"/>
        <v>85</v>
      </c>
    </row>
    <row r="165" spans="1:119" ht="18" hidden="1" customHeight="1">
      <c r="A165" s="70">
        <v>406913150540</v>
      </c>
      <c r="B165" s="99">
        <v>324</v>
      </c>
      <c r="C165" s="468" t="s">
        <v>240</v>
      </c>
      <c r="D165" s="469"/>
      <c r="E165" s="182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 t="str">
        <f t="shared" si="70"/>
        <v/>
      </c>
      <c r="R165" s="76" t="str">
        <f t="shared" si="71"/>
        <v/>
      </c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 t="str">
        <f t="shared" si="72"/>
        <v/>
      </c>
      <c r="AD165" s="79" t="str">
        <f t="shared" si="73"/>
        <v/>
      </c>
      <c r="AE165" s="182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 t="str">
        <f t="shared" si="74"/>
        <v/>
      </c>
      <c r="AP165" s="76" t="str">
        <f t="shared" si="75"/>
        <v/>
      </c>
      <c r="AQ165" s="78"/>
      <c r="AR165" s="78"/>
      <c r="AS165" s="78"/>
      <c r="AT165" s="78"/>
      <c r="AU165" s="78"/>
      <c r="AV165" s="78"/>
      <c r="AW165" s="78"/>
      <c r="AX165" s="78" t="str">
        <f t="shared" si="76"/>
        <v/>
      </c>
      <c r="AY165" s="78" t="str">
        <f t="shared" si="77"/>
        <v/>
      </c>
      <c r="AZ165" s="384"/>
      <c r="BA165" s="385"/>
      <c r="BB165" s="80" t="str">
        <f t="shared" si="78"/>
        <v/>
      </c>
      <c r="BC165" s="182"/>
      <c r="BD165" s="76"/>
      <c r="BE165" s="76"/>
      <c r="BF165" s="76"/>
      <c r="BG165" s="76"/>
      <c r="BH165" s="76" t="str">
        <f t="shared" si="79"/>
        <v/>
      </c>
      <c r="BI165" s="76" t="str">
        <f t="shared" si="80"/>
        <v/>
      </c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 t="str">
        <f t="shared" si="81"/>
        <v/>
      </c>
      <c r="BU165" s="78" t="str">
        <f t="shared" si="82"/>
        <v/>
      </c>
      <c r="BV165" s="82"/>
      <c r="BW165" s="82"/>
      <c r="BX165" s="82"/>
      <c r="BY165" s="82"/>
      <c r="BZ165" s="82"/>
      <c r="CA165" s="82" t="str">
        <f t="shared" si="83"/>
        <v/>
      </c>
      <c r="CB165" s="82" t="str">
        <f t="shared" si="84"/>
        <v/>
      </c>
      <c r="CC165" s="84"/>
      <c r="CD165" s="84"/>
      <c r="CE165" s="84"/>
      <c r="CF165" s="84"/>
      <c r="CG165" s="84"/>
      <c r="CH165" s="84" t="str">
        <f t="shared" si="85"/>
        <v/>
      </c>
      <c r="CI165" s="84" t="str">
        <f t="shared" si="86"/>
        <v/>
      </c>
      <c r="CJ165" s="86"/>
      <c r="CK165" s="86"/>
      <c r="CL165" s="86"/>
      <c r="CM165" s="86"/>
      <c r="CN165" s="86"/>
      <c r="CO165" s="86" t="str">
        <f t="shared" si="87"/>
        <v/>
      </c>
      <c r="CP165" s="86" t="str">
        <f t="shared" si="88"/>
        <v/>
      </c>
      <c r="CQ165" s="182"/>
      <c r="CR165" s="76"/>
      <c r="CS165" s="76"/>
      <c r="CT165" s="88"/>
      <c r="CU165" s="88"/>
      <c r="CV165" s="88"/>
      <c r="CW165" s="88"/>
      <c r="CX165" s="88"/>
      <c r="CY165" s="88" t="str">
        <f t="shared" si="89"/>
        <v/>
      </c>
      <c r="CZ165" s="89" t="str">
        <f t="shared" si="90"/>
        <v/>
      </c>
      <c r="DA165" s="386"/>
      <c r="DB165" s="385"/>
      <c r="DC165" s="80" t="str">
        <f t="shared" si="91"/>
        <v/>
      </c>
      <c r="DD165" s="162" t="str">
        <f t="shared" si="92"/>
        <v/>
      </c>
      <c r="DE165" s="162" t="str">
        <f t="shared" si="93"/>
        <v/>
      </c>
      <c r="DF165" s="162" t="str">
        <f t="shared" si="94"/>
        <v/>
      </c>
      <c r="DG165" s="162" t="str">
        <f t="shared" si="95"/>
        <v/>
      </c>
      <c r="DH165" s="93" t="str">
        <f t="shared" si="96"/>
        <v/>
      </c>
      <c r="DI165" s="94" t="str">
        <f t="shared" si="97"/>
        <v/>
      </c>
      <c r="DJ165" s="95" t="str">
        <f t="shared" si="98"/>
        <v/>
      </c>
      <c r="DK165" s="96" t="str">
        <f t="shared" si="99"/>
        <v/>
      </c>
      <c r="DL165" s="97" t="str">
        <f t="shared" si="100"/>
        <v/>
      </c>
      <c r="DM165" s="164" t="str">
        <f t="shared" si="67"/>
        <v/>
      </c>
      <c r="DN165" s="225" t="str">
        <f t="shared" si="68"/>
        <v/>
      </c>
      <c r="DO165" s="225" t="str">
        <f t="shared" si="69"/>
        <v/>
      </c>
    </row>
    <row r="166" spans="1:119" ht="18" hidden="1" customHeight="1">
      <c r="A166" s="70">
        <v>406913150541</v>
      </c>
      <c r="B166" s="71">
        <v>384</v>
      </c>
      <c r="C166" s="476" t="s">
        <v>241</v>
      </c>
      <c r="D166" s="477"/>
      <c r="E166" s="182"/>
      <c r="F166" s="76"/>
      <c r="G166" s="76"/>
      <c r="H166" s="76"/>
      <c r="I166" s="76"/>
      <c r="J166" s="76"/>
      <c r="K166" s="76"/>
      <c r="L166" s="76"/>
      <c r="M166" s="76"/>
      <c r="N166" s="76"/>
      <c r="O166" s="106"/>
      <c r="P166" s="106"/>
      <c r="Q166" s="76" t="str">
        <f t="shared" si="70"/>
        <v/>
      </c>
      <c r="R166" s="76" t="str">
        <f t="shared" si="71"/>
        <v/>
      </c>
      <c r="S166" s="108"/>
      <c r="T166" s="108"/>
      <c r="U166" s="108"/>
      <c r="V166" s="108"/>
      <c r="W166" s="108"/>
      <c r="X166" s="108"/>
      <c r="Y166" s="108"/>
      <c r="Z166" s="108"/>
      <c r="AA166" s="108"/>
      <c r="AB166" s="108"/>
      <c r="AC166" s="78" t="str">
        <f t="shared" si="72"/>
        <v/>
      </c>
      <c r="AD166" s="79" t="str">
        <f t="shared" si="73"/>
        <v/>
      </c>
      <c r="AE166" s="182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 t="str">
        <f t="shared" si="74"/>
        <v/>
      </c>
      <c r="AP166" s="76" t="str">
        <f t="shared" si="75"/>
        <v/>
      </c>
      <c r="AQ166" s="108"/>
      <c r="AR166" s="108"/>
      <c r="AS166" s="108"/>
      <c r="AT166" s="108"/>
      <c r="AU166" s="108"/>
      <c r="AV166" s="108"/>
      <c r="AW166" s="108"/>
      <c r="AX166" s="78" t="str">
        <f t="shared" si="76"/>
        <v/>
      </c>
      <c r="AY166" s="78" t="str">
        <f t="shared" si="77"/>
        <v/>
      </c>
      <c r="AZ166" s="384"/>
      <c r="BA166" s="385"/>
      <c r="BB166" s="80" t="str">
        <f t="shared" si="78"/>
        <v/>
      </c>
      <c r="BC166" s="182"/>
      <c r="BD166" s="76"/>
      <c r="BE166" s="76"/>
      <c r="BF166" s="76"/>
      <c r="BG166" s="76"/>
      <c r="BH166" s="76" t="str">
        <f t="shared" si="79"/>
        <v/>
      </c>
      <c r="BI166" s="76" t="str">
        <f t="shared" si="80"/>
        <v/>
      </c>
      <c r="BJ166" s="108"/>
      <c r="BK166" s="108"/>
      <c r="BL166" s="78"/>
      <c r="BM166" s="78"/>
      <c r="BN166" s="78"/>
      <c r="BO166" s="78"/>
      <c r="BP166" s="78"/>
      <c r="BQ166" s="78"/>
      <c r="BR166" s="78"/>
      <c r="BS166" s="78"/>
      <c r="BT166" s="78" t="str">
        <f t="shared" si="81"/>
        <v/>
      </c>
      <c r="BU166" s="78" t="str">
        <f t="shared" si="82"/>
        <v/>
      </c>
      <c r="BV166" s="82"/>
      <c r="BW166" s="82"/>
      <c r="BX166" s="82"/>
      <c r="BY166" s="82"/>
      <c r="BZ166" s="82"/>
      <c r="CA166" s="82" t="str">
        <f t="shared" si="83"/>
        <v/>
      </c>
      <c r="CB166" s="82" t="str">
        <f t="shared" si="84"/>
        <v/>
      </c>
      <c r="CC166" s="84"/>
      <c r="CD166" s="84"/>
      <c r="CE166" s="84"/>
      <c r="CF166" s="84"/>
      <c r="CG166" s="84"/>
      <c r="CH166" s="84" t="str">
        <f t="shared" si="85"/>
        <v/>
      </c>
      <c r="CI166" s="84" t="str">
        <f t="shared" si="86"/>
        <v/>
      </c>
      <c r="CJ166" s="86"/>
      <c r="CK166" s="86"/>
      <c r="CL166" s="86"/>
      <c r="CM166" s="86"/>
      <c r="CN166" s="86"/>
      <c r="CO166" s="86" t="str">
        <f t="shared" si="87"/>
        <v/>
      </c>
      <c r="CP166" s="86" t="str">
        <f t="shared" si="88"/>
        <v/>
      </c>
      <c r="CQ166" s="182"/>
      <c r="CR166" s="76"/>
      <c r="CS166" s="76"/>
      <c r="CT166" s="88"/>
      <c r="CU166" s="88"/>
      <c r="CV166" s="88"/>
      <c r="CW166" s="88"/>
      <c r="CX166" s="88"/>
      <c r="CY166" s="88" t="str">
        <f t="shared" si="89"/>
        <v/>
      </c>
      <c r="CZ166" s="89" t="str">
        <f t="shared" si="90"/>
        <v/>
      </c>
      <c r="DA166" s="386"/>
      <c r="DB166" s="385"/>
      <c r="DC166" s="80" t="str">
        <f t="shared" si="91"/>
        <v/>
      </c>
      <c r="DD166" s="162" t="str">
        <f t="shared" si="92"/>
        <v/>
      </c>
      <c r="DE166" s="162" t="str">
        <f t="shared" si="93"/>
        <v/>
      </c>
      <c r="DF166" s="162" t="str">
        <f t="shared" si="94"/>
        <v/>
      </c>
      <c r="DG166" s="162" t="str">
        <f t="shared" si="95"/>
        <v/>
      </c>
      <c r="DH166" s="93" t="str">
        <f t="shared" si="96"/>
        <v/>
      </c>
      <c r="DI166" s="94" t="str">
        <f t="shared" si="97"/>
        <v/>
      </c>
      <c r="DJ166" s="95" t="str">
        <f t="shared" si="98"/>
        <v/>
      </c>
      <c r="DK166" s="96" t="str">
        <f t="shared" si="99"/>
        <v/>
      </c>
      <c r="DL166" s="97" t="str">
        <f t="shared" si="100"/>
        <v/>
      </c>
      <c r="DM166" s="164" t="str">
        <f t="shared" si="67"/>
        <v/>
      </c>
      <c r="DN166" s="225">
        <f t="shared" si="68"/>
        <v>94</v>
      </c>
      <c r="DO166" s="225">
        <f t="shared" si="69"/>
        <v>91</v>
      </c>
    </row>
    <row r="167" spans="1:119" ht="18" hidden="1" customHeight="1">
      <c r="A167" s="70">
        <v>406913150542</v>
      </c>
      <c r="B167" s="103">
        <v>1202</v>
      </c>
      <c r="C167" s="465" t="s">
        <v>242</v>
      </c>
      <c r="D167" s="466"/>
      <c r="E167" s="182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 t="str">
        <f t="shared" si="70"/>
        <v/>
      </c>
      <c r="R167" s="76" t="str">
        <f t="shared" si="71"/>
        <v/>
      </c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 t="str">
        <f t="shared" si="72"/>
        <v/>
      </c>
      <c r="AD167" s="79" t="str">
        <f t="shared" si="73"/>
        <v/>
      </c>
      <c r="AE167" s="182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 t="str">
        <f t="shared" si="74"/>
        <v/>
      </c>
      <c r="AP167" s="76" t="str">
        <f t="shared" si="75"/>
        <v/>
      </c>
      <c r="AQ167" s="78"/>
      <c r="AR167" s="78"/>
      <c r="AS167" s="78"/>
      <c r="AT167" s="78"/>
      <c r="AU167" s="78"/>
      <c r="AV167" s="78"/>
      <c r="AW167" s="78"/>
      <c r="AX167" s="78" t="str">
        <f t="shared" si="76"/>
        <v/>
      </c>
      <c r="AY167" s="78" t="str">
        <f t="shared" si="77"/>
        <v/>
      </c>
      <c r="AZ167" s="384"/>
      <c r="BA167" s="385"/>
      <c r="BB167" s="80" t="str">
        <f t="shared" si="78"/>
        <v/>
      </c>
      <c r="BC167" s="182"/>
      <c r="BD167" s="76"/>
      <c r="BE167" s="76"/>
      <c r="BF167" s="76"/>
      <c r="BG167" s="76"/>
      <c r="BH167" s="76" t="str">
        <f t="shared" si="79"/>
        <v/>
      </c>
      <c r="BI167" s="76" t="str">
        <f t="shared" si="80"/>
        <v/>
      </c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 t="str">
        <f t="shared" si="81"/>
        <v/>
      </c>
      <c r="BU167" s="78" t="str">
        <f t="shared" si="82"/>
        <v/>
      </c>
      <c r="BV167" s="82"/>
      <c r="BW167" s="82"/>
      <c r="BX167" s="82"/>
      <c r="BY167" s="82"/>
      <c r="BZ167" s="82"/>
      <c r="CA167" s="82" t="str">
        <f t="shared" si="83"/>
        <v/>
      </c>
      <c r="CB167" s="82" t="str">
        <f t="shared" si="84"/>
        <v/>
      </c>
      <c r="CC167" s="84"/>
      <c r="CD167" s="84"/>
      <c r="CE167" s="84"/>
      <c r="CF167" s="84"/>
      <c r="CG167" s="84"/>
      <c r="CH167" s="84" t="str">
        <f t="shared" si="85"/>
        <v/>
      </c>
      <c r="CI167" s="84" t="str">
        <f t="shared" si="86"/>
        <v/>
      </c>
      <c r="CJ167" s="86"/>
      <c r="CK167" s="86"/>
      <c r="CL167" s="86"/>
      <c r="CM167" s="86"/>
      <c r="CN167" s="86"/>
      <c r="CO167" s="86" t="str">
        <f t="shared" si="87"/>
        <v/>
      </c>
      <c r="CP167" s="86" t="str">
        <f t="shared" si="88"/>
        <v/>
      </c>
      <c r="CQ167" s="182"/>
      <c r="CR167" s="76"/>
      <c r="CS167" s="76"/>
      <c r="CT167" s="88"/>
      <c r="CU167" s="88"/>
      <c r="CV167" s="88"/>
      <c r="CW167" s="88"/>
      <c r="CX167" s="88"/>
      <c r="CY167" s="88" t="str">
        <f>IF(SUMIFS(CQ167:CX167,CQ167:CX167,"&gt;=0")=0,"",SUMIFS(CQ167:CX167,CQ167:CX167,"&gt;=0"))</f>
        <v/>
      </c>
      <c r="CZ167" s="89" t="str">
        <f t="shared" si="90"/>
        <v/>
      </c>
      <c r="DA167" s="386"/>
      <c r="DB167" s="385"/>
      <c r="DC167" s="80" t="str">
        <f t="shared" si="91"/>
        <v/>
      </c>
      <c r="DD167" s="162" t="str">
        <f t="shared" si="92"/>
        <v/>
      </c>
      <c r="DE167" s="162" t="str">
        <f t="shared" si="93"/>
        <v/>
      </c>
      <c r="DF167" s="162" t="str">
        <f t="shared" si="94"/>
        <v/>
      </c>
      <c r="DG167" s="162" t="str">
        <f t="shared" si="95"/>
        <v/>
      </c>
      <c r="DH167" s="93" t="str">
        <f t="shared" si="96"/>
        <v/>
      </c>
      <c r="DI167" s="94" t="str">
        <f t="shared" si="97"/>
        <v/>
      </c>
      <c r="DJ167" s="95" t="str">
        <f t="shared" si="98"/>
        <v/>
      </c>
      <c r="DK167" s="96" t="str">
        <f t="shared" si="99"/>
        <v/>
      </c>
      <c r="DL167" s="97" t="str">
        <f t="shared" si="100"/>
        <v/>
      </c>
      <c r="DM167" s="164" t="str">
        <f t="shared" si="67"/>
        <v/>
      </c>
      <c r="DN167" s="225">
        <f t="shared" si="68"/>
        <v>90</v>
      </c>
      <c r="DO167" s="225">
        <f t="shared" si="69"/>
        <v>88</v>
      </c>
    </row>
    <row r="168" spans="1:119" ht="18" hidden="1" customHeight="1">
      <c r="A168" s="70">
        <v>136678050167</v>
      </c>
      <c r="B168" s="71">
        <v>1681</v>
      </c>
      <c r="C168" s="474" t="s">
        <v>243</v>
      </c>
      <c r="D168" s="475"/>
      <c r="E168" s="182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 t="str">
        <f t="shared" si="70"/>
        <v/>
      </c>
      <c r="R168" s="76" t="str">
        <f t="shared" si="71"/>
        <v/>
      </c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 t="str">
        <f t="shared" si="72"/>
        <v/>
      </c>
      <c r="AD168" s="79" t="str">
        <f t="shared" si="73"/>
        <v/>
      </c>
      <c r="AE168" s="182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 t="str">
        <f t="shared" si="74"/>
        <v/>
      </c>
      <c r="AP168" s="76" t="str">
        <f t="shared" si="75"/>
        <v/>
      </c>
      <c r="AQ168" s="78"/>
      <c r="AR168" s="78"/>
      <c r="AS168" s="78"/>
      <c r="AT168" s="78"/>
      <c r="AU168" s="78"/>
      <c r="AV168" s="78"/>
      <c r="AW168" s="78"/>
      <c r="AX168" s="78" t="str">
        <f t="shared" si="76"/>
        <v/>
      </c>
      <c r="AY168" s="78" t="str">
        <f t="shared" si="77"/>
        <v/>
      </c>
      <c r="AZ168" s="384"/>
      <c r="BA168" s="385"/>
      <c r="BB168" s="80" t="str">
        <f t="shared" si="78"/>
        <v/>
      </c>
      <c r="BC168" s="182"/>
      <c r="BD168" s="76"/>
      <c r="BE168" s="76"/>
      <c r="BF168" s="76"/>
      <c r="BG168" s="76"/>
      <c r="BH168" s="76" t="str">
        <f t="shared" si="79"/>
        <v/>
      </c>
      <c r="BI168" s="76" t="str">
        <f t="shared" si="80"/>
        <v/>
      </c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 t="str">
        <f t="shared" si="81"/>
        <v/>
      </c>
      <c r="BU168" s="78" t="str">
        <f t="shared" si="82"/>
        <v/>
      </c>
      <c r="BV168" s="82"/>
      <c r="BW168" s="82"/>
      <c r="BX168" s="82"/>
      <c r="BY168" s="82"/>
      <c r="BZ168" s="82"/>
      <c r="CA168" s="82" t="str">
        <f t="shared" si="83"/>
        <v/>
      </c>
      <c r="CB168" s="82" t="str">
        <f t="shared" si="84"/>
        <v/>
      </c>
      <c r="CC168" s="84"/>
      <c r="CD168" s="84"/>
      <c r="CE168" s="84"/>
      <c r="CF168" s="84"/>
      <c r="CG168" s="84"/>
      <c r="CH168" s="84" t="str">
        <f t="shared" si="85"/>
        <v/>
      </c>
      <c r="CI168" s="84" t="str">
        <f t="shared" si="86"/>
        <v/>
      </c>
      <c r="CJ168" s="86"/>
      <c r="CK168" s="86"/>
      <c r="CL168" s="86"/>
      <c r="CM168" s="86"/>
      <c r="CN168" s="86"/>
      <c r="CO168" s="86" t="str">
        <f t="shared" si="87"/>
        <v/>
      </c>
      <c r="CP168" s="86" t="str">
        <f t="shared" si="88"/>
        <v/>
      </c>
      <c r="CQ168" s="182"/>
      <c r="CR168" s="76"/>
      <c r="CS168" s="76"/>
      <c r="CT168" s="88"/>
      <c r="CU168" s="88"/>
      <c r="CV168" s="88"/>
      <c r="CW168" s="88"/>
      <c r="CX168" s="88"/>
      <c r="CY168" s="88" t="str">
        <f t="shared" si="89"/>
        <v/>
      </c>
      <c r="CZ168" s="89" t="str">
        <f t="shared" si="90"/>
        <v/>
      </c>
      <c r="DA168" s="386"/>
      <c r="DB168" s="385"/>
      <c r="DC168" s="80" t="str">
        <f t="shared" si="91"/>
        <v/>
      </c>
      <c r="DD168" s="162" t="str">
        <f t="shared" si="92"/>
        <v/>
      </c>
      <c r="DE168" s="162" t="str">
        <f t="shared" si="93"/>
        <v/>
      </c>
      <c r="DF168" s="162" t="str">
        <f t="shared" si="94"/>
        <v/>
      </c>
      <c r="DG168" s="162" t="str">
        <f t="shared" si="95"/>
        <v/>
      </c>
      <c r="DH168" s="93" t="str">
        <f t="shared" si="96"/>
        <v/>
      </c>
      <c r="DI168" s="94" t="str">
        <f t="shared" si="97"/>
        <v/>
      </c>
      <c r="DJ168" s="95" t="str">
        <f t="shared" si="98"/>
        <v/>
      </c>
      <c r="DK168" s="96" t="str">
        <f t="shared" si="99"/>
        <v/>
      </c>
      <c r="DL168" s="97" t="str">
        <f t="shared" si="100"/>
        <v/>
      </c>
      <c r="DM168" s="164" t="str">
        <f t="shared" si="67"/>
        <v/>
      </c>
      <c r="DN168" s="225">
        <f t="shared" si="68"/>
        <v>81</v>
      </c>
      <c r="DO168" s="225">
        <f t="shared" si="69"/>
        <v>77</v>
      </c>
    </row>
    <row r="169" spans="1:119" ht="18" hidden="1" customHeight="1">
      <c r="A169" s="70">
        <v>406913150515</v>
      </c>
      <c r="B169" s="71">
        <v>1211</v>
      </c>
      <c r="C169" s="474" t="s">
        <v>244</v>
      </c>
      <c r="D169" s="475"/>
      <c r="E169" s="182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 t="str">
        <f t="shared" si="70"/>
        <v/>
      </c>
      <c r="R169" s="76" t="str">
        <f t="shared" si="71"/>
        <v/>
      </c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 t="str">
        <f t="shared" si="72"/>
        <v/>
      </c>
      <c r="AD169" s="79" t="str">
        <f t="shared" si="73"/>
        <v/>
      </c>
      <c r="AE169" s="182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 t="str">
        <f t="shared" si="74"/>
        <v/>
      </c>
      <c r="AP169" s="76" t="str">
        <f t="shared" si="75"/>
        <v/>
      </c>
      <c r="AQ169" s="78"/>
      <c r="AR169" s="78"/>
      <c r="AS169" s="78"/>
      <c r="AT169" s="78"/>
      <c r="AU169" s="78"/>
      <c r="AV169" s="78"/>
      <c r="AW169" s="78"/>
      <c r="AX169" s="78" t="str">
        <f t="shared" si="76"/>
        <v/>
      </c>
      <c r="AY169" s="78" t="str">
        <f t="shared" si="77"/>
        <v/>
      </c>
      <c r="AZ169" s="384"/>
      <c r="BA169" s="385"/>
      <c r="BB169" s="80" t="str">
        <f t="shared" si="78"/>
        <v/>
      </c>
      <c r="BC169" s="182"/>
      <c r="BD169" s="76"/>
      <c r="BE169" s="76"/>
      <c r="BF169" s="76"/>
      <c r="BG169" s="76"/>
      <c r="BH169" s="76" t="str">
        <f t="shared" si="79"/>
        <v/>
      </c>
      <c r="BI169" s="76" t="str">
        <f t="shared" si="80"/>
        <v/>
      </c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 t="str">
        <f t="shared" si="81"/>
        <v/>
      </c>
      <c r="BU169" s="78" t="str">
        <f t="shared" si="82"/>
        <v/>
      </c>
      <c r="BV169" s="82"/>
      <c r="BW169" s="82"/>
      <c r="BX169" s="82"/>
      <c r="BY169" s="82"/>
      <c r="BZ169" s="82"/>
      <c r="CA169" s="82" t="str">
        <f t="shared" si="83"/>
        <v/>
      </c>
      <c r="CB169" s="82" t="str">
        <f t="shared" si="84"/>
        <v/>
      </c>
      <c r="CC169" s="84"/>
      <c r="CD169" s="84"/>
      <c r="CE169" s="84"/>
      <c r="CF169" s="84"/>
      <c r="CG169" s="84"/>
      <c r="CH169" s="84" t="str">
        <f t="shared" si="85"/>
        <v/>
      </c>
      <c r="CI169" s="84" t="str">
        <f t="shared" si="86"/>
        <v/>
      </c>
      <c r="CJ169" s="86"/>
      <c r="CK169" s="86"/>
      <c r="CL169" s="86"/>
      <c r="CM169" s="86"/>
      <c r="CN169" s="86"/>
      <c r="CO169" s="86" t="str">
        <f t="shared" si="87"/>
        <v/>
      </c>
      <c r="CP169" s="86" t="str">
        <f t="shared" si="88"/>
        <v/>
      </c>
      <c r="CQ169" s="182"/>
      <c r="CR169" s="76"/>
      <c r="CS169" s="76"/>
      <c r="CT169" s="88"/>
      <c r="CU169" s="88"/>
      <c r="CV169" s="88"/>
      <c r="CW169" s="88"/>
      <c r="CX169" s="88"/>
      <c r="CY169" s="88" t="str">
        <f t="shared" si="89"/>
        <v/>
      </c>
      <c r="CZ169" s="89" t="str">
        <f t="shared" si="90"/>
        <v/>
      </c>
      <c r="DA169" s="386"/>
      <c r="DB169" s="385"/>
      <c r="DC169" s="80" t="str">
        <f t="shared" si="91"/>
        <v/>
      </c>
      <c r="DD169" s="162" t="str">
        <f t="shared" si="92"/>
        <v/>
      </c>
      <c r="DE169" s="162" t="str">
        <f t="shared" si="93"/>
        <v/>
      </c>
      <c r="DF169" s="162" t="str">
        <f t="shared" si="94"/>
        <v/>
      </c>
      <c r="DG169" s="162" t="str">
        <f t="shared" si="95"/>
        <v/>
      </c>
      <c r="DH169" s="93" t="str">
        <f t="shared" si="96"/>
        <v/>
      </c>
      <c r="DI169" s="94" t="str">
        <f t="shared" si="97"/>
        <v/>
      </c>
      <c r="DJ169" s="95" t="str">
        <f t="shared" si="98"/>
        <v/>
      </c>
      <c r="DK169" s="96" t="str">
        <f t="shared" si="99"/>
        <v/>
      </c>
      <c r="DL169" s="97" t="str">
        <f t="shared" si="100"/>
        <v/>
      </c>
      <c r="DM169" s="164" t="str">
        <f t="shared" si="67"/>
        <v/>
      </c>
      <c r="DN169" s="225">
        <f t="shared" si="68"/>
        <v>80</v>
      </c>
      <c r="DO169" s="225">
        <f t="shared" si="69"/>
        <v>78</v>
      </c>
    </row>
    <row r="170" spans="1:119" ht="18" hidden="1" customHeight="1">
      <c r="A170" s="70">
        <v>319905110231</v>
      </c>
      <c r="B170" s="103">
        <v>1682</v>
      </c>
      <c r="C170" s="465" t="s">
        <v>245</v>
      </c>
      <c r="D170" s="466"/>
      <c r="E170" s="182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 t="str">
        <f t="shared" si="70"/>
        <v/>
      </c>
      <c r="R170" s="76" t="str">
        <f t="shared" si="71"/>
        <v/>
      </c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 t="str">
        <f t="shared" si="72"/>
        <v/>
      </c>
      <c r="AD170" s="79" t="str">
        <f t="shared" si="73"/>
        <v/>
      </c>
      <c r="AE170" s="182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 t="str">
        <f t="shared" si="74"/>
        <v/>
      </c>
      <c r="AP170" s="76" t="str">
        <f t="shared" si="75"/>
        <v/>
      </c>
      <c r="AQ170" s="78"/>
      <c r="AR170" s="78"/>
      <c r="AS170" s="78"/>
      <c r="AT170" s="78"/>
      <c r="AU170" s="78"/>
      <c r="AV170" s="78"/>
      <c r="AW170" s="78"/>
      <c r="AX170" s="78" t="str">
        <f t="shared" si="76"/>
        <v/>
      </c>
      <c r="AY170" s="78" t="str">
        <f t="shared" si="77"/>
        <v/>
      </c>
      <c r="AZ170" s="384"/>
      <c r="BA170" s="385"/>
      <c r="BB170" s="80" t="str">
        <f t="shared" si="78"/>
        <v/>
      </c>
      <c r="BC170" s="182"/>
      <c r="BD170" s="76"/>
      <c r="BE170" s="76"/>
      <c r="BF170" s="76"/>
      <c r="BG170" s="76"/>
      <c r="BH170" s="76" t="str">
        <f t="shared" si="79"/>
        <v/>
      </c>
      <c r="BI170" s="76" t="str">
        <f t="shared" si="80"/>
        <v/>
      </c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 t="str">
        <f t="shared" si="81"/>
        <v/>
      </c>
      <c r="BU170" s="78" t="str">
        <f t="shared" si="82"/>
        <v/>
      </c>
      <c r="BV170" s="82"/>
      <c r="BW170" s="82"/>
      <c r="BX170" s="82"/>
      <c r="BY170" s="82"/>
      <c r="BZ170" s="82"/>
      <c r="CA170" s="82" t="str">
        <f t="shared" si="83"/>
        <v/>
      </c>
      <c r="CB170" s="82" t="str">
        <f t="shared" si="84"/>
        <v/>
      </c>
      <c r="CC170" s="84"/>
      <c r="CD170" s="84"/>
      <c r="CE170" s="84"/>
      <c r="CF170" s="84"/>
      <c r="CG170" s="84"/>
      <c r="CH170" s="84" t="str">
        <f t="shared" si="85"/>
        <v/>
      </c>
      <c r="CI170" s="84" t="str">
        <f t="shared" si="86"/>
        <v/>
      </c>
      <c r="CJ170" s="86"/>
      <c r="CK170" s="86"/>
      <c r="CL170" s="86"/>
      <c r="CM170" s="86"/>
      <c r="CN170" s="86"/>
      <c r="CO170" s="86" t="str">
        <f t="shared" si="87"/>
        <v/>
      </c>
      <c r="CP170" s="86" t="str">
        <f t="shared" si="88"/>
        <v/>
      </c>
      <c r="CQ170" s="182"/>
      <c r="CR170" s="76"/>
      <c r="CS170" s="76"/>
      <c r="CT170" s="88"/>
      <c r="CU170" s="88"/>
      <c r="CV170" s="88"/>
      <c r="CW170" s="88"/>
      <c r="CX170" s="88"/>
      <c r="CY170" s="88" t="str">
        <f t="shared" si="89"/>
        <v/>
      </c>
      <c r="CZ170" s="89" t="str">
        <f t="shared" si="90"/>
        <v/>
      </c>
      <c r="DA170" s="386"/>
      <c r="DB170" s="385"/>
      <c r="DC170" s="80" t="str">
        <f t="shared" si="91"/>
        <v/>
      </c>
      <c r="DD170" s="162" t="str">
        <f t="shared" si="92"/>
        <v/>
      </c>
      <c r="DE170" s="162" t="str">
        <f t="shared" si="93"/>
        <v/>
      </c>
      <c r="DF170" s="162" t="str">
        <f t="shared" si="94"/>
        <v/>
      </c>
      <c r="DG170" s="162" t="str">
        <f t="shared" si="95"/>
        <v/>
      </c>
      <c r="DH170" s="93" t="str">
        <f t="shared" si="96"/>
        <v/>
      </c>
      <c r="DI170" s="94" t="str">
        <f t="shared" si="97"/>
        <v/>
      </c>
      <c r="DJ170" s="95" t="str">
        <f t="shared" si="98"/>
        <v/>
      </c>
      <c r="DK170" s="96" t="str">
        <f t="shared" si="99"/>
        <v/>
      </c>
      <c r="DL170" s="97" t="str">
        <f t="shared" si="100"/>
        <v/>
      </c>
      <c r="DM170" s="164" t="str">
        <f t="shared" si="67"/>
        <v/>
      </c>
      <c r="DN170" s="225">
        <f t="shared" si="68"/>
        <v>80</v>
      </c>
      <c r="DO170" s="225">
        <f t="shared" si="69"/>
        <v>87</v>
      </c>
    </row>
    <row r="171" spans="1:119" ht="18" hidden="1" customHeight="1">
      <c r="A171" s="70">
        <v>406913150544</v>
      </c>
      <c r="B171" s="71">
        <v>1004</v>
      </c>
      <c r="C171" s="476" t="s">
        <v>246</v>
      </c>
      <c r="D171" s="477"/>
      <c r="E171" s="182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 t="str">
        <f t="shared" si="70"/>
        <v/>
      </c>
      <c r="R171" s="76" t="str">
        <f t="shared" si="71"/>
        <v/>
      </c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 t="str">
        <f t="shared" si="72"/>
        <v/>
      </c>
      <c r="AD171" s="79" t="str">
        <f t="shared" si="73"/>
        <v/>
      </c>
      <c r="AE171" s="182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 t="str">
        <f t="shared" si="74"/>
        <v/>
      </c>
      <c r="AP171" s="76" t="str">
        <f t="shared" si="75"/>
        <v/>
      </c>
      <c r="AQ171" s="78"/>
      <c r="AR171" s="78"/>
      <c r="AS171" s="78"/>
      <c r="AT171" s="78"/>
      <c r="AU171" s="78"/>
      <c r="AV171" s="78"/>
      <c r="AW171" s="78"/>
      <c r="AX171" s="78" t="str">
        <f t="shared" si="76"/>
        <v/>
      </c>
      <c r="AY171" s="78" t="str">
        <f t="shared" si="77"/>
        <v/>
      </c>
      <c r="AZ171" s="384"/>
      <c r="BA171" s="385"/>
      <c r="BB171" s="80" t="str">
        <f t="shared" si="78"/>
        <v/>
      </c>
      <c r="BC171" s="182"/>
      <c r="BD171" s="76"/>
      <c r="BE171" s="76"/>
      <c r="BF171" s="76"/>
      <c r="BG171" s="76"/>
      <c r="BH171" s="76" t="str">
        <f t="shared" si="79"/>
        <v/>
      </c>
      <c r="BI171" s="76" t="str">
        <f t="shared" si="80"/>
        <v/>
      </c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 t="str">
        <f t="shared" si="81"/>
        <v/>
      </c>
      <c r="BU171" s="78" t="str">
        <f t="shared" si="82"/>
        <v/>
      </c>
      <c r="BV171" s="82"/>
      <c r="BW171" s="82"/>
      <c r="BX171" s="82"/>
      <c r="BY171" s="82"/>
      <c r="BZ171" s="82"/>
      <c r="CA171" s="82" t="str">
        <f t="shared" si="83"/>
        <v/>
      </c>
      <c r="CB171" s="82" t="str">
        <f t="shared" si="84"/>
        <v/>
      </c>
      <c r="CC171" s="84"/>
      <c r="CD171" s="84"/>
      <c r="CE171" s="84"/>
      <c r="CF171" s="84"/>
      <c r="CG171" s="84"/>
      <c r="CH171" s="84" t="str">
        <f t="shared" si="85"/>
        <v/>
      </c>
      <c r="CI171" s="84" t="str">
        <f t="shared" si="86"/>
        <v/>
      </c>
      <c r="CJ171" s="86"/>
      <c r="CK171" s="86"/>
      <c r="CL171" s="86"/>
      <c r="CM171" s="86"/>
      <c r="CN171" s="86"/>
      <c r="CO171" s="86" t="str">
        <f t="shared" si="87"/>
        <v/>
      </c>
      <c r="CP171" s="86" t="str">
        <f t="shared" si="88"/>
        <v/>
      </c>
      <c r="CQ171" s="182"/>
      <c r="CR171" s="76"/>
      <c r="CS171" s="76"/>
      <c r="CT171" s="88"/>
      <c r="CU171" s="88"/>
      <c r="CV171" s="88"/>
      <c r="CW171" s="88"/>
      <c r="CX171" s="88"/>
      <c r="CY171" s="88" t="str">
        <f t="shared" si="89"/>
        <v/>
      </c>
      <c r="CZ171" s="89" t="str">
        <f t="shared" si="90"/>
        <v/>
      </c>
      <c r="DA171" s="386"/>
      <c r="DB171" s="385"/>
      <c r="DC171" s="80" t="str">
        <f t="shared" si="91"/>
        <v/>
      </c>
      <c r="DD171" s="162" t="str">
        <f t="shared" si="92"/>
        <v/>
      </c>
      <c r="DE171" s="162" t="str">
        <f t="shared" si="93"/>
        <v/>
      </c>
      <c r="DF171" s="162" t="str">
        <f t="shared" si="94"/>
        <v/>
      </c>
      <c r="DG171" s="162" t="str">
        <f t="shared" si="95"/>
        <v/>
      </c>
      <c r="DH171" s="93" t="str">
        <f t="shared" si="96"/>
        <v/>
      </c>
      <c r="DI171" s="94" t="str">
        <f>IFERROR(75+(100-75)/(100-60)*(DH171-60),"")</f>
        <v/>
      </c>
      <c r="DJ171" s="95" t="str">
        <f t="shared" si="98"/>
        <v/>
      </c>
      <c r="DK171" s="96" t="str">
        <f t="shared" si="99"/>
        <v/>
      </c>
      <c r="DL171" s="97" t="str">
        <f>IFERROR(IF(ROUND(IF($C$142="Green",DI171,IF($C$142="Orange",DJ171,IF($C$142="Yellow",DK171,"Error!"))),0)&lt;70,70,ROUND(IF($C$142="Green",DI171,IF($C$142="Orange",DJ171,IF($C$142="Yellow",DK171,"Error!"))),0)),"")</f>
        <v/>
      </c>
      <c r="DM171" s="164" t="str">
        <f t="shared" si="67"/>
        <v/>
      </c>
      <c r="DN171" s="225">
        <f t="shared" si="68"/>
        <v>83</v>
      </c>
      <c r="DO171" s="225">
        <f t="shared" si="69"/>
        <v>87</v>
      </c>
    </row>
    <row r="172" spans="1:119" ht="18" hidden="1" customHeight="1">
      <c r="A172" s="70">
        <v>406940150018</v>
      </c>
      <c r="B172" s="71">
        <v>1683</v>
      </c>
      <c r="C172" s="474" t="s">
        <v>247</v>
      </c>
      <c r="D172" s="475"/>
      <c r="E172" s="182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 t="str">
        <f t="shared" si="70"/>
        <v/>
      </c>
      <c r="R172" s="76" t="str">
        <f t="shared" si="71"/>
        <v/>
      </c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 t="str">
        <f t="shared" si="72"/>
        <v/>
      </c>
      <c r="AD172" s="79" t="str">
        <f t="shared" si="73"/>
        <v/>
      </c>
      <c r="AE172" s="182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 t="str">
        <f t="shared" si="74"/>
        <v/>
      </c>
      <c r="AP172" s="76" t="str">
        <f t="shared" si="75"/>
        <v/>
      </c>
      <c r="AQ172" s="78"/>
      <c r="AR172" s="78"/>
      <c r="AS172" s="78"/>
      <c r="AT172" s="78"/>
      <c r="AU172" s="78"/>
      <c r="AV172" s="78"/>
      <c r="AW172" s="78"/>
      <c r="AX172" s="78" t="str">
        <f t="shared" si="76"/>
        <v/>
      </c>
      <c r="AY172" s="78" t="str">
        <f t="shared" si="77"/>
        <v/>
      </c>
      <c r="AZ172" s="384"/>
      <c r="BA172" s="385"/>
      <c r="BB172" s="80" t="str">
        <f t="shared" si="78"/>
        <v/>
      </c>
      <c r="BC172" s="182"/>
      <c r="BD172" s="76"/>
      <c r="BE172" s="76"/>
      <c r="BF172" s="76"/>
      <c r="BG172" s="76"/>
      <c r="BH172" s="76" t="str">
        <f t="shared" si="79"/>
        <v/>
      </c>
      <c r="BI172" s="76" t="str">
        <f t="shared" si="80"/>
        <v/>
      </c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 t="str">
        <f t="shared" si="81"/>
        <v/>
      </c>
      <c r="BU172" s="78" t="str">
        <f t="shared" si="82"/>
        <v/>
      </c>
      <c r="BV172" s="82"/>
      <c r="BW172" s="82"/>
      <c r="BX172" s="82"/>
      <c r="BY172" s="82"/>
      <c r="BZ172" s="82"/>
      <c r="CA172" s="82" t="str">
        <f t="shared" si="83"/>
        <v/>
      </c>
      <c r="CB172" s="82" t="str">
        <f t="shared" si="84"/>
        <v/>
      </c>
      <c r="CC172" s="84"/>
      <c r="CD172" s="84"/>
      <c r="CE172" s="84"/>
      <c r="CF172" s="84"/>
      <c r="CG172" s="84"/>
      <c r="CH172" s="84" t="str">
        <f t="shared" si="85"/>
        <v/>
      </c>
      <c r="CI172" s="84" t="str">
        <f t="shared" si="86"/>
        <v/>
      </c>
      <c r="CJ172" s="86"/>
      <c r="CK172" s="86"/>
      <c r="CL172" s="86"/>
      <c r="CM172" s="86"/>
      <c r="CN172" s="86"/>
      <c r="CO172" s="86" t="str">
        <f t="shared" si="87"/>
        <v/>
      </c>
      <c r="CP172" s="86" t="str">
        <f t="shared" si="88"/>
        <v/>
      </c>
      <c r="CQ172" s="182"/>
      <c r="CR172" s="76"/>
      <c r="CS172" s="76"/>
      <c r="CT172" s="88"/>
      <c r="CU172" s="88"/>
      <c r="CV172" s="88"/>
      <c r="CW172" s="88"/>
      <c r="CX172" s="88"/>
      <c r="CY172" s="88" t="str">
        <f t="shared" si="89"/>
        <v/>
      </c>
      <c r="CZ172" s="89" t="str">
        <f t="shared" si="90"/>
        <v/>
      </c>
      <c r="DA172" s="386"/>
      <c r="DB172" s="385"/>
      <c r="DC172" s="80" t="str">
        <f t="shared" si="91"/>
        <v/>
      </c>
      <c r="DD172" s="162" t="str">
        <f t="shared" si="92"/>
        <v/>
      </c>
      <c r="DE172" s="162" t="str">
        <f t="shared" si="93"/>
        <v/>
      </c>
      <c r="DF172" s="162" t="str">
        <f t="shared" si="94"/>
        <v/>
      </c>
      <c r="DG172" s="162" t="str">
        <f t="shared" si="95"/>
        <v/>
      </c>
      <c r="DH172" s="93" t="str">
        <f t="shared" si="96"/>
        <v/>
      </c>
      <c r="DI172" s="94" t="str">
        <f t="shared" si="97"/>
        <v/>
      </c>
      <c r="DJ172" s="95" t="str">
        <f t="shared" si="98"/>
        <v/>
      </c>
      <c r="DK172" s="96" t="str">
        <f t="shared" si="99"/>
        <v/>
      </c>
      <c r="DL172" s="97" t="str">
        <f t="shared" si="100"/>
        <v/>
      </c>
      <c r="DM172" s="164" t="str">
        <f t="shared" si="67"/>
        <v/>
      </c>
      <c r="DN172" s="225">
        <f t="shared" si="68"/>
        <v>86</v>
      </c>
      <c r="DO172" s="225">
        <f t="shared" si="69"/>
        <v>85</v>
      </c>
    </row>
    <row r="173" spans="1:119" ht="18" hidden="1" customHeight="1">
      <c r="A173" s="70">
        <v>319905140032</v>
      </c>
      <c r="B173" s="71">
        <v>347</v>
      </c>
      <c r="C173" s="474" t="s">
        <v>248</v>
      </c>
      <c r="D173" s="475"/>
      <c r="E173" s="182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 t="str">
        <f t="shared" si="70"/>
        <v/>
      </c>
      <c r="R173" s="76" t="str">
        <f t="shared" si="71"/>
        <v/>
      </c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 t="str">
        <f t="shared" si="72"/>
        <v/>
      </c>
      <c r="AD173" s="79" t="str">
        <f t="shared" si="73"/>
        <v/>
      </c>
      <c r="AE173" s="182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 t="str">
        <f t="shared" si="74"/>
        <v/>
      </c>
      <c r="AP173" s="76" t="str">
        <f t="shared" si="75"/>
        <v/>
      </c>
      <c r="AQ173" s="78"/>
      <c r="AR173" s="78"/>
      <c r="AS173" s="78"/>
      <c r="AT173" s="78"/>
      <c r="AU173" s="78"/>
      <c r="AV173" s="78"/>
      <c r="AW173" s="78"/>
      <c r="AX173" s="78" t="str">
        <f t="shared" si="76"/>
        <v/>
      </c>
      <c r="AY173" s="78" t="str">
        <f t="shared" si="77"/>
        <v/>
      </c>
      <c r="AZ173" s="384"/>
      <c r="BA173" s="385"/>
      <c r="BB173" s="80" t="str">
        <f t="shared" si="78"/>
        <v/>
      </c>
      <c r="BC173" s="182"/>
      <c r="BD173" s="76"/>
      <c r="BE173" s="76"/>
      <c r="BF173" s="76"/>
      <c r="BG173" s="76"/>
      <c r="BH173" s="76" t="str">
        <f t="shared" si="79"/>
        <v/>
      </c>
      <c r="BI173" s="76" t="str">
        <f t="shared" si="80"/>
        <v/>
      </c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 t="str">
        <f t="shared" si="81"/>
        <v/>
      </c>
      <c r="BU173" s="78" t="str">
        <f t="shared" si="82"/>
        <v/>
      </c>
      <c r="BV173" s="82"/>
      <c r="BW173" s="82"/>
      <c r="BX173" s="82"/>
      <c r="BY173" s="82"/>
      <c r="BZ173" s="82"/>
      <c r="CA173" s="82" t="str">
        <f t="shared" si="83"/>
        <v/>
      </c>
      <c r="CB173" s="82" t="str">
        <f t="shared" si="84"/>
        <v/>
      </c>
      <c r="CC173" s="84"/>
      <c r="CD173" s="84"/>
      <c r="CE173" s="84"/>
      <c r="CF173" s="84"/>
      <c r="CG173" s="84"/>
      <c r="CH173" s="84" t="str">
        <f t="shared" si="85"/>
        <v/>
      </c>
      <c r="CI173" s="84" t="str">
        <f t="shared" si="86"/>
        <v/>
      </c>
      <c r="CJ173" s="86"/>
      <c r="CK173" s="86"/>
      <c r="CL173" s="86"/>
      <c r="CM173" s="86"/>
      <c r="CN173" s="86"/>
      <c r="CO173" s="86" t="str">
        <f t="shared" si="87"/>
        <v/>
      </c>
      <c r="CP173" s="86" t="str">
        <f t="shared" si="88"/>
        <v/>
      </c>
      <c r="CQ173" s="182"/>
      <c r="CR173" s="76"/>
      <c r="CS173" s="76"/>
      <c r="CT173" s="88"/>
      <c r="CU173" s="88"/>
      <c r="CV173" s="88"/>
      <c r="CW173" s="88"/>
      <c r="CX173" s="88"/>
      <c r="CY173" s="88" t="str">
        <f t="shared" si="89"/>
        <v/>
      </c>
      <c r="CZ173" s="89" t="str">
        <f t="shared" si="90"/>
        <v/>
      </c>
      <c r="DA173" s="386"/>
      <c r="DB173" s="385"/>
      <c r="DC173" s="80" t="str">
        <f t="shared" si="91"/>
        <v/>
      </c>
      <c r="DD173" s="162" t="str">
        <f t="shared" si="92"/>
        <v/>
      </c>
      <c r="DE173" s="162" t="str">
        <f t="shared" si="93"/>
        <v/>
      </c>
      <c r="DF173" s="162" t="str">
        <f t="shared" si="94"/>
        <v/>
      </c>
      <c r="DG173" s="162" t="str">
        <f t="shared" si="95"/>
        <v/>
      </c>
      <c r="DH173" s="93" t="str">
        <f t="shared" si="96"/>
        <v/>
      </c>
      <c r="DI173" s="94" t="str">
        <f t="shared" si="97"/>
        <v/>
      </c>
      <c r="DJ173" s="95" t="str">
        <f t="shared" si="98"/>
        <v/>
      </c>
      <c r="DK173" s="96" t="str">
        <f t="shared" si="99"/>
        <v/>
      </c>
      <c r="DL173" s="97" t="str">
        <f t="shared" si="100"/>
        <v/>
      </c>
      <c r="DM173" s="164" t="str">
        <f t="shared" si="67"/>
        <v/>
      </c>
      <c r="DN173" s="225">
        <f t="shared" si="68"/>
        <v>79</v>
      </c>
      <c r="DO173" s="225">
        <f t="shared" ref="DO173:DO187" si="101">DL53</f>
        <v>83</v>
      </c>
    </row>
    <row r="174" spans="1:119" ht="18" hidden="1" customHeight="1">
      <c r="A174" s="70">
        <v>305418120312</v>
      </c>
      <c r="B174" s="71">
        <v>1684</v>
      </c>
      <c r="C174" s="474" t="s">
        <v>249</v>
      </c>
      <c r="D174" s="475"/>
      <c r="E174" s="182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 t="str">
        <f t="shared" si="70"/>
        <v/>
      </c>
      <c r="R174" s="76" t="str">
        <f t="shared" si="71"/>
        <v/>
      </c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 t="str">
        <f t="shared" si="72"/>
        <v/>
      </c>
      <c r="AD174" s="79" t="str">
        <f t="shared" si="73"/>
        <v/>
      </c>
      <c r="AE174" s="182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 t="str">
        <f t="shared" si="74"/>
        <v/>
      </c>
      <c r="AP174" s="76" t="str">
        <f t="shared" si="75"/>
        <v/>
      </c>
      <c r="AQ174" s="78"/>
      <c r="AR174" s="78"/>
      <c r="AS174" s="78"/>
      <c r="AT174" s="78"/>
      <c r="AU174" s="78"/>
      <c r="AV174" s="78"/>
      <c r="AW174" s="78"/>
      <c r="AX174" s="78" t="str">
        <f t="shared" si="76"/>
        <v/>
      </c>
      <c r="AY174" s="78" t="str">
        <f t="shared" si="77"/>
        <v/>
      </c>
      <c r="AZ174" s="384"/>
      <c r="BA174" s="385"/>
      <c r="BB174" s="80" t="str">
        <f t="shared" si="78"/>
        <v/>
      </c>
      <c r="BC174" s="182"/>
      <c r="BD174" s="76"/>
      <c r="BE174" s="76"/>
      <c r="BF174" s="76"/>
      <c r="BG174" s="76"/>
      <c r="BH174" s="76" t="str">
        <f t="shared" si="79"/>
        <v/>
      </c>
      <c r="BI174" s="76" t="str">
        <f t="shared" si="80"/>
        <v/>
      </c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 t="str">
        <f t="shared" si="81"/>
        <v/>
      </c>
      <c r="BU174" s="78" t="str">
        <f t="shared" si="82"/>
        <v/>
      </c>
      <c r="BV174" s="82"/>
      <c r="BW174" s="82"/>
      <c r="BX174" s="82"/>
      <c r="BY174" s="82"/>
      <c r="BZ174" s="82"/>
      <c r="CA174" s="82" t="str">
        <f t="shared" si="83"/>
        <v/>
      </c>
      <c r="CB174" s="82" t="str">
        <f t="shared" si="84"/>
        <v/>
      </c>
      <c r="CC174" s="84"/>
      <c r="CD174" s="84"/>
      <c r="CE174" s="84"/>
      <c r="CF174" s="84"/>
      <c r="CG174" s="84"/>
      <c r="CH174" s="84" t="str">
        <f t="shared" si="85"/>
        <v/>
      </c>
      <c r="CI174" s="84" t="str">
        <f t="shared" si="86"/>
        <v/>
      </c>
      <c r="CJ174" s="86"/>
      <c r="CK174" s="86"/>
      <c r="CL174" s="86"/>
      <c r="CM174" s="86"/>
      <c r="CN174" s="86"/>
      <c r="CO174" s="86" t="str">
        <f t="shared" si="87"/>
        <v/>
      </c>
      <c r="CP174" s="86" t="str">
        <f t="shared" si="88"/>
        <v/>
      </c>
      <c r="CQ174" s="182"/>
      <c r="CR174" s="76"/>
      <c r="CS174" s="76"/>
      <c r="CT174" s="88"/>
      <c r="CU174" s="88"/>
      <c r="CV174" s="88"/>
      <c r="CW174" s="88"/>
      <c r="CX174" s="88"/>
      <c r="CY174" s="88" t="str">
        <f t="shared" si="89"/>
        <v/>
      </c>
      <c r="CZ174" s="89" t="str">
        <f t="shared" si="90"/>
        <v/>
      </c>
      <c r="DA174" s="386"/>
      <c r="DB174" s="385"/>
      <c r="DC174" s="80" t="str">
        <f t="shared" si="91"/>
        <v/>
      </c>
      <c r="DD174" s="162" t="str">
        <f t="shared" si="92"/>
        <v/>
      </c>
      <c r="DE174" s="162" t="str">
        <f t="shared" si="93"/>
        <v/>
      </c>
      <c r="DF174" s="162" t="str">
        <f t="shared" si="94"/>
        <v/>
      </c>
      <c r="DG174" s="162" t="str">
        <f t="shared" si="95"/>
        <v/>
      </c>
      <c r="DH174" s="93" t="str">
        <f t="shared" si="96"/>
        <v/>
      </c>
      <c r="DI174" s="94" t="str">
        <f t="shared" si="97"/>
        <v/>
      </c>
      <c r="DJ174" s="95" t="str">
        <f t="shared" si="98"/>
        <v/>
      </c>
      <c r="DK174" s="96" t="str">
        <f t="shared" si="99"/>
        <v/>
      </c>
      <c r="DL174" s="97" t="str">
        <f t="shared" si="100"/>
        <v/>
      </c>
      <c r="DM174" s="164" t="str">
        <f t="shared" ref="DM174:DM187" si="102">IFERROR(DL174-DL121,"")</f>
        <v/>
      </c>
      <c r="DN174" s="225">
        <f t="shared" ref="DN174:DN187" si="103">DL121</f>
        <v>81</v>
      </c>
      <c r="DO174" s="225">
        <f t="shared" si="101"/>
        <v>80</v>
      </c>
    </row>
    <row r="175" spans="1:119" ht="18" hidden="1" customHeight="1">
      <c r="A175" s="70">
        <v>136678050260</v>
      </c>
      <c r="B175" s="103">
        <v>1685</v>
      </c>
      <c r="C175" s="468" t="s">
        <v>250</v>
      </c>
      <c r="D175" s="469"/>
      <c r="E175" s="182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 t="str">
        <f t="shared" si="70"/>
        <v/>
      </c>
      <c r="R175" s="76" t="str">
        <f t="shared" si="71"/>
        <v/>
      </c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 t="str">
        <f t="shared" si="72"/>
        <v/>
      </c>
      <c r="AD175" s="79" t="str">
        <f t="shared" si="73"/>
        <v/>
      </c>
      <c r="AE175" s="182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 t="str">
        <f t="shared" si="74"/>
        <v/>
      </c>
      <c r="AP175" s="76" t="str">
        <f t="shared" si="75"/>
        <v/>
      </c>
      <c r="AQ175" s="78"/>
      <c r="AR175" s="78"/>
      <c r="AS175" s="78"/>
      <c r="AT175" s="78"/>
      <c r="AU175" s="78"/>
      <c r="AV175" s="78"/>
      <c r="AW175" s="78"/>
      <c r="AX175" s="78" t="str">
        <f t="shared" si="76"/>
        <v/>
      </c>
      <c r="AY175" s="78" t="str">
        <f t="shared" si="77"/>
        <v/>
      </c>
      <c r="AZ175" s="384"/>
      <c r="BA175" s="385"/>
      <c r="BB175" s="80" t="str">
        <f t="shared" si="78"/>
        <v/>
      </c>
      <c r="BC175" s="182"/>
      <c r="BD175" s="76"/>
      <c r="BE175" s="76"/>
      <c r="BF175" s="76"/>
      <c r="BG175" s="76"/>
      <c r="BH175" s="76" t="str">
        <f t="shared" si="79"/>
        <v/>
      </c>
      <c r="BI175" s="76" t="str">
        <f t="shared" si="80"/>
        <v/>
      </c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 t="str">
        <f t="shared" si="81"/>
        <v/>
      </c>
      <c r="BU175" s="78" t="str">
        <f t="shared" si="82"/>
        <v/>
      </c>
      <c r="BV175" s="82"/>
      <c r="BW175" s="82"/>
      <c r="BX175" s="82"/>
      <c r="BY175" s="82"/>
      <c r="BZ175" s="82"/>
      <c r="CA175" s="82" t="str">
        <f t="shared" si="83"/>
        <v/>
      </c>
      <c r="CB175" s="82" t="str">
        <f t="shared" si="84"/>
        <v/>
      </c>
      <c r="CC175" s="84"/>
      <c r="CD175" s="84"/>
      <c r="CE175" s="84"/>
      <c r="CF175" s="84"/>
      <c r="CG175" s="84"/>
      <c r="CH175" s="84" t="str">
        <f t="shared" si="85"/>
        <v/>
      </c>
      <c r="CI175" s="84" t="str">
        <f t="shared" si="86"/>
        <v/>
      </c>
      <c r="CJ175" s="86"/>
      <c r="CK175" s="86"/>
      <c r="CL175" s="86"/>
      <c r="CM175" s="86"/>
      <c r="CN175" s="86"/>
      <c r="CO175" s="86" t="str">
        <f t="shared" si="87"/>
        <v/>
      </c>
      <c r="CP175" s="86" t="str">
        <f t="shared" si="88"/>
        <v/>
      </c>
      <c r="CQ175" s="182"/>
      <c r="CR175" s="76"/>
      <c r="CS175" s="76"/>
      <c r="CT175" s="88"/>
      <c r="CU175" s="88"/>
      <c r="CV175" s="88"/>
      <c r="CW175" s="88"/>
      <c r="CX175" s="88"/>
      <c r="CY175" s="88" t="str">
        <f t="shared" si="89"/>
        <v/>
      </c>
      <c r="CZ175" s="89" t="str">
        <f t="shared" si="90"/>
        <v/>
      </c>
      <c r="DA175" s="386"/>
      <c r="DB175" s="385"/>
      <c r="DC175" s="80" t="str">
        <f t="shared" si="91"/>
        <v/>
      </c>
      <c r="DD175" s="162" t="str">
        <f t="shared" si="92"/>
        <v/>
      </c>
      <c r="DE175" s="162" t="str">
        <f t="shared" si="93"/>
        <v/>
      </c>
      <c r="DF175" s="162" t="str">
        <f t="shared" si="94"/>
        <v/>
      </c>
      <c r="DG175" s="162" t="str">
        <f t="shared" si="95"/>
        <v/>
      </c>
      <c r="DH175" s="93" t="str">
        <f t="shared" si="96"/>
        <v/>
      </c>
      <c r="DI175" s="94" t="str">
        <f t="shared" si="97"/>
        <v/>
      </c>
      <c r="DJ175" s="95" t="str">
        <f t="shared" si="98"/>
        <v/>
      </c>
      <c r="DK175" s="96" t="str">
        <f t="shared" si="99"/>
        <v/>
      </c>
      <c r="DL175" s="97" t="str">
        <f t="shared" si="100"/>
        <v/>
      </c>
      <c r="DM175" s="164" t="str">
        <f t="shared" si="102"/>
        <v/>
      </c>
      <c r="DN175" s="225">
        <f t="shared" si="103"/>
        <v>76</v>
      </c>
      <c r="DO175" s="225">
        <f t="shared" si="101"/>
        <v>85</v>
      </c>
    </row>
    <row r="176" spans="1:119" ht="18" hidden="1" customHeight="1">
      <c r="A176" s="70"/>
      <c r="B176" s="103"/>
      <c r="C176" s="465"/>
      <c r="D176" s="466"/>
      <c r="E176" s="182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 t="str">
        <f t="shared" si="70"/>
        <v/>
      </c>
      <c r="R176" s="76" t="str">
        <f t="shared" si="71"/>
        <v/>
      </c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 t="str">
        <f t="shared" si="72"/>
        <v/>
      </c>
      <c r="AD176" s="79" t="str">
        <f t="shared" si="73"/>
        <v/>
      </c>
      <c r="AE176" s="182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 t="str">
        <f t="shared" si="74"/>
        <v/>
      </c>
      <c r="AP176" s="76" t="str">
        <f t="shared" si="75"/>
        <v/>
      </c>
      <c r="AQ176" s="78"/>
      <c r="AR176" s="78"/>
      <c r="AS176" s="78"/>
      <c r="AT176" s="78"/>
      <c r="AU176" s="78"/>
      <c r="AV176" s="78"/>
      <c r="AW176" s="78"/>
      <c r="AX176" s="78" t="str">
        <f t="shared" si="76"/>
        <v/>
      </c>
      <c r="AY176" s="78" t="str">
        <f t="shared" si="77"/>
        <v/>
      </c>
      <c r="AZ176" s="384"/>
      <c r="BA176" s="385"/>
      <c r="BB176" s="80" t="str">
        <f t="shared" si="78"/>
        <v/>
      </c>
      <c r="BC176" s="182"/>
      <c r="BD176" s="76"/>
      <c r="BE176" s="76"/>
      <c r="BF176" s="76"/>
      <c r="BG176" s="76"/>
      <c r="BH176" s="76" t="str">
        <f t="shared" si="79"/>
        <v/>
      </c>
      <c r="BI176" s="76" t="str">
        <f t="shared" si="80"/>
        <v/>
      </c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 t="str">
        <f t="shared" si="81"/>
        <v/>
      </c>
      <c r="BU176" s="78" t="str">
        <f t="shared" si="82"/>
        <v/>
      </c>
      <c r="BV176" s="82"/>
      <c r="BW176" s="82"/>
      <c r="BX176" s="82"/>
      <c r="BY176" s="82"/>
      <c r="BZ176" s="82"/>
      <c r="CA176" s="82" t="str">
        <f t="shared" si="83"/>
        <v/>
      </c>
      <c r="CB176" s="82" t="str">
        <f t="shared" si="84"/>
        <v/>
      </c>
      <c r="CC176" s="84"/>
      <c r="CD176" s="84"/>
      <c r="CE176" s="84"/>
      <c r="CF176" s="84"/>
      <c r="CG176" s="84"/>
      <c r="CH176" s="84" t="str">
        <f t="shared" si="85"/>
        <v/>
      </c>
      <c r="CI176" s="84" t="str">
        <f t="shared" si="86"/>
        <v/>
      </c>
      <c r="CJ176" s="86"/>
      <c r="CK176" s="86"/>
      <c r="CL176" s="86"/>
      <c r="CM176" s="86"/>
      <c r="CN176" s="86"/>
      <c r="CO176" s="86" t="str">
        <f t="shared" si="87"/>
        <v/>
      </c>
      <c r="CP176" s="86" t="str">
        <f t="shared" si="88"/>
        <v/>
      </c>
      <c r="CQ176" s="182"/>
      <c r="CR176" s="76"/>
      <c r="CS176" s="76"/>
      <c r="CT176" s="88"/>
      <c r="CU176" s="88"/>
      <c r="CV176" s="88"/>
      <c r="CW176" s="88"/>
      <c r="CX176" s="88"/>
      <c r="CY176" s="88" t="str">
        <f t="shared" si="89"/>
        <v/>
      </c>
      <c r="CZ176" s="89" t="str">
        <f t="shared" si="90"/>
        <v/>
      </c>
      <c r="DA176" s="386"/>
      <c r="DB176" s="385"/>
      <c r="DC176" s="80" t="str">
        <f t="shared" si="91"/>
        <v/>
      </c>
      <c r="DD176" s="162" t="str">
        <f t="shared" si="92"/>
        <v/>
      </c>
      <c r="DE176" s="162" t="str">
        <f t="shared" si="93"/>
        <v/>
      </c>
      <c r="DF176" s="162" t="str">
        <f t="shared" si="94"/>
        <v/>
      </c>
      <c r="DG176" s="162" t="str">
        <f t="shared" si="95"/>
        <v/>
      </c>
      <c r="DH176" s="93" t="str">
        <f t="shared" si="96"/>
        <v/>
      </c>
      <c r="DI176" s="94" t="str">
        <f t="shared" si="97"/>
        <v/>
      </c>
      <c r="DJ176" s="95" t="str">
        <f t="shared" si="98"/>
        <v/>
      </c>
      <c r="DK176" s="96" t="str">
        <f t="shared" si="99"/>
        <v/>
      </c>
      <c r="DL176" s="97" t="str">
        <f t="shared" si="100"/>
        <v/>
      </c>
      <c r="DM176" s="164" t="str">
        <f t="shared" si="102"/>
        <v/>
      </c>
      <c r="DN176" s="225">
        <f t="shared" si="103"/>
        <v>81</v>
      </c>
      <c r="DO176" s="225">
        <f t="shared" si="101"/>
        <v>73</v>
      </c>
    </row>
    <row r="177" spans="1:120" ht="18" hidden="1" customHeight="1">
      <c r="A177" s="70">
        <v>406781150177</v>
      </c>
      <c r="B177" s="103">
        <v>1686</v>
      </c>
      <c r="C177" s="468" t="s">
        <v>251</v>
      </c>
      <c r="D177" s="469"/>
      <c r="E177" s="182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 t="str">
        <f t="shared" si="70"/>
        <v/>
      </c>
      <c r="R177" s="76" t="str">
        <f t="shared" si="71"/>
        <v/>
      </c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 t="str">
        <f t="shared" si="72"/>
        <v/>
      </c>
      <c r="AD177" s="79" t="str">
        <f t="shared" si="73"/>
        <v/>
      </c>
      <c r="AE177" s="182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 t="str">
        <f t="shared" si="74"/>
        <v/>
      </c>
      <c r="AP177" s="76" t="str">
        <f t="shared" si="75"/>
        <v/>
      </c>
      <c r="AQ177" s="78"/>
      <c r="AR177" s="78"/>
      <c r="AS177" s="78"/>
      <c r="AT177" s="78"/>
      <c r="AU177" s="78"/>
      <c r="AV177" s="78"/>
      <c r="AW177" s="78"/>
      <c r="AX177" s="78" t="str">
        <f t="shared" si="76"/>
        <v/>
      </c>
      <c r="AY177" s="78" t="str">
        <f t="shared" si="77"/>
        <v/>
      </c>
      <c r="AZ177" s="384"/>
      <c r="BA177" s="385"/>
      <c r="BB177" s="80" t="str">
        <f t="shared" si="78"/>
        <v/>
      </c>
      <c r="BC177" s="182"/>
      <c r="BD177" s="76"/>
      <c r="BE177" s="76"/>
      <c r="BF177" s="76"/>
      <c r="BG177" s="76"/>
      <c r="BH177" s="76" t="str">
        <f t="shared" si="79"/>
        <v/>
      </c>
      <c r="BI177" s="76" t="str">
        <f t="shared" si="80"/>
        <v/>
      </c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 t="str">
        <f t="shared" si="81"/>
        <v/>
      </c>
      <c r="BU177" s="78" t="str">
        <f t="shared" si="82"/>
        <v/>
      </c>
      <c r="BV177" s="82"/>
      <c r="BW177" s="82"/>
      <c r="BX177" s="82"/>
      <c r="BY177" s="82"/>
      <c r="BZ177" s="82"/>
      <c r="CA177" s="82" t="str">
        <f t="shared" si="83"/>
        <v/>
      </c>
      <c r="CB177" s="82" t="str">
        <f t="shared" si="84"/>
        <v/>
      </c>
      <c r="CC177" s="84"/>
      <c r="CD177" s="84"/>
      <c r="CE177" s="84"/>
      <c r="CF177" s="84"/>
      <c r="CG177" s="84"/>
      <c r="CH177" s="84" t="str">
        <f t="shared" si="85"/>
        <v/>
      </c>
      <c r="CI177" s="84" t="str">
        <f t="shared" si="86"/>
        <v/>
      </c>
      <c r="CJ177" s="86"/>
      <c r="CK177" s="86"/>
      <c r="CL177" s="86"/>
      <c r="CM177" s="86"/>
      <c r="CN177" s="86"/>
      <c r="CO177" s="86" t="str">
        <f t="shared" si="87"/>
        <v/>
      </c>
      <c r="CP177" s="86" t="str">
        <f>IFERROR(IF($CP$144=0,0,((CO177/SUMIFS($CJ$147:$CN$147,CJ177:CN177,"&gt;=0"))*100)),"")</f>
        <v/>
      </c>
      <c r="CQ177" s="88"/>
      <c r="CR177" s="88"/>
      <c r="CS177" s="88"/>
      <c r="CT177" s="88"/>
      <c r="CU177" s="88"/>
      <c r="CV177" s="88"/>
      <c r="CW177" s="88"/>
      <c r="CX177" s="88"/>
      <c r="CY177" s="88" t="str">
        <f t="shared" si="89"/>
        <v/>
      </c>
      <c r="CZ177" s="89" t="str">
        <f t="shared" si="90"/>
        <v/>
      </c>
      <c r="DA177" s="386"/>
      <c r="DB177" s="385"/>
      <c r="DC177" s="80" t="str">
        <f t="shared" si="91"/>
        <v/>
      </c>
      <c r="DD177" s="162" t="str">
        <f t="shared" si="92"/>
        <v/>
      </c>
      <c r="DE177" s="162" t="str">
        <f t="shared" si="93"/>
        <v/>
      </c>
      <c r="DF177" s="162" t="str">
        <f t="shared" si="94"/>
        <v/>
      </c>
      <c r="DG177" s="162" t="str">
        <f t="shared" si="95"/>
        <v/>
      </c>
      <c r="DH177" s="93" t="str">
        <f t="shared" si="96"/>
        <v/>
      </c>
      <c r="DI177" s="94" t="str">
        <f t="shared" si="97"/>
        <v/>
      </c>
      <c r="DJ177" s="95" t="str">
        <f t="shared" si="98"/>
        <v/>
      </c>
      <c r="DK177" s="96" t="str">
        <f t="shared" si="99"/>
        <v/>
      </c>
      <c r="DL177" s="97" t="str">
        <f t="shared" si="100"/>
        <v/>
      </c>
      <c r="DM177" s="164" t="str">
        <f t="shared" si="102"/>
        <v/>
      </c>
      <c r="DN177" s="225">
        <f t="shared" si="103"/>
        <v>72</v>
      </c>
      <c r="DO177" s="225">
        <f t="shared" si="101"/>
        <v>82</v>
      </c>
    </row>
    <row r="178" spans="1:120" ht="18" hidden="1" customHeight="1">
      <c r="A178" s="70">
        <v>484513150077</v>
      </c>
      <c r="B178" s="103">
        <v>1687</v>
      </c>
      <c r="C178" s="468" t="s">
        <v>252</v>
      </c>
      <c r="D178" s="469"/>
      <c r="E178" s="182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 t="str">
        <f t="shared" si="70"/>
        <v/>
      </c>
      <c r="R178" s="76" t="str">
        <f t="shared" si="71"/>
        <v/>
      </c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 t="str">
        <f t="shared" si="72"/>
        <v/>
      </c>
      <c r="AD178" s="79" t="str">
        <f t="shared" si="73"/>
        <v/>
      </c>
      <c r="AE178" s="182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 t="str">
        <f t="shared" si="74"/>
        <v/>
      </c>
      <c r="AP178" s="76" t="str">
        <f t="shared" si="75"/>
        <v/>
      </c>
      <c r="AQ178" s="78"/>
      <c r="AR178" s="78"/>
      <c r="AS178" s="78"/>
      <c r="AT178" s="78"/>
      <c r="AU178" s="78"/>
      <c r="AV178" s="78"/>
      <c r="AW178" s="78"/>
      <c r="AX178" s="78" t="str">
        <f t="shared" si="76"/>
        <v/>
      </c>
      <c r="AY178" s="78" t="str">
        <f t="shared" si="77"/>
        <v/>
      </c>
      <c r="AZ178" s="384"/>
      <c r="BA178" s="385"/>
      <c r="BB178" s="80" t="str">
        <f t="shared" si="78"/>
        <v/>
      </c>
      <c r="BC178" s="182"/>
      <c r="BD178" s="76"/>
      <c r="BE178" s="76"/>
      <c r="BF178" s="76"/>
      <c r="BG178" s="76"/>
      <c r="BH178" s="76" t="str">
        <f t="shared" si="79"/>
        <v/>
      </c>
      <c r="BI178" s="76" t="str">
        <f t="shared" si="80"/>
        <v/>
      </c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 t="str">
        <f t="shared" si="81"/>
        <v/>
      </c>
      <c r="BU178" s="78" t="str">
        <f t="shared" si="82"/>
        <v/>
      </c>
      <c r="BV178" s="82"/>
      <c r="BW178" s="82"/>
      <c r="BX178" s="82"/>
      <c r="BY178" s="82"/>
      <c r="BZ178" s="82"/>
      <c r="CA178" s="82" t="str">
        <f t="shared" si="83"/>
        <v/>
      </c>
      <c r="CB178" s="82" t="str">
        <f t="shared" si="84"/>
        <v/>
      </c>
      <c r="CC178" s="84"/>
      <c r="CD178" s="84"/>
      <c r="CE178" s="84"/>
      <c r="CF178" s="84"/>
      <c r="CG178" s="84"/>
      <c r="CH178" s="84" t="str">
        <f t="shared" si="85"/>
        <v/>
      </c>
      <c r="CI178" s="84" t="str">
        <f t="shared" si="86"/>
        <v/>
      </c>
      <c r="CJ178" s="86"/>
      <c r="CK178" s="86"/>
      <c r="CL178" s="86"/>
      <c r="CM178" s="86"/>
      <c r="CN178" s="86"/>
      <c r="CO178" s="86" t="str">
        <f t="shared" si="87"/>
        <v/>
      </c>
      <c r="CP178" s="86" t="str">
        <f t="shared" si="88"/>
        <v/>
      </c>
      <c r="CQ178" s="88"/>
      <c r="CR178" s="88"/>
      <c r="CS178" s="88"/>
      <c r="CT178" s="88"/>
      <c r="CU178" s="88"/>
      <c r="CV178" s="88"/>
      <c r="CW178" s="88"/>
      <c r="CX178" s="88"/>
      <c r="CY178" s="88" t="str">
        <f t="shared" si="89"/>
        <v/>
      </c>
      <c r="CZ178" s="89" t="str">
        <f t="shared" si="90"/>
        <v/>
      </c>
      <c r="DA178" s="386"/>
      <c r="DB178" s="385"/>
      <c r="DC178" s="80" t="str">
        <f t="shared" si="91"/>
        <v/>
      </c>
      <c r="DD178" s="162" t="str">
        <f t="shared" si="92"/>
        <v/>
      </c>
      <c r="DE178" s="162" t="str">
        <f t="shared" si="93"/>
        <v/>
      </c>
      <c r="DF178" s="162" t="str">
        <f t="shared" si="94"/>
        <v/>
      </c>
      <c r="DG178" s="162" t="str">
        <f t="shared" si="95"/>
        <v/>
      </c>
      <c r="DH178" s="93" t="str">
        <f t="shared" si="96"/>
        <v/>
      </c>
      <c r="DI178" s="94" t="str">
        <f t="shared" si="97"/>
        <v/>
      </c>
      <c r="DJ178" s="95" t="str">
        <f t="shared" si="98"/>
        <v/>
      </c>
      <c r="DK178" s="96" t="str">
        <f t="shared" si="99"/>
        <v/>
      </c>
      <c r="DL178" s="97" t="str">
        <f t="shared" si="100"/>
        <v/>
      </c>
      <c r="DM178" s="164" t="str">
        <f t="shared" si="102"/>
        <v/>
      </c>
      <c r="DN178" s="225">
        <f t="shared" si="103"/>
        <v>83</v>
      </c>
      <c r="DO178" s="225">
        <f t="shared" si="101"/>
        <v>88</v>
      </c>
    </row>
    <row r="179" spans="1:120" ht="18" hidden="1" customHeight="1">
      <c r="A179" s="70">
        <v>136673050057</v>
      </c>
      <c r="B179" s="103">
        <v>1688</v>
      </c>
      <c r="C179" s="468" t="s">
        <v>253</v>
      </c>
      <c r="D179" s="469"/>
      <c r="E179" s="182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 t="str">
        <f t="shared" si="70"/>
        <v/>
      </c>
      <c r="R179" s="76" t="str">
        <f t="shared" si="71"/>
        <v/>
      </c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 t="str">
        <f t="shared" si="72"/>
        <v/>
      </c>
      <c r="AD179" s="79" t="str">
        <f t="shared" si="73"/>
        <v/>
      </c>
      <c r="AE179" s="182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 t="str">
        <f t="shared" si="74"/>
        <v/>
      </c>
      <c r="AP179" s="76" t="str">
        <f t="shared" si="75"/>
        <v/>
      </c>
      <c r="AQ179" s="78"/>
      <c r="AR179" s="78"/>
      <c r="AS179" s="78"/>
      <c r="AT179" s="78"/>
      <c r="AU179" s="78"/>
      <c r="AV179" s="78"/>
      <c r="AW179" s="78"/>
      <c r="AX179" s="78" t="str">
        <f t="shared" si="76"/>
        <v/>
      </c>
      <c r="AY179" s="78" t="str">
        <f t="shared" si="77"/>
        <v/>
      </c>
      <c r="AZ179" s="384"/>
      <c r="BA179" s="385"/>
      <c r="BB179" s="80" t="str">
        <f t="shared" si="78"/>
        <v/>
      </c>
      <c r="BC179" s="182"/>
      <c r="BD179" s="76"/>
      <c r="BE179" s="76"/>
      <c r="BF179" s="76"/>
      <c r="BG179" s="76"/>
      <c r="BH179" s="76" t="str">
        <f t="shared" si="79"/>
        <v/>
      </c>
      <c r="BI179" s="76" t="str">
        <f t="shared" si="80"/>
        <v/>
      </c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 t="str">
        <f t="shared" si="81"/>
        <v/>
      </c>
      <c r="BU179" s="78" t="str">
        <f t="shared" si="82"/>
        <v/>
      </c>
      <c r="BV179" s="82"/>
      <c r="BW179" s="82"/>
      <c r="BX179" s="82"/>
      <c r="BY179" s="82"/>
      <c r="BZ179" s="82"/>
      <c r="CA179" s="82" t="str">
        <f t="shared" si="83"/>
        <v/>
      </c>
      <c r="CB179" s="82" t="str">
        <f t="shared" si="84"/>
        <v/>
      </c>
      <c r="CC179" s="84"/>
      <c r="CD179" s="84"/>
      <c r="CE179" s="84"/>
      <c r="CF179" s="84"/>
      <c r="CG179" s="84"/>
      <c r="CH179" s="84" t="str">
        <f t="shared" si="85"/>
        <v/>
      </c>
      <c r="CI179" s="84" t="str">
        <f>IFERROR(IF($CI$144=0,0,((CH179/SUMIFS($CC$147:$CG$147,CC179:CG179,"&gt;=0"))*100)),"")</f>
        <v/>
      </c>
      <c r="CJ179" s="86"/>
      <c r="CK179" s="86"/>
      <c r="CL179" s="86"/>
      <c r="CM179" s="86"/>
      <c r="CN179" s="86"/>
      <c r="CO179" s="86" t="str">
        <f t="shared" si="87"/>
        <v/>
      </c>
      <c r="CP179" s="86" t="str">
        <f t="shared" si="88"/>
        <v/>
      </c>
      <c r="CQ179" s="88"/>
      <c r="CR179" s="88"/>
      <c r="CS179" s="88"/>
      <c r="CT179" s="88"/>
      <c r="CU179" s="88"/>
      <c r="CV179" s="88"/>
      <c r="CW179" s="88"/>
      <c r="CX179" s="88"/>
      <c r="CY179" s="88" t="str">
        <f t="shared" si="89"/>
        <v/>
      </c>
      <c r="CZ179" s="89" t="str">
        <f t="shared" si="90"/>
        <v/>
      </c>
      <c r="DA179" s="386"/>
      <c r="DB179" s="385"/>
      <c r="DC179" s="80" t="str">
        <f t="shared" si="91"/>
        <v/>
      </c>
      <c r="DD179" s="162" t="str">
        <f t="shared" si="92"/>
        <v/>
      </c>
      <c r="DE179" s="162" t="str">
        <f>IFERROR(((AP179*$AP$144+AY179*$AY$144+BB179*$BB$144)/100)*$BA$143/100,"")</f>
        <v/>
      </c>
      <c r="DF179" s="162" t="str">
        <f t="shared" si="94"/>
        <v/>
      </c>
      <c r="DG179" s="162" t="str">
        <f t="shared" si="95"/>
        <v/>
      </c>
      <c r="DH179" s="93" t="str">
        <f t="shared" si="96"/>
        <v/>
      </c>
      <c r="DI179" s="94" t="str">
        <f t="shared" si="97"/>
        <v/>
      </c>
      <c r="DJ179" s="95" t="str">
        <f t="shared" si="98"/>
        <v/>
      </c>
      <c r="DK179" s="96" t="str">
        <f t="shared" si="99"/>
        <v/>
      </c>
      <c r="DL179" s="97" t="str">
        <f t="shared" si="100"/>
        <v/>
      </c>
      <c r="DM179" s="164" t="str">
        <f t="shared" si="102"/>
        <v/>
      </c>
      <c r="DN179" s="225">
        <f t="shared" si="103"/>
        <v>86</v>
      </c>
      <c r="DO179" s="225" t="str">
        <f t="shared" si="101"/>
        <v/>
      </c>
    </row>
    <row r="180" spans="1:120" ht="18" hidden="1" customHeight="1">
      <c r="A180" s="70">
        <v>112201050031</v>
      </c>
      <c r="B180" s="103">
        <v>1689</v>
      </c>
      <c r="C180" s="468" t="s">
        <v>254</v>
      </c>
      <c r="D180" s="469"/>
      <c r="E180" s="182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 t="str">
        <f t="shared" si="70"/>
        <v/>
      </c>
      <c r="R180" s="76" t="str">
        <f t="shared" si="71"/>
        <v/>
      </c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 t="str">
        <f t="shared" si="72"/>
        <v/>
      </c>
      <c r="AD180" s="79" t="str">
        <f t="shared" si="73"/>
        <v/>
      </c>
      <c r="AE180" s="182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 t="str">
        <f t="shared" si="74"/>
        <v/>
      </c>
      <c r="AP180" s="76" t="str">
        <f t="shared" si="75"/>
        <v/>
      </c>
      <c r="AQ180" s="78"/>
      <c r="AR180" s="78"/>
      <c r="AS180" s="78"/>
      <c r="AT180" s="78"/>
      <c r="AU180" s="78"/>
      <c r="AV180" s="78"/>
      <c r="AW180" s="78"/>
      <c r="AX180" s="78" t="str">
        <f t="shared" si="76"/>
        <v/>
      </c>
      <c r="AY180" s="78" t="str">
        <f t="shared" si="77"/>
        <v/>
      </c>
      <c r="AZ180" s="384"/>
      <c r="BA180" s="385"/>
      <c r="BB180" s="80" t="str">
        <f t="shared" si="78"/>
        <v/>
      </c>
      <c r="BC180" s="182"/>
      <c r="BD180" s="76"/>
      <c r="BE180" s="76"/>
      <c r="BF180" s="76"/>
      <c r="BG180" s="76"/>
      <c r="BH180" s="76" t="str">
        <f t="shared" si="79"/>
        <v/>
      </c>
      <c r="BI180" s="76" t="str">
        <f t="shared" si="80"/>
        <v/>
      </c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 t="str">
        <f t="shared" si="81"/>
        <v/>
      </c>
      <c r="BU180" s="78" t="str">
        <f t="shared" si="82"/>
        <v/>
      </c>
      <c r="BV180" s="82"/>
      <c r="BW180" s="82"/>
      <c r="BX180" s="82"/>
      <c r="BY180" s="82"/>
      <c r="BZ180" s="82"/>
      <c r="CA180" s="82" t="str">
        <f t="shared" si="83"/>
        <v/>
      </c>
      <c r="CB180" s="82" t="str">
        <f t="shared" si="84"/>
        <v/>
      </c>
      <c r="CC180" s="84"/>
      <c r="CD180" s="84"/>
      <c r="CE180" s="84"/>
      <c r="CF180" s="84"/>
      <c r="CG180" s="84"/>
      <c r="CH180" s="84" t="str">
        <f t="shared" si="85"/>
        <v/>
      </c>
      <c r="CI180" s="84" t="str">
        <f t="shared" si="86"/>
        <v/>
      </c>
      <c r="CJ180" s="86"/>
      <c r="CK180" s="86"/>
      <c r="CL180" s="86"/>
      <c r="CM180" s="86"/>
      <c r="CN180" s="86"/>
      <c r="CO180" s="86" t="str">
        <f t="shared" si="87"/>
        <v/>
      </c>
      <c r="CP180" s="86" t="str">
        <f t="shared" si="88"/>
        <v/>
      </c>
      <c r="CQ180" s="88"/>
      <c r="CR180" s="88"/>
      <c r="CS180" s="88"/>
      <c r="CT180" s="88"/>
      <c r="CU180" s="88"/>
      <c r="CV180" s="88"/>
      <c r="CW180" s="88"/>
      <c r="CX180" s="88"/>
      <c r="CY180" s="88" t="str">
        <f t="shared" si="89"/>
        <v/>
      </c>
      <c r="CZ180" s="89" t="str">
        <f t="shared" si="90"/>
        <v/>
      </c>
      <c r="DA180" s="386"/>
      <c r="DB180" s="385"/>
      <c r="DC180" s="80" t="str">
        <f t="shared" si="91"/>
        <v/>
      </c>
      <c r="DD180" s="162" t="str">
        <f t="shared" si="92"/>
        <v/>
      </c>
      <c r="DE180" s="162" t="str">
        <f t="shared" si="93"/>
        <v/>
      </c>
      <c r="DF180" s="162" t="str">
        <f t="shared" si="94"/>
        <v/>
      </c>
      <c r="DG180" s="162" t="str">
        <f t="shared" si="95"/>
        <v/>
      </c>
      <c r="DH180" s="93" t="str">
        <f t="shared" si="96"/>
        <v/>
      </c>
      <c r="DI180" s="94" t="str">
        <f t="shared" si="97"/>
        <v/>
      </c>
      <c r="DJ180" s="95" t="str">
        <f t="shared" si="98"/>
        <v/>
      </c>
      <c r="DK180" s="96" t="str">
        <f t="shared" si="99"/>
        <v/>
      </c>
      <c r="DL180" s="97" t="str">
        <f t="shared" si="100"/>
        <v/>
      </c>
      <c r="DM180" s="164" t="str">
        <f t="shared" si="102"/>
        <v/>
      </c>
      <c r="DN180" s="225" t="str">
        <f t="shared" si="103"/>
        <v/>
      </c>
      <c r="DO180" s="225" t="str">
        <f t="shared" si="101"/>
        <v/>
      </c>
    </row>
    <row r="181" spans="1:120" ht="18" hidden="1" customHeight="1">
      <c r="A181" s="70">
        <v>406913150551</v>
      </c>
      <c r="B181" s="103">
        <v>1328</v>
      </c>
      <c r="C181" s="468" t="s">
        <v>255</v>
      </c>
      <c r="D181" s="469"/>
      <c r="E181" s="182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 t="str">
        <f t="shared" si="70"/>
        <v/>
      </c>
      <c r="R181" s="76" t="str">
        <f t="shared" si="71"/>
        <v/>
      </c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 t="str">
        <f t="shared" si="72"/>
        <v/>
      </c>
      <c r="AD181" s="79" t="str">
        <f t="shared" si="73"/>
        <v/>
      </c>
      <c r="AE181" s="182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 t="str">
        <f t="shared" si="74"/>
        <v/>
      </c>
      <c r="AP181" s="76" t="str">
        <f t="shared" si="75"/>
        <v/>
      </c>
      <c r="AQ181" s="78"/>
      <c r="AR181" s="78"/>
      <c r="AS181" s="78"/>
      <c r="AT181" s="78"/>
      <c r="AU181" s="78"/>
      <c r="AV181" s="78"/>
      <c r="AW181" s="78"/>
      <c r="AX181" s="78" t="str">
        <f t="shared" si="76"/>
        <v/>
      </c>
      <c r="AY181" s="78" t="str">
        <f t="shared" si="77"/>
        <v/>
      </c>
      <c r="AZ181" s="384"/>
      <c r="BA181" s="385"/>
      <c r="BB181" s="80" t="str">
        <f t="shared" si="78"/>
        <v/>
      </c>
      <c r="BC181" s="182"/>
      <c r="BD181" s="76"/>
      <c r="BE181" s="76"/>
      <c r="BF181" s="76"/>
      <c r="BG181" s="76"/>
      <c r="BH181" s="76" t="str">
        <f t="shared" si="79"/>
        <v/>
      </c>
      <c r="BI181" s="76" t="str">
        <f t="shared" si="80"/>
        <v/>
      </c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 t="str">
        <f t="shared" si="81"/>
        <v/>
      </c>
      <c r="BU181" s="78" t="str">
        <f t="shared" si="82"/>
        <v/>
      </c>
      <c r="BV181" s="82"/>
      <c r="BW181" s="82"/>
      <c r="BX181" s="82"/>
      <c r="BY181" s="82"/>
      <c r="BZ181" s="82"/>
      <c r="CA181" s="82" t="str">
        <f t="shared" si="83"/>
        <v/>
      </c>
      <c r="CB181" s="82" t="str">
        <f t="shared" si="84"/>
        <v/>
      </c>
      <c r="CC181" s="84"/>
      <c r="CD181" s="84"/>
      <c r="CE181" s="84"/>
      <c r="CF181" s="84"/>
      <c r="CG181" s="84"/>
      <c r="CH181" s="84" t="str">
        <f t="shared" si="85"/>
        <v/>
      </c>
      <c r="CI181" s="84" t="str">
        <f t="shared" si="86"/>
        <v/>
      </c>
      <c r="CJ181" s="86"/>
      <c r="CK181" s="86"/>
      <c r="CL181" s="86"/>
      <c r="CM181" s="86"/>
      <c r="CN181" s="86"/>
      <c r="CO181" s="86" t="str">
        <f t="shared" si="87"/>
        <v/>
      </c>
      <c r="CP181" s="86" t="str">
        <f t="shared" si="88"/>
        <v/>
      </c>
      <c r="CQ181" s="88"/>
      <c r="CR181" s="88"/>
      <c r="CS181" s="88"/>
      <c r="CT181" s="88"/>
      <c r="CU181" s="88"/>
      <c r="CV181" s="88"/>
      <c r="CW181" s="88"/>
      <c r="CX181" s="88"/>
      <c r="CY181" s="88" t="str">
        <f t="shared" si="89"/>
        <v/>
      </c>
      <c r="CZ181" s="89" t="str">
        <f t="shared" si="90"/>
        <v/>
      </c>
      <c r="DA181" s="386"/>
      <c r="DB181" s="385"/>
      <c r="DC181" s="80" t="str">
        <f t="shared" si="91"/>
        <v/>
      </c>
      <c r="DD181" s="162" t="str">
        <f t="shared" si="92"/>
        <v/>
      </c>
      <c r="DE181" s="162" t="str">
        <f t="shared" si="93"/>
        <v/>
      </c>
      <c r="DF181" s="162" t="str">
        <f t="shared" si="94"/>
        <v/>
      </c>
      <c r="DG181" s="162" t="str">
        <f t="shared" si="95"/>
        <v/>
      </c>
      <c r="DH181" s="93" t="str">
        <f t="shared" si="96"/>
        <v/>
      </c>
      <c r="DI181" s="94" t="str">
        <f t="shared" si="97"/>
        <v/>
      </c>
      <c r="DJ181" s="95" t="str">
        <f t="shared" si="98"/>
        <v/>
      </c>
      <c r="DK181" s="96" t="str">
        <f t="shared" si="99"/>
        <v/>
      </c>
      <c r="DL181" s="97" t="str">
        <f t="shared" si="100"/>
        <v/>
      </c>
      <c r="DM181" s="164" t="str">
        <f t="shared" si="102"/>
        <v/>
      </c>
      <c r="DN181" s="225" t="str">
        <f t="shared" si="103"/>
        <v/>
      </c>
      <c r="DO181" s="225" t="str">
        <f t="shared" si="101"/>
        <v/>
      </c>
    </row>
    <row r="182" spans="1:120" ht="18" hidden="1" customHeight="1">
      <c r="A182" s="70">
        <v>406913150554</v>
      </c>
      <c r="B182" s="103">
        <v>1690</v>
      </c>
      <c r="C182" s="468" t="s">
        <v>256</v>
      </c>
      <c r="D182" s="469"/>
      <c r="E182" s="182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 t="str">
        <f t="shared" si="70"/>
        <v/>
      </c>
      <c r="R182" s="76" t="str">
        <f t="shared" si="71"/>
        <v/>
      </c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 t="str">
        <f t="shared" si="72"/>
        <v/>
      </c>
      <c r="AD182" s="79" t="str">
        <f t="shared" si="73"/>
        <v/>
      </c>
      <c r="AE182" s="182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 t="str">
        <f t="shared" si="74"/>
        <v/>
      </c>
      <c r="AP182" s="76" t="str">
        <f t="shared" si="75"/>
        <v/>
      </c>
      <c r="AQ182" s="78"/>
      <c r="AR182" s="78"/>
      <c r="AS182" s="78"/>
      <c r="AT182" s="78"/>
      <c r="AU182" s="78"/>
      <c r="AV182" s="78"/>
      <c r="AW182" s="78"/>
      <c r="AX182" s="78" t="str">
        <f t="shared" si="76"/>
        <v/>
      </c>
      <c r="AY182" s="78" t="str">
        <f t="shared" si="77"/>
        <v/>
      </c>
      <c r="AZ182" s="384"/>
      <c r="BA182" s="385"/>
      <c r="BB182" s="80" t="str">
        <f t="shared" si="78"/>
        <v/>
      </c>
      <c r="BC182" s="182"/>
      <c r="BD182" s="76"/>
      <c r="BE182" s="76"/>
      <c r="BF182" s="76"/>
      <c r="BG182" s="76"/>
      <c r="BH182" s="76" t="str">
        <f t="shared" si="79"/>
        <v/>
      </c>
      <c r="BI182" s="76" t="str">
        <f t="shared" si="80"/>
        <v/>
      </c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 t="str">
        <f t="shared" si="81"/>
        <v/>
      </c>
      <c r="BU182" s="78" t="str">
        <f t="shared" si="82"/>
        <v/>
      </c>
      <c r="BV182" s="82"/>
      <c r="BW182" s="82"/>
      <c r="BX182" s="82"/>
      <c r="BY182" s="82"/>
      <c r="BZ182" s="82"/>
      <c r="CA182" s="82" t="str">
        <f t="shared" si="83"/>
        <v/>
      </c>
      <c r="CB182" s="82" t="str">
        <f t="shared" si="84"/>
        <v/>
      </c>
      <c r="CC182" s="84"/>
      <c r="CD182" s="84"/>
      <c r="CE182" s="84"/>
      <c r="CF182" s="84"/>
      <c r="CG182" s="84"/>
      <c r="CH182" s="84" t="str">
        <f t="shared" si="85"/>
        <v/>
      </c>
      <c r="CI182" s="84" t="str">
        <f t="shared" si="86"/>
        <v/>
      </c>
      <c r="CJ182" s="86"/>
      <c r="CK182" s="86"/>
      <c r="CL182" s="86"/>
      <c r="CM182" s="86"/>
      <c r="CN182" s="86"/>
      <c r="CO182" s="86" t="str">
        <f t="shared" si="87"/>
        <v/>
      </c>
      <c r="CP182" s="86" t="str">
        <f t="shared" si="88"/>
        <v/>
      </c>
      <c r="CQ182" s="88"/>
      <c r="CR182" s="88"/>
      <c r="CS182" s="88"/>
      <c r="CT182" s="88"/>
      <c r="CU182" s="88"/>
      <c r="CV182" s="88"/>
      <c r="CW182" s="88"/>
      <c r="CX182" s="88"/>
      <c r="CY182" s="88" t="str">
        <f t="shared" si="89"/>
        <v/>
      </c>
      <c r="CZ182" s="89" t="str">
        <f t="shared" si="90"/>
        <v/>
      </c>
      <c r="DA182" s="386"/>
      <c r="DB182" s="385"/>
      <c r="DC182" s="80" t="str">
        <f t="shared" si="91"/>
        <v/>
      </c>
      <c r="DD182" s="162" t="str">
        <f>IFERROR((R182*$R$144+AD182*$AD$144)/100*$AC$143/100,"")</f>
        <v/>
      </c>
      <c r="DE182" s="162" t="str">
        <f t="shared" si="93"/>
        <v/>
      </c>
      <c r="DF182" s="162" t="str">
        <f t="shared" si="94"/>
        <v/>
      </c>
      <c r="DG182" s="162" t="str">
        <f t="shared" si="95"/>
        <v/>
      </c>
      <c r="DH182" s="93" t="str">
        <f t="shared" si="96"/>
        <v/>
      </c>
      <c r="DI182" s="94" t="str">
        <f t="shared" si="97"/>
        <v/>
      </c>
      <c r="DJ182" s="95" t="str">
        <f t="shared" si="98"/>
        <v/>
      </c>
      <c r="DK182" s="96" t="str">
        <f t="shared" si="99"/>
        <v/>
      </c>
      <c r="DL182" s="97" t="str">
        <f t="shared" si="100"/>
        <v/>
      </c>
      <c r="DM182" s="164" t="str">
        <f t="shared" si="102"/>
        <v/>
      </c>
      <c r="DN182" s="225" t="str">
        <f t="shared" si="103"/>
        <v/>
      </c>
      <c r="DO182" s="225" t="str">
        <f t="shared" si="101"/>
        <v/>
      </c>
    </row>
    <row r="183" spans="1:120" ht="18" hidden="1" customHeight="1">
      <c r="A183" s="70">
        <v>136682050374</v>
      </c>
      <c r="B183" s="103">
        <v>1691</v>
      </c>
      <c r="C183" s="468" t="s">
        <v>257</v>
      </c>
      <c r="D183" s="469"/>
      <c r="E183" s="182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 t="str">
        <f t="shared" si="70"/>
        <v/>
      </c>
      <c r="R183" s="76" t="str">
        <f t="shared" si="71"/>
        <v/>
      </c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 t="str">
        <f t="shared" si="72"/>
        <v/>
      </c>
      <c r="AD183" s="79" t="str">
        <f t="shared" si="73"/>
        <v/>
      </c>
      <c r="AE183" s="182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 t="str">
        <f t="shared" si="74"/>
        <v/>
      </c>
      <c r="AP183" s="76" t="str">
        <f t="shared" si="75"/>
        <v/>
      </c>
      <c r="AQ183" s="78"/>
      <c r="AR183" s="78"/>
      <c r="AS183" s="78"/>
      <c r="AT183" s="78"/>
      <c r="AU183" s="78"/>
      <c r="AV183" s="78"/>
      <c r="AW183" s="78"/>
      <c r="AX183" s="78" t="str">
        <f t="shared" si="76"/>
        <v/>
      </c>
      <c r="AY183" s="78" t="str">
        <f t="shared" si="77"/>
        <v/>
      </c>
      <c r="AZ183" s="384"/>
      <c r="BA183" s="385"/>
      <c r="BB183" s="80" t="str">
        <f t="shared" si="78"/>
        <v/>
      </c>
      <c r="BC183" s="182"/>
      <c r="BD183" s="76"/>
      <c r="BE183" s="76"/>
      <c r="BF183" s="76"/>
      <c r="BG183" s="76"/>
      <c r="BH183" s="76" t="str">
        <f t="shared" si="79"/>
        <v/>
      </c>
      <c r="BI183" s="76" t="str">
        <f t="shared" si="80"/>
        <v/>
      </c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 t="str">
        <f t="shared" si="81"/>
        <v/>
      </c>
      <c r="BU183" s="78" t="str">
        <f>IFERROR(IF($BU$144=0,0,((BT183/SUMIFS($BJ$147:$BS$147,BJ183:BS183,"&gt;=0"))*100)),"")</f>
        <v/>
      </c>
      <c r="BV183" s="82"/>
      <c r="BW183" s="82"/>
      <c r="BX183" s="82"/>
      <c r="BY183" s="82"/>
      <c r="BZ183" s="82"/>
      <c r="CA183" s="82" t="str">
        <f t="shared" si="83"/>
        <v/>
      </c>
      <c r="CB183" s="82" t="str">
        <f t="shared" si="84"/>
        <v/>
      </c>
      <c r="CC183" s="84"/>
      <c r="CD183" s="84"/>
      <c r="CE183" s="84"/>
      <c r="CF183" s="84"/>
      <c r="CG183" s="84"/>
      <c r="CH183" s="84" t="str">
        <f t="shared" si="85"/>
        <v/>
      </c>
      <c r="CI183" s="84" t="str">
        <f t="shared" si="86"/>
        <v/>
      </c>
      <c r="CJ183" s="86"/>
      <c r="CK183" s="86"/>
      <c r="CL183" s="86"/>
      <c r="CM183" s="86"/>
      <c r="CN183" s="86"/>
      <c r="CO183" s="86" t="str">
        <f t="shared" si="87"/>
        <v/>
      </c>
      <c r="CP183" s="86" t="str">
        <f t="shared" si="88"/>
        <v/>
      </c>
      <c r="CQ183" s="88"/>
      <c r="CR183" s="88"/>
      <c r="CS183" s="88"/>
      <c r="CT183" s="88"/>
      <c r="CU183" s="88"/>
      <c r="CV183" s="88"/>
      <c r="CW183" s="88"/>
      <c r="CX183" s="88"/>
      <c r="CY183" s="88" t="str">
        <f t="shared" si="89"/>
        <v/>
      </c>
      <c r="CZ183" s="89" t="str">
        <f t="shared" si="90"/>
        <v/>
      </c>
      <c r="DA183" s="386"/>
      <c r="DB183" s="385"/>
      <c r="DC183" s="80" t="str">
        <f t="shared" si="91"/>
        <v/>
      </c>
      <c r="DD183" s="162" t="str">
        <f t="shared" si="92"/>
        <v/>
      </c>
      <c r="DE183" s="162" t="str">
        <f t="shared" si="93"/>
        <v/>
      </c>
      <c r="DF183" s="162" t="str">
        <f>IFERROR(((BI183*$BI$144+BU183*$BU$144+CB183*$CB$144+CI183*$CI$144+CP183*$CP$144+CZ183*$CZ$144)/100)*$CY$143/100,"")</f>
        <v/>
      </c>
      <c r="DG183" s="162" t="str">
        <f t="shared" si="95"/>
        <v/>
      </c>
      <c r="DH183" s="93" t="str">
        <f t="shared" si="96"/>
        <v/>
      </c>
      <c r="DI183" s="94" t="str">
        <f t="shared" si="97"/>
        <v/>
      </c>
      <c r="DJ183" s="95" t="str">
        <f t="shared" si="98"/>
        <v/>
      </c>
      <c r="DK183" s="96" t="str">
        <f t="shared" si="99"/>
        <v/>
      </c>
      <c r="DL183" s="97" t="str">
        <f t="shared" si="100"/>
        <v/>
      </c>
      <c r="DM183" s="164" t="str">
        <f t="shared" si="102"/>
        <v/>
      </c>
      <c r="DN183" s="225" t="str">
        <f t="shared" si="103"/>
        <v/>
      </c>
      <c r="DO183" s="225" t="str">
        <f t="shared" si="101"/>
        <v/>
      </c>
    </row>
    <row r="184" spans="1:120" ht="18" hidden="1" customHeight="1">
      <c r="A184" s="70">
        <v>109330050447</v>
      </c>
      <c r="B184" s="103">
        <v>1692</v>
      </c>
      <c r="C184" s="468" t="s">
        <v>258</v>
      </c>
      <c r="D184" s="469"/>
      <c r="E184" s="182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 t="str">
        <f t="shared" si="70"/>
        <v/>
      </c>
      <c r="R184" s="76" t="str">
        <f t="shared" si="71"/>
        <v/>
      </c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 t="str">
        <f t="shared" si="72"/>
        <v/>
      </c>
      <c r="AD184" s="79" t="str">
        <f t="shared" si="73"/>
        <v/>
      </c>
      <c r="AE184" s="182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 t="str">
        <f t="shared" si="74"/>
        <v/>
      </c>
      <c r="AP184" s="76" t="str">
        <f t="shared" si="75"/>
        <v/>
      </c>
      <c r="AQ184" s="78"/>
      <c r="AR184" s="78"/>
      <c r="AS184" s="78"/>
      <c r="AT184" s="78"/>
      <c r="AU184" s="78"/>
      <c r="AV184" s="78"/>
      <c r="AW184" s="78"/>
      <c r="AX184" s="78" t="str">
        <f t="shared" si="76"/>
        <v/>
      </c>
      <c r="AY184" s="78" t="str">
        <f t="shared" si="77"/>
        <v/>
      </c>
      <c r="AZ184" s="384"/>
      <c r="BA184" s="385"/>
      <c r="BB184" s="80" t="str">
        <f t="shared" si="78"/>
        <v/>
      </c>
      <c r="BC184" s="182"/>
      <c r="BD184" s="76"/>
      <c r="BE184" s="76"/>
      <c r="BF184" s="76"/>
      <c r="BG184" s="76"/>
      <c r="BH184" s="76" t="str">
        <f t="shared" si="79"/>
        <v/>
      </c>
      <c r="BI184" s="76" t="str">
        <f t="shared" si="80"/>
        <v/>
      </c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 t="str">
        <f t="shared" si="81"/>
        <v/>
      </c>
      <c r="BU184" s="78" t="str">
        <f t="shared" si="82"/>
        <v/>
      </c>
      <c r="BV184" s="82"/>
      <c r="BW184" s="82"/>
      <c r="BX184" s="82"/>
      <c r="BY184" s="82"/>
      <c r="BZ184" s="82"/>
      <c r="CA184" s="82" t="str">
        <f t="shared" si="83"/>
        <v/>
      </c>
      <c r="CB184" s="82" t="str">
        <f t="shared" si="84"/>
        <v/>
      </c>
      <c r="CC184" s="84"/>
      <c r="CD184" s="84"/>
      <c r="CE184" s="84"/>
      <c r="CF184" s="84"/>
      <c r="CG184" s="84"/>
      <c r="CH184" s="84" t="str">
        <f t="shared" si="85"/>
        <v/>
      </c>
      <c r="CI184" s="84" t="str">
        <f t="shared" si="86"/>
        <v/>
      </c>
      <c r="CJ184" s="86"/>
      <c r="CK184" s="86"/>
      <c r="CL184" s="86"/>
      <c r="CM184" s="86"/>
      <c r="CN184" s="86"/>
      <c r="CO184" s="86" t="str">
        <f t="shared" si="87"/>
        <v/>
      </c>
      <c r="CP184" s="86" t="str">
        <f t="shared" si="88"/>
        <v/>
      </c>
      <c r="CQ184" s="88"/>
      <c r="CR184" s="88"/>
      <c r="CS184" s="88"/>
      <c r="CT184" s="88"/>
      <c r="CU184" s="88"/>
      <c r="CV184" s="88"/>
      <c r="CW184" s="88"/>
      <c r="CX184" s="88"/>
      <c r="CY184" s="88" t="str">
        <f t="shared" si="89"/>
        <v/>
      </c>
      <c r="CZ184" s="89" t="str">
        <f t="shared" si="90"/>
        <v/>
      </c>
      <c r="DA184" s="386"/>
      <c r="DB184" s="385"/>
      <c r="DC184" s="80" t="str">
        <f t="shared" si="91"/>
        <v/>
      </c>
      <c r="DD184" s="162" t="str">
        <f t="shared" si="92"/>
        <v/>
      </c>
      <c r="DE184" s="162" t="str">
        <f t="shared" si="93"/>
        <v/>
      </c>
      <c r="DF184" s="162" t="str">
        <f t="shared" si="94"/>
        <v/>
      </c>
      <c r="DG184" s="162" t="str">
        <f t="shared" si="95"/>
        <v/>
      </c>
      <c r="DH184" s="93" t="str">
        <f t="shared" si="96"/>
        <v/>
      </c>
      <c r="DI184" s="94" t="str">
        <f t="shared" si="97"/>
        <v/>
      </c>
      <c r="DJ184" s="95" t="str">
        <f t="shared" si="98"/>
        <v/>
      </c>
      <c r="DK184" s="96" t="str">
        <f t="shared" si="99"/>
        <v/>
      </c>
      <c r="DL184" s="97" t="str">
        <f t="shared" si="100"/>
        <v/>
      </c>
      <c r="DM184" s="164" t="str">
        <f t="shared" si="102"/>
        <v/>
      </c>
      <c r="DN184" s="225" t="str">
        <f t="shared" si="103"/>
        <v/>
      </c>
      <c r="DO184" s="225" t="str">
        <f t="shared" si="101"/>
        <v/>
      </c>
    </row>
    <row r="185" spans="1:120" ht="18" hidden="1" customHeight="1">
      <c r="A185" s="70">
        <v>319905140045</v>
      </c>
      <c r="B185" s="103">
        <v>1693</v>
      </c>
      <c r="C185" s="468" t="s">
        <v>259</v>
      </c>
      <c r="D185" s="469"/>
      <c r="E185" s="182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 t="str">
        <f t="shared" si="70"/>
        <v/>
      </c>
      <c r="R185" s="76" t="str">
        <f t="shared" si="71"/>
        <v/>
      </c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 t="str">
        <f t="shared" si="72"/>
        <v/>
      </c>
      <c r="AD185" s="79" t="str">
        <f t="shared" si="73"/>
        <v/>
      </c>
      <c r="AE185" s="182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 t="str">
        <f t="shared" si="74"/>
        <v/>
      </c>
      <c r="AP185" s="76" t="str">
        <f t="shared" si="75"/>
        <v/>
      </c>
      <c r="AQ185" s="78"/>
      <c r="AR185" s="78"/>
      <c r="AS185" s="78"/>
      <c r="AT185" s="78"/>
      <c r="AU185" s="78"/>
      <c r="AV185" s="78"/>
      <c r="AW185" s="78"/>
      <c r="AX185" s="78" t="str">
        <f t="shared" si="76"/>
        <v/>
      </c>
      <c r="AY185" s="78" t="str">
        <f t="shared" si="77"/>
        <v/>
      </c>
      <c r="AZ185" s="384"/>
      <c r="BA185" s="385"/>
      <c r="BB185" s="80" t="str">
        <f t="shared" si="78"/>
        <v/>
      </c>
      <c r="BC185" s="182"/>
      <c r="BD185" s="76"/>
      <c r="BE185" s="76"/>
      <c r="BF185" s="76"/>
      <c r="BG185" s="76"/>
      <c r="BH185" s="76" t="str">
        <f t="shared" si="79"/>
        <v/>
      </c>
      <c r="BI185" s="76" t="str">
        <f t="shared" si="80"/>
        <v/>
      </c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 t="str">
        <f t="shared" si="81"/>
        <v/>
      </c>
      <c r="BU185" s="78" t="str">
        <f t="shared" si="82"/>
        <v/>
      </c>
      <c r="BV185" s="82"/>
      <c r="BW185" s="82"/>
      <c r="BX185" s="82"/>
      <c r="BY185" s="82"/>
      <c r="BZ185" s="82"/>
      <c r="CA185" s="82" t="str">
        <f t="shared" si="83"/>
        <v/>
      </c>
      <c r="CB185" s="82" t="str">
        <f t="shared" si="84"/>
        <v/>
      </c>
      <c r="CC185" s="84"/>
      <c r="CD185" s="84"/>
      <c r="CE185" s="84"/>
      <c r="CF185" s="84"/>
      <c r="CG185" s="84"/>
      <c r="CH185" s="84" t="str">
        <f t="shared" si="85"/>
        <v/>
      </c>
      <c r="CI185" s="84" t="str">
        <f t="shared" si="86"/>
        <v/>
      </c>
      <c r="CJ185" s="86"/>
      <c r="CK185" s="86"/>
      <c r="CL185" s="86"/>
      <c r="CM185" s="86"/>
      <c r="CN185" s="86"/>
      <c r="CO185" s="86" t="str">
        <f t="shared" si="87"/>
        <v/>
      </c>
      <c r="CP185" s="86" t="str">
        <f t="shared" si="88"/>
        <v/>
      </c>
      <c r="CQ185" s="88"/>
      <c r="CR185" s="88"/>
      <c r="CS185" s="88"/>
      <c r="CT185" s="88"/>
      <c r="CU185" s="88"/>
      <c r="CV185" s="88"/>
      <c r="CW185" s="88"/>
      <c r="CX185" s="88"/>
      <c r="CY185" s="88" t="str">
        <f t="shared" si="89"/>
        <v/>
      </c>
      <c r="CZ185" s="89" t="str">
        <f t="shared" si="90"/>
        <v/>
      </c>
      <c r="DA185" s="386"/>
      <c r="DB185" s="385"/>
      <c r="DC185" s="80" t="str">
        <f t="shared" si="91"/>
        <v/>
      </c>
      <c r="DD185" s="162" t="str">
        <f t="shared" si="92"/>
        <v/>
      </c>
      <c r="DE185" s="162" t="str">
        <f t="shared" si="93"/>
        <v/>
      </c>
      <c r="DF185" s="162" t="str">
        <f t="shared" si="94"/>
        <v/>
      </c>
      <c r="DG185" s="162" t="str">
        <f t="shared" si="95"/>
        <v/>
      </c>
      <c r="DH185" s="93" t="str">
        <f t="shared" si="96"/>
        <v/>
      </c>
      <c r="DI185" s="94" t="str">
        <f t="shared" si="97"/>
        <v/>
      </c>
      <c r="DJ185" s="95" t="str">
        <f t="shared" si="98"/>
        <v/>
      </c>
      <c r="DK185" s="96" t="str">
        <f t="shared" si="99"/>
        <v/>
      </c>
      <c r="DL185" s="97" t="str">
        <f t="shared" si="100"/>
        <v/>
      </c>
      <c r="DM185" s="164" t="str">
        <f t="shared" si="102"/>
        <v/>
      </c>
      <c r="DN185" s="225" t="str">
        <f t="shared" si="103"/>
        <v/>
      </c>
      <c r="DO185" s="225" t="str">
        <f t="shared" si="101"/>
        <v/>
      </c>
      <c r="DP185" s="4"/>
    </row>
    <row r="186" spans="1:120" ht="18" hidden="1" customHeight="1" thickBot="1">
      <c r="A186" s="70">
        <v>136734050180</v>
      </c>
      <c r="B186" s="103">
        <v>1694</v>
      </c>
      <c r="C186" s="468" t="s">
        <v>260</v>
      </c>
      <c r="D186" s="469"/>
      <c r="E186" s="182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 t="str">
        <f t="shared" si="70"/>
        <v/>
      </c>
      <c r="R186" s="76" t="str">
        <f t="shared" si="71"/>
        <v/>
      </c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 t="str">
        <f t="shared" si="72"/>
        <v/>
      </c>
      <c r="AD186" s="79" t="str">
        <f t="shared" si="73"/>
        <v/>
      </c>
      <c r="AE186" s="182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 t="str">
        <f t="shared" si="74"/>
        <v/>
      </c>
      <c r="AP186" s="76" t="str">
        <f t="shared" si="75"/>
        <v/>
      </c>
      <c r="AQ186" s="78"/>
      <c r="AR186" s="78"/>
      <c r="AS186" s="78"/>
      <c r="AT186" s="78"/>
      <c r="AU186" s="78"/>
      <c r="AV186" s="78"/>
      <c r="AW186" s="78"/>
      <c r="AX186" s="78" t="str">
        <f t="shared" si="76"/>
        <v/>
      </c>
      <c r="AY186" s="78" t="str">
        <f t="shared" si="77"/>
        <v/>
      </c>
      <c r="AZ186" s="384"/>
      <c r="BA186" s="385"/>
      <c r="BB186" s="80" t="str">
        <f t="shared" si="78"/>
        <v/>
      </c>
      <c r="BC186" s="182"/>
      <c r="BD186" s="76"/>
      <c r="BE186" s="76"/>
      <c r="BF186" s="76"/>
      <c r="BG186" s="76"/>
      <c r="BH186" s="76" t="str">
        <f t="shared" si="79"/>
        <v/>
      </c>
      <c r="BI186" s="76" t="str">
        <f t="shared" si="80"/>
        <v/>
      </c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 t="str">
        <f t="shared" si="81"/>
        <v/>
      </c>
      <c r="BU186" s="78" t="str">
        <f t="shared" si="82"/>
        <v/>
      </c>
      <c r="BV186" s="82"/>
      <c r="BW186" s="82"/>
      <c r="BX186" s="82"/>
      <c r="BY186" s="82"/>
      <c r="BZ186" s="82"/>
      <c r="CA186" s="82" t="str">
        <f t="shared" si="83"/>
        <v/>
      </c>
      <c r="CB186" s="82" t="str">
        <f t="shared" si="84"/>
        <v/>
      </c>
      <c r="CC186" s="84"/>
      <c r="CD186" s="84"/>
      <c r="CE186" s="84"/>
      <c r="CF186" s="84"/>
      <c r="CG186" s="84"/>
      <c r="CH186" s="84" t="str">
        <f t="shared" si="85"/>
        <v/>
      </c>
      <c r="CI186" s="84" t="str">
        <f t="shared" si="86"/>
        <v/>
      </c>
      <c r="CJ186" s="86"/>
      <c r="CK186" s="86"/>
      <c r="CL186" s="86"/>
      <c r="CM186" s="86"/>
      <c r="CN186" s="86"/>
      <c r="CO186" s="86" t="str">
        <f t="shared" si="87"/>
        <v/>
      </c>
      <c r="CP186" s="86" t="str">
        <f t="shared" si="88"/>
        <v/>
      </c>
      <c r="CQ186" s="88"/>
      <c r="CR186" s="88"/>
      <c r="CS186" s="88"/>
      <c r="CT186" s="88"/>
      <c r="CU186" s="88"/>
      <c r="CV186" s="88"/>
      <c r="CW186" s="88"/>
      <c r="CX186" s="88"/>
      <c r="CY186" s="88" t="str">
        <f t="shared" si="89"/>
        <v/>
      </c>
      <c r="CZ186" s="89" t="str">
        <f t="shared" si="90"/>
        <v/>
      </c>
      <c r="DA186" s="386"/>
      <c r="DB186" s="385"/>
      <c r="DC186" s="80" t="str">
        <f t="shared" si="91"/>
        <v/>
      </c>
      <c r="DD186" s="162" t="str">
        <f t="shared" si="92"/>
        <v/>
      </c>
      <c r="DE186" s="162" t="str">
        <f t="shared" si="93"/>
        <v/>
      </c>
      <c r="DF186" s="162" t="str">
        <f t="shared" si="94"/>
        <v/>
      </c>
      <c r="DG186" s="162" t="str">
        <f t="shared" si="95"/>
        <v/>
      </c>
      <c r="DH186" s="93" t="str">
        <f t="shared" si="96"/>
        <v/>
      </c>
      <c r="DI186" s="94" t="str">
        <f t="shared" si="97"/>
        <v/>
      </c>
      <c r="DJ186" s="95" t="str">
        <f t="shared" si="98"/>
        <v/>
      </c>
      <c r="DK186" s="96" t="str">
        <f t="shared" si="99"/>
        <v/>
      </c>
      <c r="DL186" s="97" t="str">
        <f t="shared" si="100"/>
        <v/>
      </c>
      <c r="DM186" s="164" t="str">
        <f t="shared" si="102"/>
        <v/>
      </c>
      <c r="DN186" s="225" t="str">
        <f t="shared" si="103"/>
        <v/>
      </c>
      <c r="DO186" s="225" t="str">
        <f t="shared" si="101"/>
        <v/>
      </c>
      <c r="DP186" s="4"/>
    </row>
    <row r="187" spans="1:120" ht="18" hidden="1" customHeight="1" thickBot="1">
      <c r="A187" s="70"/>
      <c r="B187" s="118"/>
      <c r="C187" s="462"/>
      <c r="D187" s="463"/>
      <c r="E187" s="183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 t="str">
        <f t="shared" si="70"/>
        <v/>
      </c>
      <c r="R187" s="121" t="str">
        <f t="shared" si="71"/>
        <v/>
      </c>
      <c r="S187" s="123"/>
      <c r="T187" s="123"/>
      <c r="U187" s="123"/>
      <c r="V187" s="123"/>
      <c r="W187" s="123"/>
      <c r="X187" s="123"/>
      <c r="Y187" s="123"/>
      <c r="Z187" s="123"/>
      <c r="AA187" s="123"/>
      <c r="AB187" s="123"/>
      <c r="AC187" s="123" t="str">
        <f t="shared" si="72"/>
        <v/>
      </c>
      <c r="AD187" s="124" t="str">
        <f t="shared" si="73"/>
        <v/>
      </c>
      <c r="AE187" s="183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 t="str">
        <f t="shared" si="74"/>
        <v/>
      </c>
      <c r="AP187" s="121" t="str">
        <f t="shared" si="75"/>
        <v/>
      </c>
      <c r="AQ187" s="123"/>
      <c r="AR187" s="123"/>
      <c r="AS187" s="123"/>
      <c r="AT187" s="123"/>
      <c r="AU187" s="123"/>
      <c r="AV187" s="123"/>
      <c r="AW187" s="123"/>
      <c r="AX187" s="123" t="str">
        <f t="shared" si="76"/>
        <v/>
      </c>
      <c r="AY187" s="123" t="str">
        <f t="shared" si="77"/>
        <v/>
      </c>
      <c r="AZ187" s="387"/>
      <c r="BA187" s="388"/>
      <c r="BB187" s="80" t="str">
        <f t="shared" si="78"/>
        <v/>
      </c>
      <c r="BC187" s="183"/>
      <c r="BD187" s="121"/>
      <c r="BE187" s="121"/>
      <c r="BF187" s="121"/>
      <c r="BG187" s="121"/>
      <c r="BH187" s="121" t="str">
        <f t="shared" si="79"/>
        <v/>
      </c>
      <c r="BI187" s="121" t="str">
        <f t="shared" si="80"/>
        <v/>
      </c>
      <c r="BJ187" s="123"/>
      <c r="BK187" s="123"/>
      <c r="BL187" s="123"/>
      <c r="BM187" s="123"/>
      <c r="BN187" s="123"/>
      <c r="BO187" s="123"/>
      <c r="BP187" s="123"/>
      <c r="BQ187" s="123"/>
      <c r="BR187" s="123"/>
      <c r="BS187" s="123"/>
      <c r="BT187" s="123" t="str">
        <f t="shared" si="81"/>
        <v/>
      </c>
      <c r="BU187" s="123" t="str">
        <f t="shared" si="82"/>
        <v/>
      </c>
      <c r="BV187" s="127"/>
      <c r="BW187" s="127"/>
      <c r="BX187" s="127"/>
      <c r="BY187" s="127"/>
      <c r="BZ187" s="127"/>
      <c r="CA187" s="127" t="str">
        <f t="shared" si="83"/>
        <v/>
      </c>
      <c r="CB187" s="127" t="str">
        <f t="shared" si="84"/>
        <v/>
      </c>
      <c r="CC187" s="129"/>
      <c r="CD187" s="129"/>
      <c r="CE187" s="129"/>
      <c r="CF187" s="129"/>
      <c r="CG187" s="129"/>
      <c r="CH187" s="129" t="str">
        <f t="shared" si="85"/>
        <v/>
      </c>
      <c r="CI187" s="129" t="str">
        <f t="shared" si="86"/>
        <v/>
      </c>
      <c r="CJ187" s="131"/>
      <c r="CK187" s="131"/>
      <c r="CL187" s="131"/>
      <c r="CM187" s="131"/>
      <c r="CN187" s="131"/>
      <c r="CO187" s="131" t="str">
        <f t="shared" si="87"/>
        <v/>
      </c>
      <c r="CP187" s="131" t="str">
        <f t="shared" si="88"/>
        <v/>
      </c>
      <c r="CQ187" s="133"/>
      <c r="CR187" s="133"/>
      <c r="CS187" s="133"/>
      <c r="CT187" s="133"/>
      <c r="CU187" s="133"/>
      <c r="CV187" s="133"/>
      <c r="CW187" s="133"/>
      <c r="CX187" s="133"/>
      <c r="CY187" s="133" t="str">
        <f t="shared" si="89"/>
        <v/>
      </c>
      <c r="CZ187" s="134" t="str">
        <f t="shared" si="90"/>
        <v/>
      </c>
      <c r="DA187" s="389"/>
      <c r="DB187" s="388"/>
      <c r="DC187" s="125" t="str">
        <f>IFERROR(IF(OR($DC$144="",$DC$144=0),0,IF((DA187/$DA$146*100)*$DC$144/100=0,"",(DA187/$DA$146*100)*$DC$144/100)),"")</f>
        <v/>
      </c>
      <c r="DD187" s="167" t="str">
        <f t="shared" si="92"/>
        <v/>
      </c>
      <c r="DE187" s="167" t="str">
        <f t="shared" si="93"/>
        <v/>
      </c>
      <c r="DF187" s="167" t="str">
        <f t="shared" si="94"/>
        <v/>
      </c>
      <c r="DG187" s="167" t="str">
        <f t="shared" si="95"/>
        <v/>
      </c>
      <c r="DH187" s="138" t="str">
        <f t="shared" si="96"/>
        <v/>
      </c>
      <c r="DI187" s="169" t="str">
        <f t="shared" si="97"/>
        <v/>
      </c>
      <c r="DJ187" s="140" t="str">
        <f t="shared" si="98"/>
        <v/>
      </c>
      <c r="DK187" s="141" t="str">
        <f t="shared" si="99"/>
        <v/>
      </c>
      <c r="DL187" s="142" t="str">
        <f t="shared" si="100"/>
        <v/>
      </c>
      <c r="DM187" s="164" t="str">
        <f t="shared" si="102"/>
        <v/>
      </c>
      <c r="DN187" s="225" t="str">
        <f t="shared" si="103"/>
        <v/>
      </c>
      <c r="DO187" s="225" t="str">
        <f t="shared" si="101"/>
        <v/>
      </c>
      <c r="DP187" s="4"/>
    </row>
    <row r="188" spans="1:120" s="148" customFormat="1" ht="15" hidden="1">
      <c r="B188" s="144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  <c r="AN188" s="144"/>
      <c r="AO188" s="144"/>
      <c r="AP188" s="144"/>
      <c r="AQ188" s="144"/>
      <c r="AR188" s="144"/>
      <c r="AS188" s="144"/>
      <c r="AT188" s="144"/>
      <c r="AU188" s="144"/>
      <c r="AV188" s="144"/>
      <c r="AW188" s="144"/>
      <c r="AX188" s="144"/>
      <c r="AY188" s="144"/>
      <c r="AZ188" s="144"/>
      <c r="BA188" s="144"/>
      <c r="BB188" s="144"/>
      <c r="BC188" s="144"/>
      <c r="BD188" s="144"/>
      <c r="BE188" s="144"/>
      <c r="BF188" s="144"/>
      <c r="BG188" s="144"/>
      <c r="BH188" s="144"/>
      <c r="BI188" s="144"/>
      <c r="BJ188" s="144"/>
      <c r="BK188" s="144"/>
      <c r="BL188" s="144"/>
      <c r="BM188" s="144"/>
      <c r="BN188" s="144"/>
      <c r="BO188" s="144"/>
      <c r="BP188" s="144"/>
      <c r="BQ188" s="144"/>
      <c r="BR188" s="144"/>
      <c r="BS188" s="144"/>
      <c r="BT188" s="144"/>
      <c r="BU188" s="144"/>
      <c r="BV188" s="144"/>
      <c r="BW188" s="144"/>
      <c r="BX188" s="144"/>
      <c r="BY188" s="144"/>
      <c r="BZ188" s="144"/>
      <c r="CA188" s="144"/>
      <c r="CB188" s="144"/>
      <c r="CC188" s="144"/>
      <c r="CD188" s="144"/>
      <c r="CE188" s="144"/>
      <c r="CF188" s="144"/>
      <c r="CG188" s="144"/>
      <c r="CH188" s="144"/>
      <c r="CI188" s="144"/>
      <c r="CJ188" s="144"/>
      <c r="CK188" s="144"/>
      <c r="CL188" s="144"/>
      <c r="CM188" s="144"/>
      <c r="CN188" s="144"/>
      <c r="CO188" s="144"/>
      <c r="CP188" s="144"/>
      <c r="CQ188" s="144"/>
      <c r="CR188" s="144"/>
      <c r="CS188" s="144"/>
      <c r="CT188" s="144"/>
      <c r="CU188" s="144"/>
      <c r="CV188" s="144"/>
      <c r="CW188" s="144"/>
      <c r="CX188" s="144"/>
      <c r="CY188" s="144"/>
      <c r="CZ188" s="268" t="s">
        <v>102</v>
      </c>
      <c r="DA188" s="269"/>
      <c r="DB188" s="269"/>
      <c r="DC188" s="269"/>
      <c r="DD188" s="2"/>
      <c r="DE188" s="2"/>
      <c r="DF188" s="2"/>
      <c r="DG188" s="2"/>
      <c r="DH188" s="145" t="str">
        <f>IFERROR(AVERAGE(DH148:DH187),"")</f>
        <v/>
      </c>
      <c r="DI188" s="145" t="str">
        <f>IFERROR(AVERAGE(DI148:DI187),"")</f>
        <v/>
      </c>
      <c r="DJ188" s="145" t="str">
        <f>IFERROR(AVERAGE(DJ148:DJ187),"")</f>
        <v/>
      </c>
      <c r="DK188" s="145" t="str">
        <f>IFERROR(AVERAGE(DK148:DK187),"")</f>
        <v/>
      </c>
      <c r="DL188" s="151"/>
      <c r="DM188" s="147"/>
      <c r="DN188" s="151"/>
      <c r="DO188" s="151"/>
      <c r="DP188" s="151"/>
    </row>
    <row r="189" spans="1:120" s="148" customFormat="1" ht="15" hidden="1">
      <c r="B189" s="144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  <c r="AN189" s="144"/>
      <c r="AO189" s="144"/>
      <c r="AP189" s="144"/>
      <c r="AQ189" s="144"/>
      <c r="AR189" s="144"/>
      <c r="AS189" s="144"/>
      <c r="AT189" s="144"/>
      <c r="AU189" s="144"/>
      <c r="AV189" s="144"/>
      <c r="AW189" s="144"/>
      <c r="AX189" s="144"/>
      <c r="AY189" s="144"/>
      <c r="AZ189" s="144"/>
      <c r="BA189" s="144"/>
      <c r="BB189" s="144"/>
      <c r="BC189" s="144"/>
      <c r="BD189" s="144"/>
      <c r="BE189" s="144"/>
      <c r="BF189" s="144"/>
      <c r="BG189" s="144"/>
      <c r="BH189" s="144"/>
      <c r="BI189" s="144"/>
      <c r="BJ189" s="144"/>
      <c r="BK189" s="144"/>
      <c r="BL189" s="144"/>
      <c r="BM189" s="144"/>
      <c r="BN189" s="144"/>
      <c r="BO189" s="144"/>
      <c r="BP189" s="144"/>
      <c r="BQ189" s="144"/>
      <c r="BR189" s="144"/>
      <c r="BS189" s="144"/>
      <c r="BT189" s="144"/>
      <c r="BU189" s="144"/>
      <c r="BV189" s="144"/>
      <c r="BW189" s="144"/>
      <c r="BX189" s="144"/>
      <c r="BY189" s="144"/>
      <c r="BZ189" s="144"/>
      <c r="CA189" s="144"/>
      <c r="CB189" s="144"/>
      <c r="CC189" s="144"/>
      <c r="CD189" s="144"/>
      <c r="CE189" s="144"/>
      <c r="CF189" s="144"/>
      <c r="CG189" s="144"/>
      <c r="CH189" s="144"/>
      <c r="CI189" s="144"/>
      <c r="CJ189" s="144"/>
      <c r="CK189" s="144"/>
      <c r="CL189" s="144"/>
      <c r="CM189" s="144"/>
      <c r="CN189" s="144"/>
      <c r="CO189" s="144"/>
      <c r="CP189" s="144"/>
      <c r="CQ189" s="144"/>
      <c r="CR189" s="144"/>
      <c r="CS189" s="144"/>
      <c r="CT189" s="144"/>
      <c r="CU189" s="144"/>
      <c r="CV189" s="144"/>
      <c r="CW189" s="144"/>
      <c r="CX189" s="144"/>
      <c r="CY189" s="144"/>
      <c r="CZ189" s="270" t="s">
        <v>103</v>
      </c>
      <c r="DA189" s="270"/>
      <c r="DB189" s="270"/>
      <c r="DC189" s="270"/>
      <c r="DD189" s="2"/>
      <c r="DE189" s="2"/>
      <c r="DF189" s="2"/>
      <c r="DG189" s="2"/>
      <c r="DH189" s="145" t="str">
        <f>IFERROR(ROUND(STDEV(DH148:DH187),2),"")</f>
        <v/>
      </c>
      <c r="DI189" s="145" t="str">
        <f>IFERROR(ROUND(STDEV(DI148:DI187),2),"")</f>
        <v/>
      </c>
      <c r="DJ189" s="145" t="str">
        <f>IFERROR(ROUND(STDEV(DJ148:DJ187),2),"")</f>
        <v/>
      </c>
      <c r="DK189" s="145" t="str">
        <f>IFERROR(ROUND(STDEV(DK148:DK187),2),"")</f>
        <v/>
      </c>
      <c r="DL189" s="151"/>
      <c r="DM189" s="147"/>
      <c r="DN189" s="151"/>
      <c r="DO189" s="151"/>
      <c r="DP189" s="151"/>
    </row>
    <row r="190" spans="1:120" s="148" customFormat="1" ht="15" hidden="1">
      <c r="B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  <c r="AN190" s="144"/>
      <c r="AO190" s="144"/>
      <c r="AP190" s="144"/>
      <c r="AQ190" s="144"/>
      <c r="AR190" s="144"/>
      <c r="AS190" s="144"/>
      <c r="AT190" s="144"/>
      <c r="AU190" s="144"/>
      <c r="AV190" s="144"/>
      <c r="AW190" s="144"/>
      <c r="AX190" s="144"/>
      <c r="AY190" s="144"/>
      <c r="AZ190" s="144"/>
      <c r="BA190" s="144"/>
      <c r="BB190" s="144"/>
      <c r="BC190" s="144"/>
      <c r="BD190" s="144"/>
      <c r="BE190" s="144"/>
      <c r="BF190" s="144"/>
      <c r="BG190" s="144"/>
      <c r="BH190" s="144"/>
      <c r="BI190" s="144"/>
      <c r="BJ190" s="144"/>
      <c r="BK190" s="144"/>
      <c r="BL190" s="144"/>
      <c r="BM190" s="144"/>
      <c r="BN190" s="144"/>
      <c r="BO190" s="144"/>
      <c r="BP190" s="144"/>
      <c r="BQ190" s="144"/>
      <c r="BR190" s="144"/>
      <c r="BS190" s="144"/>
      <c r="BT190" s="144"/>
      <c r="BU190" s="144"/>
      <c r="BV190" s="144"/>
      <c r="BW190" s="144"/>
      <c r="BX190" s="144"/>
      <c r="BY190" s="144"/>
      <c r="BZ190" s="144"/>
      <c r="CA190" s="144"/>
      <c r="CB190" s="144"/>
      <c r="CC190" s="144"/>
      <c r="CD190" s="144"/>
      <c r="CE190" s="144"/>
      <c r="CF190" s="144"/>
      <c r="CG190" s="144"/>
      <c r="CH190" s="144"/>
      <c r="CI190" s="144"/>
      <c r="CJ190" s="144"/>
      <c r="CK190" s="144"/>
      <c r="CL190" s="144"/>
      <c r="CM190" s="144"/>
      <c r="CN190" s="144"/>
      <c r="CO190" s="144"/>
      <c r="CP190" s="144"/>
      <c r="CQ190" s="144"/>
      <c r="CR190" s="144"/>
      <c r="CS190" s="144"/>
      <c r="CT190" s="144"/>
      <c r="CU190" s="144"/>
      <c r="CV190" s="144"/>
      <c r="CW190" s="144"/>
      <c r="CX190" s="144"/>
      <c r="CY190" s="144"/>
      <c r="CZ190" s="144"/>
      <c r="DA190" s="144"/>
      <c r="DB190" s="144"/>
      <c r="DC190" s="144"/>
      <c r="DD190" s="149"/>
      <c r="DE190" s="149"/>
      <c r="DF190" s="149"/>
      <c r="DG190" s="149"/>
      <c r="DH190" s="150"/>
      <c r="DL190" s="151"/>
      <c r="DM190" s="147"/>
      <c r="DN190" s="151"/>
      <c r="DO190" s="151"/>
      <c r="DP190" s="151"/>
    </row>
    <row r="191" spans="1:120" s="148" customFormat="1" ht="15" hidden="1">
      <c r="B191" s="144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  <c r="AN191" s="144"/>
      <c r="AO191" s="144"/>
      <c r="AP191" s="144"/>
      <c r="AQ191" s="144"/>
      <c r="AR191" s="144"/>
      <c r="AS191" s="144"/>
      <c r="AT191" s="144"/>
      <c r="AU191" s="144"/>
      <c r="AV191" s="144"/>
      <c r="AW191" s="144"/>
      <c r="AX191" s="144"/>
      <c r="AY191" s="144"/>
      <c r="AZ191" s="144"/>
      <c r="BA191" s="144"/>
      <c r="BB191" s="144"/>
      <c r="BC191" s="144"/>
      <c r="BD191" s="144"/>
      <c r="BE191" s="144"/>
      <c r="BF191" s="144"/>
      <c r="BG191" s="144"/>
      <c r="BH191" s="144"/>
      <c r="BI191" s="144"/>
      <c r="BJ191" s="144"/>
      <c r="BK191" s="144"/>
      <c r="BL191" s="144"/>
      <c r="BM191" s="144"/>
      <c r="BN191" s="144"/>
      <c r="BO191" s="144"/>
      <c r="BP191" s="144"/>
      <c r="BQ191" s="144"/>
      <c r="BR191" s="144"/>
      <c r="BS191" s="144"/>
      <c r="BT191" s="144"/>
      <c r="BU191" s="144"/>
      <c r="BV191" s="144"/>
      <c r="BW191" s="144"/>
      <c r="BX191" s="144"/>
      <c r="BY191" s="144"/>
      <c r="BZ191" s="144"/>
      <c r="CA191" s="144"/>
      <c r="CB191" s="144"/>
      <c r="CC191" s="144"/>
      <c r="CD191" s="144"/>
      <c r="CE191" s="144"/>
      <c r="CF191" s="144"/>
      <c r="CG191" s="144"/>
      <c r="CH191" s="144"/>
      <c r="CI191" s="144"/>
      <c r="CJ191" s="144"/>
      <c r="CK191" s="144"/>
      <c r="CL191" s="144"/>
      <c r="CM191" s="144"/>
      <c r="CN191" s="144"/>
      <c r="CO191" s="144"/>
      <c r="CP191" s="144"/>
      <c r="CQ191" s="144"/>
      <c r="CR191" s="144"/>
      <c r="CS191" s="144"/>
      <c r="CT191" s="144"/>
      <c r="CU191" s="144"/>
      <c r="CV191" s="144"/>
      <c r="CW191" s="144"/>
      <c r="CX191" s="144"/>
      <c r="CY191" s="144"/>
      <c r="CZ191" s="144"/>
      <c r="DA191" s="144"/>
      <c r="DB191" s="144"/>
      <c r="DC191" s="144"/>
      <c r="DD191" s="149"/>
      <c r="DE191" s="149"/>
      <c r="DF191" s="149"/>
      <c r="DG191" s="149"/>
      <c r="DH191" s="150"/>
      <c r="DL191" s="151"/>
      <c r="DM191" s="147"/>
      <c r="DN191" s="151"/>
      <c r="DO191" s="151"/>
      <c r="DP191" s="151"/>
    </row>
    <row r="192" spans="1:120" s="148" customFormat="1" ht="15" hidden="1">
      <c r="B192" s="144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  <c r="AN192" s="144"/>
      <c r="AO192" s="144"/>
      <c r="AP192" s="144"/>
      <c r="AQ192" s="144"/>
      <c r="AR192" s="144"/>
      <c r="AS192" s="144"/>
      <c r="AT192" s="144"/>
      <c r="AU192" s="144"/>
      <c r="AV192" s="144"/>
      <c r="AW192" s="144"/>
      <c r="AX192" s="144"/>
      <c r="AY192" s="144"/>
      <c r="AZ192" s="144"/>
      <c r="BA192" s="144"/>
      <c r="BB192" s="144"/>
      <c r="BC192" s="144"/>
      <c r="BD192" s="144"/>
      <c r="BE192" s="144"/>
      <c r="BF192" s="144"/>
      <c r="BG192" s="144"/>
      <c r="BH192" s="144"/>
      <c r="BI192" s="144"/>
      <c r="BJ192" s="144"/>
      <c r="BK192" s="144"/>
      <c r="BL192" s="144"/>
      <c r="BM192" s="144"/>
      <c r="BN192" s="144"/>
      <c r="BO192" s="144"/>
      <c r="BP192" s="144"/>
      <c r="BQ192" s="144"/>
      <c r="BR192" s="144"/>
      <c r="BS192" s="144"/>
      <c r="BT192" s="144"/>
      <c r="BU192" s="144"/>
      <c r="BV192" s="144"/>
      <c r="BW192" s="144"/>
      <c r="BX192" s="144"/>
      <c r="BY192" s="144"/>
      <c r="BZ192" s="144"/>
      <c r="CA192" s="144"/>
      <c r="CB192" s="144"/>
      <c r="CC192" s="144"/>
      <c r="CD192" s="144"/>
      <c r="CE192" s="144"/>
      <c r="CF192" s="144"/>
      <c r="CG192" s="144"/>
      <c r="CH192" s="144"/>
      <c r="CI192" s="144"/>
      <c r="CJ192" s="144"/>
      <c r="CK192" s="144"/>
      <c r="CL192" s="144"/>
      <c r="CM192" s="144"/>
      <c r="CN192" s="144"/>
      <c r="CO192" s="144"/>
      <c r="CP192" s="144"/>
      <c r="CQ192" s="144"/>
      <c r="CR192" s="144"/>
      <c r="CS192" s="144"/>
      <c r="CT192" s="144"/>
      <c r="CU192" s="144"/>
      <c r="CV192" s="144"/>
      <c r="CW192" s="144"/>
      <c r="CX192" s="144"/>
      <c r="CY192" s="144"/>
      <c r="CZ192" s="144"/>
      <c r="DA192" s="144"/>
      <c r="DB192" s="144"/>
      <c r="DC192" s="144"/>
      <c r="DD192" s="149"/>
      <c r="DE192" s="149"/>
      <c r="DF192" s="149"/>
      <c r="DG192" s="149"/>
      <c r="DH192" s="150"/>
      <c r="DL192" s="151"/>
      <c r="DM192" s="147"/>
      <c r="DN192" s="151"/>
      <c r="DO192" s="151"/>
      <c r="DP192" s="151"/>
    </row>
    <row r="193" spans="1:127" ht="23.25" hidden="1">
      <c r="B193" s="1"/>
      <c r="C193" s="363" t="s">
        <v>114</v>
      </c>
      <c r="D193" s="363"/>
      <c r="DM193" s="1"/>
      <c r="DN193" s="1"/>
    </row>
    <row r="194" spans="1:127" ht="20.25" hidden="1">
      <c r="B194" s="1"/>
      <c r="C194" s="364" t="s">
        <v>1</v>
      </c>
      <c r="D194" s="364"/>
      <c r="E194" s="365" t="str">
        <f>IF($AC$196+$BA$196+$CY$196+$DC$197=100,"","Total weight should be equal to 100")</f>
        <v/>
      </c>
      <c r="F194" s="366"/>
      <c r="G194" s="366"/>
      <c r="H194" s="366"/>
      <c r="I194" s="366"/>
      <c r="J194" s="366"/>
      <c r="K194" s="366"/>
      <c r="L194" s="366"/>
      <c r="M194" s="366"/>
      <c r="N194" s="366"/>
      <c r="O194" s="366"/>
      <c r="P194" s="366"/>
      <c r="Q194" s="366"/>
      <c r="R194" s="366"/>
      <c r="S194" s="366"/>
      <c r="T194" s="366"/>
      <c r="U194" s="366"/>
      <c r="V194" s="366"/>
      <c r="W194" s="366"/>
      <c r="X194" s="366"/>
      <c r="Y194" s="366"/>
      <c r="Z194" s="366"/>
      <c r="AA194" s="366"/>
      <c r="AB194" s="366"/>
      <c r="AC194" s="366"/>
      <c r="AD194" s="366"/>
      <c r="AE194" s="366"/>
      <c r="AF194" s="366"/>
      <c r="AG194" s="366"/>
      <c r="AH194" s="366"/>
      <c r="AI194" s="366"/>
      <c r="AJ194" s="366"/>
      <c r="AK194" s="366"/>
      <c r="AL194" s="366"/>
      <c r="AM194" s="366"/>
      <c r="AN194" s="366"/>
      <c r="AO194" s="366"/>
      <c r="AP194" s="366"/>
      <c r="AQ194" s="366"/>
      <c r="AR194" s="366"/>
      <c r="AS194" s="366"/>
      <c r="AT194" s="366"/>
      <c r="AU194" s="366"/>
      <c r="AV194" s="366"/>
      <c r="AW194" s="366"/>
      <c r="AX194" s="366"/>
      <c r="AY194" s="366"/>
      <c r="AZ194" s="366"/>
      <c r="BA194" s="366"/>
      <c r="BB194" s="366"/>
      <c r="BC194" s="366"/>
      <c r="BD194" s="366"/>
      <c r="BE194" s="366"/>
      <c r="BF194" s="366"/>
      <c r="BG194" s="366"/>
      <c r="BH194" s="366"/>
      <c r="BI194" s="366"/>
      <c r="BJ194" s="366"/>
      <c r="BK194" s="366"/>
      <c r="BL194" s="366"/>
      <c r="BM194" s="366"/>
      <c r="BN194" s="366"/>
      <c r="BO194" s="366"/>
      <c r="BP194" s="366"/>
      <c r="BQ194" s="366"/>
      <c r="BR194" s="366"/>
      <c r="BS194" s="366"/>
      <c r="BT194" s="366"/>
      <c r="BU194" s="366"/>
      <c r="BV194" s="366"/>
      <c r="BW194" s="366"/>
      <c r="BX194" s="366"/>
      <c r="BY194" s="366"/>
      <c r="BZ194" s="366"/>
      <c r="CA194" s="366"/>
      <c r="CB194" s="366"/>
      <c r="CC194" s="366"/>
      <c r="CD194" s="366"/>
      <c r="CE194" s="366"/>
      <c r="CF194" s="366"/>
      <c r="CG194" s="366"/>
      <c r="CH194" s="366"/>
      <c r="CI194" s="366"/>
      <c r="CJ194" s="366"/>
      <c r="CK194" s="366"/>
      <c r="CL194" s="366"/>
      <c r="CM194" s="366"/>
      <c r="CN194" s="366"/>
      <c r="CO194" s="366"/>
      <c r="CP194" s="366"/>
      <c r="CQ194" s="366"/>
      <c r="CR194" s="366"/>
      <c r="CS194" s="366"/>
      <c r="CT194" s="366"/>
      <c r="CU194" s="366"/>
      <c r="CV194" s="366"/>
      <c r="CW194" s="366"/>
      <c r="CX194" s="366"/>
      <c r="CY194" s="366"/>
      <c r="CZ194" s="367"/>
      <c r="DM194" s="1"/>
      <c r="DN194" s="1"/>
    </row>
    <row r="195" spans="1:127" ht="17.25" hidden="1" thickBot="1">
      <c r="B195" s="1"/>
      <c r="C195" s="426" t="s">
        <v>2</v>
      </c>
      <c r="D195" s="427"/>
      <c r="E195" s="370" t="str">
        <f>IF(R197+AD197=100,"","Total formative assessment weight should be 100")</f>
        <v/>
      </c>
      <c r="F195" s="371"/>
      <c r="G195" s="371"/>
      <c r="H195" s="371"/>
      <c r="I195" s="371"/>
      <c r="J195" s="371"/>
      <c r="K195" s="371"/>
      <c r="L195" s="371"/>
      <c r="M195" s="371"/>
      <c r="N195" s="371"/>
      <c r="O195" s="371"/>
      <c r="P195" s="371"/>
      <c r="Q195" s="371"/>
      <c r="R195" s="371"/>
      <c r="S195" s="371"/>
      <c r="T195" s="371"/>
      <c r="U195" s="371"/>
      <c r="V195" s="371"/>
      <c r="W195" s="371"/>
      <c r="X195" s="371"/>
      <c r="Y195" s="371"/>
      <c r="Z195" s="371"/>
      <c r="AA195" s="371"/>
      <c r="AB195" s="371"/>
      <c r="AC195" s="371"/>
      <c r="AD195" s="371"/>
      <c r="AE195" s="371" t="str">
        <f>IF(AP197+AY197+BB197=100,"","Total written work weight should be 100")</f>
        <v/>
      </c>
      <c r="AF195" s="371"/>
      <c r="AG195" s="371"/>
      <c r="AH195" s="371"/>
      <c r="AI195" s="371"/>
      <c r="AJ195" s="371"/>
      <c r="AK195" s="371"/>
      <c r="AL195" s="371"/>
      <c r="AM195" s="371"/>
      <c r="AN195" s="371"/>
      <c r="AO195" s="371"/>
      <c r="AP195" s="371"/>
      <c r="AQ195" s="371"/>
      <c r="AR195" s="371"/>
      <c r="AS195" s="371"/>
      <c r="AT195" s="371"/>
      <c r="AU195" s="371"/>
      <c r="AV195" s="371"/>
      <c r="AW195" s="371"/>
      <c r="AX195" s="371"/>
      <c r="AY195" s="371"/>
      <c r="AZ195" s="371"/>
      <c r="BA195" s="371"/>
      <c r="BB195" s="371"/>
      <c r="BC195" s="371" t="str">
        <f>IF(BI197+BU197+CB197+CI197+CP197+CZ197=100,"","Total written work weight should be 100")</f>
        <v/>
      </c>
      <c r="BD195" s="371"/>
      <c r="BE195" s="371"/>
      <c r="BF195" s="371"/>
      <c r="BG195" s="371"/>
      <c r="BH195" s="371"/>
      <c r="BI195" s="371"/>
      <c r="BJ195" s="371"/>
      <c r="BK195" s="371"/>
      <c r="BL195" s="371"/>
      <c r="BM195" s="371"/>
      <c r="BN195" s="371"/>
      <c r="BO195" s="371"/>
      <c r="BP195" s="371"/>
      <c r="BQ195" s="371"/>
      <c r="BR195" s="371"/>
      <c r="BS195" s="371"/>
      <c r="BT195" s="371"/>
      <c r="BU195" s="371"/>
      <c r="BV195" s="371"/>
      <c r="BW195" s="371"/>
      <c r="BX195" s="371"/>
      <c r="BY195" s="371"/>
      <c r="BZ195" s="371"/>
      <c r="CA195" s="371"/>
      <c r="CB195" s="371"/>
      <c r="CC195" s="371"/>
      <c r="CD195" s="371"/>
      <c r="CE195" s="371"/>
      <c r="CF195" s="371"/>
      <c r="CG195" s="371"/>
      <c r="CH195" s="371"/>
      <c r="CI195" s="371"/>
      <c r="CJ195" s="371"/>
      <c r="CK195" s="371"/>
      <c r="CL195" s="371"/>
      <c r="CM195" s="371"/>
      <c r="CN195" s="371"/>
      <c r="CO195" s="371"/>
      <c r="CP195" s="371"/>
      <c r="CQ195" s="371"/>
      <c r="CR195" s="371"/>
      <c r="CS195" s="371"/>
      <c r="CT195" s="371"/>
      <c r="CU195" s="371"/>
      <c r="CV195" s="371"/>
      <c r="CW195" s="371"/>
      <c r="CX195" s="371"/>
      <c r="CY195" s="371"/>
      <c r="CZ195" s="372"/>
      <c r="DA195" s="373" t="s">
        <v>3</v>
      </c>
      <c r="DB195" s="374"/>
      <c r="DC195" s="375"/>
      <c r="DD195" s="9"/>
      <c r="DE195" s="9"/>
      <c r="DF195" s="9"/>
      <c r="DG195" s="9"/>
      <c r="DH195" s="7"/>
      <c r="DI195" s="5"/>
      <c r="DJ195" s="5"/>
      <c r="DK195" s="5"/>
      <c r="DL195" s="10"/>
      <c r="DN195" s="1"/>
    </row>
    <row r="196" spans="1:127" ht="18" hidden="1">
      <c r="B196" s="1"/>
      <c r="C196" s="359"/>
      <c r="D196" s="359"/>
      <c r="E196" s="360" t="s">
        <v>4</v>
      </c>
      <c r="F196" s="361"/>
      <c r="G196" s="361"/>
      <c r="H196" s="361"/>
      <c r="I196" s="361"/>
      <c r="J196" s="361"/>
      <c r="K196" s="361"/>
      <c r="L196" s="361"/>
      <c r="M196" s="361"/>
      <c r="N196" s="361"/>
      <c r="O196" s="361"/>
      <c r="P196" s="361"/>
      <c r="Q196" s="361"/>
      <c r="R196" s="361"/>
      <c r="S196" s="361"/>
      <c r="T196" s="361"/>
      <c r="U196" s="361"/>
      <c r="V196" s="361"/>
      <c r="W196" s="361"/>
      <c r="X196" s="361" t="s">
        <v>5</v>
      </c>
      <c r="Y196" s="361"/>
      <c r="Z196" s="361"/>
      <c r="AA196" s="361"/>
      <c r="AB196" s="361"/>
      <c r="AC196" s="361">
        <v>0</v>
      </c>
      <c r="AD196" s="381"/>
      <c r="AE196" s="382" t="s">
        <v>6</v>
      </c>
      <c r="AF196" s="383"/>
      <c r="AG196" s="383"/>
      <c r="AH196" s="383"/>
      <c r="AI196" s="383"/>
      <c r="AJ196" s="383"/>
      <c r="AK196" s="383"/>
      <c r="AL196" s="383"/>
      <c r="AM196" s="383"/>
      <c r="AN196" s="383"/>
      <c r="AO196" s="383"/>
      <c r="AP196" s="383"/>
      <c r="AQ196" s="383"/>
      <c r="AR196" s="383"/>
      <c r="AS196" s="383"/>
      <c r="AT196" s="383"/>
      <c r="AU196" s="383"/>
      <c r="AV196" s="383"/>
      <c r="AW196" s="383" t="s">
        <v>5</v>
      </c>
      <c r="AX196" s="383"/>
      <c r="AY196" s="383"/>
      <c r="AZ196" s="383"/>
      <c r="BA196" s="329">
        <v>25</v>
      </c>
      <c r="BB196" s="330"/>
      <c r="BC196" s="480" t="s">
        <v>7</v>
      </c>
      <c r="BD196" s="481"/>
      <c r="BE196" s="481"/>
      <c r="BF196" s="481"/>
      <c r="BG196" s="481"/>
      <c r="BH196" s="481"/>
      <c r="BI196" s="481"/>
      <c r="BJ196" s="481"/>
      <c r="BK196" s="481"/>
      <c r="BL196" s="481"/>
      <c r="BM196" s="481"/>
      <c r="BN196" s="481"/>
      <c r="BO196" s="481"/>
      <c r="BP196" s="481"/>
      <c r="BQ196" s="481"/>
      <c r="BR196" s="481"/>
      <c r="BS196" s="481"/>
      <c r="BT196" s="481"/>
      <c r="BU196" s="481"/>
      <c r="BV196" s="481"/>
      <c r="BW196" s="481"/>
      <c r="BX196" s="481"/>
      <c r="BY196" s="481"/>
      <c r="BZ196" s="481"/>
      <c r="CA196" s="481"/>
      <c r="CB196" s="481"/>
      <c r="CC196" s="481"/>
      <c r="CD196" s="481"/>
      <c r="CE196" s="481"/>
      <c r="CF196" s="481"/>
      <c r="CG196" s="481"/>
      <c r="CH196" s="481"/>
      <c r="CI196" s="481"/>
      <c r="CJ196" s="481"/>
      <c r="CK196" s="481"/>
      <c r="CL196" s="481"/>
      <c r="CM196" s="481"/>
      <c r="CN196" s="481"/>
      <c r="CO196" s="481"/>
      <c r="CP196" s="481"/>
      <c r="CQ196" s="481"/>
      <c r="CR196" s="481"/>
      <c r="CS196" s="481"/>
      <c r="CT196" s="482" t="s">
        <v>5</v>
      </c>
      <c r="CU196" s="483"/>
      <c r="CV196" s="483"/>
      <c r="CW196" s="483"/>
      <c r="CX196" s="484"/>
      <c r="CY196" s="481">
        <v>50</v>
      </c>
      <c r="CZ196" s="485"/>
      <c r="DA196" s="376"/>
      <c r="DB196" s="377"/>
      <c r="DC196" s="378"/>
      <c r="DD196" s="12"/>
      <c r="DE196" s="12"/>
      <c r="DF196" s="12"/>
      <c r="DG196" s="12"/>
      <c r="DH196" s="13"/>
      <c r="DI196" s="14"/>
      <c r="DJ196" s="14"/>
      <c r="DK196" s="14"/>
      <c r="DL196" s="15"/>
      <c r="DN196" s="1"/>
    </row>
    <row r="197" spans="1:127" ht="24.75" hidden="1" customHeight="1">
      <c r="A197" s="350" t="s">
        <v>8</v>
      </c>
      <c r="B197" s="350" t="s">
        <v>108</v>
      </c>
      <c r="C197" s="353" t="s">
        <v>9</v>
      </c>
      <c r="D197" s="356" t="s">
        <v>10</v>
      </c>
      <c r="E197" s="324" t="s">
        <v>11</v>
      </c>
      <c r="F197" s="325"/>
      <c r="G197" s="325"/>
      <c r="H197" s="325"/>
      <c r="I197" s="325"/>
      <c r="J197" s="325"/>
      <c r="K197" s="325"/>
      <c r="L197" s="325"/>
      <c r="M197" s="326"/>
      <c r="N197" s="327" t="s">
        <v>5</v>
      </c>
      <c r="O197" s="358"/>
      <c r="P197" s="358"/>
      <c r="Q197" s="328"/>
      <c r="R197" s="227">
        <v>50</v>
      </c>
      <c r="S197" s="278" t="s">
        <v>12</v>
      </c>
      <c r="T197" s="278"/>
      <c r="U197" s="278"/>
      <c r="V197" s="278"/>
      <c r="W197" s="278"/>
      <c r="X197" s="278"/>
      <c r="Y197" s="278"/>
      <c r="Z197" s="301" t="s">
        <v>5</v>
      </c>
      <c r="AA197" s="362"/>
      <c r="AB197" s="362"/>
      <c r="AC197" s="302"/>
      <c r="AD197" s="228">
        <v>50</v>
      </c>
      <c r="AE197" s="324" t="s">
        <v>13</v>
      </c>
      <c r="AF197" s="325"/>
      <c r="AG197" s="325"/>
      <c r="AH197" s="325"/>
      <c r="AI197" s="325"/>
      <c r="AJ197" s="325"/>
      <c r="AK197" s="325"/>
      <c r="AL197" s="325"/>
      <c r="AM197" s="326"/>
      <c r="AN197" s="327" t="s">
        <v>5</v>
      </c>
      <c r="AO197" s="328"/>
      <c r="AP197" s="227">
        <v>35</v>
      </c>
      <c r="AQ197" s="278" t="s">
        <v>14</v>
      </c>
      <c r="AR197" s="278"/>
      <c r="AS197" s="278"/>
      <c r="AT197" s="278"/>
      <c r="AU197" s="278"/>
      <c r="AV197" s="278"/>
      <c r="AW197" s="301" t="s">
        <v>5</v>
      </c>
      <c r="AX197" s="302"/>
      <c r="AY197" s="226">
        <v>35</v>
      </c>
      <c r="AZ197" s="295" t="s">
        <v>15</v>
      </c>
      <c r="BA197" s="296"/>
      <c r="BB197" s="23">
        <v>30</v>
      </c>
      <c r="BC197" s="299" t="s">
        <v>16</v>
      </c>
      <c r="BD197" s="300"/>
      <c r="BE197" s="300"/>
      <c r="BF197" s="300"/>
      <c r="BG197" s="289" t="s">
        <v>5</v>
      </c>
      <c r="BH197" s="289"/>
      <c r="BI197" s="227">
        <v>20</v>
      </c>
      <c r="BJ197" s="278" t="s">
        <v>17</v>
      </c>
      <c r="BK197" s="278"/>
      <c r="BL197" s="278"/>
      <c r="BM197" s="278"/>
      <c r="BN197" s="278"/>
      <c r="BO197" s="278"/>
      <c r="BP197" s="278"/>
      <c r="BQ197" s="278"/>
      <c r="BR197" s="278"/>
      <c r="BS197" s="301" t="s">
        <v>5</v>
      </c>
      <c r="BT197" s="302"/>
      <c r="BU197" s="226">
        <v>20</v>
      </c>
      <c r="BV197" s="277" t="s">
        <v>109</v>
      </c>
      <c r="BW197" s="277"/>
      <c r="BX197" s="277"/>
      <c r="BY197" s="277"/>
      <c r="BZ197" s="339" t="s">
        <v>5</v>
      </c>
      <c r="CA197" s="339"/>
      <c r="CB197" s="184">
        <v>10</v>
      </c>
      <c r="CC197" s="340" t="s">
        <v>110</v>
      </c>
      <c r="CD197" s="340"/>
      <c r="CE197" s="340"/>
      <c r="CF197" s="340"/>
      <c r="CG197" s="341" t="s">
        <v>5</v>
      </c>
      <c r="CH197" s="341"/>
      <c r="CI197" s="185">
        <v>15</v>
      </c>
      <c r="CJ197" s="342" t="s">
        <v>111</v>
      </c>
      <c r="CK197" s="342"/>
      <c r="CL197" s="342"/>
      <c r="CM197" s="342"/>
      <c r="CN197" s="343" t="s">
        <v>5</v>
      </c>
      <c r="CO197" s="343"/>
      <c r="CP197" s="229">
        <v>15</v>
      </c>
      <c r="CQ197" s="284" t="s">
        <v>21</v>
      </c>
      <c r="CR197" s="284"/>
      <c r="CS197" s="284"/>
      <c r="CT197" s="284"/>
      <c r="CU197" s="284"/>
      <c r="CV197" s="284"/>
      <c r="CW197" s="284"/>
      <c r="CX197" s="303" t="s">
        <v>5</v>
      </c>
      <c r="CY197" s="303"/>
      <c r="CZ197" s="186">
        <v>20</v>
      </c>
      <c r="DA197" s="304" t="s">
        <v>5</v>
      </c>
      <c r="DB197" s="305"/>
      <c r="DC197" s="23">
        <v>25</v>
      </c>
      <c r="DD197" s="24"/>
      <c r="DE197" s="24"/>
      <c r="DF197" s="24"/>
      <c r="DG197" s="24"/>
      <c r="DH197" s="306" t="s">
        <v>22</v>
      </c>
      <c r="DI197" s="309" t="s">
        <v>23</v>
      </c>
      <c r="DJ197" s="312" t="s">
        <v>23</v>
      </c>
      <c r="DK197" s="315" t="s">
        <v>23</v>
      </c>
      <c r="DL197" s="282" t="s">
        <v>24</v>
      </c>
      <c r="DM197" s="282" t="s">
        <v>105</v>
      </c>
      <c r="DN197" s="282" t="s">
        <v>115</v>
      </c>
      <c r="DO197" s="282" t="s">
        <v>112</v>
      </c>
      <c r="DP197" s="282" t="s">
        <v>106</v>
      </c>
      <c r="DQ197" s="282" t="s">
        <v>102</v>
      </c>
    </row>
    <row r="198" spans="1:127" ht="15" hidden="1" customHeight="1">
      <c r="A198" s="351"/>
      <c r="B198" s="351"/>
      <c r="C198" s="354"/>
      <c r="D198" s="357"/>
      <c r="E198" s="30">
        <v>1</v>
      </c>
      <c r="F198" s="227">
        <v>2</v>
      </c>
      <c r="G198" s="227">
        <v>3</v>
      </c>
      <c r="H198" s="227">
        <v>4</v>
      </c>
      <c r="I198" s="227">
        <v>5</v>
      </c>
      <c r="J198" s="227">
        <v>6</v>
      </c>
      <c r="K198" s="227">
        <v>7</v>
      </c>
      <c r="L198" s="227">
        <v>8</v>
      </c>
      <c r="M198" s="227">
        <v>9</v>
      </c>
      <c r="N198" s="227">
        <v>10</v>
      </c>
      <c r="O198" s="227">
        <v>11</v>
      </c>
      <c r="P198" s="227">
        <v>12</v>
      </c>
      <c r="Q198" s="336" t="s">
        <v>25</v>
      </c>
      <c r="R198" s="289" t="s">
        <v>26</v>
      </c>
      <c r="S198" s="29">
        <v>1</v>
      </c>
      <c r="T198" s="29">
        <v>2</v>
      </c>
      <c r="U198" s="29">
        <v>3</v>
      </c>
      <c r="V198" s="29">
        <v>4</v>
      </c>
      <c r="W198" s="29">
        <v>5</v>
      </c>
      <c r="X198" s="29">
        <v>6</v>
      </c>
      <c r="Y198" s="29">
        <v>7</v>
      </c>
      <c r="Z198" s="29">
        <v>8</v>
      </c>
      <c r="AA198" s="29">
        <v>9</v>
      </c>
      <c r="AB198" s="29">
        <v>10</v>
      </c>
      <c r="AC198" s="285" t="s">
        <v>25</v>
      </c>
      <c r="AD198" s="338" t="s">
        <v>26</v>
      </c>
      <c r="AE198" s="30">
        <v>1</v>
      </c>
      <c r="AF198" s="227">
        <v>2</v>
      </c>
      <c r="AG198" s="227">
        <v>3</v>
      </c>
      <c r="AH198" s="227">
        <v>4</v>
      </c>
      <c r="AI198" s="227">
        <v>5</v>
      </c>
      <c r="AJ198" s="227">
        <v>6</v>
      </c>
      <c r="AK198" s="227">
        <v>7</v>
      </c>
      <c r="AL198" s="227">
        <v>8</v>
      </c>
      <c r="AM198" s="227">
        <v>9</v>
      </c>
      <c r="AN198" s="227">
        <v>10</v>
      </c>
      <c r="AO198" s="336" t="s">
        <v>25</v>
      </c>
      <c r="AP198" s="289" t="s">
        <v>26</v>
      </c>
      <c r="AQ198" s="29">
        <v>1</v>
      </c>
      <c r="AR198" s="29">
        <v>2</v>
      </c>
      <c r="AS198" s="29">
        <v>3</v>
      </c>
      <c r="AT198" s="29">
        <v>4</v>
      </c>
      <c r="AU198" s="29">
        <v>5</v>
      </c>
      <c r="AV198" s="29">
        <v>6</v>
      </c>
      <c r="AW198" s="29">
        <v>7</v>
      </c>
      <c r="AX198" s="285" t="s">
        <v>25</v>
      </c>
      <c r="AY198" s="278" t="s">
        <v>113</v>
      </c>
      <c r="AZ198" s="297"/>
      <c r="BA198" s="298"/>
      <c r="BB198" s="287" t="s">
        <v>26</v>
      </c>
      <c r="BC198" s="30">
        <v>1</v>
      </c>
      <c r="BD198" s="227">
        <v>2</v>
      </c>
      <c r="BE198" s="227">
        <v>3</v>
      </c>
      <c r="BF198" s="227">
        <v>4</v>
      </c>
      <c r="BG198" s="227">
        <v>5</v>
      </c>
      <c r="BH198" s="288" t="s">
        <v>25</v>
      </c>
      <c r="BI198" s="289" t="s">
        <v>26</v>
      </c>
      <c r="BJ198" s="29">
        <v>1</v>
      </c>
      <c r="BK198" s="29">
        <v>2</v>
      </c>
      <c r="BL198" s="29">
        <v>3</v>
      </c>
      <c r="BM198" s="29">
        <v>4</v>
      </c>
      <c r="BN198" s="29">
        <v>5</v>
      </c>
      <c r="BO198" s="29">
        <v>6</v>
      </c>
      <c r="BP198" s="29">
        <v>7</v>
      </c>
      <c r="BQ198" s="29">
        <v>8</v>
      </c>
      <c r="BR198" s="29">
        <v>9</v>
      </c>
      <c r="BS198" s="29">
        <v>10</v>
      </c>
      <c r="BT198" s="290" t="s">
        <v>25</v>
      </c>
      <c r="BU198" s="278" t="s">
        <v>26</v>
      </c>
      <c r="BV198" s="31">
        <v>1</v>
      </c>
      <c r="BW198" s="31">
        <v>2</v>
      </c>
      <c r="BX198" s="31">
        <v>3</v>
      </c>
      <c r="BY198" s="31">
        <v>4</v>
      </c>
      <c r="BZ198" s="32">
        <v>5</v>
      </c>
      <c r="CA198" s="344" t="s">
        <v>25</v>
      </c>
      <c r="CB198" s="345" t="s">
        <v>26</v>
      </c>
      <c r="CC198" s="230">
        <v>1</v>
      </c>
      <c r="CD198" s="230">
        <v>2</v>
      </c>
      <c r="CE198" s="230">
        <v>3</v>
      </c>
      <c r="CF198" s="230">
        <v>4</v>
      </c>
      <c r="CG198" s="230">
        <v>5</v>
      </c>
      <c r="CH198" s="346" t="s">
        <v>25</v>
      </c>
      <c r="CI198" s="347" t="s">
        <v>26</v>
      </c>
      <c r="CJ198" s="34">
        <v>1</v>
      </c>
      <c r="CK198" s="34">
        <v>2</v>
      </c>
      <c r="CL198" s="34">
        <v>3</v>
      </c>
      <c r="CM198" s="34">
        <v>4</v>
      </c>
      <c r="CN198" s="34">
        <v>5</v>
      </c>
      <c r="CO198" s="348" t="s">
        <v>25</v>
      </c>
      <c r="CP198" s="349" t="s">
        <v>26</v>
      </c>
      <c r="CQ198" s="35">
        <v>1</v>
      </c>
      <c r="CR198" s="35">
        <v>2</v>
      </c>
      <c r="CS198" s="35">
        <v>3</v>
      </c>
      <c r="CT198" s="36">
        <v>4</v>
      </c>
      <c r="CU198" s="35">
        <v>5</v>
      </c>
      <c r="CV198" s="35">
        <v>6</v>
      </c>
      <c r="CW198" s="35">
        <v>7</v>
      </c>
      <c r="CX198" s="35">
        <v>8</v>
      </c>
      <c r="CY198" s="288" t="s">
        <v>25</v>
      </c>
      <c r="CZ198" s="318" t="s">
        <v>26</v>
      </c>
      <c r="DA198" s="37"/>
      <c r="DB198" s="38"/>
      <c r="DC198" s="287" t="s">
        <v>27</v>
      </c>
      <c r="DD198" s="39"/>
      <c r="DE198" s="39"/>
      <c r="DF198" s="39"/>
      <c r="DG198" s="39"/>
      <c r="DH198" s="307"/>
      <c r="DI198" s="310"/>
      <c r="DJ198" s="313"/>
      <c r="DK198" s="316"/>
      <c r="DL198" s="283"/>
      <c r="DM198" s="283"/>
      <c r="DN198" s="283"/>
      <c r="DO198" s="283"/>
      <c r="DP198" s="283"/>
      <c r="DQ198" s="283"/>
    </row>
    <row r="199" spans="1:127" ht="17.25" hidden="1" customHeight="1">
      <c r="A199" s="351"/>
      <c r="B199" s="351"/>
      <c r="C199" s="354"/>
      <c r="D199" s="40" t="s">
        <v>28</v>
      </c>
      <c r="E199" s="180"/>
      <c r="F199" s="43"/>
      <c r="G199" s="43"/>
      <c r="H199" s="43"/>
      <c r="I199" s="43"/>
      <c r="J199" s="43"/>
      <c r="K199" s="43"/>
      <c r="L199" s="43"/>
      <c r="M199" s="43"/>
      <c r="N199" s="44"/>
      <c r="O199" s="44"/>
      <c r="P199" s="44"/>
      <c r="Q199" s="337"/>
      <c r="R199" s="289"/>
      <c r="S199" s="46"/>
      <c r="T199" s="46"/>
      <c r="U199" s="46"/>
      <c r="V199" s="46"/>
      <c r="W199" s="46"/>
      <c r="X199" s="46"/>
      <c r="Y199" s="46"/>
      <c r="Z199" s="46"/>
      <c r="AA199" s="47"/>
      <c r="AB199" s="47"/>
      <c r="AC199" s="286"/>
      <c r="AD199" s="338"/>
      <c r="AE199" s="180"/>
      <c r="AF199" s="43"/>
      <c r="AG199" s="43"/>
      <c r="AH199" s="43"/>
      <c r="AI199" s="43"/>
      <c r="AJ199" s="43"/>
      <c r="AK199" s="43"/>
      <c r="AL199" s="43"/>
      <c r="AM199" s="43"/>
      <c r="AN199" s="43"/>
      <c r="AO199" s="337"/>
      <c r="AP199" s="289"/>
      <c r="AQ199" s="46"/>
      <c r="AR199" s="46"/>
      <c r="AS199" s="46"/>
      <c r="AT199" s="46"/>
      <c r="AU199" s="46"/>
      <c r="AV199" s="46"/>
      <c r="AW199" s="46"/>
      <c r="AX199" s="286"/>
      <c r="AY199" s="278"/>
      <c r="AZ199" s="417"/>
      <c r="BA199" s="418"/>
      <c r="BB199" s="287"/>
      <c r="BC199" s="180"/>
      <c r="BD199" s="43"/>
      <c r="BE199" s="43"/>
      <c r="BF199" s="43"/>
      <c r="BG199" s="43"/>
      <c r="BH199" s="288"/>
      <c r="BI199" s="289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290"/>
      <c r="BU199" s="278"/>
      <c r="BV199" s="49"/>
      <c r="BW199" s="49"/>
      <c r="BX199" s="49"/>
      <c r="BY199" s="49"/>
      <c r="BZ199" s="50"/>
      <c r="CA199" s="344"/>
      <c r="CB199" s="345"/>
      <c r="CC199" s="52"/>
      <c r="CD199" s="52"/>
      <c r="CE199" s="52"/>
      <c r="CF199" s="52"/>
      <c r="CG199" s="52"/>
      <c r="CH199" s="346"/>
      <c r="CI199" s="347"/>
      <c r="CJ199" s="54"/>
      <c r="CK199" s="54"/>
      <c r="CL199" s="54"/>
      <c r="CM199" s="54"/>
      <c r="CN199" s="54"/>
      <c r="CO199" s="348"/>
      <c r="CP199" s="349"/>
      <c r="CQ199" s="57"/>
      <c r="CR199" s="57"/>
      <c r="CS199" s="57"/>
      <c r="CT199" s="181"/>
      <c r="CU199" s="57"/>
      <c r="CV199" s="57"/>
      <c r="CW199" s="57"/>
      <c r="CX199" s="57"/>
      <c r="CY199" s="288"/>
      <c r="CZ199" s="318"/>
      <c r="DA199" s="394"/>
      <c r="DB199" s="395"/>
      <c r="DC199" s="287"/>
      <c r="DD199" s="39" t="s">
        <v>29</v>
      </c>
      <c r="DE199" s="39" t="s">
        <v>30</v>
      </c>
      <c r="DF199" s="39" t="s">
        <v>31</v>
      </c>
      <c r="DG199" s="39" t="s">
        <v>32</v>
      </c>
      <c r="DH199" s="307"/>
      <c r="DI199" s="311"/>
      <c r="DJ199" s="314"/>
      <c r="DK199" s="317"/>
      <c r="DL199" s="283"/>
      <c r="DM199" s="283"/>
      <c r="DN199" s="283"/>
      <c r="DO199" s="283"/>
      <c r="DP199" s="283"/>
      <c r="DQ199" s="283"/>
    </row>
    <row r="200" spans="1:127" ht="15" hidden="1" customHeight="1" thickBot="1">
      <c r="A200" s="352"/>
      <c r="B200" s="352"/>
      <c r="C200" s="355"/>
      <c r="D200" s="40" t="s">
        <v>33</v>
      </c>
      <c r="E200" s="30"/>
      <c r="F200" s="227"/>
      <c r="G200" s="227"/>
      <c r="H200" s="227"/>
      <c r="I200" s="227"/>
      <c r="J200" s="227"/>
      <c r="K200" s="227"/>
      <c r="L200" s="227"/>
      <c r="M200" s="227"/>
      <c r="N200" s="227"/>
      <c r="O200" s="227"/>
      <c r="P200" s="227"/>
      <c r="Q200" s="227">
        <f>SUM(E200:P200)</f>
        <v>0</v>
      </c>
      <c r="R200" s="28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>
        <f>SUM(S200:AB200)</f>
        <v>0</v>
      </c>
      <c r="AD200" s="338"/>
      <c r="AE200" s="30"/>
      <c r="AF200" s="227"/>
      <c r="AG200" s="227"/>
      <c r="AH200" s="227"/>
      <c r="AI200" s="227"/>
      <c r="AJ200" s="227"/>
      <c r="AK200" s="227"/>
      <c r="AL200" s="227"/>
      <c r="AM200" s="227"/>
      <c r="AN200" s="227"/>
      <c r="AO200" s="227">
        <f>SUM(AE200:AN200)</f>
        <v>0</v>
      </c>
      <c r="AP200" s="289"/>
      <c r="AQ200" s="29"/>
      <c r="AR200" s="29"/>
      <c r="AS200" s="29"/>
      <c r="AT200" s="29"/>
      <c r="AU200" s="29"/>
      <c r="AV200" s="29"/>
      <c r="AW200" s="29"/>
      <c r="AX200" s="29">
        <f>SUM(AQ200:AW200)</f>
        <v>0</v>
      </c>
      <c r="AY200" s="278"/>
      <c r="AZ200" s="390"/>
      <c r="BA200" s="391"/>
      <c r="BB200" s="287"/>
      <c r="BC200" s="30"/>
      <c r="BD200" s="227"/>
      <c r="BE200" s="227"/>
      <c r="BF200" s="227"/>
      <c r="BG200" s="227"/>
      <c r="BH200" s="227">
        <f>SUM(BC200:BG200)</f>
        <v>0</v>
      </c>
      <c r="BI200" s="28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>
        <f>SUM(BJ200:BS200)</f>
        <v>0</v>
      </c>
      <c r="BU200" s="278"/>
      <c r="BV200" s="31"/>
      <c r="BW200" s="31"/>
      <c r="BX200" s="31"/>
      <c r="BY200" s="31"/>
      <c r="BZ200" s="31"/>
      <c r="CA200" s="32">
        <f>SUM(BV200:BZ200)</f>
        <v>0</v>
      </c>
      <c r="CB200" s="345"/>
      <c r="CC200" s="230"/>
      <c r="CD200" s="230"/>
      <c r="CE200" s="230"/>
      <c r="CF200" s="230"/>
      <c r="CG200" s="230"/>
      <c r="CH200" s="230">
        <f>SUM(CC200:CG200)</f>
        <v>0</v>
      </c>
      <c r="CI200" s="347"/>
      <c r="CJ200" s="34"/>
      <c r="CK200" s="34"/>
      <c r="CL200" s="34"/>
      <c r="CM200" s="34"/>
      <c r="CN200" s="34"/>
      <c r="CO200" s="63">
        <f>SUM(CJ200:CN200)</f>
        <v>0</v>
      </c>
      <c r="CP200" s="349"/>
      <c r="CQ200" s="35"/>
      <c r="CR200" s="35"/>
      <c r="CS200" s="35"/>
      <c r="CT200" s="36"/>
      <c r="CU200" s="35"/>
      <c r="CV200" s="35"/>
      <c r="CW200" s="35"/>
      <c r="CX200" s="35"/>
      <c r="CY200" s="66">
        <f>SUM(CQ200:CX200)</f>
        <v>0</v>
      </c>
      <c r="CZ200" s="318"/>
      <c r="DA200" s="396"/>
      <c r="DB200" s="397"/>
      <c r="DC200" s="319"/>
      <c r="DD200" s="39"/>
      <c r="DE200" s="39"/>
      <c r="DF200" s="39"/>
      <c r="DG200" s="39"/>
      <c r="DH200" s="308"/>
      <c r="DI200" s="67" t="s">
        <v>34</v>
      </c>
      <c r="DJ200" s="68" t="s">
        <v>35</v>
      </c>
      <c r="DK200" s="69" t="s">
        <v>36</v>
      </c>
      <c r="DL200" s="283"/>
      <c r="DM200" s="283"/>
      <c r="DN200" s="283"/>
      <c r="DO200" s="283"/>
      <c r="DP200" s="283"/>
      <c r="DQ200" s="283"/>
      <c r="DR200" s="279" t="s">
        <v>37</v>
      </c>
      <c r="DS200" s="279"/>
      <c r="DT200" s="279"/>
      <c r="DU200" s="279"/>
      <c r="DV200" s="279"/>
      <c r="DW200" s="279"/>
    </row>
    <row r="201" spans="1:127" ht="18" hidden="1" customHeight="1">
      <c r="A201" s="70">
        <v>136671050011</v>
      </c>
      <c r="B201" s="71">
        <v>1669</v>
      </c>
      <c r="C201" s="476" t="s">
        <v>223</v>
      </c>
      <c r="D201" s="477"/>
      <c r="E201" s="182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 t="str">
        <f>IF(SUMIFS(E201:P201,E201:P201,"&gt;=0")=0,"",SUMIFS(E201:P201,E201:P201,"&gt;=0"))</f>
        <v/>
      </c>
      <c r="R201" s="76" t="str">
        <f>IFERROR(IF($R$197=0,0,((Q201/SUMIFS($E$200:$P$200,E201:P201,"&gt;=0")*100))),"")</f>
        <v/>
      </c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 t="str">
        <f>IF(SUMIFS(S201:AB201,S201:AB201,"&gt;=0")=0,"",SUMIFS(S201:AB201,S201:AB201,"&gt;=0"))</f>
        <v/>
      </c>
      <c r="AD201" s="79" t="str">
        <f>IFERROR(IF($AD$197=0,0,((AC201/SUMIFS($S$200:$AB$200,S201:AB201,"&gt;=0")*100))),"")</f>
        <v/>
      </c>
      <c r="AE201" s="182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 t="str">
        <f>IF(SUMIFS(AE201:AN201,AE201:AN201,"&gt;=0")=0,"",SUMIFS(AE201:AN201,AE201:AN201,"&gt;=0"))</f>
        <v/>
      </c>
      <c r="AP201" s="76" t="str">
        <f>IFERROR(IF($AP$197=0,0,((AO201/SUMIFS($AE$200:$AN$200,AE201:AN201,"&gt;=0"))*100)),"")</f>
        <v/>
      </c>
      <c r="AQ201" s="78"/>
      <c r="AR201" s="78"/>
      <c r="AS201" s="78"/>
      <c r="AT201" s="78"/>
      <c r="AU201" s="78"/>
      <c r="AV201" s="78"/>
      <c r="AW201" s="78"/>
      <c r="AX201" s="78" t="str">
        <f>IF(SUMIFS(AQ201:AW201,AQ201:AW201,"&gt;=0")=0,"",SUMIFS(AQ201:AW201,AQ201:AW201,"&gt;=0"))</f>
        <v/>
      </c>
      <c r="AY201" s="78" t="str">
        <f>IFERROR(IF($AY$197=0,0,((AX201/SUMIFS($AQ$200:$AW$200,AQ201:AW201,"&gt;=0"))*100)),"")</f>
        <v/>
      </c>
      <c r="AZ201" s="384"/>
      <c r="BA201" s="385"/>
      <c r="BB201" s="80" t="str">
        <f>IFERROR(IF(OR($BB$197="",$BB$197=0),0,IF(AZ201/$AZ$200*100=0,"",AZ201/$AZ$200*100)),"")</f>
        <v/>
      </c>
      <c r="BC201" s="182"/>
      <c r="BD201" s="76"/>
      <c r="BE201" s="76"/>
      <c r="BF201" s="76"/>
      <c r="BG201" s="76"/>
      <c r="BH201" s="76" t="str">
        <f>IF(SUMIFS(BC201:BG201,BC201:BG201,"&gt;=0")=0,"",SUMIFS(BC201:BG201,BC201:BG201,"&gt;=0"))</f>
        <v/>
      </c>
      <c r="BI201" s="76" t="str">
        <f>IFERROR(IF($BI$197=0,0,((BH201/SUMIFS($BC$200:$BG$200,BC201:BG201,"&gt;=0"))*100)),"")</f>
        <v/>
      </c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 t="str">
        <f>IF(SUMIFS(BJ201:BS201,BJ201:BS201,"&gt;=0")=0,"",SUMIFS(BJ201:BS201,BJ201:BS201,"&gt;=0"))</f>
        <v/>
      </c>
      <c r="BU201" s="78" t="str">
        <f>IFERROR(IF($BU$197=0,0,((BT201/SUMIFS($BJ$200:$BS$200,BJ201:BS201,"&gt;=0"))*100)),"")</f>
        <v/>
      </c>
      <c r="BV201" s="82"/>
      <c r="BW201" s="82"/>
      <c r="BX201" s="82"/>
      <c r="BY201" s="82"/>
      <c r="BZ201" s="82"/>
      <c r="CA201" s="82" t="str">
        <f>IF(SUMIFS(BV201:BZ201,BV201:BZ201,"&gt;=0")=0,"",SUMIFS(BV201:BZ201,BV201:BZ201,"&gt;=0"))</f>
        <v/>
      </c>
      <c r="CB201" s="82" t="str">
        <f>IFERROR(IF($CB$197=0,0,((CA201/SUMIFS($BV$200:$BZ$200,BV201:BZ201,"&gt;=0"))*100)),"")</f>
        <v/>
      </c>
      <c r="CC201" s="84"/>
      <c r="CD201" s="84"/>
      <c r="CE201" s="84"/>
      <c r="CF201" s="84"/>
      <c r="CG201" s="84"/>
      <c r="CH201" s="84" t="str">
        <f>IF(SUMIFS(CC201:CG201,CC201:CG201,"&gt;=0")=0,"",SUMIFS(CC201:CG201,CC201:CG201,"&gt;=0"))</f>
        <v/>
      </c>
      <c r="CI201" s="84" t="str">
        <f>IFERROR(IF($CI$197=0,0,((CH201/SUMIFS($CC$200:$CG$200,CC201:CG201,"&gt;=0"))*100)),"")</f>
        <v/>
      </c>
      <c r="CJ201" s="86"/>
      <c r="CK201" s="86"/>
      <c r="CL201" s="86"/>
      <c r="CM201" s="86"/>
      <c r="CN201" s="86"/>
      <c r="CO201" s="86" t="str">
        <f>IF(SUMIFS(CJ201:CN201,CJ201:CN201,"&gt;=0")=0,"",SUMIFS(CJ201:CN201,CJ201:CN201,"&gt;=0"))</f>
        <v/>
      </c>
      <c r="CP201" s="86" t="str">
        <f>IFERROR(IF($CP$197=0,0,((CO201/SUMIFS($CJ$200:$CN$200,CJ201:CN201,"&gt;=0"))*100)),"")</f>
        <v/>
      </c>
      <c r="CQ201" s="182"/>
      <c r="CR201" s="76"/>
      <c r="CS201" s="88"/>
      <c r="CT201" s="88"/>
      <c r="CU201" s="88"/>
      <c r="CV201" s="88"/>
      <c r="CW201" s="88"/>
      <c r="CX201" s="88"/>
      <c r="CY201" s="88" t="str">
        <f>IF(SUMIFS(CQ201:CX201,CQ201:CX201,"&gt;=0")=0,"",SUMIFS(CQ201:CX201,CQ201:CX201,"&gt;=0"))</f>
        <v/>
      </c>
      <c r="CZ201" s="89" t="str">
        <f>IFERROR(IF($CZ$197=0,0,((CY201/SUMIFS($CQ$200:$CX$200,CQ201:CX201,"&gt;=0"))*100)),"")</f>
        <v/>
      </c>
      <c r="DA201" s="392"/>
      <c r="DB201" s="393"/>
      <c r="DC201" s="80" t="str">
        <f>IFERROR(IF(OR($DC$197="",$DC$197=0),0,IF((DA201/$DA$199*100)*$DC$197/100=0,"",(DA201/$DA$199*100)*$DC$197/100)),"")</f>
        <v/>
      </c>
      <c r="DD201" s="162" t="str">
        <f>IFERROR((R201*$R$197+AD201*$AD$197)/100*$AC$196/100,"")</f>
        <v/>
      </c>
      <c r="DE201" s="162" t="str">
        <f>IFERROR(((AP201*$AP$197+AY201*$AY$197+BB201*$BB$197)/100)*$BA$196/100,"")</f>
        <v/>
      </c>
      <c r="DF201" s="162" t="str">
        <f>IFERROR(((BI201*$BI$197+BU201*$BU$197+CB201*$CB$197+CI201*$CI$197+CP201*$CP$197+CZ201*$CZ$197)/100)*$CY$196/100,"")</f>
        <v/>
      </c>
      <c r="DG201" s="162" t="str">
        <f>IFERROR(DC201,"")</f>
        <v/>
      </c>
      <c r="DH201" s="93" t="str">
        <f>IFERROR(IF(AND($C$196="",$E$195="",$AE$195="",$BC$195="",$E$194=""),IF(SUM(DD201:DG201)=0,"",SUM(DD201:DG201)),""),"")</f>
        <v/>
      </c>
      <c r="DI201" s="94" t="str">
        <f>IFERROR(75+(100-75)/(100-60)*(DH201-60),"")</f>
        <v/>
      </c>
      <c r="DJ201" s="95" t="str">
        <f>IFERROR(75+(100-75)/(100-55)*(DH201-55),"")</f>
        <v/>
      </c>
      <c r="DK201" s="96" t="str">
        <f>IFERROR(75+(100-75)/(100-50)*(DH201-50),"")</f>
        <v/>
      </c>
      <c r="DL201" s="97" t="str">
        <f>IFERROR(IF(ROUND(IF($C$195="Green",DI201,IF($C$195="Orange",DJ201,IF($C$195="Yellow",DK201,"Error!"))),0)&lt;70,70,ROUND(IF($C$195="Green",DI201,IF($C$195="Orange",DJ201,IF($C$195="Yellow",DK201,"Error!"))),0)),"")</f>
        <v/>
      </c>
      <c r="DM201" s="164" t="str">
        <f>IFERROR(DL201-DL148,"")</f>
        <v/>
      </c>
      <c r="DN201" s="225" t="str">
        <f>DL148</f>
        <v/>
      </c>
      <c r="DO201" s="225">
        <f t="shared" ref="DO201:DO226" si="104">DL81</f>
        <v>77</v>
      </c>
      <c r="DP201" s="225">
        <f t="shared" ref="DP201:DP225" si="105">DL13</f>
        <v>86</v>
      </c>
      <c r="DQ201" s="171">
        <f>IFERROR(AVERAGE(DL201,DN201:DP201),"")</f>
        <v>81.5</v>
      </c>
      <c r="DR201" s="274" t="s">
        <v>40</v>
      </c>
      <c r="DS201" s="275"/>
      <c r="DT201" s="275"/>
      <c r="DU201" s="275"/>
      <c r="DV201" s="276">
        <f>COUNTIFS($DL$201:$DL$240,"&gt;=95",$DL$201:$DL$240,"&lt;=100")</f>
        <v>0</v>
      </c>
      <c r="DW201" s="276"/>
    </row>
    <row r="202" spans="1:127" ht="18" hidden="1" customHeight="1">
      <c r="A202" s="70">
        <v>136678050011</v>
      </c>
      <c r="B202" s="99">
        <v>1670</v>
      </c>
      <c r="C202" s="476" t="s">
        <v>224</v>
      </c>
      <c r="D202" s="477"/>
      <c r="E202" s="182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 t="str">
        <f t="shared" ref="Q202:Q240" si="106">IF(SUMIFS(E202:P202,E202:P202,"&gt;=0")=0,"",SUMIFS(E202:P202,E202:P202,"&gt;=0"))</f>
        <v/>
      </c>
      <c r="R202" s="76" t="str">
        <f t="shared" ref="R202:R240" si="107">IFERROR(IF($R$197=0,0,((Q202/SUMIFS($E$200:$P$200,E202:P202,"&gt;=0")*100))),"")</f>
        <v/>
      </c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 t="str">
        <f t="shared" ref="AC202:AC240" si="108">IF(SUMIFS(S202:AB202,S202:AB202,"&gt;=0")=0,"",SUMIFS(S202:AB202,S202:AB202,"&gt;=0"))</f>
        <v/>
      </c>
      <c r="AD202" s="79" t="str">
        <f t="shared" ref="AD202:AD240" si="109">IFERROR(IF($AD$197=0,0,((AC202/SUMIFS($S$200:$AB$200,S202:AB202,"&gt;=0")*100))),"")</f>
        <v/>
      </c>
      <c r="AE202" s="182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 t="str">
        <f t="shared" ref="AO202:AO240" si="110">IF(SUMIFS(AE202:AN202,AE202:AN202,"&gt;=0")=0,"",SUMIFS(AE202:AN202,AE202:AN202,"&gt;=0"))</f>
        <v/>
      </c>
      <c r="AP202" s="76" t="str">
        <f t="shared" ref="AP202:AP240" si="111">IFERROR(IF($AP$197=0,0,((AO202/SUMIFS($AE$200:$AN$200,AE202:AN202,"&gt;=0"))*100)),"")</f>
        <v/>
      </c>
      <c r="AQ202" s="78"/>
      <c r="AR202" s="78"/>
      <c r="AS202" s="78"/>
      <c r="AT202" s="78"/>
      <c r="AU202" s="78"/>
      <c r="AV202" s="78"/>
      <c r="AW202" s="78"/>
      <c r="AX202" s="78" t="str">
        <f t="shared" ref="AX202" si="112">IF(SUMIFS(AQ202:AW202,AQ202:AW202,"&gt;=0")=0,"",SUMIFS(AQ202:AW202,AQ202:AW202,"&gt;=0"))</f>
        <v/>
      </c>
      <c r="AY202" s="78" t="str">
        <f t="shared" ref="AY202:AY240" si="113">IFERROR(IF($AY$197=0,0,((AX202/SUMIFS($AQ$200:$AW$200,AQ202:AW202,"&gt;=0"))*100)),"")</f>
        <v/>
      </c>
      <c r="AZ202" s="384"/>
      <c r="BA202" s="385"/>
      <c r="BB202" s="80" t="str">
        <f t="shared" ref="BB202:BB240" si="114">IFERROR(IF(OR($BB$197="",$BB$197=0),0,IF(AZ202/$AZ$200*100=0,"",AZ202/$AZ$200*100)),"")</f>
        <v/>
      </c>
      <c r="BC202" s="182"/>
      <c r="BD202" s="76"/>
      <c r="BE202" s="76"/>
      <c r="BF202" s="76"/>
      <c r="BG202" s="76"/>
      <c r="BH202" s="76" t="str">
        <f t="shared" ref="BH202:BH240" si="115">IF(SUMIFS(BC202:BG202,BC202:BG202,"&gt;=0")=0,"",SUMIFS(BC202:BG202,BC202:BG202,"&gt;=0"))</f>
        <v/>
      </c>
      <c r="BI202" s="76" t="str">
        <f t="shared" ref="BI202:BI240" si="116">IFERROR(IF($BI$197=0,0,((BH202/SUMIFS($BC$200:$BG$200,BC202:BG202,"&gt;=0"))*100)),"")</f>
        <v/>
      </c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 t="str">
        <f t="shared" ref="BT202:BT206" si="117">IF(SUMIFS(BJ202:BS202,BJ202:BS202,"&gt;=0")=0,"",SUMIFS(BJ202:BS202,BJ202:BS202,"&gt;=0"))</f>
        <v/>
      </c>
      <c r="BU202" s="78" t="str">
        <f t="shared" ref="BU202:BU240" si="118">IFERROR(IF($BU$197=0,0,((BT202/SUMIFS($BJ$200:$BS$200,BJ202:BS202,"&gt;=0"))*100)),"")</f>
        <v/>
      </c>
      <c r="BV202" s="82"/>
      <c r="BW202" s="82"/>
      <c r="BX202" s="82"/>
      <c r="BY202" s="82"/>
      <c r="BZ202" s="82"/>
      <c r="CA202" s="82" t="str">
        <f t="shared" ref="CA202:CA240" si="119">IF(SUMIFS(BV202:BZ202,BV202:BZ202,"&gt;=0")=0,"",SUMIFS(BV202:BZ202,BV202:BZ202,"&gt;=0"))</f>
        <v/>
      </c>
      <c r="CB202" s="82" t="str">
        <f t="shared" ref="CB202:CB240" si="120">IFERROR(IF($CB$197=0,0,((CA202/SUMIFS($BV$200:$BZ$200,BV202:BZ202,"&gt;=0"))*100)),"")</f>
        <v/>
      </c>
      <c r="CC202" s="84"/>
      <c r="CD202" s="84"/>
      <c r="CE202" s="84"/>
      <c r="CF202" s="84"/>
      <c r="CG202" s="84"/>
      <c r="CH202" s="84" t="str">
        <f t="shared" ref="CH202:CH240" si="121">IF(SUMIFS(CC202:CG202,CC202:CG202,"&gt;=0")=0,"",SUMIFS(CC202:CG202,CC202:CG202,"&gt;=0"))</f>
        <v/>
      </c>
      <c r="CI202" s="84" t="str">
        <f t="shared" ref="CI202:CI240" si="122">IFERROR(IF($CI$197=0,0,((CH202/SUMIFS($CC$200:$CG$200,CC202:CG202,"&gt;=0"))*100)),"")</f>
        <v/>
      </c>
      <c r="CJ202" s="86"/>
      <c r="CK202" s="86"/>
      <c r="CL202" s="86"/>
      <c r="CM202" s="86"/>
      <c r="CN202" s="86"/>
      <c r="CO202" s="86" t="str">
        <f t="shared" ref="CO202:CO207" si="123">IF(SUMIFS(CJ202:CN202,CJ202:CN202,"&gt;=0")=0,"",SUMIFS(CJ202:CN202,CJ202:CN202,"&gt;=0"))</f>
        <v/>
      </c>
      <c r="CP202" s="86" t="str">
        <f t="shared" ref="CP202:CP240" si="124">IFERROR(IF($CP$197=0,0,((CO202/SUMIFS($CJ$200:$CN$200,CJ202:CN202,"&gt;=0"))*100)),"")</f>
        <v/>
      </c>
      <c r="CQ202" s="182"/>
      <c r="CR202" s="76"/>
      <c r="CS202" s="88"/>
      <c r="CT202" s="88"/>
      <c r="CU202" s="88"/>
      <c r="CV202" s="88"/>
      <c r="CW202" s="88"/>
      <c r="CX202" s="88"/>
      <c r="CY202" s="88" t="str">
        <f t="shared" ref="CY202:CY219" si="125">IF(SUMIFS(CQ202:CX202,CQ202:CX202,"&gt;=0")=0,"",SUMIFS(CQ202:CX202,CQ202:CX202,"&gt;=0"))</f>
        <v/>
      </c>
      <c r="CZ202" s="89" t="str">
        <f t="shared" ref="CZ202:CZ240" si="126">IFERROR(IF($CZ$197=0,0,((CY202/SUMIFS($CQ$200:$CX$200,CQ202:CX202,"&gt;=0"))*100)),"")</f>
        <v/>
      </c>
      <c r="DA202" s="386"/>
      <c r="DB202" s="385"/>
      <c r="DC202" s="80" t="str">
        <f t="shared" ref="DC202:DC240" si="127">IFERROR(IF(OR($DC$197="",$DC$197=0),0,IF((DA202/$DA$199*100)*$DC$197/100=0,"",(DA202/$DA$199*100)*$DC$197/100)),"")</f>
        <v/>
      </c>
      <c r="DD202" s="162" t="str">
        <f t="shared" ref="DD202:DD240" si="128">IFERROR((R202*$R$197+AD202*$AD$197)/100*$AC$196/100,"")</f>
        <v/>
      </c>
      <c r="DE202" s="162" t="str">
        <f t="shared" ref="DE202:DE240" si="129">IFERROR(((AP202*$AP$197+AY202*$AY$197+BB202*$BB$197)/100)*$BA$196/100,"")</f>
        <v/>
      </c>
      <c r="DF202" s="162" t="str">
        <f t="shared" ref="DF202:DF240" si="130">IFERROR(((BI202*$BI$197+BU202*$BU$197+CB202*$CB$197+CI202*$CI$197+CP202*$CP$197+CZ202*$CZ$197)/100)*$CY$196/100,"")</f>
        <v/>
      </c>
      <c r="DG202" s="162" t="str">
        <f t="shared" ref="DG202:DG240" si="131">IFERROR(DC202,"")</f>
        <v/>
      </c>
      <c r="DH202" s="93" t="str">
        <f t="shared" ref="DH202:DH240" si="132">IFERROR(IF(AND($C$196="",$E$195="",$AE$195="",$BC$195="",$E$194=""),IF(SUM(DD202:DG202)=0,"",SUM(DD202:DG202)),""),"")</f>
        <v/>
      </c>
      <c r="DI202" s="94" t="str">
        <f t="shared" ref="DI202:DI240" si="133">IFERROR(75+(100-75)/(100-60)*(DH202-60),"")</f>
        <v/>
      </c>
      <c r="DJ202" s="95" t="str">
        <f t="shared" ref="DJ202:DJ240" si="134">IFERROR(75+(100-75)/(100-55)*(DH202-55),"")</f>
        <v/>
      </c>
      <c r="DK202" s="96" t="str">
        <f t="shared" ref="DK202:DK240" si="135">IFERROR(75+(100-75)/(100-50)*(DH202-50),"")</f>
        <v/>
      </c>
      <c r="DL202" s="97" t="str">
        <f t="shared" ref="DL202:DL240" si="136">IFERROR(IF(ROUND(IF($C$195="Green",DI202,IF($C$195="Orange",DJ202,IF($C$195="Yellow",DK202,"Error!"))),0)&lt;70,70,ROUND(IF($C$195="Green",DI202,IF($C$195="Orange",DJ202,IF($C$195="Yellow",DK202,"Error!"))),0)),"")</f>
        <v/>
      </c>
      <c r="DM202" s="164" t="str">
        <f t="shared" ref="DM202:DM240" si="137">IFERROR(DL202-DL149,"")</f>
        <v/>
      </c>
      <c r="DN202" s="225" t="str">
        <f t="shared" ref="DN202:DN240" si="138">DL149</f>
        <v/>
      </c>
      <c r="DO202" s="225">
        <f t="shared" si="104"/>
        <v>74</v>
      </c>
      <c r="DP202" s="225">
        <f t="shared" si="105"/>
        <v>74</v>
      </c>
      <c r="DQ202" s="171">
        <f t="shared" ref="DQ202:DQ240" si="139">IFERROR(AVERAGE(DL202,DN202:DP202),"")</f>
        <v>74</v>
      </c>
      <c r="DR202" s="274" t="s">
        <v>43</v>
      </c>
      <c r="DS202" s="275"/>
      <c r="DT202" s="275"/>
      <c r="DU202" s="275"/>
      <c r="DV202" s="276">
        <f>COUNTIFS($DL$201:$DL$240,"&gt;=90",$DL$201:$DL$240,"&lt;95")</f>
        <v>0</v>
      </c>
      <c r="DW202" s="276"/>
    </row>
    <row r="203" spans="1:127" ht="18" hidden="1" customHeight="1">
      <c r="A203" s="70">
        <v>305420120010</v>
      </c>
      <c r="B203" s="71">
        <v>1671</v>
      </c>
      <c r="C203" s="476" t="s">
        <v>225</v>
      </c>
      <c r="D203" s="477"/>
      <c r="E203" s="182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 t="str">
        <f t="shared" si="106"/>
        <v/>
      </c>
      <c r="R203" s="76" t="str">
        <f t="shared" si="107"/>
        <v/>
      </c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 t="str">
        <f t="shared" si="108"/>
        <v/>
      </c>
      <c r="AD203" s="79" t="str">
        <f t="shared" si="109"/>
        <v/>
      </c>
      <c r="AE203" s="182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 t="str">
        <f t="shared" si="110"/>
        <v/>
      </c>
      <c r="AP203" s="76" t="str">
        <f t="shared" si="111"/>
        <v/>
      </c>
      <c r="AQ203" s="78"/>
      <c r="AR203" s="78"/>
      <c r="AS203" s="78"/>
      <c r="AT203" s="78"/>
      <c r="AU203" s="78"/>
      <c r="AV203" s="78"/>
      <c r="AW203" s="78"/>
      <c r="AX203" s="78" t="str">
        <f>IF(SUMIFS(AQ203:AW203,AQ203:AW203,"&gt;=0")=0,"",SUMIFS(AQ203:AW203,AQ203:AW203,"&gt;=0"))</f>
        <v/>
      </c>
      <c r="AY203" s="78" t="str">
        <f t="shared" si="113"/>
        <v/>
      </c>
      <c r="AZ203" s="384"/>
      <c r="BA203" s="385"/>
      <c r="BB203" s="80" t="str">
        <f t="shared" si="114"/>
        <v/>
      </c>
      <c r="BC203" s="182"/>
      <c r="BD203" s="76"/>
      <c r="BE203" s="76"/>
      <c r="BF203" s="76"/>
      <c r="BG203" s="76"/>
      <c r="BH203" s="76" t="str">
        <f t="shared" si="115"/>
        <v/>
      </c>
      <c r="BI203" s="76" t="str">
        <f t="shared" si="116"/>
        <v/>
      </c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 t="str">
        <f t="shared" si="117"/>
        <v/>
      </c>
      <c r="BU203" s="78" t="str">
        <f t="shared" si="118"/>
        <v/>
      </c>
      <c r="BV203" s="82"/>
      <c r="BW203" s="82"/>
      <c r="BX203" s="82"/>
      <c r="BY203" s="82"/>
      <c r="BZ203" s="82"/>
      <c r="CA203" s="82" t="str">
        <f t="shared" si="119"/>
        <v/>
      </c>
      <c r="CB203" s="82" t="str">
        <f t="shared" si="120"/>
        <v/>
      </c>
      <c r="CC203" s="84"/>
      <c r="CD203" s="84"/>
      <c r="CE203" s="84"/>
      <c r="CF203" s="84"/>
      <c r="CG203" s="84"/>
      <c r="CH203" s="84" t="str">
        <f t="shared" si="121"/>
        <v/>
      </c>
      <c r="CI203" s="84" t="str">
        <f t="shared" si="122"/>
        <v/>
      </c>
      <c r="CJ203" s="86"/>
      <c r="CK203" s="86"/>
      <c r="CL203" s="86"/>
      <c r="CM203" s="86"/>
      <c r="CN203" s="86"/>
      <c r="CO203" s="86" t="str">
        <f t="shared" si="123"/>
        <v/>
      </c>
      <c r="CP203" s="86" t="str">
        <f t="shared" si="124"/>
        <v/>
      </c>
      <c r="CQ203" s="182"/>
      <c r="CR203" s="76"/>
      <c r="CS203" s="88"/>
      <c r="CT203" s="88"/>
      <c r="CU203" s="88"/>
      <c r="CV203" s="88"/>
      <c r="CW203" s="88"/>
      <c r="CX203" s="88"/>
      <c r="CY203" s="88" t="str">
        <f t="shared" si="125"/>
        <v/>
      </c>
      <c r="CZ203" s="89" t="str">
        <f t="shared" si="126"/>
        <v/>
      </c>
      <c r="DA203" s="386"/>
      <c r="DB203" s="385"/>
      <c r="DC203" s="80" t="str">
        <f t="shared" si="127"/>
        <v/>
      </c>
      <c r="DD203" s="162" t="str">
        <f t="shared" si="128"/>
        <v/>
      </c>
      <c r="DE203" s="162" t="str">
        <f t="shared" si="129"/>
        <v/>
      </c>
      <c r="DF203" s="162" t="str">
        <f t="shared" si="130"/>
        <v/>
      </c>
      <c r="DG203" s="162" t="str">
        <f t="shared" si="131"/>
        <v/>
      </c>
      <c r="DH203" s="93" t="str">
        <f t="shared" si="132"/>
        <v/>
      </c>
      <c r="DI203" s="94" t="str">
        <f t="shared" si="133"/>
        <v/>
      </c>
      <c r="DJ203" s="95" t="str">
        <f t="shared" si="134"/>
        <v/>
      </c>
      <c r="DK203" s="96" t="str">
        <f t="shared" si="135"/>
        <v/>
      </c>
      <c r="DL203" s="97" t="str">
        <f t="shared" si="136"/>
        <v/>
      </c>
      <c r="DM203" s="164" t="str">
        <f t="shared" si="137"/>
        <v/>
      </c>
      <c r="DN203" s="225" t="str">
        <f t="shared" si="138"/>
        <v/>
      </c>
      <c r="DO203" s="225">
        <f t="shared" si="104"/>
        <v>76</v>
      </c>
      <c r="DP203" s="225">
        <f t="shared" si="105"/>
        <v>73</v>
      </c>
      <c r="DQ203" s="171">
        <f t="shared" si="139"/>
        <v>74.5</v>
      </c>
      <c r="DR203" s="274" t="s">
        <v>46</v>
      </c>
      <c r="DS203" s="275"/>
      <c r="DT203" s="275"/>
      <c r="DU203" s="275"/>
      <c r="DV203" s="276">
        <f>COUNTIFS($DL$201:$DL$240,"&gt;=85",$DL$201:$DL$240,"&lt;90")</f>
        <v>0</v>
      </c>
      <c r="DW203" s="276"/>
    </row>
    <row r="204" spans="1:127" ht="18" hidden="1" customHeight="1">
      <c r="A204" s="70">
        <v>136673050022</v>
      </c>
      <c r="B204" s="103">
        <v>1672</v>
      </c>
      <c r="C204" s="468" t="s">
        <v>226</v>
      </c>
      <c r="D204" s="469"/>
      <c r="E204" s="182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 t="str">
        <f t="shared" si="106"/>
        <v/>
      </c>
      <c r="R204" s="76" t="str">
        <f t="shared" si="107"/>
        <v/>
      </c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 t="str">
        <f t="shared" si="108"/>
        <v/>
      </c>
      <c r="AD204" s="79" t="str">
        <f t="shared" si="109"/>
        <v/>
      </c>
      <c r="AE204" s="182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 t="str">
        <f t="shared" si="110"/>
        <v/>
      </c>
      <c r="AP204" s="76" t="str">
        <f t="shared" si="111"/>
        <v/>
      </c>
      <c r="AQ204" s="78"/>
      <c r="AR204" s="78"/>
      <c r="AS204" s="78"/>
      <c r="AT204" s="78"/>
      <c r="AU204" s="78"/>
      <c r="AV204" s="78"/>
      <c r="AW204" s="78"/>
      <c r="AX204" s="78" t="str">
        <f t="shared" ref="AX204:AX205" si="140">IF(SUMIFS(AQ204:AW204,AQ204:AW204,"&gt;=0")=0,"",SUMIFS(AQ204:AW204,AQ204:AW204,"&gt;=0"))</f>
        <v/>
      </c>
      <c r="AY204" s="78" t="str">
        <f t="shared" si="113"/>
        <v/>
      </c>
      <c r="AZ204" s="384"/>
      <c r="BA204" s="385"/>
      <c r="BB204" s="80" t="str">
        <f t="shared" si="114"/>
        <v/>
      </c>
      <c r="BC204" s="182"/>
      <c r="BD204" s="76"/>
      <c r="BE204" s="76"/>
      <c r="BF204" s="76"/>
      <c r="BG204" s="76"/>
      <c r="BH204" s="76" t="str">
        <f t="shared" si="115"/>
        <v/>
      </c>
      <c r="BI204" s="76" t="str">
        <f t="shared" si="116"/>
        <v/>
      </c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 t="str">
        <f t="shared" si="117"/>
        <v/>
      </c>
      <c r="BU204" s="78" t="str">
        <f t="shared" si="118"/>
        <v/>
      </c>
      <c r="BV204" s="82"/>
      <c r="BW204" s="82"/>
      <c r="BX204" s="82"/>
      <c r="BY204" s="82"/>
      <c r="BZ204" s="82"/>
      <c r="CA204" s="82" t="str">
        <f t="shared" si="119"/>
        <v/>
      </c>
      <c r="CB204" s="82" t="str">
        <f t="shared" si="120"/>
        <v/>
      </c>
      <c r="CC204" s="84"/>
      <c r="CD204" s="84"/>
      <c r="CE204" s="84"/>
      <c r="CF204" s="84"/>
      <c r="CG204" s="84"/>
      <c r="CH204" s="84" t="str">
        <f t="shared" si="121"/>
        <v/>
      </c>
      <c r="CI204" s="84" t="str">
        <f t="shared" si="122"/>
        <v/>
      </c>
      <c r="CJ204" s="86"/>
      <c r="CK204" s="86"/>
      <c r="CL204" s="86"/>
      <c r="CM204" s="86"/>
      <c r="CN204" s="86"/>
      <c r="CO204" s="86" t="str">
        <f t="shared" si="123"/>
        <v/>
      </c>
      <c r="CP204" s="86" t="str">
        <f t="shared" si="124"/>
        <v/>
      </c>
      <c r="CQ204" s="182"/>
      <c r="CR204" s="76"/>
      <c r="CS204" s="88"/>
      <c r="CT204" s="88"/>
      <c r="CU204" s="88"/>
      <c r="CV204" s="88"/>
      <c r="CW204" s="88"/>
      <c r="CX204" s="88"/>
      <c r="CY204" s="88" t="str">
        <f t="shared" si="125"/>
        <v/>
      </c>
      <c r="CZ204" s="89" t="str">
        <f t="shared" si="126"/>
        <v/>
      </c>
      <c r="DA204" s="386"/>
      <c r="DB204" s="385"/>
      <c r="DC204" s="80" t="str">
        <f t="shared" si="127"/>
        <v/>
      </c>
      <c r="DD204" s="162" t="str">
        <f t="shared" si="128"/>
        <v/>
      </c>
      <c r="DE204" s="162" t="str">
        <f t="shared" si="129"/>
        <v/>
      </c>
      <c r="DF204" s="162" t="str">
        <f t="shared" si="130"/>
        <v/>
      </c>
      <c r="DG204" s="162" t="str">
        <f t="shared" si="131"/>
        <v/>
      </c>
      <c r="DH204" s="93" t="str">
        <f t="shared" si="132"/>
        <v/>
      </c>
      <c r="DI204" s="94" t="str">
        <f t="shared" si="133"/>
        <v/>
      </c>
      <c r="DJ204" s="95" t="str">
        <f t="shared" si="134"/>
        <v/>
      </c>
      <c r="DK204" s="96" t="str">
        <f t="shared" si="135"/>
        <v/>
      </c>
      <c r="DL204" s="97" t="str">
        <f t="shared" si="136"/>
        <v/>
      </c>
      <c r="DM204" s="164" t="str">
        <f t="shared" si="137"/>
        <v/>
      </c>
      <c r="DN204" s="225" t="str">
        <f t="shared" si="138"/>
        <v/>
      </c>
      <c r="DO204" s="225">
        <f t="shared" si="104"/>
        <v>72</v>
      </c>
      <c r="DP204" s="225">
        <f t="shared" si="105"/>
        <v>77</v>
      </c>
      <c r="DQ204" s="171">
        <f t="shared" si="139"/>
        <v>74.5</v>
      </c>
      <c r="DR204" s="274" t="s">
        <v>49</v>
      </c>
      <c r="DS204" s="275"/>
      <c r="DT204" s="275"/>
      <c r="DU204" s="275"/>
      <c r="DV204" s="276">
        <f>COUNTIFS($DL$201:$DL$240,"&gt;=80",$DL$201:$DL$240,"&lt;85")</f>
        <v>0</v>
      </c>
      <c r="DW204" s="276"/>
    </row>
    <row r="205" spans="1:127" ht="18" hidden="1" customHeight="1">
      <c r="A205" s="70">
        <v>136678050032</v>
      </c>
      <c r="B205" s="71">
        <v>1673</v>
      </c>
      <c r="C205" s="476" t="s">
        <v>227</v>
      </c>
      <c r="D205" s="477"/>
      <c r="E205" s="182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 t="str">
        <f t="shared" si="106"/>
        <v/>
      </c>
      <c r="R205" s="76" t="str">
        <f t="shared" si="107"/>
        <v/>
      </c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 t="str">
        <f t="shared" si="108"/>
        <v/>
      </c>
      <c r="AD205" s="79" t="str">
        <f t="shared" si="109"/>
        <v/>
      </c>
      <c r="AE205" s="182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 t="str">
        <f t="shared" si="110"/>
        <v/>
      </c>
      <c r="AP205" s="76" t="str">
        <f t="shared" si="111"/>
        <v/>
      </c>
      <c r="AQ205" s="78"/>
      <c r="AR205" s="78"/>
      <c r="AS205" s="78"/>
      <c r="AT205" s="78"/>
      <c r="AU205" s="78"/>
      <c r="AV205" s="78"/>
      <c r="AW205" s="78"/>
      <c r="AX205" s="78" t="str">
        <f t="shared" si="140"/>
        <v/>
      </c>
      <c r="AY205" s="78" t="str">
        <f t="shared" si="113"/>
        <v/>
      </c>
      <c r="AZ205" s="384"/>
      <c r="BA205" s="385"/>
      <c r="BB205" s="80" t="str">
        <f t="shared" si="114"/>
        <v/>
      </c>
      <c r="BC205" s="182"/>
      <c r="BD205" s="76"/>
      <c r="BE205" s="76"/>
      <c r="BF205" s="76"/>
      <c r="BG205" s="76"/>
      <c r="BH205" s="76" t="str">
        <f t="shared" si="115"/>
        <v/>
      </c>
      <c r="BI205" s="76" t="str">
        <f t="shared" si="116"/>
        <v/>
      </c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 t="str">
        <f t="shared" si="117"/>
        <v/>
      </c>
      <c r="BU205" s="78" t="str">
        <f t="shared" si="118"/>
        <v/>
      </c>
      <c r="BV205" s="82"/>
      <c r="BW205" s="82"/>
      <c r="BX205" s="82"/>
      <c r="BY205" s="82"/>
      <c r="BZ205" s="82"/>
      <c r="CA205" s="82" t="str">
        <f t="shared" si="119"/>
        <v/>
      </c>
      <c r="CB205" s="82" t="str">
        <f t="shared" si="120"/>
        <v/>
      </c>
      <c r="CC205" s="84"/>
      <c r="CD205" s="84"/>
      <c r="CE205" s="84"/>
      <c r="CF205" s="84"/>
      <c r="CG205" s="84"/>
      <c r="CH205" s="84" t="str">
        <f t="shared" si="121"/>
        <v/>
      </c>
      <c r="CI205" s="84" t="str">
        <f t="shared" si="122"/>
        <v/>
      </c>
      <c r="CJ205" s="86"/>
      <c r="CK205" s="86"/>
      <c r="CL205" s="86"/>
      <c r="CM205" s="86"/>
      <c r="CN205" s="86"/>
      <c r="CO205" s="86" t="str">
        <f t="shared" si="123"/>
        <v/>
      </c>
      <c r="CP205" s="86" t="str">
        <f t="shared" si="124"/>
        <v/>
      </c>
      <c r="CQ205" s="182"/>
      <c r="CR205" s="76"/>
      <c r="CS205" s="88"/>
      <c r="CT205" s="88"/>
      <c r="CU205" s="88"/>
      <c r="CV205" s="88"/>
      <c r="CW205" s="88"/>
      <c r="CX205" s="88"/>
      <c r="CY205" s="88" t="str">
        <f t="shared" si="125"/>
        <v/>
      </c>
      <c r="CZ205" s="89" t="str">
        <f t="shared" si="126"/>
        <v/>
      </c>
      <c r="DA205" s="386"/>
      <c r="DB205" s="385"/>
      <c r="DC205" s="80" t="str">
        <f t="shared" si="127"/>
        <v/>
      </c>
      <c r="DD205" s="162" t="str">
        <f t="shared" si="128"/>
        <v/>
      </c>
      <c r="DE205" s="162" t="str">
        <f t="shared" si="129"/>
        <v/>
      </c>
      <c r="DF205" s="162" t="str">
        <f t="shared" si="130"/>
        <v/>
      </c>
      <c r="DG205" s="162" t="str">
        <f t="shared" si="131"/>
        <v/>
      </c>
      <c r="DH205" s="93" t="str">
        <f t="shared" si="132"/>
        <v/>
      </c>
      <c r="DI205" s="94" t="str">
        <f t="shared" si="133"/>
        <v/>
      </c>
      <c r="DJ205" s="95" t="str">
        <f t="shared" si="134"/>
        <v/>
      </c>
      <c r="DK205" s="96" t="str">
        <f t="shared" si="135"/>
        <v/>
      </c>
      <c r="DL205" s="97" t="str">
        <f t="shared" si="136"/>
        <v/>
      </c>
      <c r="DM205" s="164" t="str">
        <f t="shared" si="137"/>
        <v/>
      </c>
      <c r="DN205" s="225" t="str">
        <f t="shared" si="138"/>
        <v/>
      </c>
      <c r="DO205" s="225">
        <f t="shared" si="104"/>
        <v>72</v>
      </c>
      <c r="DP205" s="225">
        <f t="shared" si="105"/>
        <v>75</v>
      </c>
      <c r="DQ205" s="171">
        <f t="shared" si="139"/>
        <v>73.5</v>
      </c>
      <c r="DR205" s="274" t="s">
        <v>52</v>
      </c>
      <c r="DS205" s="275"/>
      <c r="DT205" s="275"/>
      <c r="DU205" s="275"/>
      <c r="DV205" s="276">
        <f>COUNTIFS($DL$201:$DL$240,"&gt;=75",$DL$201:$DL$240,"&lt;80")</f>
        <v>0</v>
      </c>
      <c r="DW205" s="276"/>
    </row>
    <row r="206" spans="1:127" ht="18" hidden="1" customHeight="1">
      <c r="A206" s="70">
        <v>136678050034</v>
      </c>
      <c r="B206" s="71">
        <v>1674</v>
      </c>
      <c r="C206" s="474" t="s">
        <v>228</v>
      </c>
      <c r="D206" s="475"/>
      <c r="E206" s="182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 t="str">
        <f t="shared" si="106"/>
        <v/>
      </c>
      <c r="R206" s="76" t="str">
        <f t="shared" si="107"/>
        <v/>
      </c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 t="str">
        <f t="shared" si="108"/>
        <v/>
      </c>
      <c r="AD206" s="79" t="str">
        <f t="shared" si="109"/>
        <v/>
      </c>
      <c r="AE206" s="182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 t="str">
        <f t="shared" si="110"/>
        <v/>
      </c>
      <c r="AP206" s="76" t="str">
        <f t="shared" si="111"/>
        <v/>
      </c>
      <c r="AQ206" s="78"/>
      <c r="AR206" s="78"/>
      <c r="AS206" s="78"/>
      <c r="AT206" s="78"/>
      <c r="AU206" s="78"/>
      <c r="AV206" s="78"/>
      <c r="AW206" s="78"/>
      <c r="AX206" s="78" t="str">
        <f>IF(SUMIFS(AQ206:AW206,AQ206:AW206,"&gt;=0")=0,"",SUMIFS(AQ206:AW206,AQ206:AW206,"&gt;=0"))</f>
        <v/>
      </c>
      <c r="AY206" s="78" t="str">
        <f t="shared" si="113"/>
        <v/>
      </c>
      <c r="AZ206" s="384"/>
      <c r="BA206" s="385"/>
      <c r="BB206" s="80" t="str">
        <f t="shared" si="114"/>
        <v/>
      </c>
      <c r="BC206" s="182"/>
      <c r="BD206" s="76"/>
      <c r="BE206" s="76"/>
      <c r="BF206" s="76"/>
      <c r="BG206" s="76"/>
      <c r="BH206" s="76" t="str">
        <f t="shared" si="115"/>
        <v/>
      </c>
      <c r="BI206" s="76" t="str">
        <f t="shared" si="116"/>
        <v/>
      </c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 t="str">
        <f t="shared" si="117"/>
        <v/>
      </c>
      <c r="BU206" s="78" t="str">
        <f t="shared" si="118"/>
        <v/>
      </c>
      <c r="BV206" s="82"/>
      <c r="BW206" s="82"/>
      <c r="BX206" s="82"/>
      <c r="BY206" s="82"/>
      <c r="BZ206" s="82"/>
      <c r="CA206" s="82" t="str">
        <f t="shared" si="119"/>
        <v/>
      </c>
      <c r="CB206" s="82" t="str">
        <f t="shared" si="120"/>
        <v/>
      </c>
      <c r="CC206" s="84"/>
      <c r="CD206" s="84"/>
      <c r="CE206" s="84"/>
      <c r="CF206" s="84"/>
      <c r="CG206" s="84"/>
      <c r="CH206" s="84" t="str">
        <f t="shared" si="121"/>
        <v/>
      </c>
      <c r="CI206" s="84" t="str">
        <f t="shared" si="122"/>
        <v/>
      </c>
      <c r="CJ206" s="86"/>
      <c r="CK206" s="86"/>
      <c r="CL206" s="86"/>
      <c r="CM206" s="86"/>
      <c r="CN206" s="86"/>
      <c r="CO206" s="86" t="str">
        <f t="shared" si="123"/>
        <v/>
      </c>
      <c r="CP206" s="86" t="str">
        <f t="shared" si="124"/>
        <v/>
      </c>
      <c r="CQ206" s="182"/>
      <c r="CR206" s="76"/>
      <c r="CS206" s="88"/>
      <c r="CT206" s="88"/>
      <c r="CU206" s="88"/>
      <c r="CV206" s="88"/>
      <c r="CW206" s="88"/>
      <c r="CX206" s="88"/>
      <c r="CY206" s="88" t="str">
        <f t="shared" si="125"/>
        <v/>
      </c>
      <c r="CZ206" s="89" t="str">
        <f t="shared" si="126"/>
        <v/>
      </c>
      <c r="DA206" s="386"/>
      <c r="DB206" s="385"/>
      <c r="DC206" s="80" t="str">
        <f t="shared" si="127"/>
        <v/>
      </c>
      <c r="DD206" s="162" t="str">
        <f t="shared" si="128"/>
        <v/>
      </c>
      <c r="DE206" s="162" t="str">
        <f t="shared" si="129"/>
        <v/>
      </c>
      <c r="DF206" s="162" t="str">
        <f t="shared" si="130"/>
        <v/>
      </c>
      <c r="DG206" s="162" t="str">
        <f t="shared" si="131"/>
        <v/>
      </c>
      <c r="DH206" s="93" t="str">
        <f t="shared" si="132"/>
        <v/>
      </c>
      <c r="DI206" s="94" t="str">
        <f t="shared" si="133"/>
        <v/>
      </c>
      <c r="DJ206" s="95" t="str">
        <f t="shared" si="134"/>
        <v/>
      </c>
      <c r="DK206" s="96" t="str">
        <f t="shared" si="135"/>
        <v/>
      </c>
      <c r="DL206" s="97" t="str">
        <f t="shared" si="136"/>
        <v/>
      </c>
      <c r="DM206" s="164" t="str">
        <f t="shared" si="137"/>
        <v/>
      </c>
      <c r="DN206" s="225" t="str">
        <f t="shared" si="138"/>
        <v/>
      </c>
      <c r="DO206" s="225">
        <f t="shared" si="104"/>
        <v>84</v>
      </c>
      <c r="DP206" s="225">
        <f t="shared" si="105"/>
        <v>85</v>
      </c>
      <c r="DQ206" s="171">
        <f t="shared" si="139"/>
        <v>84.5</v>
      </c>
      <c r="DR206" s="274" t="s">
        <v>55</v>
      </c>
      <c r="DS206" s="275"/>
      <c r="DT206" s="275"/>
      <c r="DU206" s="275"/>
      <c r="DV206" s="276">
        <f>COUNTIFS($DL$201:$DL$240,"&lt;75")</f>
        <v>0</v>
      </c>
      <c r="DW206" s="276"/>
    </row>
    <row r="207" spans="1:127" ht="18" hidden="1" customHeight="1">
      <c r="A207" s="70">
        <v>301448110286</v>
      </c>
      <c r="B207" s="71">
        <v>1675</v>
      </c>
      <c r="C207" s="474" t="s">
        <v>229</v>
      </c>
      <c r="D207" s="475"/>
      <c r="E207" s="182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 t="str">
        <f t="shared" si="106"/>
        <v/>
      </c>
      <c r="R207" s="76" t="str">
        <f t="shared" si="107"/>
        <v/>
      </c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 t="str">
        <f t="shared" si="108"/>
        <v/>
      </c>
      <c r="AD207" s="79" t="str">
        <f t="shared" si="109"/>
        <v/>
      </c>
      <c r="AE207" s="182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 t="str">
        <f t="shared" si="110"/>
        <v/>
      </c>
      <c r="AP207" s="76" t="str">
        <f t="shared" si="111"/>
        <v/>
      </c>
      <c r="AQ207" s="78"/>
      <c r="AR207" s="78"/>
      <c r="AS207" s="78"/>
      <c r="AT207" s="78"/>
      <c r="AU207" s="78"/>
      <c r="AV207" s="78"/>
      <c r="AW207" s="78"/>
      <c r="AX207" s="78" t="str">
        <f t="shared" ref="AX207:AX240" si="141">IF(SUMIFS(AQ207:AW207,AQ207:AW207,"&gt;=0")=0,"",SUMIFS(AQ207:AW207,AQ207:AW207,"&gt;=0"))</f>
        <v/>
      </c>
      <c r="AY207" s="78" t="str">
        <f t="shared" si="113"/>
        <v/>
      </c>
      <c r="AZ207" s="384"/>
      <c r="BA207" s="385"/>
      <c r="BB207" s="80" t="str">
        <f t="shared" si="114"/>
        <v/>
      </c>
      <c r="BC207" s="182"/>
      <c r="BD207" s="76"/>
      <c r="BE207" s="76"/>
      <c r="BF207" s="76"/>
      <c r="BG207" s="76"/>
      <c r="BH207" s="76" t="str">
        <f t="shared" si="115"/>
        <v/>
      </c>
      <c r="BI207" s="76" t="str">
        <f t="shared" si="116"/>
        <v/>
      </c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 t="str">
        <f>IF(SUMIFS(BJ207:BS207,BJ207:BS207,"&gt;=0")=0,"",SUMIFS(BJ207:BS207,BJ207:BS207,"&gt;=0"))</f>
        <v/>
      </c>
      <c r="BU207" s="78" t="str">
        <f t="shared" si="118"/>
        <v/>
      </c>
      <c r="BV207" s="82"/>
      <c r="BW207" s="82"/>
      <c r="BX207" s="82"/>
      <c r="BY207" s="82"/>
      <c r="BZ207" s="82"/>
      <c r="CA207" s="82" t="str">
        <f t="shared" si="119"/>
        <v/>
      </c>
      <c r="CB207" s="82" t="str">
        <f t="shared" si="120"/>
        <v/>
      </c>
      <c r="CC207" s="84"/>
      <c r="CD207" s="84"/>
      <c r="CE207" s="84"/>
      <c r="CF207" s="84"/>
      <c r="CG207" s="84"/>
      <c r="CH207" s="84" t="str">
        <f t="shared" si="121"/>
        <v/>
      </c>
      <c r="CI207" s="84" t="str">
        <f t="shared" si="122"/>
        <v/>
      </c>
      <c r="CJ207" s="86"/>
      <c r="CK207" s="86"/>
      <c r="CL207" s="86"/>
      <c r="CM207" s="86"/>
      <c r="CN207" s="86"/>
      <c r="CO207" s="86" t="str">
        <f t="shared" si="123"/>
        <v/>
      </c>
      <c r="CP207" s="86" t="str">
        <f t="shared" si="124"/>
        <v/>
      </c>
      <c r="CQ207" s="182"/>
      <c r="CR207" s="76"/>
      <c r="CS207" s="88"/>
      <c r="CT207" s="88"/>
      <c r="CU207" s="88"/>
      <c r="CV207" s="88"/>
      <c r="CW207" s="88"/>
      <c r="CX207" s="88"/>
      <c r="CY207" s="88" t="str">
        <f t="shared" si="125"/>
        <v/>
      </c>
      <c r="CZ207" s="89" t="str">
        <f t="shared" si="126"/>
        <v/>
      </c>
      <c r="DA207" s="386"/>
      <c r="DB207" s="385"/>
      <c r="DC207" s="80" t="str">
        <f t="shared" si="127"/>
        <v/>
      </c>
      <c r="DD207" s="162" t="str">
        <f t="shared" si="128"/>
        <v/>
      </c>
      <c r="DE207" s="162" t="str">
        <f t="shared" si="129"/>
        <v/>
      </c>
      <c r="DF207" s="162" t="str">
        <f t="shared" si="130"/>
        <v/>
      </c>
      <c r="DG207" s="162" t="str">
        <f t="shared" si="131"/>
        <v/>
      </c>
      <c r="DH207" s="93" t="str">
        <f t="shared" si="132"/>
        <v/>
      </c>
      <c r="DI207" s="94" t="str">
        <f t="shared" si="133"/>
        <v/>
      </c>
      <c r="DJ207" s="95" t="str">
        <f t="shared" si="134"/>
        <v/>
      </c>
      <c r="DK207" s="96" t="str">
        <f t="shared" si="135"/>
        <v/>
      </c>
      <c r="DL207" s="97" t="str">
        <f t="shared" si="136"/>
        <v/>
      </c>
      <c r="DM207" s="164" t="str">
        <f t="shared" si="137"/>
        <v/>
      </c>
      <c r="DN207" s="225" t="str">
        <f t="shared" si="138"/>
        <v/>
      </c>
      <c r="DO207" s="225">
        <f t="shared" si="104"/>
        <v>79</v>
      </c>
      <c r="DP207" s="225">
        <f t="shared" si="105"/>
        <v>82</v>
      </c>
      <c r="DQ207" s="171">
        <f t="shared" si="139"/>
        <v>80.5</v>
      </c>
      <c r="DR207" s="271" t="s">
        <v>25</v>
      </c>
      <c r="DS207" s="272"/>
      <c r="DT207" s="272"/>
      <c r="DU207" s="272"/>
      <c r="DV207" s="273">
        <f>SUM(DV201:DW206)</f>
        <v>0</v>
      </c>
      <c r="DW207" s="273"/>
    </row>
    <row r="208" spans="1:127" ht="18" hidden="1" customHeight="1">
      <c r="A208" s="70">
        <v>109337050135</v>
      </c>
      <c r="B208" s="99">
        <v>1676</v>
      </c>
      <c r="C208" s="478" t="s">
        <v>230</v>
      </c>
      <c r="D208" s="479"/>
      <c r="E208" s="182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 t="str">
        <f t="shared" si="106"/>
        <v/>
      </c>
      <c r="R208" s="76" t="str">
        <f t="shared" si="107"/>
        <v/>
      </c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 t="str">
        <f t="shared" si="108"/>
        <v/>
      </c>
      <c r="AD208" s="79" t="str">
        <f t="shared" si="109"/>
        <v/>
      </c>
      <c r="AE208" s="182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 t="str">
        <f t="shared" si="110"/>
        <v/>
      </c>
      <c r="AP208" s="76" t="str">
        <f t="shared" si="111"/>
        <v/>
      </c>
      <c r="AQ208" s="78"/>
      <c r="AR208" s="78"/>
      <c r="AS208" s="78"/>
      <c r="AT208" s="78"/>
      <c r="AU208" s="78"/>
      <c r="AV208" s="78"/>
      <c r="AW208" s="78"/>
      <c r="AX208" s="78" t="str">
        <f t="shared" si="141"/>
        <v/>
      </c>
      <c r="AY208" s="78" t="str">
        <f t="shared" si="113"/>
        <v/>
      </c>
      <c r="AZ208" s="384"/>
      <c r="BA208" s="385"/>
      <c r="BB208" s="80" t="str">
        <f t="shared" si="114"/>
        <v/>
      </c>
      <c r="BC208" s="182"/>
      <c r="BD208" s="76"/>
      <c r="BE208" s="76"/>
      <c r="BF208" s="76"/>
      <c r="BG208" s="76"/>
      <c r="BH208" s="76" t="str">
        <f t="shared" si="115"/>
        <v/>
      </c>
      <c r="BI208" s="76" t="str">
        <f t="shared" si="116"/>
        <v/>
      </c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 t="str">
        <f t="shared" ref="BT208:BT240" si="142">IF(SUMIFS(BJ208:BS208,BJ208:BS208,"&gt;=0")=0,"",SUMIFS(BJ208:BS208,BJ208:BS208,"&gt;=0"))</f>
        <v/>
      </c>
      <c r="BU208" s="78" t="str">
        <f t="shared" si="118"/>
        <v/>
      </c>
      <c r="BV208" s="82"/>
      <c r="BW208" s="82"/>
      <c r="BX208" s="82"/>
      <c r="BY208" s="82"/>
      <c r="BZ208" s="82"/>
      <c r="CA208" s="82" t="str">
        <f t="shared" si="119"/>
        <v/>
      </c>
      <c r="CB208" s="82" t="str">
        <f t="shared" si="120"/>
        <v/>
      </c>
      <c r="CC208" s="84"/>
      <c r="CD208" s="84"/>
      <c r="CE208" s="84"/>
      <c r="CF208" s="84"/>
      <c r="CG208" s="84"/>
      <c r="CH208" s="84" t="str">
        <f t="shared" si="121"/>
        <v/>
      </c>
      <c r="CI208" s="84" t="str">
        <f t="shared" si="122"/>
        <v/>
      </c>
      <c r="CJ208" s="86"/>
      <c r="CK208" s="86"/>
      <c r="CL208" s="86"/>
      <c r="CM208" s="86"/>
      <c r="CN208" s="86"/>
      <c r="CO208" s="86" t="str">
        <f>IF(SUMIFS(CJ208:CN208,CJ208:CN208,"&gt;=0")=0,"",SUMIFS(CJ208:CN208,CJ208:CN208,"&gt;=0"))</f>
        <v/>
      </c>
      <c r="CP208" s="86" t="str">
        <f t="shared" si="124"/>
        <v/>
      </c>
      <c r="CQ208" s="182"/>
      <c r="CR208" s="76"/>
      <c r="CS208" s="88"/>
      <c r="CT208" s="88"/>
      <c r="CU208" s="88"/>
      <c r="CV208" s="88"/>
      <c r="CW208" s="88"/>
      <c r="CX208" s="88"/>
      <c r="CY208" s="88" t="str">
        <f t="shared" si="125"/>
        <v/>
      </c>
      <c r="CZ208" s="89" t="str">
        <f t="shared" si="126"/>
        <v/>
      </c>
      <c r="DA208" s="386"/>
      <c r="DB208" s="385"/>
      <c r="DC208" s="80" t="str">
        <f t="shared" si="127"/>
        <v/>
      </c>
      <c r="DD208" s="162" t="str">
        <f t="shared" si="128"/>
        <v/>
      </c>
      <c r="DE208" s="162" t="str">
        <f t="shared" si="129"/>
        <v/>
      </c>
      <c r="DF208" s="162" t="str">
        <f t="shared" si="130"/>
        <v/>
      </c>
      <c r="DG208" s="162" t="str">
        <f t="shared" si="131"/>
        <v/>
      </c>
      <c r="DH208" s="93" t="str">
        <f t="shared" si="132"/>
        <v/>
      </c>
      <c r="DI208" s="94" t="str">
        <f t="shared" si="133"/>
        <v/>
      </c>
      <c r="DJ208" s="95" t="str">
        <f t="shared" si="134"/>
        <v/>
      </c>
      <c r="DK208" s="96" t="str">
        <f t="shared" si="135"/>
        <v/>
      </c>
      <c r="DL208" s="97" t="str">
        <f t="shared" si="136"/>
        <v/>
      </c>
      <c r="DM208" s="164" t="str">
        <f t="shared" si="137"/>
        <v/>
      </c>
      <c r="DN208" s="225" t="str">
        <f t="shared" si="138"/>
        <v/>
      </c>
      <c r="DO208" s="225">
        <f t="shared" si="104"/>
        <v>73</v>
      </c>
      <c r="DP208" s="225">
        <f t="shared" si="105"/>
        <v>79</v>
      </c>
      <c r="DQ208" s="171">
        <f t="shared" si="139"/>
        <v>76</v>
      </c>
    </row>
    <row r="209" spans="1:121" ht="18" hidden="1" customHeight="1">
      <c r="A209" s="70">
        <v>406913150532</v>
      </c>
      <c r="B209" s="71">
        <v>366</v>
      </c>
      <c r="C209" s="476" t="s">
        <v>231</v>
      </c>
      <c r="D209" s="477"/>
      <c r="E209" s="182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 t="str">
        <f t="shared" si="106"/>
        <v/>
      </c>
      <c r="R209" s="76" t="str">
        <f t="shared" si="107"/>
        <v/>
      </c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 t="str">
        <f t="shared" si="108"/>
        <v/>
      </c>
      <c r="AD209" s="79" t="str">
        <f t="shared" si="109"/>
        <v/>
      </c>
      <c r="AE209" s="182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 t="str">
        <f t="shared" si="110"/>
        <v/>
      </c>
      <c r="AP209" s="76" t="str">
        <f t="shared" si="111"/>
        <v/>
      </c>
      <c r="AQ209" s="78"/>
      <c r="AR209" s="78"/>
      <c r="AS209" s="78"/>
      <c r="AT209" s="78"/>
      <c r="AU209" s="78"/>
      <c r="AV209" s="78"/>
      <c r="AW209" s="78"/>
      <c r="AX209" s="78" t="str">
        <f t="shared" si="141"/>
        <v/>
      </c>
      <c r="AY209" s="78" t="str">
        <f t="shared" si="113"/>
        <v/>
      </c>
      <c r="AZ209" s="384"/>
      <c r="BA209" s="385"/>
      <c r="BB209" s="80" t="str">
        <f t="shared" si="114"/>
        <v/>
      </c>
      <c r="BC209" s="182"/>
      <c r="BD209" s="76"/>
      <c r="BE209" s="76"/>
      <c r="BF209" s="76"/>
      <c r="BG209" s="76"/>
      <c r="BH209" s="76" t="str">
        <f t="shared" si="115"/>
        <v/>
      </c>
      <c r="BI209" s="76" t="str">
        <f t="shared" si="116"/>
        <v/>
      </c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 t="str">
        <f t="shared" si="142"/>
        <v/>
      </c>
      <c r="BU209" s="78" t="str">
        <f t="shared" si="118"/>
        <v/>
      </c>
      <c r="BV209" s="82"/>
      <c r="BW209" s="82"/>
      <c r="BX209" s="82"/>
      <c r="BY209" s="82"/>
      <c r="BZ209" s="82"/>
      <c r="CA209" s="82" t="str">
        <f t="shared" si="119"/>
        <v/>
      </c>
      <c r="CB209" s="82" t="str">
        <f t="shared" si="120"/>
        <v/>
      </c>
      <c r="CC209" s="84"/>
      <c r="CD209" s="84"/>
      <c r="CE209" s="84"/>
      <c r="CF209" s="84"/>
      <c r="CG209" s="84"/>
      <c r="CH209" s="84" t="str">
        <f t="shared" si="121"/>
        <v/>
      </c>
      <c r="CI209" s="84" t="str">
        <f t="shared" si="122"/>
        <v/>
      </c>
      <c r="CJ209" s="86"/>
      <c r="CK209" s="86"/>
      <c r="CL209" s="86"/>
      <c r="CM209" s="86"/>
      <c r="CN209" s="86"/>
      <c r="CO209" s="86" t="str">
        <f t="shared" ref="CO209:CO240" si="143">IF(SUMIFS(CJ209:CN209,CJ209:CN209,"&gt;=0")=0,"",SUMIFS(CJ209:CN209,CJ209:CN209,"&gt;=0"))</f>
        <v/>
      </c>
      <c r="CP209" s="86" t="str">
        <f t="shared" si="124"/>
        <v/>
      </c>
      <c r="CQ209" s="182"/>
      <c r="CR209" s="76"/>
      <c r="CS209" s="88"/>
      <c r="CT209" s="88"/>
      <c r="CU209" s="88"/>
      <c r="CV209" s="88"/>
      <c r="CW209" s="88"/>
      <c r="CX209" s="88"/>
      <c r="CY209" s="88" t="str">
        <f t="shared" si="125"/>
        <v/>
      </c>
      <c r="CZ209" s="89" t="str">
        <f t="shared" si="126"/>
        <v/>
      </c>
      <c r="DA209" s="386"/>
      <c r="DB209" s="385"/>
      <c r="DC209" s="80" t="str">
        <f t="shared" si="127"/>
        <v/>
      </c>
      <c r="DD209" s="162" t="str">
        <f t="shared" si="128"/>
        <v/>
      </c>
      <c r="DE209" s="162" t="str">
        <f t="shared" si="129"/>
        <v/>
      </c>
      <c r="DF209" s="162" t="str">
        <f t="shared" si="130"/>
        <v/>
      </c>
      <c r="DG209" s="162" t="str">
        <f t="shared" si="131"/>
        <v/>
      </c>
      <c r="DH209" s="93" t="str">
        <f t="shared" si="132"/>
        <v/>
      </c>
      <c r="DI209" s="94" t="str">
        <f t="shared" si="133"/>
        <v/>
      </c>
      <c r="DJ209" s="95" t="str">
        <f t="shared" si="134"/>
        <v/>
      </c>
      <c r="DK209" s="96" t="str">
        <f t="shared" si="135"/>
        <v/>
      </c>
      <c r="DL209" s="97" t="str">
        <f t="shared" si="136"/>
        <v/>
      </c>
      <c r="DM209" s="164" t="str">
        <f t="shared" si="137"/>
        <v/>
      </c>
      <c r="DN209" s="225" t="str">
        <f t="shared" si="138"/>
        <v/>
      </c>
      <c r="DO209" s="225">
        <f t="shared" si="104"/>
        <v>73</v>
      </c>
      <c r="DP209" s="225">
        <f t="shared" si="105"/>
        <v>70</v>
      </c>
      <c r="DQ209" s="171">
        <f t="shared" si="139"/>
        <v>71.5</v>
      </c>
    </row>
    <row r="210" spans="1:121" ht="18" hidden="1" customHeight="1">
      <c r="A210" s="70">
        <v>406913150533</v>
      </c>
      <c r="B210" s="103">
        <v>344</v>
      </c>
      <c r="C210" s="468" t="s">
        <v>232</v>
      </c>
      <c r="D210" s="469"/>
      <c r="E210" s="182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 t="str">
        <f t="shared" si="106"/>
        <v/>
      </c>
      <c r="R210" s="76" t="str">
        <f t="shared" si="107"/>
        <v/>
      </c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 t="str">
        <f t="shared" si="108"/>
        <v/>
      </c>
      <c r="AD210" s="79" t="str">
        <f t="shared" si="109"/>
        <v/>
      </c>
      <c r="AE210" s="182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 t="str">
        <f t="shared" si="110"/>
        <v/>
      </c>
      <c r="AP210" s="76" t="str">
        <f t="shared" si="111"/>
        <v/>
      </c>
      <c r="AQ210" s="78"/>
      <c r="AR210" s="78"/>
      <c r="AS210" s="78"/>
      <c r="AT210" s="78"/>
      <c r="AU210" s="78"/>
      <c r="AV210" s="78"/>
      <c r="AW210" s="78"/>
      <c r="AX210" s="78" t="str">
        <f t="shared" si="141"/>
        <v/>
      </c>
      <c r="AY210" s="78" t="str">
        <f t="shared" si="113"/>
        <v/>
      </c>
      <c r="AZ210" s="384"/>
      <c r="BA210" s="385"/>
      <c r="BB210" s="80" t="str">
        <f t="shared" si="114"/>
        <v/>
      </c>
      <c r="BC210" s="182"/>
      <c r="BD210" s="76"/>
      <c r="BE210" s="76"/>
      <c r="BF210" s="76"/>
      <c r="BG210" s="76"/>
      <c r="BH210" s="76" t="str">
        <f t="shared" si="115"/>
        <v/>
      </c>
      <c r="BI210" s="76" t="str">
        <f t="shared" si="116"/>
        <v/>
      </c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 t="str">
        <f t="shared" si="142"/>
        <v/>
      </c>
      <c r="BU210" s="78" t="str">
        <f t="shared" si="118"/>
        <v/>
      </c>
      <c r="BV210" s="82"/>
      <c r="BW210" s="82"/>
      <c r="BX210" s="82"/>
      <c r="BY210" s="82"/>
      <c r="BZ210" s="82"/>
      <c r="CA210" s="82" t="str">
        <f t="shared" si="119"/>
        <v/>
      </c>
      <c r="CB210" s="82" t="str">
        <f t="shared" si="120"/>
        <v/>
      </c>
      <c r="CC210" s="84"/>
      <c r="CD210" s="84"/>
      <c r="CE210" s="84"/>
      <c r="CF210" s="84"/>
      <c r="CG210" s="84"/>
      <c r="CH210" s="84" t="str">
        <f t="shared" si="121"/>
        <v/>
      </c>
      <c r="CI210" s="84" t="str">
        <f t="shared" si="122"/>
        <v/>
      </c>
      <c r="CJ210" s="86"/>
      <c r="CK210" s="86"/>
      <c r="CL210" s="86"/>
      <c r="CM210" s="86"/>
      <c r="CN210" s="86"/>
      <c r="CO210" s="86" t="str">
        <f t="shared" si="143"/>
        <v/>
      </c>
      <c r="CP210" s="86" t="str">
        <f t="shared" si="124"/>
        <v/>
      </c>
      <c r="CQ210" s="182"/>
      <c r="CR210" s="76"/>
      <c r="CS210" s="88"/>
      <c r="CT210" s="88"/>
      <c r="CU210" s="88"/>
      <c r="CV210" s="88"/>
      <c r="CW210" s="88"/>
      <c r="CX210" s="88"/>
      <c r="CY210" s="88" t="str">
        <f t="shared" si="125"/>
        <v/>
      </c>
      <c r="CZ210" s="89" t="str">
        <f t="shared" si="126"/>
        <v/>
      </c>
      <c r="DA210" s="386"/>
      <c r="DB210" s="385"/>
      <c r="DC210" s="80" t="str">
        <f t="shared" si="127"/>
        <v/>
      </c>
      <c r="DD210" s="162" t="str">
        <f t="shared" si="128"/>
        <v/>
      </c>
      <c r="DE210" s="162" t="str">
        <f t="shared" si="129"/>
        <v/>
      </c>
      <c r="DF210" s="162" t="str">
        <f t="shared" si="130"/>
        <v/>
      </c>
      <c r="DG210" s="162" t="str">
        <f t="shared" si="131"/>
        <v/>
      </c>
      <c r="DH210" s="93" t="str">
        <f t="shared" si="132"/>
        <v/>
      </c>
      <c r="DI210" s="94" t="str">
        <f t="shared" si="133"/>
        <v/>
      </c>
      <c r="DJ210" s="95" t="str">
        <f t="shared" si="134"/>
        <v/>
      </c>
      <c r="DK210" s="96" t="str">
        <f t="shared" si="135"/>
        <v/>
      </c>
      <c r="DL210" s="97" t="str">
        <f t="shared" si="136"/>
        <v/>
      </c>
      <c r="DM210" s="164" t="str">
        <f t="shared" si="137"/>
        <v/>
      </c>
      <c r="DN210" s="225" t="str">
        <f t="shared" si="138"/>
        <v/>
      </c>
      <c r="DO210" s="225">
        <f t="shared" si="104"/>
        <v>90</v>
      </c>
      <c r="DP210" s="225">
        <f t="shared" si="105"/>
        <v>89</v>
      </c>
      <c r="DQ210" s="171">
        <f t="shared" si="139"/>
        <v>89.5</v>
      </c>
    </row>
    <row r="211" spans="1:121" ht="18" hidden="1" customHeight="1">
      <c r="A211" s="70">
        <v>425513150028</v>
      </c>
      <c r="B211" s="71">
        <v>1677</v>
      </c>
      <c r="C211" s="474" t="s">
        <v>233</v>
      </c>
      <c r="D211" s="475"/>
      <c r="E211" s="182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 t="str">
        <f t="shared" si="106"/>
        <v/>
      </c>
      <c r="R211" s="76" t="str">
        <f t="shared" si="107"/>
        <v/>
      </c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 t="str">
        <f t="shared" si="108"/>
        <v/>
      </c>
      <c r="AD211" s="79" t="str">
        <f>IFERROR(IF($AD$197=0,0,((AC211/SUMIFS($S$200:$AB$200,S211:AB211,"&gt;=0")*100))),"")</f>
        <v/>
      </c>
      <c r="AE211" s="182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 t="str">
        <f t="shared" si="110"/>
        <v/>
      </c>
      <c r="AP211" s="76" t="str">
        <f t="shared" si="111"/>
        <v/>
      </c>
      <c r="AQ211" s="78"/>
      <c r="AR211" s="78"/>
      <c r="AS211" s="78"/>
      <c r="AT211" s="78"/>
      <c r="AU211" s="78"/>
      <c r="AV211" s="78"/>
      <c r="AW211" s="78"/>
      <c r="AX211" s="78" t="str">
        <f t="shared" si="141"/>
        <v/>
      </c>
      <c r="AY211" s="78" t="str">
        <f t="shared" si="113"/>
        <v/>
      </c>
      <c r="AZ211" s="384"/>
      <c r="BA211" s="385"/>
      <c r="BB211" s="80" t="str">
        <f t="shared" si="114"/>
        <v/>
      </c>
      <c r="BC211" s="182"/>
      <c r="BD211" s="76"/>
      <c r="BE211" s="76"/>
      <c r="BF211" s="76"/>
      <c r="BG211" s="76"/>
      <c r="BH211" s="76" t="str">
        <f t="shared" si="115"/>
        <v/>
      </c>
      <c r="BI211" s="76" t="str">
        <f t="shared" si="116"/>
        <v/>
      </c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 t="str">
        <f t="shared" si="142"/>
        <v/>
      </c>
      <c r="BU211" s="78" t="str">
        <f t="shared" si="118"/>
        <v/>
      </c>
      <c r="BV211" s="82"/>
      <c r="BW211" s="82"/>
      <c r="BX211" s="82"/>
      <c r="BY211" s="82"/>
      <c r="BZ211" s="82"/>
      <c r="CA211" s="82" t="str">
        <f t="shared" si="119"/>
        <v/>
      </c>
      <c r="CB211" s="82" t="str">
        <f t="shared" si="120"/>
        <v/>
      </c>
      <c r="CC211" s="84"/>
      <c r="CD211" s="84"/>
      <c r="CE211" s="84"/>
      <c r="CF211" s="84"/>
      <c r="CG211" s="84"/>
      <c r="CH211" s="84" t="str">
        <f t="shared" si="121"/>
        <v/>
      </c>
      <c r="CI211" s="84" t="str">
        <f t="shared" si="122"/>
        <v/>
      </c>
      <c r="CJ211" s="86"/>
      <c r="CK211" s="86"/>
      <c r="CL211" s="86"/>
      <c r="CM211" s="86"/>
      <c r="CN211" s="86"/>
      <c r="CO211" s="86" t="str">
        <f t="shared" si="143"/>
        <v/>
      </c>
      <c r="CP211" s="86" t="str">
        <f t="shared" si="124"/>
        <v/>
      </c>
      <c r="CQ211" s="182"/>
      <c r="CR211" s="76"/>
      <c r="CS211" s="88"/>
      <c r="CT211" s="88"/>
      <c r="CU211" s="88"/>
      <c r="CV211" s="88"/>
      <c r="CW211" s="88"/>
      <c r="CX211" s="88"/>
      <c r="CY211" s="88" t="str">
        <f t="shared" si="125"/>
        <v/>
      </c>
      <c r="CZ211" s="89" t="str">
        <f t="shared" si="126"/>
        <v/>
      </c>
      <c r="DA211" s="386"/>
      <c r="DB211" s="385"/>
      <c r="DC211" s="80" t="str">
        <f t="shared" si="127"/>
        <v/>
      </c>
      <c r="DD211" s="162" t="str">
        <f t="shared" si="128"/>
        <v/>
      </c>
      <c r="DE211" s="162" t="str">
        <f t="shared" si="129"/>
        <v/>
      </c>
      <c r="DF211" s="162" t="str">
        <f t="shared" si="130"/>
        <v/>
      </c>
      <c r="DG211" s="162" t="str">
        <f t="shared" si="131"/>
        <v/>
      </c>
      <c r="DH211" s="93" t="str">
        <f t="shared" si="132"/>
        <v/>
      </c>
      <c r="DI211" s="94" t="str">
        <f t="shared" si="133"/>
        <v/>
      </c>
      <c r="DJ211" s="95" t="str">
        <f t="shared" si="134"/>
        <v/>
      </c>
      <c r="DK211" s="96" t="str">
        <f t="shared" si="135"/>
        <v/>
      </c>
      <c r="DL211" s="97" t="str">
        <f t="shared" si="136"/>
        <v/>
      </c>
      <c r="DM211" s="164" t="str">
        <f t="shared" si="137"/>
        <v/>
      </c>
      <c r="DN211" s="225" t="str">
        <f t="shared" si="138"/>
        <v/>
      </c>
      <c r="DO211" s="225">
        <f t="shared" si="104"/>
        <v>77</v>
      </c>
      <c r="DP211" s="225">
        <f t="shared" si="105"/>
        <v>89</v>
      </c>
      <c r="DQ211" s="171">
        <f t="shared" si="139"/>
        <v>83</v>
      </c>
    </row>
    <row r="212" spans="1:121" ht="18" hidden="1" customHeight="1">
      <c r="A212" s="70">
        <v>319905110109</v>
      </c>
      <c r="B212" s="71">
        <v>1678</v>
      </c>
      <c r="C212" s="476" t="s">
        <v>234</v>
      </c>
      <c r="D212" s="477"/>
      <c r="E212" s="182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 t="str">
        <f t="shared" si="106"/>
        <v/>
      </c>
      <c r="R212" s="76" t="str">
        <f t="shared" si="107"/>
        <v/>
      </c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 t="str">
        <f t="shared" si="108"/>
        <v/>
      </c>
      <c r="AD212" s="79" t="str">
        <f t="shared" si="109"/>
        <v/>
      </c>
      <c r="AE212" s="182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 t="str">
        <f t="shared" si="110"/>
        <v/>
      </c>
      <c r="AP212" s="76" t="str">
        <f t="shared" si="111"/>
        <v/>
      </c>
      <c r="AQ212" s="78"/>
      <c r="AR212" s="78"/>
      <c r="AS212" s="78"/>
      <c r="AT212" s="78"/>
      <c r="AU212" s="78"/>
      <c r="AV212" s="78"/>
      <c r="AW212" s="78"/>
      <c r="AX212" s="78" t="str">
        <f t="shared" si="141"/>
        <v/>
      </c>
      <c r="AY212" s="78" t="str">
        <f t="shared" si="113"/>
        <v/>
      </c>
      <c r="AZ212" s="384"/>
      <c r="BA212" s="385"/>
      <c r="BB212" s="80" t="str">
        <f t="shared" si="114"/>
        <v/>
      </c>
      <c r="BC212" s="182"/>
      <c r="BD212" s="76"/>
      <c r="BE212" s="76"/>
      <c r="BF212" s="76"/>
      <c r="BG212" s="76"/>
      <c r="BH212" s="76" t="str">
        <f t="shared" si="115"/>
        <v/>
      </c>
      <c r="BI212" s="76" t="str">
        <f t="shared" si="116"/>
        <v/>
      </c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 t="str">
        <f t="shared" si="142"/>
        <v/>
      </c>
      <c r="BU212" s="78" t="str">
        <f t="shared" si="118"/>
        <v/>
      </c>
      <c r="BV212" s="82"/>
      <c r="BW212" s="82"/>
      <c r="BX212" s="82"/>
      <c r="BY212" s="82"/>
      <c r="BZ212" s="82"/>
      <c r="CA212" s="82" t="str">
        <f t="shared" si="119"/>
        <v/>
      </c>
      <c r="CB212" s="82" t="str">
        <f t="shared" si="120"/>
        <v/>
      </c>
      <c r="CC212" s="84"/>
      <c r="CD212" s="84"/>
      <c r="CE212" s="84"/>
      <c r="CF212" s="84"/>
      <c r="CG212" s="84"/>
      <c r="CH212" s="84" t="str">
        <f t="shared" si="121"/>
        <v/>
      </c>
      <c r="CI212" s="84" t="str">
        <f t="shared" si="122"/>
        <v/>
      </c>
      <c r="CJ212" s="86"/>
      <c r="CK212" s="86"/>
      <c r="CL212" s="86"/>
      <c r="CM212" s="86"/>
      <c r="CN212" s="86"/>
      <c r="CO212" s="86" t="str">
        <f t="shared" si="143"/>
        <v/>
      </c>
      <c r="CP212" s="86" t="str">
        <f t="shared" si="124"/>
        <v/>
      </c>
      <c r="CQ212" s="182"/>
      <c r="CR212" s="76"/>
      <c r="CS212" s="88"/>
      <c r="CT212" s="88"/>
      <c r="CU212" s="88"/>
      <c r="CV212" s="88"/>
      <c r="CW212" s="88"/>
      <c r="CX212" s="88"/>
      <c r="CY212" s="88" t="str">
        <f t="shared" si="125"/>
        <v/>
      </c>
      <c r="CZ212" s="89" t="str">
        <f t="shared" si="126"/>
        <v/>
      </c>
      <c r="DA212" s="386"/>
      <c r="DB212" s="385"/>
      <c r="DC212" s="80" t="str">
        <f t="shared" si="127"/>
        <v/>
      </c>
      <c r="DD212" s="162" t="str">
        <f t="shared" si="128"/>
        <v/>
      </c>
      <c r="DE212" s="162" t="str">
        <f t="shared" si="129"/>
        <v/>
      </c>
      <c r="DF212" s="162" t="str">
        <f t="shared" si="130"/>
        <v/>
      </c>
      <c r="DG212" s="162" t="str">
        <f t="shared" si="131"/>
        <v/>
      </c>
      <c r="DH212" s="93" t="str">
        <f t="shared" si="132"/>
        <v/>
      </c>
      <c r="DI212" s="94" t="str">
        <f t="shared" si="133"/>
        <v/>
      </c>
      <c r="DJ212" s="95" t="str">
        <f t="shared" si="134"/>
        <v/>
      </c>
      <c r="DK212" s="96" t="str">
        <f t="shared" si="135"/>
        <v/>
      </c>
      <c r="DL212" s="97" t="str">
        <f>IFERROR(IF(ROUND(IF($C$195="Green",DI212,IF($C$195="Orange",DJ212,IF($C$195="Yellow",DK212,"Error!"))),0)&lt;70,70,ROUND(IF($C$195="Green",DI212,IF($C$195="Orange",DJ212,IF($C$195="Yellow",DK212,"Error!"))),0)),"")</f>
        <v/>
      </c>
      <c r="DM212" s="164" t="str">
        <f t="shared" si="137"/>
        <v/>
      </c>
      <c r="DN212" s="225" t="str">
        <f t="shared" si="138"/>
        <v/>
      </c>
      <c r="DO212" s="225">
        <f t="shared" si="104"/>
        <v>74</v>
      </c>
      <c r="DP212" s="225">
        <f t="shared" si="105"/>
        <v>79</v>
      </c>
      <c r="DQ212" s="171">
        <f t="shared" si="139"/>
        <v>76.5</v>
      </c>
    </row>
    <row r="213" spans="1:121" ht="18" hidden="1" customHeight="1">
      <c r="A213" s="70">
        <v>406913150545</v>
      </c>
      <c r="B213" s="71">
        <v>359</v>
      </c>
      <c r="C213" s="474" t="s">
        <v>235</v>
      </c>
      <c r="D213" s="475"/>
      <c r="E213" s="182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 t="str">
        <f t="shared" si="106"/>
        <v/>
      </c>
      <c r="R213" s="76" t="str">
        <f t="shared" si="107"/>
        <v/>
      </c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 t="str">
        <f t="shared" si="108"/>
        <v/>
      </c>
      <c r="AD213" s="79" t="str">
        <f t="shared" si="109"/>
        <v/>
      </c>
      <c r="AE213" s="182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 t="str">
        <f t="shared" si="110"/>
        <v/>
      </c>
      <c r="AP213" s="76" t="str">
        <f t="shared" si="111"/>
        <v/>
      </c>
      <c r="AQ213" s="78"/>
      <c r="AR213" s="78"/>
      <c r="AS213" s="78"/>
      <c r="AT213" s="78"/>
      <c r="AU213" s="78"/>
      <c r="AV213" s="78"/>
      <c r="AW213" s="78"/>
      <c r="AX213" s="78" t="str">
        <f t="shared" si="141"/>
        <v/>
      </c>
      <c r="AY213" s="78" t="str">
        <f t="shared" si="113"/>
        <v/>
      </c>
      <c r="AZ213" s="384"/>
      <c r="BA213" s="385"/>
      <c r="BB213" s="80" t="str">
        <f t="shared" si="114"/>
        <v/>
      </c>
      <c r="BC213" s="182"/>
      <c r="BD213" s="76"/>
      <c r="BE213" s="76"/>
      <c r="BF213" s="76"/>
      <c r="BG213" s="76"/>
      <c r="BH213" s="76" t="str">
        <f t="shared" si="115"/>
        <v/>
      </c>
      <c r="BI213" s="76" t="str">
        <f t="shared" si="116"/>
        <v/>
      </c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 t="str">
        <f t="shared" si="142"/>
        <v/>
      </c>
      <c r="BU213" s="78" t="str">
        <f t="shared" si="118"/>
        <v/>
      </c>
      <c r="BV213" s="82"/>
      <c r="BW213" s="82"/>
      <c r="BX213" s="82"/>
      <c r="BY213" s="82"/>
      <c r="BZ213" s="82"/>
      <c r="CA213" s="82" t="str">
        <f t="shared" si="119"/>
        <v/>
      </c>
      <c r="CB213" s="82" t="str">
        <f t="shared" si="120"/>
        <v/>
      </c>
      <c r="CC213" s="84"/>
      <c r="CD213" s="84"/>
      <c r="CE213" s="84"/>
      <c r="CF213" s="84"/>
      <c r="CG213" s="84"/>
      <c r="CH213" s="84" t="str">
        <f t="shared" si="121"/>
        <v/>
      </c>
      <c r="CI213" s="84" t="str">
        <f t="shared" si="122"/>
        <v/>
      </c>
      <c r="CJ213" s="86"/>
      <c r="CK213" s="86"/>
      <c r="CL213" s="86"/>
      <c r="CM213" s="86"/>
      <c r="CN213" s="86"/>
      <c r="CO213" s="86" t="str">
        <f t="shared" si="143"/>
        <v/>
      </c>
      <c r="CP213" s="86" t="str">
        <f t="shared" si="124"/>
        <v/>
      </c>
      <c r="CQ213" s="182"/>
      <c r="CR213" s="76"/>
      <c r="CS213" s="88"/>
      <c r="CT213" s="88"/>
      <c r="CU213" s="88"/>
      <c r="CV213" s="88"/>
      <c r="CW213" s="88"/>
      <c r="CX213" s="88"/>
      <c r="CY213" s="88" t="str">
        <f t="shared" si="125"/>
        <v/>
      </c>
      <c r="CZ213" s="89" t="str">
        <f t="shared" si="126"/>
        <v/>
      </c>
      <c r="DA213" s="386"/>
      <c r="DB213" s="385"/>
      <c r="DC213" s="80" t="str">
        <f t="shared" si="127"/>
        <v/>
      </c>
      <c r="DD213" s="162" t="str">
        <f t="shared" si="128"/>
        <v/>
      </c>
      <c r="DE213" s="162" t="str">
        <f t="shared" si="129"/>
        <v/>
      </c>
      <c r="DF213" s="162" t="str">
        <f t="shared" si="130"/>
        <v/>
      </c>
      <c r="DG213" s="162" t="str">
        <f t="shared" si="131"/>
        <v/>
      </c>
      <c r="DH213" s="93" t="str">
        <f>IFERROR(IF(AND($C$196="",$E$195="",$AE$195="",$BC$195="",$E$194=""),IF(SUM(DD213:DG213)=0,"",SUM(DD213:DG213)),""),"")</f>
        <v/>
      </c>
      <c r="DI213" s="94" t="str">
        <f t="shared" si="133"/>
        <v/>
      </c>
      <c r="DJ213" s="95" t="str">
        <f t="shared" si="134"/>
        <v/>
      </c>
      <c r="DK213" s="96" t="str">
        <f t="shared" si="135"/>
        <v/>
      </c>
      <c r="DL213" s="97" t="str">
        <f t="shared" si="136"/>
        <v/>
      </c>
      <c r="DM213" s="164" t="str">
        <f t="shared" si="137"/>
        <v/>
      </c>
      <c r="DN213" s="225" t="str">
        <f t="shared" si="138"/>
        <v/>
      </c>
      <c r="DO213" s="225">
        <f t="shared" si="104"/>
        <v>74</v>
      </c>
      <c r="DP213" s="225">
        <f t="shared" si="105"/>
        <v>70</v>
      </c>
      <c r="DQ213" s="171">
        <f t="shared" si="139"/>
        <v>72</v>
      </c>
    </row>
    <row r="214" spans="1:121" ht="18" hidden="1" customHeight="1">
      <c r="A214" s="70">
        <v>406913150513</v>
      </c>
      <c r="B214" s="71">
        <v>1179</v>
      </c>
      <c r="C214" s="476" t="s">
        <v>236</v>
      </c>
      <c r="D214" s="477"/>
      <c r="E214" s="182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 t="str">
        <f t="shared" si="106"/>
        <v/>
      </c>
      <c r="R214" s="76" t="str">
        <f>IFERROR(IF($R$197=0,0,((Q214/SUMIFS($E$200:$P$200,E214:P214,"&gt;=0")*100))),"")</f>
        <v/>
      </c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 t="str">
        <f t="shared" si="108"/>
        <v/>
      </c>
      <c r="AD214" s="79" t="str">
        <f t="shared" si="109"/>
        <v/>
      </c>
      <c r="AE214" s="182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 t="str">
        <f t="shared" si="110"/>
        <v/>
      </c>
      <c r="AP214" s="76" t="str">
        <f t="shared" si="111"/>
        <v/>
      </c>
      <c r="AQ214" s="78"/>
      <c r="AR214" s="78"/>
      <c r="AS214" s="78"/>
      <c r="AT214" s="78"/>
      <c r="AU214" s="78"/>
      <c r="AV214" s="78"/>
      <c r="AW214" s="78"/>
      <c r="AX214" s="78" t="str">
        <f t="shared" si="141"/>
        <v/>
      </c>
      <c r="AY214" s="78" t="str">
        <f t="shared" si="113"/>
        <v/>
      </c>
      <c r="AZ214" s="384"/>
      <c r="BA214" s="385"/>
      <c r="BB214" s="80" t="str">
        <f t="shared" si="114"/>
        <v/>
      </c>
      <c r="BC214" s="182"/>
      <c r="BD214" s="76"/>
      <c r="BE214" s="76"/>
      <c r="BF214" s="76"/>
      <c r="BG214" s="76"/>
      <c r="BH214" s="76" t="str">
        <f t="shared" si="115"/>
        <v/>
      </c>
      <c r="BI214" s="76" t="str">
        <f t="shared" si="116"/>
        <v/>
      </c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 t="str">
        <f t="shared" si="142"/>
        <v/>
      </c>
      <c r="BU214" s="78" t="str">
        <f t="shared" si="118"/>
        <v/>
      </c>
      <c r="BV214" s="82"/>
      <c r="BW214" s="82"/>
      <c r="BX214" s="82"/>
      <c r="BY214" s="82"/>
      <c r="BZ214" s="82"/>
      <c r="CA214" s="82" t="str">
        <f t="shared" si="119"/>
        <v/>
      </c>
      <c r="CB214" s="82" t="str">
        <f t="shared" si="120"/>
        <v/>
      </c>
      <c r="CC214" s="84"/>
      <c r="CD214" s="84"/>
      <c r="CE214" s="84"/>
      <c r="CF214" s="84"/>
      <c r="CG214" s="84"/>
      <c r="CH214" s="84" t="str">
        <f t="shared" si="121"/>
        <v/>
      </c>
      <c r="CI214" s="84" t="str">
        <f t="shared" si="122"/>
        <v/>
      </c>
      <c r="CJ214" s="86"/>
      <c r="CK214" s="86"/>
      <c r="CL214" s="86"/>
      <c r="CM214" s="86"/>
      <c r="CN214" s="86"/>
      <c r="CO214" s="86" t="str">
        <f t="shared" si="143"/>
        <v/>
      </c>
      <c r="CP214" s="86" t="str">
        <f t="shared" si="124"/>
        <v/>
      </c>
      <c r="CQ214" s="182"/>
      <c r="CR214" s="76"/>
      <c r="CS214" s="88"/>
      <c r="CT214" s="88"/>
      <c r="CU214" s="88"/>
      <c r="CV214" s="88"/>
      <c r="CW214" s="88"/>
      <c r="CX214" s="88"/>
      <c r="CY214" s="88" t="str">
        <f t="shared" si="125"/>
        <v/>
      </c>
      <c r="CZ214" s="89" t="str">
        <f t="shared" si="126"/>
        <v/>
      </c>
      <c r="DA214" s="386"/>
      <c r="DB214" s="385"/>
      <c r="DC214" s="80" t="str">
        <f t="shared" si="127"/>
        <v/>
      </c>
      <c r="DD214" s="162" t="str">
        <f t="shared" si="128"/>
        <v/>
      </c>
      <c r="DE214" s="162" t="str">
        <f t="shared" si="129"/>
        <v/>
      </c>
      <c r="DF214" s="162" t="str">
        <f t="shared" si="130"/>
        <v/>
      </c>
      <c r="DG214" s="162" t="str">
        <f t="shared" si="131"/>
        <v/>
      </c>
      <c r="DH214" s="93" t="str">
        <f t="shared" si="132"/>
        <v/>
      </c>
      <c r="DI214" s="94" t="str">
        <f t="shared" si="133"/>
        <v/>
      </c>
      <c r="DJ214" s="95" t="str">
        <f t="shared" si="134"/>
        <v/>
      </c>
      <c r="DK214" s="96" t="str">
        <f t="shared" si="135"/>
        <v/>
      </c>
      <c r="DL214" s="97" t="str">
        <f t="shared" si="136"/>
        <v/>
      </c>
      <c r="DM214" s="164" t="str">
        <f t="shared" si="137"/>
        <v/>
      </c>
      <c r="DN214" s="225" t="str">
        <f t="shared" si="138"/>
        <v/>
      </c>
      <c r="DO214" s="225">
        <f t="shared" si="104"/>
        <v>77</v>
      </c>
      <c r="DP214" s="225">
        <f t="shared" si="105"/>
        <v>78</v>
      </c>
      <c r="DQ214" s="171">
        <f t="shared" si="139"/>
        <v>77.5</v>
      </c>
    </row>
    <row r="215" spans="1:121" ht="18" hidden="1" customHeight="1">
      <c r="A215" s="70">
        <v>136672050087</v>
      </c>
      <c r="B215" s="103">
        <v>1679</v>
      </c>
      <c r="C215" s="465" t="s">
        <v>237</v>
      </c>
      <c r="D215" s="466"/>
      <c r="E215" s="182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 t="str">
        <f t="shared" si="106"/>
        <v/>
      </c>
      <c r="R215" s="76" t="str">
        <f t="shared" si="107"/>
        <v/>
      </c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 t="str">
        <f t="shared" si="108"/>
        <v/>
      </c>
      <c r="AD215" s="79" t="str">
        <f t="shared" si="109"/>
        <v/>
      </c>
      <c r="AE215" s="182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 t="str">
        <f t="shared" si="110"/>
        <v/>
      </c>
      <c r="AP215" s="76" t="str">
        <f t="shared" si="111"/>
        <v/>
      </c>
      <c r="AQ215" s="78"/>
      <c r="AR215" s="78"/>
      <c r="AS215" s="78"/>
      <c r="AT215" s="78"/>
      <c r="AU215" s="78"/>
      <c r="AV215" s="78"/>
      <c r="AW215" s="78"/>
      <c r="AX215" s="78" t="str">
        <f t="shared" si="141"/>
        <v/>
      </c>
      <c r="AY215" s="78" t="str">
        <f t="shared" si="113"/>
        <v/>
      </c>
      <c r="AZ215" s="384"/>
      <c r="BA215" s="385"/>
      <c r="BB215" s="80" t="str">
        <f t="shared" si="114"/>
        <v/>
      </c>
      <c r="BC215" s="182"/>
      <c r="BD215" s="76"/>
      <c r="BE215" s="76"/>
      <c r="BF215" s="76"/>
      <c r="BG215" s="76"/>
      <c r="BH215" s="76" t="str">
        <f t="shared" si="115"/>
        <v/>
      </c>
      <c r="BI215" s="76" t="str">
        <f t="shared" si="116"/>
        <v/>
      </c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 t="str">
        <f t="shared" si="142"/>
        <v/>
      </c>
      <c r="BU215" s="78" t="str">
        <f t="shared" si="118"/>
        <v/>
      </c>
      <c r="BV215" s="82"/>
      <c r="BW215" s="82"/>
      <c r="BX215" s="82"/>
      <c r="BY215" s="82"/>
      <c r="BZ215" s="82"/>
      <c r="CA215" s="82" t="str">
        <f t="shared" si="119"/>
        <v/>
      </c>
      <c r="CB215" s="82" t="str">
        <f t="shared" si="120"/>
        <v/>
      </c>
      <c r="CC215" s="84"/>
      <c r="CD215" s="84"/>
      <c r="CE215" s="84"/>
      <c r="CF215" s="84"/>
      <c r="CG215" s="84"/>
      <c r="CH215" s="84" t="str">
        <f t="shared" si="121"/>
        <v/>
      </c>
      <c r="CI215" s="84" t="str">
        <f t="shared" si="122"/>
        <v/>
      </c>
      <c r="CJ215" s="86"/>
      <c r="CK215" s="86"/>
      <c r="CL215" s="86"/>
      <c r="CM215" s="86"/>
      <c r="CN215" s="86"/>
      <c r="CO215" s="86" t="str">
        <f t="shared" si="143"/>
        <v/>
      </c>
      <c r="CP215" s="86" t="str">
        <f t="shared" si="124"/>
        <v/>
      </c>
      <c r="CQ215" s="182"/>
      <c r="CR215" s="76"/>
      <c r="CS215" s="88"/>
      <c r="CT215" s="88"/>
      <c r="CU215" s="88"/>
      <c r="CV215" s="88"/>
      <c r="CW215" s="88"/>
      <c r="CX215" s="88"/>
      <c r="CY215" s="88" t="str">
        <f t="shared" si="125"/>
        <v/>
      </c>
      <c r="CZ215" s="89" t="str">
        <f t="shared" si="126"/>
        <v/>
      </c>
      <c r="DA215" s="386"/>
      <c r="DB215" s="385"/>
      <c r="DC215" s="80" t="str">
        <f t="shared" si="127"/>
        <v/>
      </c>
      <c r="DD215" s="162" t="str">
        <f t="shared" si="128"/>
        <v/>
      </c>
      <c r="DE215" s="162" t="str">
        <f t="shared" si="129"/>
        <v/>
      </c>
      <c r="DF215" s="162" t="str">
        <f t="shared" si="130"/>
        <v/>
      </c>
      <c r="DG215" s="162" t="str">
        <f t="shared" si="131"/>
        <v/>
      </c>
      <c r="DH215" s="93" t="str">
        <f t="shared" si="132"/>
        <v/>
      </c>
      <c r="DI215" s="94" t="str">
        <f t="shared" si="133"/>
        <v/>
      </c>
      <c r="DJ215" s="95" t="str">
        <f t="shared" si="134"/>
        <v/>
      </c>
      <c r="DK215" s="96" t="str">
        <f t="shared" si="135"/>
        <v/>
      </c>
      <c r="DL215" s="97" t="str">
        <f t="shared" si="136"/>
        <v/>
      </c>
      <c r="DM215" s="164" t="str">
        <f t="shared" si="137"/>
        <v/>
      </c>
      <c r="DN215" s="225" t="str">
        <f t="shared" si="138"/>
        <v/>
      </c>
      <c r="DO215" s="225">
        <f t="shared" si="104"/>
        <v>76</v>
      </c>
      <c r="DP215" s="225">
        <f t="shared" si="105"/>
        <v>72</v>
      </c>
      <c r="DQ215" s="171">
        <f t="shared" si="139"/>
        <v>74</v>
      </c>
    </row>
    <row r="216" spans="1:121" ht="18" hidden="1" customHeight="1">
      <c r="A216" s="70">
        <v>406913150539</v>
      </c>
      <c r="B216" s="71">
        <v>1122</v>
      </c>
      <c r="C216" s="474" t="s">
        <v>238</v>
      </c>
      <c r="D216" s="475"/>
      <c r="E216" s="182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 t="str">
        <f t="shared" si="106"/>
        <v/>
      </c>
      <c r="R216" s="76" t="str">
        <f t="shared" si="107"/>
        <v/>
      </c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 t="str">
        <f t="shared" si="108"/>
        <v/>
      </c>
      <c r="AD216" s="79" t="str">
        <f t="shared" si="109"/>
        <v/>
      </c>
      <c r="AE216" s="182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 t="str">
        <f t="shared" si="110"/>
        <v/>
      </c>
      <c r="AP216" s="76" t="str">
        <f t="shared" si="111"/>
        <v/>
      </c>
      <c r="AQ216" s="78"/>
      <c r="AR216" s="78"/>
      <c r="AS216" s="78"/>
      <c r="AT216" s="78"/>
      <c r="AU216" s="78"/>
      <c r="AV216" s="78"/>
      <c r="AW216" s="78"/>
      <c r="AX216" s="78" t="str">
        <f t="shared" si="141"/>
        <v/>
      </c>
      <c r="AY216" s="78" t="str">
        <f t="shared" si="113"/>
        <v/>
      </c>
      <c r="AZ216" s="384"/>
      <c r="BA216" s="385"/>
      <c r="BB216" s="80" t="str">
        <f t="shared" si="114"/>
        <v/>
      </c>
      <c r="BC216" s="182"/>
      <c r="BD216" s="76"/>
      <c r="BE216" s="76"/>
      <c r="BF216" s="76"/>
      <c r="BG216" s="76"/>
      <c r="BH216" s="76" t="str">
        <f t="shared" si="115"/>
        <v/>
      </c>
      <c r="BI216" s="76" t="str">
        <f t="shared" si="116"/>
        <v/>
      </c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 t="str">
        <f t="shared" si="142"/>
        <v/>
      </c>
      <c r="BU216" s="78" t="str">
        <f t="shared" si="118"/>
        <v/>
      </c>
      <c r="BV216" s="82"/>
      <c r="BW216" s="82"/>
      <c r="BX216" s="82"/>
      <c r="BY216" s="82"/>
      <c r="BZ216" s="82"/>
      <c r="CA216" s="82" t="str">
        <f t="shared" si="119"/>
        <v/>
      </c>
      <c r="CB216" s="82" t="str">
        <f t="shared" si="120"/>
        <v/>
      </c>
      <c r="CC216" s="84"/>
      <c r="CD216" s="84"/>
      <c r="CE216" s="84"/>
      <c r="CF216" s="84"/>
      <c r="CG216" s="84"/>
      <c r="CH216" s="84" t="str">
        <f t="shared" si="121"/>
        <v/>
      </c>
      <c r="CI216" s="84" t="str">
        <f t="shared" si="122"/>
        <v/>
      </c>
      <c r="CJ216" s="86"/>
      <c r="CK216" s="86"/>
      <c r="CL216" s="86"/>
      <c r="CM216" s="86"/>
      <c r="CN216" s="86"/>
      <c r="CO216" s="86" t="str">
        <f t="shared" si="143"/>
        <v/>
      </c>
      <c r="CP216" s="86" t="str">
        <f t="shared" si="124"/>
        <v/>
      </c>
      <c r="CQ216" s="182"/>
      <c r="CR216" s="76"/>
      <c r="CS216" s="88"/>
      <c r="CT216" s="88"/>
      <c r="CU216" s="88"/>
      <c r="CV216" s="88"/>
      <c r="CW216" s="88"/>
      <c r="CX216" s="88"/>
      <c r="CY216" s="88" t="str">
        <f t="shared" si="125"/>
        <v/>
      </c>
      <c r="CZ216" s="89" t="str">
        <f t="shared" si="126"/>
        <v/>
      </c>
      <c r="DA216" s="386"/>
      <c r="DB216" s="385"/>
      <c r="DC216" s="80" t="str">
        <f t="shared" si="127"/>
        <v/>
      </c>
      <c r="DD216" s="162" t="str">
        <f t="shared" si="128"/>
        <v/>
      </c>
      <c r="DE216" s="162" t="str">
        <f t="shared" si="129"/>
        <v/>
      </c>
      <c r="DF216" s="162" t="str">
        <f t="shared" si="130"/>
        <v/>
      </c>
      <c r="DG216" s="162" t="str">
        <f t="shared" si="131"/>
        <v/>
      </c>
      <c r="DH216" s="93" t="str">
        <f t="shared" si="132"/>
        <v/>
      </c>
      <c r="DI216" s="94" t="str">
        <f t="shared" si="133"/>
        <v/>
      </c>
      <c r="DJ216" s="95" t="str">
        <f t="shared" si="134"/>
        <v/>
      </c>
      <c r="DK216" s="96" t="str">
        <f t="shared" si="135"/>
        <v/>
      </c>
      <c r="DL216" s="97" t="str">
        <f t="shared" si="136"/>
        <v/>
      </c>
      <c r="DM216" s="164" t="str">
        <f t="shared" si="137"/>
        <v/>
      </c>
      <c r="DN216" s="225" t="str">
        <f t="shared" si="138"/>
        <v/>
      </c>
      <c r="DO216" s="225">
        <f t="shared" si="104"/>
        <v>90</v>
      </c>
      <c r="DP216" s="225">
        <f t="shared" si="105"/>
        <v>86</v>
      </c>
      <c r="DQ216" s="171">
        <f t="shared" si="139"/>
        <v>88</v>
      </c>
    </row>
    <row r="217" spans="1:121" ht="18" hidden="1" customHeight="1">
      <c r="A217" s="70">
        <v>136674050133</v>
      </c>
      <c r="B217" s="112">
        <v>1680</v>
      </c>
      <c r="C217" s="478" t="s">
        <v>239</v>
      </c>
      <c r="D217" s="479"/>
      <c r="E217" s="182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 t="str">
        <f t="shared" si="106"/>
        <v/>
      </c>
      <c r="R217" s="76" t="str">
        <f t="shared" si="107"/>
        <v/>
      </c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 t="str">
        <f t="shared" si="108"/>
        <v/>
      </c>
      <c r="AD217" s="79" t="str">
        <f t="shared" si="109"/>
        <v/>
      </c>
      <c r="AE217" s="182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 t="str">
        <f t="shared" si="110"/>
        <v/>
      </c>
      <c r="AP217" s="76" t="str">
        <f t="shared" si="111"/>
        <v/>
      </c>
      <c r="AQ217" s="78"/>
      <c r="AR217" s="78"/>
      <c r="AS217" s="78"/>
      <c r="AT217" s="78"/>
      <c r="AU217" s="78"/>
      <c r="AV217" s="78"/>
      <c r="AW217" s="78"/>
      <c r="AX217" s="78" t="str">
        <f t="shared" si="141"/>
        <v/>
      </c>
      <c r="AY217" s="78" t="str">
        <f t="shared" si="113"/>
        <v/>
      </c>
      <c r="AZ217" s="384"/>
      <c r="BA217" s="385"/>
      <c r="BB217" s="80" t="str">
        <f t="shared" si="114"/>
        <v/>
      </c>
      <c r="BC217" s="182"/>
      <c r="BD217" s="76"/>
      <c r="BE217" s="76"/>
      <c r="BF217" s="76"/>
      <c r="BG217" s="76"/>
      <c r="BH217" s="76" t="str">
        <f t="shared" si="115"/>
        <v/>
      </c>
      <c r="BI217" s="76" t="str">
        <f t="shared" si="116"/>
        <v/>
      </c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 t="str">
        <f t="shared" si="142"/>
        <v/>
      </c>
      <c r="BU217" s="78" t="str">
        <f t="shared" si="118"/>
        <v/>
      </c>
      <c r="BV217" s="82"/>
      <c r="BW217" s="82"/>
      <c r="BX217" s="82"/>
      <c r="BY217" s="82"/>
      <c r="BZ217" s="82"/>
      <c r="CA217" s="82" t="str">
        <f t="shared" si="119"/>
        <v/>
      </c>
      <c r="CB217" s="82" t="str">
        <f t="shared" si="120"/>
        <v/>
      </c>
      <c r="CC217" s="84"/>
      <c r="CD217" s="84"/>
      <c r="CE217" s="84"/>
      <c r="CF217" s="84"/>
      <c r="CG217" s="84"/>
      <c r="CH217" s="84" t="str">
        <f t="shared" si="121"/>
        <v/>
      </c>
      <c r="CI217" s="84" t="str">
        <f t="shared" si="122"/>
        <v/>
      </c>
      <c r="CJ217" s="86"/>
      <c r="CK217" s="86"/>
      <c r="CL217" s="86"/>
      <c r="CM217" s="86"/>
      <c r="CN217" s="86"/>
      <c r="CO217" s="86" t="str">
        <f t="shared" si="143"/>
        <v/>
      </c>
      <c r="CP217" s="86" t="str">
        <f t="shared" si="124"/>
        <v/>
      </c>
      <c r="CQ217" s="182"/>
      <c r="CR217" s="76"/>
      <c r="CS217" s="88"/>
      <c r="CT217" s="88"/>
      <c r="CU217" s="88"/>
      <c r="CV217" s="88"/>
      <c r="CW217" s="88"/>
      <c r="CX217" s="88"/>
      <c r="CY217" s="88" t="str">
        <f t="shared" si="125"/>
        <v/>
      </c>
      <c r="CZ217" s="89" t="str">
        <f t="shared" si="126"/>
        <v/>
      </c>
      <c r="DA217" s="386"/>
      <c r="DB217" s="385"/>
      <c r="DC217" s="80" t="str">
        <f t="shared" si="127"/>
        <v/>
      </c>
      <c r="DD217" s="162" t="str">
        <f t="shared" si="128"/>
        <v/>
      </c>
      <c r="DE217" s="162" t="str">
        <f t="shared" si="129"/>
        <v/>
      </c>
      <c r="DF217" s="162" t="str">
        <f t="shared" si="130"/>
        <v/>
      </c>
      <c r="DG217" s="162" t="str">
        <f t="shared" si="131"/>
        <v/>
      </c>
      <c r="DH217" s="93" t="str">
        <f t="shared" si="132"/>
        <v/>
      </c>
      <c r="DI217" s="94" t="str">
        <f t="shared" si="133"/>
        <v/>
      </c>
      <c r="DJ217" s="95" t="str">
        <f t="shared" si="134"/>
        <v/>
      </c>
      <c r="DK217" s="96" t="str">
        <f t="shared" si="135"/>
        <v/>
      </c>
      <c r="DL217" s="97" t="str">
        <f t="shared" si="136"/>
        <v/>
      </c>
      <c r="DM217" s="164" t="str">
        <f t="shared" si="137"/>
        <v/>
      </c>
      <c r="DN217" s="225" t="str">
        <f t="shared" si="138"/>
        <v/>
      </c>
      <c r="DO217" s="225">
        <f t="shared" si="104"/>
        <v>77</v>
      </c>
      <c r="DP217" s="225">
        <f t="shared" si="105"/>
        <v>85</v>
      </c>
      <c r="DQ217" s="171">
        <f t="shared" si="139"/>
        <v>81</v>
      </c>
    </row>
    <row r="218" spans="1:121" ht="18" hidden="1" customHeight="1">
      <c r="A218" s="70">
        <v>406913150540</v>
      </c>
      <c r="B218" s="99">
        <v>324</v>
      </c>
      <c r="C218" s="468" t="s">
        <v>240</v>
      </c>
      <c r="D218" s="469"/>
      <c r="E218" s="182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 t="str">
        <f t="shared" si="106"/>
        <v/>
      </c>
      <c r="R218" s="76" t="str">
        <f t="shared" si="107"/>
        <v/>
      </c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 t="str">
        <f t="shared" si="108"/>
        <v/>
      </c>
      <c r="AD218" s="79" t="str">
        <f t="shared" si="109"/>
        <v/>
      </c>
      <c r="AE218" s="182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 t="str">
        <f t="shared" si="110"/>
        <v/>
      </c>
      <c r="AP218" s="76" t="str">
        <f t="shared" si="111"/>
        <v/>
      </c>
      <c r="AQ218" s="78"/>
      <c r="AR218" s="78"/>
      <c r="AS218" s="78"/>
      <c r="AT218" s="78"/>
      <c r="AU218" s="78"/>
      <c r="AV218" s="78"/>
      <c r="AW218" s="78"/>
      <c r="AX218" s="78" t="str">
        <f t="shared" si="141"/>
        <v/>
      </c>
      <c r="AY218" s="78" t="str">
        <f t="shared" si="113"/>
        <v/>
      </c>
      <c r="AZ218" s="384"/>
      <c r="BA218" s="385"/>
      <c r="BB218" s="80" t="str">
        <f t="shared" si="114"/>
        <v/>
      </c>
      <c r="BC218" s="182"/>
      <c r="BD218" s="76"/>
      <c r="BE218" s="76"/>
      <c r="BF218" s="76"/>
      <c r="BG218" s="76"/>
      <c r="BH218" s="76" t="str">
        <f t="shared" si="115"/>
        <v/>
      </c>
      <c r="BI218" s="76" t="str">
        <f t="shared" si="116"/>
        <v/>
      </c>
      <c r="BJ218" s="78"/>
      <c r="BK218" s="78"/>
      <c r="BL218" s="78"/>
      <c r="BM218" s="78"/>
      <c r="BN218" s="78"/>
      <c r="BO218" s="78"/>
      <c r="BP218" s="78"/>
      <c r="BQ218" s="78"/>
      <c r="BR218" s="78"/>
      <c r="BS218" s="78"/>
      <c r="BT218" s="78" t="str">
        <f t="shared" si="142"/>
        <v/>
      </c>
      <c r="BU218" s="78" t="str">
        <f t="shared" si="118"/>
        <v/>
      </c>
      <c r="BV218" s="82"/>
      <c r="BW218" s="82"/>
      <c r="BX218" s="82"/>
      <c r="BY218" s="82"/>
      <c r="BZ218" s="82"/>
      <c r="CA218" s="82" t="str">
        <f t="shared" si="119"/>
        <v/>
      </c>
      <c r="CB218" s="82" t="str">
        <f t="shared" si="120"/>
        <v/>
      </c>
      <c r="CC218" s="84"/>
      <c r="CD218" s="84"/>
      <c r="CE218" s="84"/>
      <c r="CF218" s="84"/>
      <c r="CG218" s="84"/>
      <c r="CH218" s="84" t="str">
        <f t="shared" si="121"/>
        <v/>
      </c>
      <c r="CI218" s="84" t="str">
        <f t="shared" si="122"/>
        <v/>
      </c>
      <c r="CJ218" s="86"/>
      <c r="CK218" s="86"/>
      <c r="CL218" s="86"/>
      <c r="CM218" s="86"/>
      <c r="CN218" s="86"/>
      <c r="CO218" s="86" t="str">
        <f t="shared" si="143"/>
        <v/>
      </c>
      <c r="CP218" s="86" t="str">
        <f t="shared" si="124"/>
        <v/>
      </c>
      <c r="CQ218" s="182"/>
      <c r="CR218" s="76"/>
      <c r="CS218" s="88"/>
      <c r="CT218" s="88"/>
      <c r="CU218" s="88"/>
      <c r="CV218" s="88"/>
      <c r="CW218" s="88"/>
      <c r="CX218" s="88"/>
      <c r="CY218" s="88" t="str">
        <f t="shared" si="125"/>
        <v/>
      </c>
      <c r="CZ218" s="89" t="str">
        <f t="shared" si="126"/>
        <v/>
      </c>
      <c r="DA218" s="386"/>
      <c r="DB218" s="385"/>
      <c r="DC218" s="80" t="str">
        <f t="shared" si="127"/>
        <v/>
      </c>
      <c r="DD218" s="162" t="str">
        <f t="shared" si="128"/>
        <v/>
      </c>
      <c r="DE218" s="162" t="str">
        <f t="shared" si="129"/>
        <v/>
      </c>
      <c r="DF218" s="162" t="str">
        <f t="shared" si="130"/>
        <v/>
      </c>
      <c r="DG218" s="162" t="str">
        <f t="shared" si="131"/>
        <v/>
      </c>
      <c r="DH218" s="93" t="str">
        <f t="shared" si="132"/>
        <v/>
      </c>
      <c r="DI218" s="94" t="str">
        <f t="shared" si="133"/>
        <v/>
      </c>
      <c r="DJ218" s="95" t="str">
        <f t="shared" si="134"/>
        <v/>
      </c>
      <c r="DK218" s="96" t="str">
        <f t="shared" si="135"/>
        <v/>
      </c>
      <c r="DL218" s="97" t="str">
        <f t="shared" si="136"/>
        <v/>
      </c>
      <c r="DM218" s="164" t="str">
        <f t="shared" si="137"/>
        <v/>
      </c>
      <c r="DN218" s="225" t="str">
        <f t="shared" si="138"/>
        <v/>
      </c>
      <c r="DO218" s="225" t="str">
        <f t="shared" si="104"/>
        <v/>
      </c>
      <c r="DP218" s="225" t="str">
        <f t="shared" si="105"/>
        <v/>
      </c>
      <c r="DQ218" s="171" t="str">
        <f t="shared" si="139"/>
        <v/>
      </c>
    </row>
    <row r="219" spans="1:121" ht="18" hidden="1" customHeight="1">
      <c r="A219" s="70">
        <v>406913150541</v>
      </c>
      <c r="B219" s="71">
        <v>384</v>
      </c>
      <c r="C219" s="476" t="s">
        <v>241</v>
      </c>
      <c r="D219" s="477"/>
      <c r="E219" s="182"/>
      <c r="F219" s="76"/>
      <c r="G219" s="76"/>
      <c r="H219" s="76"/>
      <c r="I219" s="76"/>
      <c r="J219" s="76"/>
      <c r="K219" s="76"/>
      <c r="L219" s="76"/>
      <c r="M219" s="76"/>
      <c r="N219" s="76"/>
      <c r="O219" s="106"/>
      <c r="P219" s="106"/>
      <c r="Q219" s="76" t="str">
        <f t="shared" si="106"/>
        <v/>
      </c>
      <c r="R219" s="76" t="str">
        <f t="shared" si="107"/>
        <v/>
      </c>
      <c r="S219" s="108"/>
      <c r="T219" s="108"/>
      <c r="U219" s="108"/>
      <c r="V219" s="108"/>
      <c r="W219" s="108"/>
      <c r="X219" s="108"/>
      <c r="Y219" s="108"/>
      <c r="Z219" s="108"/>
      <c r="AA219" s="108"/>
      <c r="AB219" s="108"/>
      <c r="AC219" s="78" t="str">
        <f t="shared" si="108"/>
        <v/>
      </c>
      <c r="AD219" s="79" t="str">
        <f t="shared" si="109"/>
        <v/>
      </c>
      <c r="AE219" s="182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 t="str">
        <f t="shared" si="110"/>
        <v/>
      </c>
      <c r="AP219" s="76" t="str">
        <f t="shared" si="111"/>
        <v/>
      </c>
      <c r="AQ219" s="108"/>
      <c r="AR219" s="108"/>
      <c r="AS219" s="108"/>
      <c r="AT219" s="108"/>
      <c r="AU219" s="108"/>
      <c r="AV219" s="108"/>
      <c r="AW219" s="108"/>
      <c r="AX219" s="78" t="str">
        <f t="shared" si="141"/>
        <v/>
      </c>
      <c r="AY219" s="78" t="str">
        <f t="shared" si="113"/>
        <v/>
      </c>
      <c r="AZ219" s="384"/>
      <c r="BA219" s="385"/>
      <c r="BB219" s="80" t="str">
        <f t="shared" si="114"/>
        <v/>
      </c>
      <c r="BC219" s="182"/>
      <c r="BD219" s="76"/>
      <c r="BE219" s="76"/>
      <c r="BF219" s="76"/>
      <c r="BG219" s="76"/>
      <c r="BH219" s="76" t="str">
        <f t="shared" si="115"/>
        <v/>
      </c>
      <c r="BI219" s="76" t="str">
        <f t="shared" si="116"/>
        <v/>
      </c>
      <c r="BJ219" s="108"/>
      <c r="BK219" s="108"/>
      <c r="BL219" s="78"/>
      <c r="BM219" s="78"/>
      <c r="BN219" s="78"/>
      <c r="BO219" s="78"/>
      <c r="BP219" s="78"/>
      <c r="BQ219" s="78"/>
      <c r="BR219" s="78"/>
      <c r="BS219" s="78"/>
      <c r="BT219" s="78" t="str">
        <f t="shared" si="142"/>
        <v/>
      </c>
      <c r="BU219" s="78" t="str">
        <f t="shared" si="118"/>
        <v/>
      </c>
      <c r="BV219" s="82"/>
      <c r="BW219" s="82"/>
      <c r="BX219" s="82"/>
      <c r="BY219" s="82"/>
      <c r="BZ219" s="82"/>
      <c r="CA219" s="82" t="str">
        <f t="shared" si="119"/>
        <v/>
      </c>
      <c r="CB219" s="82" t="str">
        <f t="shared" si="120"/>
        <v/>
      </c>
      <c r="CC219" s="84"/>
      <c r="CD219" s="84"/>
      <c r="CE219" s="84"/>
      <c r="CF219" s="84"/>
      <c r="CG219" s="84"/>
      <c r="CH219" s="84" t="str">
        <f t="shared" si="121"/>
        <v/>
      </c>
      <c r="CI219" s="84" t="str">
        <f t="shared" si="122"/>
        <v/>
      </c>
      <c r="CJ219" s="86"/>
      <c r="CK219" s="86"/>
      <c r="CL219" s="86"/>
      <c r="CM219" s="86"/>
      <c r="CN219" s="86"/>
      <c r="CO219" s="86" t="str">
        <f t="shared" si="143"/>
        <v/>
      </c>
      <c r="CP219" s="86" t="str">
        <f>IFERROR(IF($CP$197=0,0,((CO219/SUMIFS($CJ$200:$CN$200,CJ219:CN219,"&gt;=0"))*100)),"")</f>
        <v/>
      </c>
      <c r="CQ219" s="182"/>
      <c r="CR219" s="76"/>
      <c r="CS219" s="88"/>
      <c r="CT219" s="88"/>
      <c r="CU219" s="88"/>
      <c r="CV219" s="88"/>
      <c r="CW219" s="88"/>
      <c r="CX219" s="88"/>
      <c r="CY219" s="88" t="str">
        <f t="shared" si="125"/>
        <v/>
      </c>
      <c r="CZ219" s="89" t="str">
        <f t="shared" si="126"/>
        <v/>
      </c>
      <c r="DA219" s="386"/>
      <c r="DB219" s="385"/>
      <c r="DC219" s="80" t="str">
        <f t="shared" si="127"/>
        <v/>
      </c>
      <c r="DD219" s="162" t="str">
        <f t="shared" si="128"/>
        <v/>
      </c>
      <c r="DE219" s="162" t="str">
        <f t="shared" si="129"/>
        <v/>
      </c>
      <c r="DF219" s="162" t="str">
        <f t="shared" si="130"/>
        <v/>
      </c>
      <c r="DG219" s="162" t="str">
        <f t="shared" si="131"/>
        <v/>
      </c>
      <c r="DH219" s="93" t="str">
        <f t="shared" si="132"/>
        <v/>
      </c>
      <c r="DI219" s="94" t="str">
        <f t="shared" si="133"/>
        <v/>
      </c>
      <c r="DJ219" s="95" t="str">
        <f t="shared" si="134"/>
        <v/>
      </c>
      <c r="DK219" s="96" t="str">
        <f t="shared" si="135"/>
        <v/>
      </c>
      <c r="DL219" s="97" t="str">
        <f t="shared" si="136"/>
        <v/>
      </c>
      <c r="DM219" s="164" t="str">
        <f t="shared" si="137"/>
        <v/>
      </c>
      <c r="DN219" s="225" t="str">
        <f t="shared" si="138"/>
        <v/>
      </c>
      <c r="DO219" s="225">
        <f t="shared" si="104"/>
        <v>94</v>
      </c>
      <c r="DP219" s="225">
        <f t="shared" si="105"/>
        <v>91</v>
      </c>
      <c r="DQ219" s="171">
        <f t="shared" si="139"/>
        <v>92.5</v>
      </c>
    </row>
    <row r="220" spans="1:121" ht="18" hidden="1" customHeight="1">
      <c r="A220" s="70">
        <v>406913150542</v>
      </c>
      <c r="B220" s="103">
        <v>1202</v>
      </c>
      <c r="C220" s="465" t="s">
        <v>242</v>
      </c>
      <c r="D220" s="466"/>
      <c r="E220" s="182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 t="str">
        <f t="shared" si="106"/>
        <v/>
      </c>
      <c r="R220" s="76" t="str">
        <f t="shared" si="107"/>
        <v/>
      </c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 t="str">
        <f t="shared" si="108"/>
        <v/>
      </c>
      <c r="AD220" s="79" t="str">
        <f t="shared" si="109"/>
        <v/>
      </c>
      <c r="AE220" s="182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 t="str">
        <f t="shared" si="110"/>
        <v/>
      </c>
      <c r="AP220" s="76" t="str">
        <f t="shared" si="111"/>
        <v/>
      </c>
      <c r="AQ220" s="78"/>
      <c r="AR220" s="78"/>
      <c r="AS220" s="78"/>
      <c r="AT220" s="78"/>
      <c r="AU220" s="78"/>
      <c r="AV220" s="78"/>
      <c r="AW220" s="78"/>
      <c r="AX220" s="78" t="str">
        <f t="shared" si="141"/>
        <v/>
      </c>
      <c r="AY220" s="78" t="str">
        <f t="shared" si="113"/>
        <v/>
      </c>
      <c r="AZ220" s="384"/>
      <c r="BA220" s="385"/>
      <c r="BB220" s="80" t="str">
        <f t="shared" si="114"/>
        <v/>
      </c>
      <c r="BC220" s="182"/>
      <c r="BD220" s="76"/>
      <c r="BE220" s="76"/>
      <c r="BF220" s="76"/>
      <c r="BG220" s="76"/>
      <c r="BH220" s="76" t="str">
        <f t="shared" si="115"/>
        <v/>
      </c>
      <c r="BI220" s="76" t="str">
        <f t="shared" si="116"/>
        <v/>
      </c>
      <c r="BJ220" s="78"/>
      <c r="BK220" s="78"/>
      <c r="BL220" s="78"/>
      <c r="BM220" s="78"/>
      <c r="BN220" s="78"/>
      <c r="BO220" s="78"/>
      <c r="BP220" s="78"/>
      <c r="BQ220" s="78"/>
      <c r="BR220" s="78"/>
      <c r="BS220" s="78"/>
      <c r="BT220" s="78" t="str">
        <f t="shared" si="142"/>
        <v/>
      </c>
      <c r="BU220" s="78" t="str">
        <f t="shared" si="118"/>
        <v/>
      </c>
      <c r="BV220" s="82"/>
      <c r="BW220" s="82"/>
      <c r="BX220" s="82"/>
      <c r="BY220" s="82"/>
      <c r="BZ220" s="82"/>
      <c r="CA220" s="82" t="str">
        <f t="shared" si="119"/>
        <v/>
      </c>
      <c r="CB220" s="82" t="str">
        <f t="shared" si="120"/>
        <v/>
      </c>
      <c r="CC220" s="84"/>
      <c r="CD220" s="84"/>
      <c r="CE220" s="84"/>
      <c r="CF220" s="84"/>
      <c r="CG220" s="84"/>
      <c r="CH220" s="84" t="str">
        <f t="shared" si="121"/>
        <v/>
      </c>
      <c r="CI220" s="84" t="str">
        <f t="shared" si="122"/>
        <v/>
      </c>
      <c r="CJ220" s="86"/>
      <c r="CK220" s="86"/>
      <c r="CL220" s="86"/>
      <c r="CM220" s="86"/>
      <c r="CN220" s="86"/>
      <c r="CO220" s="86" t="str">
        <f t="shared" si="143"/>
        <v/>
      </c>
      <c r="CP220" s="86" t="str">
        <f t="shared" si="124"/>
        <v/>
      </c>
      <c r="CQ220" s="182"/>
      <c r="CR220" s="76"/>
      <c r="CS220" s="88"/>
      <c r="CT220" s="88"/>
      <c r="CU220" s="88"/>
      <c r="CV220" s="88"/>
      <c r="CW220" s="88"/>
      <c r="CX220" s="88"/>
      <c r="CY220" s="88" t="str">
        <f>IF(SUMIFS(CQ220:CX220,CQ220:CX220,"&gt;=0")=0,"",SUMIFS(CQ220:CX220,CQ220:CX220,"&gt;=0"))</f>
        <v/>
      </c>
      <c r="CZ220" s="89" t="str">
        <f t="shared" si="126"/>
        <v/>
      </c>
      <c r="DA220" s="386"/>
      <c r="DB220" s="385"/>
      <c r="DC220" s="80" t="str">
        <f t="shared" si="127"/>
        <v/>
      </c>
      <c r="DD220" s="162" t="str">
        <f t="shared" si="128"/>
        <v/>
      </c>
      <c r="DE220" s="162" t="str">
        <f t="shared" si="129"/>
        <v/>
      </c>
      <c r="DF220" s="162" t="str">
        <f t="shared" si="130"/>
        <v/>
      </c>
      <c r="DG220" s="162" t="str">
        <f t="shared" si="131"/>
        <v/>
      </c>
      <c r="DH220" s="93" t="str">
        <f t="shared" si="132"/>
        <v/>
      </c>
      <c r="DI220" s="94" t="str">
        <f t="shared" si="133"/>
        <v/>
      </c>
      <c r="DJ220" s="95" t="str">
        <f t="shared" si="134"/>
        <v/>
      </c>
      <c r="DK220" s="96" t="str">
        <f t="shared" si="135"/>
        <v/>
      </c>
      <c r="DL220" s="97" t="str">
        <f t="shared" si="136"/>
        <v/>
      </c>
      <c r="DM220" s="164" t="str">
        <f t="shared" si="137"/>
        <v/>
      </c>
      <c r="DN220" s="225" t="str">
        <f t="shared" si="138"/>
        <v/>
      </c>
      <c r="DO220" s="225">
        <f t="shared" si="104"/>
        <v>90</v>
      </c>
      <c r="DP220" s="225">
        <f t="shared" si="105"/>
        <v>88</v>
      </c>
      <c r="DQ220" s="171">
        <f t="shared" si="139"/>
        <v>89</v>
      </c>
    </row>
    <row r="221" spans="1:121" ht="18" hidden="1" customHeight="1">
      <c r="A221" s="70">
        <v>136678050167</v>
      </c>
      <c r="B221" s="71">
        <v>1681</v>
      </c>
      <c r="C221" s="474" t="s">
        <v>243</v>
      </c>
      <c r="D221" s="475"/>
      <c r="E221" s="182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 t="str">
        <f t="shared" si="106"/>
        <v/>
      </c>
      <c r="R221" s="76" t="str">
        <f t="shared" si="107"/>
        <v/>
      </c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 t="str">
        <f t="shared" si="108"/>
        <v/>
      </c>
      <c r="AD221" s="79" t="str">
        <f t="shared" si="109"/>
        <v/>
      </c>
      <c r="AE221" s="182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 t="str">
        <f t="shared" si="110"/>
        <v/>
      </c>
      <c r="AP221" s="76" t="str">
        <f t="shared" si="111"/>
        <v/>
      </c>
      <c r="AQ221" s="78"/>
      <c r="AR221" s="78"/>
      <c r="AS221" s="78"/>
      <c r="AT221" s="78"/>
      <c r="AU221" s="78"/>
      <c r="AV221" s="78"/>
      <c r="AW221" s="78"/>
      <c r="AX221" s="78" t="str">
        <f t="shared" si="141"/>
        <v/>
      </c>
      <c r="AY221" s="78" t="str">
        <f t="shared" si="113"/>
        <v/>
      </c>
      <c r="AZ221" s="384"/>
      <c r="BA221" s="385"/>
      <c r="BB221" s="80" t="str">
        <f t="shared" si="114"/>
        <v/>
      </c>
      <c r="BC221" s="182"/>
      <c r="BD221" s="76"/>
      <c r="BE221" s="76"/>
      <c r="BF221" s="76"/>
      <c r="BG221" s="76"/>
      <c r="BH221" s="76" t="str">
        <f t="shared" si="115"/>
        <v/>
      </c>
      <c r="BI221" s="76" t="str">
        <f t="shared" si="116"/>
        <v/>
      </c>
      <c r="BJ221" s="78"/>
      <c r="BK221" s="78"/>
      <c r="BL221" s="78"/>
      <c r="BM221" s="78"/>
      <c r="BN221" s="78"/>
      <c r="BO221" s="78"/>
      <c r="BP221" s="78"/>
      <c r="BQ221" s="78"/>
      <c r="BR221" s="78"/>
      <c r="BS221" s="78"/>
      <c r="BT221" s="78" t="str">
        <f t="shared" si="142"/>
        <v/>
      </c>
      <c r="BU221" s="78" t="str">
        <f t="shared" si="118"/>
        <v/>
      </c>
      <c r="BV221" s="82"/>
      <c r="BW221" s="82"/>
      <c r="BX221" s="82"/>
      <c r="BY221" s="82"/>
      <c r="BZ221" s="82"/>
      <c r="CA221" s="82" t="str">
        <f t="shared" si="119"/>
        <v/>
      </c>
      <c r="CB221" s="82" t="str">
        <f t="shared" si="120"/>
        <v/>
      </c>
      <c r="CC221" s="84"/>
      <c r="CD221" s="84"/>
      <c r="CE221" s="84"/>
      <c r="CF221" s="84"/>
      <c r="CG221" s="84"/>
      <c r="CH221" s="84" t="str">
        <f t="shared" si="121"/>
        <v/>
      </c>
      <c r="CI221" s="84" t="str">
        <f t="shared" si="122"/>
        <v/>
      </c>
      <c r="CJ221" s="86"/>
      <c r="CK221" s="86"/>
      <c r="CL221" s="86"/>
      <c r="CM221" s="86"/>
      <c r="CN221" s="86"/>
      <c r="CO221" s="86" t="str">
        <f t="shared" si="143"/>
        <v/>
      </c>
      <c r="CP221" s="86" t="str">
        <f t="shared" si="124"/>
        <v/>
      </c>
      <c r="CQ221" s="182"/>
      <c r="CR221" s="76"/>
      <c r="CS221" s="88"/>
      <c r="CT221" s="88"/>
      <c r="CU221" s="88"/>
      <c r="CV221" s="88"/>
      <c r="CW221" s="88"/>
      <c r="CX221" s="88"/>
      <c r="CY221" s="88" t="str">
        <f t="shared" ref="CY221:CY240" si="144">IF(SUMIFS(CQ221:CX221,CQ221:CX221,"&gt;=0")=0,"",SUMIFS(CQ221:CX221,CQ221:CX221,"&gt;=0"))</f>
        <v/>
      </c>
      <c r="CZ221" s="89" t="str">
        <f t="shared" si="126"/>
        <v/>
      </c>
      <c r="DA221" s="386"/>
      <c r="DB221" s="385"/>
      <c r="DC221" s="80" t="str">
        <f t="shared" si="127"/>
        <v/>
      </c>
      <c r="DD221" s="162" t="str">
        <f t="shared" si="128"/>
        <v/>
      </c>
      <c r="DE221" s="162" t="str">
        <f t="shared" si="129"/>
        <v/>
      </c>
      <c r="DF221" s="162" t="str">
        <f t="shared" si="130"/>
        <v/>
      </c>
      <c r="DG221" s="162" t="str">
        <f t="shared" si="131"/>
        <v/>
      </c>
      <c r="DH221" s="93" t="str">
        <f t="shared" si="132"/>
        <v/>
      </c>
      <c r="DI221" s="94" t="str">
        <f t="shared" si="133"/>
        <v/>
      </c>
      <c r="DJ221" s="95" t="str">
        <f t="shared" si="134"/>
        <v/>
      </c>
      <c r="DK221" s="96" t="str">
        <f t="shared" si="135"/>
        <v/>
      </c>
      <c r="DL221" s="97" t="str">
        <f t="shared" si="136"/>
        <v/>
      </c>
      <c r="DM221" s="164" t="str">
        <f t="shared" si="137"/>
        <v/>
      </c>
      <c r="DN221" s="225" t="str">
        <f t="shared" si="138"/>
        <v/>
      </c>
      <c r="DO221" s="225">
        <f t="shared" si="104"/>
        <v>81</v>
      </c>
      <c r="DP221" s="225">
        <f t="shared" si="105"/>
        <v>77</v>
      </c>
      <c r="DQ221" s="171">
        <f t="shared" si="139"/>
        <v>79</v>
      </c>
    </row>
    <row r="222" spans="1:121" ht="18" hidden="1" customHeight="1">
      <c r="A222" s="70">
        <v>406913150515</v>
      </c>
      <c r="B222" s="71">
        <v>1211</v>
      </c>
      <c r="C222" s="474" t="s">
        <v>244</v>
      </c>
      <c r="D222" s="475"/>
      <c r="E222" s="182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 t="str">
        <f t="shared" si="106"/>
        <v/>
      </c>
      <c r="R222" s="76" t="str">
        <f t="shared" si="107"/>
        <v/>
      </c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 t="str">
        <f t="shared" si="108"/>
        <v/>
      </c>
      <c r="AD222" s="79" t="str">
        <f t="shared" si="109"/>
        <v/>
      </c>
      <c r="AE222" s="182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 t="str">
        <f t="shared" si="110"/>
        <v/>
      </c>
      <c r="AP222" s="76" t="str">
        <f t="shared" si="111"/>
        <v/>
      </c>
      <c r="AQ222" s="78"/>
      <c r="AR222" s="78"/>
      <c r="AS222" s="78"/>
      <c r="AT222" s="78"/>
      <c r="AU222" s="78"/>
      <c r="AV222" s="78"/>
      <c r="AW222" s="78"/>
      <c r="AX222" s="78" t="str">
        <f t="shared" si="141"/>
        <v/>
      </c>
      <c r="AY222" s="78" t="str">
        <f t="shared" si="113"/>
        <v/>
      </c>
      <c r="AZ222" s="384"/>
      <c r="BA222" s="385"/>
      <c r="BB222" s="80" t="str">
        <f t="shared" si="114"/>
        <v/>
      </c>
      <c r="BC222" s="182"/>
      <c r="BD222" s="76"/>
      <c r="BE222" s="76"/>
      <c r="BF222" s="76"/>
      <c r="BG222" s="76"/>
      <c r="BH222" s="76" t="str">
        <f t="shared" si="115"/>
        <v/>
      </c>
      <c r="BI222" s="76" t="str">
        <f>IFERROR(IF($BI$197=0,0,((BH222/SUMIFS($BC$200:$BG$200,BC222:BG222,"&gt;=0"))*100)),"")</f>
        <v/>
      </c>
      <c r="BJ222" s="78"/>
      <c r="BK222" s="78"/>
      <c r="BL222" s="78"/>
      <c r="BM222" s="78"/>
      <c r="BN222" s="78"/>
      <c r="BO222" s="78"/>
      <c r="BP222" s="78"/>
      <c r="BQ222" s="78"/>
      <c r="BR222" s="78"/>
      <c r="BS222" s="78"/>
      <c r="BT222" s="78" t="str">
        <f t="shared" si="142"/>
        <v/>
      </c>
      <c r="BU222" s="78" t="str">
        <f t="shared" si="118"/>
        <v/>
      </c>
      <c r="BV222" s="82"/>
      <c r="BW222" s="82"/>
      <c r="BX222" s="82"/>
      <c r="BY222" s="82"/>
      <c r="BZ222" s="82"/>
      <c r="CA222" s="82" t="str">
        <f t="shared" si="119"/>
        <v/>
      </c>
      <c r="CB222" s="82" t="str">
        <f t="shared" si="120"/>
        <v/>
      </c>
      <c r="CC222" s="84"/>
      <c r="CD222" s="84"/>
      <c r="CE222" s="84"/>
      <c r="CF222" s="84"/>
      <c r="CG222" s="84"/>
      <c r="CH222" s="84" t="str">
        <f t="shared" si="121"/>
        <v/>
      </c>
      <c r="CI222" s="84" t="str">
        <f t="shared" si="122"/>
        <v/>
      </c>
      <c r="CJ222" s="86"/>
      <c r="CK222" s="86"/>
      <c r="CL222" s="86"/>
      <c r="CM222" s="86"/>
      <c r="CN222" s="86"/>
      <c r="CO222" s="86" t="str">
        <f t="shared" si="143"/>
        <v/>
      </c>
      <c r="CP222" s="86" t="str">
        <f t="shared" si="124"/>
        <v/>
      </c>
      <c r="CQ222" s="182"/>
      <c r="CR222" s="76"/>
      <c r="CS222" s="88"/>
      <c r="CT222" s="88"/>
      <c r="CU222" s="88"/>
      <c r="CV222" s="88"/>
      <c r="CW222" s="88"/>
      <c r="CX222" s="88"/>
      <c r="CY222" s="88" t="str">
        <f t="shared" si="144"/>
        <v/>
      </c>
      <c r="CZ222" s="89" t="str">
        <f t="shared" si="126"/>
        <v/>
      </c>
      <c r="DA222" s="386"/>
      <c r="DB222" s="385"/>
      <c r="DC222" s="80" t="str">
        <f t="shared" si="127"/>
        <v/>
      </c>
      <c r="DD222" s="162" t="str">
        <f t="shared" si="128"/>
        <v/>
      </c>
      <c r="DE222" s="162" t="str">
        <f t="shared" si="129"/>
        <v/>
      </c>
      <c r="DF222" s="162" t="str">
        <f t="shared" si="130"/>
        <v/>
      </c>
      <c r="DG222" s="162" t="str">
        <f t="shared" si="131"/>
        <v/>
      </c>
      <c r="DH222" s="93" t="str">
        <f t="shared" si="132"/>
        <v/>
      </c>
      <c r="DI222" s="94" t="str">
        <f t="shared" si="133"/>
        <v/>
      </c>
      <c r="DJ222" s="95" t="str">
        <f t="shared" si="134"/>
        <v/>
      </c>
      <c r="DK222" s="96" t="str">
        <f t="shared" si="135"/>
        <v/>
      </c>
      <c r="DL222" s="97" t="str">
        <f t="shared" si="136"/>
        <v/>
      </c>
      <c r="DM222" s="164" t="str">
        <f t="shared" si="137"/>
        <v/>
      </c>
      <c r="DN222" s="225" t="str">
        <f t="shared" si="138"/>
        <v/>
      </c>
      <c r="DO222" s="225">
        <f t="shared" si="104"/>
        <v>80</v>
      </c>
      <c r="DP222" s="225">
        <f t="shared" si="105"/>
        <v>78</v>
      </c>
      <c r="DQ222" s="171">
        <f t="shared" si="139"/>
        <v>79</v>
      </c>
    </row>
    <row r="223" spans="1:121" ht="18" hidden="1" customHeight="1">
      <c r="A223" s="70">
        <v>319905110231</v>
      </c>
      <c r="B223" s="103">
        <v>1682</v>
      </c>
      <c r="C223" s="465" t="s">
        <v>245</v>
      </c>
      <c r="D223" s="466"/>
      <c r="E223" s="182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 t="str">
        <f t="shared" si="106"/>
        <v/>
      </c>
      <c r="R223" s="76" t="str">
        <f t="shared" si="107"/>
        <v/>
      </c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 t="str">
        <f t="shared" si="108"/>
        <v/>
      </c>
      <c r="AD223" s="79" t="str">
        <f t="shared" si="109"/>
        <v/>
      </c>
      <c r="AE223" s="182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 t="str">
        <f t="shared" si="110"/>
        <v/>
      </c>
      <c r="AP223" s="76" t="str">
        <f t="shared" si="111"/>
        <v/>
      </c>
      <c r="AQ223" s="78"/>
      <c r="AR223" s="78"/>
      <c r="AS223" s="78"/>
      <c r="AT223" s="78"/>
      <c r="AU223" s="78"/>
      <c r="AV223" s="78"/>
      <c r="AW223" s="78"/>
      <c r="AX223" s="78" t="str">
        <f t="shared" si="141"/>
        <v/>
      </c>
      <c r="AY223" s="78" t="str">
        <f t="shared" si="113"/>
        <v/>
      </c>
      <c r="AZ223" s="384"/>
      <c r="BA223" s="385"/>
      <c r="BB223" s="80" t="str">
        <f t="shared" si="114"/>
        <v/>
      </c>
      <c r="BC223" s="182"/>
      <c r="BD223" s="76"/>
      <c r="BE223" s="76"/>
      <c r="BF223" s="76"/>
      <c r="BG223" s="76"/>
      <c r="BH223" s="76" t="str">
        <f t="shared" si="115"/>
        <v/>
      </c>
      <c r="BI223" s="76" t="str">
        <f t="shared" si="116"/>
        <v/>
      </c>
      <c r="BJ223" s="78"/>
      <c r="BK223" s="78"/>
      <c r="BL223" s="78"/>
      <c r="BM223" s="78"/>
      <c r="BN223" s="78"/>
      <c r="BO223" s="78"/>
      <c r="BP223" s="78"/>
      <c r="BQ223" s="78"/>
      <c r="BR223" s="78"/>
      <c r="BS223" s="78"/>
      <c r="BT223" s="78" t="str">
        <f t="shared" si="142"/>
        <v/>
      </c>
      <c r="BU223" s="78" t="str">
        <f t="shared" si="118"/>
        <v/>
      </c>
      <c r="BV223" s="82"/>
      <c r="BW223" s="82"/>
      <c r="BX223" s="82"/>
      <c r="BY223" s="82"/>
      <c r="BZ223" s="82"/>
      <c r="CA223" s="82" t="str">
        <f t="shared" si="119"/>
        <v/>
      </c>
      <c r="CB223" s="82" t="str">
        <f t="shared" si="120"/>
        <v/>
      </c>
      <c r="CC223" s="84"/>
      <c r="CD223" s="84"/>
      <c r="CE223" s="84"/>
      <c r="CF223" s="84"/>
      <c r="CG223" s="84"/>
      <c r="CH223" s="84" t="str">
        <f t="shared" si="121"/>
        <v/>
      </c>
      <c r="CI223" s="84" t="str">
        <f t="shared" si="122"/>
        <v/>
      </c>
      <c r="CJ223" s="86"/>
      <c r="CK223" s="86"/>
      <c r="CL223" s="86"/>
      <c r="CM223" s="86"/>
      <c r="CN223" s="86"/>
      <c r="CO223" s="86" t="str">
        <f t="shared" si="143"/>
        <v/>
      </c>
      <c r="CP223" s="86" t="str">
        <f t="shared" si="124"/>
        <v/>
      </c>
      <c r="CQ223" s="182"/>
      <c r="CR223" s="76"/>
      <c r="CS223" s="88"/>
      <c r="CT223" s="88"/>
      <c r="CU223" s="88"/>
      <c r="CV223" s="88"/>
      <c r="CW223" s="88"/>
      <c r="CX223" s="88"/>
      <c r="CY223" s="88" t="str">
        <f t="shared" si="144"/>
        <v/>
      </c>
      <c r="CZ223" s="89" t="str">
        <f t="shared" si="126"/>
        <v/>
      </c>
      <c r="DA223" s="386"/>
      <c r="DB223" s="385"/>
      <c r="DC223" s="80" t="str">
        <f t="shared" si="127"/>
        <v/>
      </c>
      <c r="DD223" s="162" t="str">
        <f t="shared" si="128"/>
        <v/>
      </c>
      <c r="DE223" s="162" t="str">
        <f t="shared" si="129"/>
        <v/>
      </c>
      <c r="DF223" s="162" t="str">
        <f t="shared" si="130"/>
        <v/>
      </c>
      <c r="DG223" s="162" t="str">
        <f t="shared" si="131"/>
        <v/>
      </c>
      <c r="DH223" s="93" t="str">
        <f t="shared" si="132"/>
        <v/>
      </c>
      <c r="DI223" s="94" t="str">
        <f t="shared" si="133"/>
        <v/>
      </c>
      <c r="DJ223" s="95" t="str">
        <f t="shared" si="134"/>
        <v/>
      </c>
      <c r="DK223" s="96" t="str">
        <f t="shared" si="135"/>
        <v/>
      </c>
      <c r="DL223" s="97" t="str">
        <f t="shared" si="136"/>
        <v/>
      </c>
      <c r="DM223" s="164" t="str">
        <f t="shared" si="137"/>
        <v/>
      </c>
      <c r="DN223" s="225" t="str">
        <f t="shared" si="138"/>
        <v/>
      </c>
      <c r="DO223" s="225">
        <f t="shared" si="104"/>
        <v>80</v>
      </c>
      <c r="DP223" s="225">
        <f t="shared" si="105"/>
        <v>87</v>
      </c>
      <c r="DQ223" s="171">
        <f t="shared" si="139"/>
        <v>83.5</v>
      </c>
    </row>
    <row r="224" spans="1:121" ht="18" hidden="1" customHeight="1">
      <c r="A224" s="70">
        <v>406913150544</v>
      </c>
      <c r="B224" s="71">
        <v>1004</v>
      </c>
      <c r="C224" s="476" t="s">
        <v>246</v>
      </c>
      <c r="D224" s="477"/>
      <c r="E224" s="182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 t="str">
        <f>IF(SUMIFS(E224:P224,E224:P224,"&gt;=0")=0,"",SUMIFS(E224:P224,E224:P224,"&gt;=0"))</f>
        <v/>
      </c>
      <c r="R224" s="76" t="str">
        <f t="shared" si="107"/>
        <v/>
      </c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 t="str">
        <f t="shared" si="108"/>
        <v/>
      </c>
      <c r="AD224" s="79" t="str">
        <f t="shared" si="109"/>
        <v/>
      </c>
      <c r="AE224" s="182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 t="str">
        <f t="shared" si="110"/>
        <v/>
      </c>
      <c r="AP224" s="76" t="str">
        <f t="shared" si="111"/>
        <v/>
      </c>
      <c r="AQ224" s="78"/>
      <c r="AR224" s="78"/>
      <c r="AS224" s="78"/>
      <c r="AT224" s="78"/>
      <c r="AU224" s="78"/>
      <c r="AV224" s="78"/>
      <c r="AW224" s="78"/>
      <c r="AX224" s="78" t="str">
        <f t="shared" si="141"/>
        <v/>
      </c>
      <c r="AY224" s="78" t="str">
        <f t="shared" si="113"/>
        <v/>
      </c>
      <c r="AZ224" s="384"/>
      <c r="BA224" s="385"/>
      <c r="BB224" s="80" t="str">
        <f t="shared" si="114"/>
        <v/>
      </c>
      <c r="BC224" s="182"/>
      <c r="BD224" s="76"/>
      <c r="BE224" s="76"/>
      <c r="BF224" s="76"/>
      <c r="BG224" s="76"/>
      <c r="BH224" s="76" t="str">
        <f t="shared" si="115"/>
        <v/>
      </c>
      <c r="BI224" s="76" t="str">
        <f t="shared" si="116"/>
        <v/>
      </c>
      <c r="BJ224" s="78"/>
      <c r="BK224" s="78"/>
      <c r="BL224" s="78"/>
      <c r="BM224" s="78"/>
      <c r="BN224" s="78"/>
      <c r="BO224" s="78"/>
      <c r="BP224" s="78"/>
      <c r="BQ224" s="78"/>
      <c r="BR224" s="78"/>
      <c r="BS224" s="78"/>
      <c r="BT224" s="78" t="str">
        <f t="shared" si="142"/>
        <v/>
      </c>
      <c r="BU224" s="78" t="str">
        <f t="shared" si="118"/>
        <v/>
      </c>
      <c r="BV224" s="82"/>
      <c r="BW224" s="82"/>
      <c r="BX224" s="82"/>
      <c r="BY224" s="82"/>
      <c r="BZ224" s="82"/>
      <c r="CA224" s="82" t="str">
        <f t="shared" si="119"/>
        <v/>
      </c>
      <c r="CB224" s="82" t="str">
        <f t="shared" si="120"/>
        <v/>
      </c>
      <c r="CC224" s="84"/>
      <c r="CD224" s="84"/>
      <c r="CE224" s="84"/>
      <c r="CF224" s="84"/>
      <c r="CG224" s="84"/>
      <c r="CH224" s="84" t="str">
        <f t="shared" si="121"/>
        <v/>
      </c>
      <c r="CI224" s="84" t="str">
        <f t="shared" si="122"/>
        <v/>
      </c>
      <c r="CJ224" s="86"/>
      <c r="CK224" s="86"/>
      <c r="CL224" s="86"/>
      <c r="CM224" s="86"/>
      <c r="CN224" s="86"/>
      <c r="CO224" s="86" t="str">
        <f t="shared" si="143"/>
        <v/>
      </c>
      <c r="CP224" s="86" t="str">
        <f t="shared" si="124"/>
        <v/>
      </c>
      <c r="CQ224" s="182"/>
      <c r="CR224" s="76"/>
      <c r="CS224" s="88"/>
      <c r="CT224" s="88"/>
      <c r="CU224" s="88"/>
      <c r="CV224" s="88"/>
      <c r="CW224" s="88"/>
      <c r="CX224" s="88"/>
      <c r="CY224" s="88" t="str">
        <f t="shared" si="144"/>
        <v/>
      </c>
      <c r="CZ224" s="89" t="str">
        <f t="shared" si="126"/>
        <v/>
      </c>
      <c r="DA224" s="386"/>
      <c r="DB224" s="385"/>
      <c r="DC224" s="80" t="str">
        <f t="shared" si="127"/>
        <v/>
      </c>
      <c r="DD224" s="162" t="str">
        <f t="shared" si="128"/>
        <v/>
      </c>
      <c r="DE224" s="162" t="str">
        <f t="shared" si="129"/>
        <v/>
      </c>
      <c r="DF224" s="162" t="str">
        <f t="shared" si="130"/>
        <v/>
      </c>
      <c r="DG224" s="162" t="str">
        <f t="shared" si="131"/>
        <v/>
      </c>
      <c r="DH224" s="93" t="str">
        <f t="shared" si="132"/>
        <v/>
      </c>
      <c r="DI224" s="94" t="str">
        <f t="shared" si="133"/>
        <v/>
      </c>
      <c r="DJ224" s="95" t="str">
        <f t="shared" si="134"/>
        <v/>
      </c>
      <c r="DK224" s="96" t="str">
        <f t="shared" si="135"/>
        <v/>
      </c>
      <c r="DL224" s="97" t="str">
        <f t="shared" si="136"/>
        <v/>
      </c>
      <c r="DM224" s="164" t="str">
        <f t="shared" si="137"/>
        <v/>
      </c>
      <c r="DN224" s="225" t="str">
        <f t="shared" si="138"/>
        <v/>
      </c>
      <c r="DO224" s="225">
        <f t="shared" si="104"/>
        <v>83</v>
      </c>
      <c r="DP224" s="225">
        <f t="shared" si="105"/>
        <v>87</v>
      </c>
      <c r="DQ224" s="171">
        <f t="shared" si="139"/>
        <v>85</v>
      </c>
    </row>
    <row r="225" spans="1:121" ht="18" hidden="1" customHeight="1">
      <c r="A225" s="70">
        <v>406940150018</v>
      </c>
      <c r="B225" s="71">
        <v>1683</v>
      </c>
      <c r="C225" s="474" t="s">
        <v>247</v>
      </c>
      <c r="D225" s="475"/>
      <c r="E225" s="182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 t="str">
        <f t="shared" si="106"/>
        <v/>
      </c>
      <c r="R225" s="76" t="str">
        <f t="shared" si="107"/>
        <v/>
      </c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 t="str">
        <f t="shared" si="108"/>
        <v/>
      </c>
      <c r="AD225" s="79" t="str">
        <f t="shared" si="109"/>
        <v/>
      </c>
      <c r="AE225" s="182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 t="str">
        <f t="shared" si="110"/>
        <v/>
      </c>
      <c r="AP225" s="76" t="str">
        <f t="shared" si="111"/>
        <v/>
      </c>
      <c r="AQ225" s="78"/>
      <c r="AR225" s="78"/>
      <c r="AS225" s="78"/>
      <c r="AT225" s="78"/>
      <c r="AU225" s="78"/>
      <c r="AV225" s="78"/>
      <c r="AW225" s="78"/>
      <c r="AX225" s="78" t="str">
        <f t="shared" si="141"/>
        <v/>
      </c>
      <c r="AY225" s="78" t="str">
        <f t="shared" si="113"/>
        <v/>
      </c>
      <c r="AZ225" s="384"/>
      <c r="BA225" s="385"/>
      <c r="BB225" s="80" t="str">
        <f t="shared" si="114"/>
        <v/>
      </c>
      <c r="BC225" s="182"/>
      <c r="BD225" s="76"/>
      <c r="BE225" s="76"/>
      <c r="BF225" s="76"/>
      <c r="BG225" s="76"/>
      <c r="BH225" s="76" t="str">
        <f t="shared" si="115"/>
        <v/>
      </c>
      <c r="BI225" s="76" t="str">
        <f t="shared" si="116"/>
        <v/>
      </c>
      <c r="BJ225" s="78"/>
      <c r="BK225" s="78"/>
      <c r="BL225" s="78"/>
      <c r="BM225" s="78"/>
      <c r="BN225" s="78"/>
      <c r="BO225" s="78"/>
      <c r="BP225" s="78"/>
      <c r="BQ225" s="78"/>
      <c r="BR225" s="78"/>
      <c r="BS225" s="78"/>
      <c r="BT225" s="78" t="str">
        <f t="shared" si="142"/>
        <v/>
      </c>
      <c r="BU225" s="78" t="str">
        <f t="shared" si="118"/>
        <v/>
      </c>
      <c r="BV225" s="82"/>
      <c r="BW225" s="82"/>
      <c r="BX225" s="82"/>
      <c r="BY225" s="82"/>
      <c r="BZ225" s="82"/>
      <c r="CA225" s="82" t="str">
        <f t="shared" si="119"/>
        <v/>
      </c>
      <c r="CB225" s="82" t="str">
        <f t="shared" si="120"/>
        <v/>
      </c>
      <c r="CC225" s="84"/>
      <c r="CD225" s="84"/>
      <c r="CE225" s="84"/>
      <c r="CF225" s="84"/>
      <c r="CG225" s="84"/>
      <c r="CH225" s="84" t="str">
        <f t="shared" si="121"/>
        <v/>
      </c>
      <c r="CI225" s="84" t="str">
        <f t="shared" si="122"/>
        <v/>
      </c>
      <c r="CJ225" s="86"/>
      <c r="CK225" s="86"/>
      <c r="CL225" s="86"/>
      <c r="CM225" s="86"/>
      <c r="CN225" s="86"/>
      <c r="CO225" s="86" t="str">
        <f t="shared" si="143"/>
        <v/>
      </c>
      <c r="CP225" s="86" t="str">
        <f t="shared" si="124"/>
        <v/>
      </c>
      <c r="CQ225" s="182"/>
      <c r="CR225" s="76"/>
      <c r="CS225" s="88"/>
      <c r="CT225" s="88"/>
      <c r="CU225" s="88"/>
      <c r="CV225" s="88"/>
      <c r="CW225" s="88"/>
      <c r="CX225" s="88"/>
      <c r="CY225" s="88" t="str">
        <f t="shared" si="144"/>
        <v/>
      </c>
      <c r="CZ225" s="89" t="str">
        <f t="shared" si="126"/>
        <v/>
      </c>
      <c r="DA225" s="386"/>
      <c r="DB225" s="385"/>
      <c r="DC225" s="80" t="str">
        <f t="shared" si="127"/>
        <v/>
      </c>
      <c r="DD225" s="162" t="str">
        <f t="shared" si="128"/>
        <v/>
      </c>
      <c r="DE225" s="162" t="str">
        <f t="shared" si="129"/>
        <v/>
      </c>
      <c r="DF225" s="162" t="str">
        <f t="shared" si="130"/>
        <v/>
      </c>
      <c r="DG225" s="162" t="str">
        <f t="shared" si="131"/>
        <v/>
      </c>
      <c r="DH225" s="93" t="str">
        <f t="shared" si="132"/>
        <v/>
      </c>
      <c r="DI225" s="94" t="str">
        <f t="shared" si="133"/>
        <v/>
      </c>
      <c r="DJ225" s="95" t="str">
        <f t="shared" si="134"/>
        <v/>
      </c>
      <c r="DK225" s="96" t="str">
        <f t="shared" si="135"/>
        <v/>
      </c>
      <c r="DL225" s="97" t="str">
        <f t="shared" si="136"/>
        <v/>
      </c>
      <c r="DM225" s="164" t="str">
        <f t="shared" si="137"/>
        <v/>
      </c>
      <c r="DN225" s="225" t="str">
        <f t="shared" si="138"/>
        <v/>
      </c>
      <c r="DO225" s="225">
        <f t="shared" si="104"/>
        <v>86</v>
      </c>
      <c r="DP225" s="225">
        <f t="shared" si="105"/>
        <v>85</v>
      </c>
      <c r="DQ225" s="171">
        <f t="shared" si="139"/>
        <v>85.5</v>
      </c>
    </row>
    <row r="226" spans="1:121" ht="18" hidden="1" customHeight="1">
      <c r="A226" s="70">
        <v>319905140032</v>
      </c>
      <c r="B226" s="71">
        <v>347</v>
      </c>
      <c r="C226" s="474" t="s">
        <v>248</v>
      </c>
      <c r="D226" s="475"/>
      <c r="E226" s="182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 t="str">
        <f t="shared" si="106"/>
        <v/>
      </c>
      <c r="R226" s="76" t="str">
        <f t="shared" si="107"/>
        <v/>
      </c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 t="str">
        <f t="shared" si="108"/>
        <v/>
      </c>
      <c r="AD226" s="79" t="str">
        <f t="shared" si="109"/>
        <v/>
      </c>
      <c r="AE226" s="182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 t="str">
        <f t="shared" si="110"/>
        <v/>
      </c>
      <c r="AP226" s="76" t="str">
        <f t="shared" si="111"/>
        <v/>
      </c>
      <c r="AQ226" s="78"/>
      <c r="AR226" s="78"/>
      <c r="AS226" s="78"/>
      <c r="AT226" s="78"/>
      <c r="AU226" s="78"/>
      <c r="AV226" s="78"/>
      <c r="AW226" s="78"/>
      <c r="AX226" s="78" t="str">
        <f t="shared" si="141"/>
        <v/>
      </c>
      <c r="AY226" s="78" t="str">
        <f t="shared" si="113"/>
        <v/>
      </c>
      <c r="AZ226" s="384"/>
      <c r="BA226" s="385"/>
      <c r="BB226" s="80" t="str">
        <f t="shared" si="114"/>
        <v/>
      </c>
      <c r="BC226" s="182"/>
      <c r="BD226" s="76"/>
      <c r="BE226" s="76"/>
      <c r="BF226" s="76"/>
      <c r="BG226" s="76"/>
      <c r="BH226" s="76" t="str">
        <f t="shared" si="115"/>
        <v/>
      </c>
      <c r="BI226" s="76" t="str">
        <f t="shared" si="116"/>
        <v/>
      </c>
      <c r="BJ226" s="78"/>
      <c r="BK226" s="78"/>
      <c r="BL226" s="78"/>
      <c r="BM226" s="78"/>
      <c r="BN226" s="78"/>
      <c r="BO226" s="78"/>
      <c r="BP226" s="78"/>
      <c r="BQ226" s="78"/>
      <c r="BR226" s="78"/>
      <c r="BS226" s="78"/>
      <c r="BT226" s="78" t="str">
        <f t="shared" si="142"/>
        <v/>
      </c>
      <c r="BU226" s="78" t="str">
        <f t="shared" si="118"/>
        <v/>
      </c>
      <c r="BV226" s="82"/>
      <c r="BW226" s="82"/>
      <c r="BX226" s="82"/>
      <c r="BY226" s="82"/>
      <c r="BZ226" s="82"/>
      <c r="CA226" s="82" t="str">
        <f t="shared" si="119"/>
        <v/>
      </c>
      <c r="CB226" s="82" t="str">
        <f t="shared" si="120"/>
        <v/>
      </c>
      <c r="CC226" s="84"/>
      <c r="CD226" s="84"/>
      <c r="CE226" s="84"/>
      <c r="CF226" s="84"/>
      <c r="CG226" s="84"/>
      <c r="CH226" s="84" t="str">
        <f t="shared" si="121"/>
        <v/>
      </c>
      <c r="CI226" s="84" t="str">
        <f t="shared" si="122"/>
        <v/>
      </c>
      <c r="CJ226" s="86"/>
      <c r="CK226" s="86"/>
      <c r="CL226" s="86"/>
      <c r="CM226" s="86"/>
      <c r="CN226" s="86"/>
      <c r="CO226" s="86" t="str">
        <f t="shared" si="143"/>
        <v/>
      </c>
      <c r="CP226" s="86" t="str">
        <f t="shared" si="124"/>
        <v/>
      </c>
      <c r="CQ226" s="182"/>
      <c r="CR226" s="76"/>
      <c r="CS226" s="88"/>
      <c r="CT226" s="88"/>
      <c r="CU226" s="88"/>
      <c r="CV226" s="88"/>
      <c r="CW226" s="88"/>
      <c r="CX226" s="88"/>
      <c r="CY226" s="88" t="str">
        <f t="shared" si="144"/>
        <v/>
      </c>
      <c r="CZ226" s="89" t="str">
        <f t="shared" si="126"/>
        <v/>
      </c>
      <c r="DA226" s="386"/>
      <c r="DB226" s="385"/>
      <c r="DC226" s="80" t="str">
        <f t="shared" si="127"/>
        <v/>
      </c>
      <c r="DD226" s="162" t="str">
        <f t="shared" si="128"/>
        <v/>
      </c>
      <c r="DE226" s="162" t="str">
        <f t="shared" si="129"/>
        <v/>
      </c>
      <c r="DF226" s="162" t="str">
        <f t="shared" si="130"/>
        <v/>
      </c>
      <c r="DG226" s="162" t="str">
        <f t="shared" si="131"/>
        <v/>
      </c>
      <c r="DH226" s="93" t="str">
        <f t="shared" si="132"/>
        <v/>
      </c>
      <c r="DI226" s="94" t="str">
        <f t="shared" si="133"/>
        <v/>
      </c>
      <c r="DJ226" s="95" t="str">
        <f t="shared" si="134"/>
        <v/>
      </c>
      <c r="DK226" s="96" t="str">
        <f t="shared" si="135"/>
        <v/>
      </c>
      <c r="DL226" s="97" t="str">
        <f t="shared" si="136"/>
        <v/>
      </c>
      <c r="DM226" s="164" t="str">
        <f t="shared" si="137"/>
        <v/>
      </c>
      <c r="DN226" s="225" t="str">
        <f t="shared" si="138"/>
        <v/>
      </c>
      <c r="DO226" s="225">
        <f t="shared" si="104"/>
        <v>79</v>
      </c>
      <c r="DP226" s="225">
        <f t="shared" ref="DP226:DP240" si="145">DL53</f>
        <v>83</v>
      </c>
      <c r="DQ226" s="171">
        <f t="shared" si="139"/>
        <v>81</v>
      </c>
    </row>
    <row r="227" spans="1:121" ht="18" hidden="1" customHeight="1">
      <c r="A227" s="70">
        <v>305418120312</v>
      </c>
      <c r="B227" s="71">
        <v>1684</v>
      </c>
      <c r="C227" s="474" t="s">
        <v>249</v>
      </c>
      <c r="D227" s="475"/>
      <c r="E227" s="182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 t="str">
        <f t="shared" si="106"/>
        <v/>
      </c>
      <c r="R227" s="76" t="str">
        <f t="shared" si="107"/>
        <v/>
      </c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 t="str">
        <f t="shared" si="108"/>
        <v/>
      </c>
      <c r="AD227" s="79" t="str">
        <f t="shared" si="109"/>
        <v/>
      </c>
      <c r="AE227" s="182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 t="str">
        <f t="shared" si="110"/>
        <v/>
      </c>
      <c r="AP227" s="76" t="str">
        <f t="shared" si="111"/>
        <v/>
      </c>
      <c r="AQ227" s="78"/>
      <c r="AR227" s="78"/>
      <c r="AS227" s="78"/>
      <c r="AT227" s="78"/>
      <c r="AU227" s="78"/>
      <c r="AV227" s="78"/>
      <c r="AW227" s="78"/>
      <c r="AX227" s="78" t="str">
        <f t="shared" si="141"/>
        <v/>
      </c>
      <c r="AY227" s="78" t="str">
        <f t="shared" si="113"/>
        <v/>
      </c>
      <c r="AZ227" s="384"/>
      <c r="BA227" s="385"/>
      <c r="BB227" s="80" t="str">
        <f t="shared" si="114"/>
        <v/>
      </c>
      <c r="BC227" s="182"/>
      <c r="BD227" s="76"/>
      <c r="BE227" s="76"/>
      <c r="BF227" s="76"/>
      <c r="BG227" s="76"/>
      <c r="BH227" s="76" t="str">
        <f t="shared" si="115"/>
        <v/>
      </c>
      <c r="BI227" s="76" t="str">
        <f t="shared" si="116"/>
        <v/>
      </c>
      <c r="BJ227" s="78"/>
      <c r="BK227" s="78"/>
      <c r="BL227" s="78"/>
      <c r="BM227" s="78"/>
      <c r="BN227" s="78"/>
      <c r="BO227" s="78"/>
      <c r="BP227" s="78"/>
      <c r="BQ227" s="78"/>
      <c r="BR227" s="78"/>
      <c r="BS227" s="78"/>
      <c r="BT227" s="78" t="str">
        <f t="shared" si="142"/>
        <v/>
      </c>
      <c r="BU227" s="78" t="str">
        <f t="shared" si="118"/>
        <v/>
      </c>
      <c r="BV227" s="82"/>
      <c r="BW227" s="82"/>
      <c r="BX227" s="82"/>
      <c r="BY227" s="82"/>
      <c r="BZ227" s="82"/>
      <c r="CA227" s="82" t="str">
        <f t="shared" si="119"/>
        <v/>
      </c>
      <c r="CB227" s="82" t="str">
        <f t="shared" si="120"/>
        <v/>
      </c>
      <c r="CC227" s="84"/>
      <c r="CD227" s="84"/>
      <c r="CE227" s="84"/>
      <c r="CF227" s="84"/>
      <c r="CG227" s="84"/>
      <c r="CH227" s="84" t="str">
        <f t="shared" si="121"/>
        <v/>
      </c>
      <c r="CI227" s="84" t="str">
        <f t="shared" si="122"/>
        <v/>
      </c>
      <c r="CJ227" s="86"/>
      <c r="CK227" s="86"/>
      <c r="CL227" s="86"/>
      <c r="CM227" s="86"/>
      <c r="CN227" s="86"/>
      <c r="CO227" s="86" t="str">
        <f t="shared" si="143"/>
        <v/>
      </c>
      <c r="CP227" s="86" t="str">
        <f t="shared" si="124"/>
        <v/>
      </c>
      <c r="CQ227" s="182"/>
      <c r="CR227" s="76"/>
      <c r="CS227" s="88"/>
      <c r="CT227" s="88"/>
      <c r="CU227" s="88"/>
      <c r="CV227" s="88"/>
      <c r="CW227" s="88"/>
      <c r="CX227" s="88"/>
      <c r="CY227" s="88" t="str">
        <f t="shared" si="144"/>
        <v/>
      </c>
      <c r="CZ227" s="89" t="str">
        <f t="shared" si="126"/>
        <v/>
      </c>
      <c r="DA227" s="386"/>
      <c r="DB227" s="385"/>
      <c r="DC227" s="80" t="str">
        <f t="shared" si="127"/>
        <v/>
      </c>
      <c r="DD227" s="162" t="str">
        <f t="shared" si="128"/>
        <v/>
      </c>
      <c r="DE227" s="162" t="str">
        <f t="shared" si="129"/>
        <v/>
      </c>
      <c r="DF227" s="162" t="str">
        <f t="shared" si="130"/>
        <v/>
      </c>
      <c r="DG227" s="162" t="str">
        <f t="shared" si="131"/>
        <v/>
      </c>
      <c r="DH227" s="93" t="str">
        <f t="shared" si="132"/>
        <v/>
      </c>
      <c r="DI227" s="94" t="str">
        <f t="shared" si="133"/>
        <v/>
      </c>
      <c r="DJ227" s="95" t="str">
        <f t="shared" si="134"/>
        <v/>
      </c>
      <c r="DK227" s="96" t="str">
        <f t="shared" si="135"/>
        <v/>
      </c>
      <c r="DL227" s="97" t="str">
        <f t="shared" si="136"/>
        <v/>
      </c>
      <c r="DM227" s="164" t="str">
        <f t="shared" si="137"/>
        <v/>
      </c>
      <c r="DN227" s="225" t="str">
        <f t="shared" si="138"/>
        <v/>
      </c>
      <c r="DO227" s="225">
        <f t="shared" ref="DO227:DO240" si="146">DL121</f>
        <v>81</v>
      </c>
      <c r="DP227" s="225">
        <f t="shared" si="145"/>
        <v>80</v>
      </c>
      <c r="DQ227" s="171">
        <f t="shared" si="139"/>
        <v>80.5</v>
      </c>
    </row>
    <row r="228" spans="1:121" ht="18" hidden="1" customHeight="1">
      <c r="A228" s="70">
        <v>136678050260</v>
      </c>
      <c r="B228" s="103">
        <v>1685</v>
      </c>
      <c r="C228" s="468" t="s">
        <v>250</v>
      </c>
      <c r="D228" s="469"/>
      <c r="E228" s="182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 t="str">
        <f t="shared" si="106"/>
        <v/>
      </c>
      <c r="R228" s="76" t="str">
        <f t="shared" si="107"/>
        <v/>
      </c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 t="str">
        <f t="shared" si="108"/>
        <v/>
      </c>
      <c r="AD228" s="79" t="str">
        <f t="shared" si="109"/>
        <v/>
      </c>
      <c r="AE228" s="182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 t="str">
        <f t="shared" si="110"/>
        <v/>
      </c>
      <c r="AP228" s="76" t="str">
        <f t="shared" si="111"/>
        <v/>
      </c>
      <c r="AQ228" s="78"/>
      <c r="AR228" s="78"/>
      <c r="AS228" s="78"/>
      <c r="AT228" s="78"/>
      <c r="AU228" s="78"/>
      <c r="AV228" s="78"/>
      <c r="AW228" s="78"/>
      <c r="AX228" s="78" t="str">
        <f t="shared" si="141"/>
        <v/>
      </c>
      <c r="AY228" s="78" t="str">
        <f>IFERROR(IF($AY$197=0,0,((AX228/SUMIFS($AQ$200:$AW$200,AQ228:AW228,"&gt;=0"))*100)),"")</f>
        <v/>
      </c>
      <c r="AZ228" s="384"/>
      <c r="BA228" s="385"/>
      <c r="BB228" s="80" t="str">
        <f t="shared" si="114"/>
        <v/>
      </c>
      <c r="BC228" s="182"/>
      <c r="BD228" s="76"/>
      <c r="BE228" s="76"/>
      <c r="BF228" s="76"/>
      <c r="BG228" s="76"/>
      <c r="BH228" s="76" t="str">
        <f t="shared" si="115"/>
        <v/>
      </c>
      <c r="BI228" s="76" t="str">
        <f t="shared" si="116"/>
        <v/>
      </c>
      <c r="BJ228" s="78"/>
      <c r="BK228" s="78"/>
      <c r="BL228" s="78"/>
      <c r="BM228" s="78"/>
      <c r="BN228" s="78"/>
      <c r="BO228" s="78"/>
      <c r="BP228" s="78"/>
      <c r="BQ228" s="78"/>
      <c r="BR228" s="78"/>
      <c r="BS228" s="78"/>
      <c r="BT228" s="78" t="str">
        <f t="shared" si="142"/>
        <v/>
      </c>
      <c r="BU228" s="78" t="str">
        <f t="shared" si="118"/>
        <v/>
      </c>
      <c r="BV228" s="82"/>
      <c r="BW228" s="82"/>
      <c r="BX228" s="82"/>
      <c r="BY228" s="82"/>
      <c r="BZ228" s="82"/>
      <c r="CA228" s="82" t="str">
        <f t="shared" si="119"/>
        <v/>
      </c>
      <c r="CB228" s="82" t="str">
        <f t="shared" si="120"/>
        <v/>
      </c>
      <c r="CC228" s="84"/>
      <c r="CD228" s="84"/>
      <c r="CE228" s="84"/>
      <c r="CF228" s="84"/>
      <c r="CG228" s="84"/>
      <c r="CH228" s="84" t="str">
        <f t="shared" si="121"/>
        <v/>
      </c>
      <c r="CI228" s="84" t="str">
        <f t="shared" si="122"/>
        <v/>
      </c>
      <c r="CJ228" s="86"/>
      <c r="CK228" s="86"/>
      <c r="CL228" s="86"/>
      <c r="CM228" s="86"/>
      <c r="CN228" s="86"/>
      <c r="CO228" s="86" t="str">
        <f t="shared" si="143"/>
        <v/>
      </c>
      <c r="CP228" s="86" t="str">
        <f t="shared" si="124"/>
        <v/>
      </c>
      <c r="CQ228" s="182"/>
      <c r="CR228" s="76"/>
      <c r="CS228" s="88"/>
      <c r="CT228" s="88"/>
      <c r="CU228" s="88"/>
      <c r="CV228" s="88"/>
      <c r="CW228" s="88"/>
      <c r="CX228" s="88"/>
      <c r="CY228" s="88" t="str">
        <f t="shared" si="144"/>
        <v/>
      </c>
      <c r="CZ228" s="89" t="str">
        <f t="shared" si="126"/>
        <v/>
      </c>
      <c r="DA228" s="386"/>
      <c r="DB228" s="385"/>
      <c r="DC228" s="80" t="str">
        <f t="shared" si="127"/>
        <v/>
      </c>
      <c r="DD228" s="162" t="str">
        <f t="shared" si="128"/>
        <v/>
      </c>
      <c r="DE228" s="162" t="str">
        <f t="shared" si="129"/>
        <v/>
      </c>
      <c r="DF228" s="162" t="str">
        <f t="shared" si="130"/>
        <v/>
      </c>
      <c r="DG228" s="162" t="str">
        <f t="shared" si="131"/>
        <v/>
      </c>
      <c r="DH228" s="93" t="str">
        <f t="shared" si="132"/>
        <v/>
      </c>
      <c r="DI228" s="94" t="str">
        <f t="shared" si="133"/>
        <v/>
      </c>
      <c r="DJ228" s="95" t="str">
        <f t="shared" si="134"/>
        <v/>
      </c>
      <c r="DK228" s="96" t="str">
        <f t="shared" si="135"/>
        <v/>
      </c>
      <c r="DL228" s="97" t="str">
        <f t="shared" si="136"/>
        <v/>
      </c>
      <c r="DM228" s="164" t="str">
        <f t="shared" si="137"/>
        <v/>
      </c>
      <c r="DN228" s="225" t="str">
        <f t="shared" si="138"/>
        <v/>
      </c>
      <c r="DO228" s="225">
        <f t="shared" si="146"/>
        <v>76</v>
      </c>
      <c r="DP228" s="225">
        <f t="shared" si="145"/>
        <v>85</v>
      </c>
      <c r="DQ228" s="171">
        <f t="shared" si="139"/>
        <v>80.5</v>
      </c>
    </row>
    <row r="229" spans="1:121" ht="18" hidden="1" customHeight="1">
      <c r="A229" s="70"/>
      <c r="B229" s="103"/>
      <c r="C229" s="465"/>
      <c r="D229" s="466"/>
      <c r="E229" s="182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 t="str">
        <f t="shared" si="106"/>
        <v/>
      </c>
      <c r="R229" s="76" t="str">
        <f t="shared" si="107"/>
        <v/>
      </c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 t="str">
        <f t="shared" si="108"/>
        <v/>
      </c>
      <c r="AD229" s="79" t="str">
        <f t="shared" si="109"/>
        <v/>
      </c>
      <c r="AE229" s="182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 t="str">
        <f t="shared" si="110"/>
        <v/>
      </c>
      <c r="AP229" s="76" t="str">
        <f t="shared" si="111"/>
        <v/>
      </c>
      <c r="AQ229" s="78"/>
      <c r="AR229" s="78"/>
      <c r="AS229" s="78"/>
      <c r="AT229" s="78"/>
      <c r="AU229" s="78"/>
      <c r="AV229" s="78"/>
      <c r="AW229" s="78"/>
      <c r="AX229" s="78" t="str">
        <f t="shared" si="141"/>
        <v/>
      </c>
      <c r="AY229" s="78" t="str">
        <f t="shared" si="113"/>
        <v/>
      </c>
      <c r="AZ229" s="384"/>
      <c r="BA229" s="385"/>
      <c r="BB229" s="80" t="str">
        <f t="shared" si="114"/>
        <v/>
      </c>
      <c r="BC229" s="182"/>
      <c r="BD229" s="76"/>
      <c r="BE229" s="76"/>
      <c r="BF229" s="76"/>
      <c r="BG229" s="76"/>
      <c r="BH229" s="76" t="str">
        <f t="shared" si="115"/>
        <v/>
      </c>
      <c r="BI229" s="76" t="str">
        <f t="shared" si="116"/>
        <v/>
      </c>
      <c r="BJ229" s="78"/>
      <c r="BK229" s="78"/>
      <c r="BL229" s="78"/>
      <c r="BM229" s="78"/>
      <c r="BN229" s="78"/>
      <c r="BO229" s="78"/>
      <c r="BP229" s="78"/>
      <c r="BQ229" s="78"/>
      <c r="BR229" s="78"/>
      <c r="BS229" s="78"/>
      <c r="BT229" s="78" t="str">
        <f t="shared" si="142"/>
        <v/>
      </c>
      <c r="BU229" s="78" t="str">
        <f t="shared" si="118"/>
        <v/>
      </c>
      <c r="BV229" s="82"/>
      <c r="BW229" s="82"/>
      <c r="BX229" s="82"/>
      <c r="BY229" s="82"/>
      <c r="BZ229" s="82"/>
      <c r="CA229" s="82" t="str">
        <f t="shared" si="119"/>
        <v/>
      </c>
      <c r="CB229" s="82" t="str">
        <f t="shared" si="120"/>
        <v/>
      </c>
      <c r="CC229" s="84"/>
      <c r="CD229" s="84"/>
      <c r="CE229" s="84"/>
      <c r="CF229" s="84"/>
      <c r="CG229" s="84"/>
      <c r="CH229" s="84" t="str">
        <f t="shared" si="121"/>
        <v/>
      </c>
      <c r="CI229" s="84" t="str">
        <f t="shared" si="122"/>
        <v/>
      </c>
      <c r="CJ229" s="86"/>
      <c r="CK229" s="86"/>
      <c r="CL229" s="86"/>
      <c r="CM229" s="86"/>
      <c r="CN229" s="86"/>
      <c r="CO229" s="86" t="str">
        <f t="shared" si="143"/>
        <v/>
      </c>
      <c r="CP229" s="86" t="str">
        <f t="shared" si="124"/>
        <v/>
      </c>
      <c r="CQ229" s="182"/>
      <c r="CR229" s="76"/>
      <c r="CS229" s="88"/>
      <c r="CT229" s="88"/>
      <c r="CU229" s="88"/>
      <c r="CV229" s="88"/>
      <c r="CW229" s="88"/>
      <c r="CX229" s="88"/>
      <c r="CY229" s="88" t="str">
        <f t="shared" si="144"/>
        <v/>
      </c>
      <c r="CZ229" s="89" t="str">
        <f t="shared" si="126"/>
        <v/>
      </c>
      <c r="DA229" s="386"/>
      <c r="DB229" s="385"/>
      <c r="DC229" s="80" t="str">
        <f t="shared" si="127"/>
        <v/>
      </c>
      <c r="DD229" s="162" t="str">
        <f t="shared" si="128"/>
        <v/>
      </c>
      <c r="DE229" s="162" t="str">
        <f t="shared" si="129"/>
        <v/>
      </c>
      <c r="DF229" s="162" t="str">
        <f t="shared" si="130"/>
        <v/>
      </c>
      <c r="DG229" s="162" t="str">
        <f t="shared" si="131"/>
        <v/>
      </c>
      <c r="DH229" s="93" t="str">
        <f t="shared" si="132"/>
        <v/>
      </c>
      <c r="DI229" s="94" t="str">
        <f t="shared" si="133"/>
        <v/>
      </c>
      <c r="DJ229" s="95" t="str">
        <f t="shared" si="134"/>
        <v/>
      </c>
      <c r="DK229" s="96" t="str">
        <f t="shared" si="135"/>
        <v/>
      </c>
      <c r="DL229" s="97" t="str">
        <f t="shared" si="136"/>
        <v/>
      </c>
      <c r="DM229" s="164" t="str">
        <f t="shared" si="137"/>
        <v/>
      </c>
      <c r="DN229" s="225" t="str">
        <f t="shared" si="138"/>
        <v/>
      </c>
      <c r="DO229" s="225">
        <f t="shared" si="146"/>
        <v>81</v>
      </c>
      <c r="DP229" s="225">
        <f t="shared" si="145"/>
        <v>73</v>
      </c>
      <c r="DQ229" s="171">
        <f t="shared" si="139"/>
        <v>77</v>
      </c>
    </row>
    <row r="230" spans="1:121" ht="18" hidden="1" customHeight="1">
      <c r="A230" s="70">
        <v>406781150177</v>
      </c>
      <c r="B230" s="103">
        <v>1686</v>
      </c>
      <c r="C230" s="468" t="s">
        <v>251</v>
      </c>
      <c r="D230" s="469"/>
      <c r="E230" s="182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 t="str">
        <f t="shared" si="106"/>
        <v/>
      </c>
      <c r="R230" s="76" t="str">
        <f t="shared" si="107"/>
        <v/>
      </c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 t="str">
        <f t="shared" si="108"/>
        <v/>
      </c>
      <c r="AD230" s="79" t="str">
        <f t="shared" si="109"/>
        <v/>
      </c>
      <c r="AE230" s="182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 t="str">
        <f t="shared" si="110"/>
        <v/>
      </c>
      <c r="AP230" s="76" t="str">
        <f t="shared" si="111"/>
        <v/>
      </c>
      <c r="AQ230" s="78"/>
      <c r="AR230" s="78"/>
      <c r="AS230" s="78"/>
      <c r="AT230" s="78"/>
      <c r="AU230" s="78"/>
      <c r="AV230" s="78"/>
      <c r="AW230" s="78"/>
      <c r="AX230" s="78" t="str">
        <f t="shared" si="141"/>
        <v/>
      </c>
      <c r="AY230" s="78" t="str">
        <f t="shared" si="113"/>
        <v/>
      </c>
      <c r="AZ230" s="384"/>
      <c r="BA230" s="385"/>
      <c r="BB230" s="80" t="str">
        <f t="shared" si="114"/>
        <v/>
      </c>
      <c r="BC230" s="182"/>
      <c r="BD230" s="76"/>
      <c r="BE230" s="76"/>
      <c r="BF230" s="76"/>
      <c r="BG230" s="76"/>
      <c r="BH230" s="76" t="str">
        <f t="shared" si="115"/>
        <v/>
      </c>
      <c r="BI230" s="76" t="str">
        <f t="shared" si="116"/>
        <v/>
      </c>
      <c r="BJ230" s="78"/>
      <c r="BK230" s="78"/>
      <c r="BL230" s="78"/>
      <c r="BM230" s="78"/>
      <c r="BN230" s="78"/>
      <c r="BO230" s="78"/>
      <c r="BP230" s="78"/>
      <c r="BQ230" s="78"/>
      <c r="BR230" s="78"/>
      <c r="BS230" s="78"/>
      <c r="BT230" s="78" t="str">
        <f t="shared" si="142"/>
        <v/>
      </c>
      <c r="BU230" s="78" t="str">
        <f t="shared" si="118"/>
        <v/>
      </c>
      <c r="BV230" s="82"/>
      <c r="BW230" s="82"/>
      <c r="BX230" s="82"/>
      <c r="BY230" s="82"/>
      <c r="BZ230" s="82"/>
      <c r="CA230" s="82" t="str">
        <f t="shared" si="119"/>
        <v/>
      </c>
      <c r="CB230" s="82" t="str">
        <f t="shared" si="120"/>
        <v/>
      </c>
      <c r="CC230" s="84"/>
      <c r="CD230" s="84"/>
      <c r="CE230" s="84"/>
      <c r="CF230" s="84"/>
      <c r="CG230" s="84"/>
      <c r="CH230" s="84" t="str">
        <f t="shared" si="121"/>
        <v/>
      </c>
      <c r="CI230" s="84" t="str">
        <f t="shared" si="122"/>
        <v/>
      </c>
      <c r="CJ230" s="86"/>
      <c r="CK230" s="86"/>
      <c r="CL230" s="86"/>
      <c r="CM230" s="86"/>
      <c r="CN230" s="86"/>
      <c r="CO230" s="86" t="str">
        <f t="shared" si="143"/>
        <v/>
      </c>
      <c r="CP230" s="86" t="str">
        <f t="shared" si="124"/>
        <v/>
      </c>
      <c r="CQ230" s="88"/>
      <c r="CR230" s="88"/>
      <c r="CS230" s="88"/>
      <c r="CT230" s="88"/>
      <c r="CU230" s="88"/>
      <c r="CV230" s="88"/>
      <c r="CW230" s="88"/>
      <c r="CX230" s="88"/>
      <c r="CY230" s="88" t="str">
        <f t="shared" si="144"/>
        <v/>
      </c>
      <c r="CZ230" s="89" t="str">
        <f t="shared" si="126"/>
        <v/>
      </c>
      <c r="DA230" s="386"/>
      <c r="DB230" s="385"/>
      <c r="DC230" s="80" t="str">
        <f t="shared" si="127"/>
        <v/>
      </c>
      <c r="DD230" s="162" t="str">
        <f t="shared" si="128"/>
        <v/>
      </c>
      <c r="DE230" s="162" t="str">
        <f t="shared" si="129"/>
        <v/>
      </c>
      <c r="DF230" s="162" t="str">
        <f t="shared" si="130"/>
        <v/>
      </c>
      <c r="DG230" s="162" t="str">
        <f t="shared" si="131"/>
        <v/>
      </c>
      <c r="DH230" s="93" t="str">
        <f t="shared" si="132"/>
        <v/>
      </c>
      <c r="DI230" s="94" t="str">
        <f t="shared" si="133"/>
        <v/>
      </c>
      <c r="DJ230" s="95" t="str">
        <f t="shared" si="134"/>
        <v/>
      </c>
      <c r="DK230" s="96" t="str">
        <f t="shared" si="135"/>
        <v/>
      </c>
      <c r="DL230" s="97" t="str">
        <f t="shared" si="136"/>
        <v/>
      </c>
      <c r="DM230" s="164" t="str">
        <f t="shared" si="137"/>
        <v/>
      </c>
      <c r="DN230" s="225" t="str">
        <f t="shared" si="138"/>
        <v/>
      </c>
      <c r="DO230" s="225">
        <f t="shared" si="146"/>
        <v>72</v>
      </c>
      <c r="DP230" s="225">
        <f t="shared" si="145"/>
        <v>82</v>
      </c>
      <c r="DQ230" s="172">
        <f t="shared" si="139"/>
        <v>77</v>
      </c>
    </row>
    <row r="231" spans="1:121" ht="18" hidden="1" customHeight="1">
      <c r="A231" s="70">
        <v>484513150077</v>
      </c>
      <c r="B231" s="103">
        <v>1687</v>
      </c>
      <c r="C231" s="468" t="s">
        <v>252</v>
      </c>
      <c r="D231" s="469"/>
      <c r="E231" s="182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 t="str">
        <f t="shared" si="106"/>
        <v/>
      </c>
      <c r="R231" s="76" t="str">
        <f t="shared" si="107"/>
        <v/>
      </c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 t="str">
        <f t="shared" si="108"/>
        <v/>
      </c>
      <c r="AD231" s="79" t="str">
        <f t="shared" si="109"/>
        <v/>
      </c>
      <c r="AE231" s="182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 t="str">
        <f t="shared" si="110"/>
        <v/>
      </c>
      <c r="AP231" s="76" t="str">
        <f t="shared" si="111"/>
        <v/>
      </c>
      <c r="AQ231" s="78"/>
      <c r="AR231" s="78"/>
      <c r="AS231" s="78"/>
      <c r="AT231" s="78"/>
      <c r="AU231" s="78"/>
      <c r="AV231" s="78"/>
      <c r="AW231" s="78"/>
      <c r="AX231" s="78" t="str">
        <f t="shared" si="141"/>
        <v/>
      </c>
      <c r="AY231" s="78" t="str">
        <f t="shared" si="113"/>
        <v/>
      </c>
      <c r="AZ231" s="384"/>
      <c r="BA231" s="385"/>
      <c r="BB231" s="80" t="str">
        <f t="shared" si="114"/>
        <v/>
      </c>
      <c r="BC231" s="182"/>
      <c r="BD231" s="76"/>
      <c r="BE231" s="76"/>
      <c r="BF231" s="76"/>
      <c r="BG231" s="76"/>
      <c r="BH231" s="76" t="str">
        <f t="shared" si="115"/>
        <v/>
      </c>
      <c r="BI231" s="76" t="str">
        <f t="shared" si="116"/>
        <v/>
      </c>
      <c r="BJ231" s="78"/>
      <c r="BK231" s="78"/>
      <c r="BL231" s="78"/>
      <c r="BM231" s="78"/>
      <c r="BN231" s="78"/>
      <c r="BO231" s="78"/>
      <c r="BP231" s="78"/>
      <c r="BQ231" s="78"/>
      <c r="BR231" s="78"/>
      <c r="BS231" s="78"/>
      <c r="BT231" s="78" t="str">
        <f t="shared" si="142"/>
        <v/>
      </c>
      <c r="BU231" s="78" t="str">
        <f t="shared" si="118"/>
        <v/>
      </c>
      <c r="BV231" s="82"/>
      <c r="BW231" s="82"/>
      <c r="BX231" s="82"/>
      <c r="BY231" s="82"/>
      <c r="BZ231" s="82"/>
      <c r="CA231" s="82" t="str">
        <f t="shared" si="119"/>
        <v/>
      </c>
      <c r="CB231" s="82" t="str">
        <f t="shared" si="120"/>
        <v/>
      </c>
      <c r="CC231" s="84"/>
      <c r="CD231" s="84"/>
      <c r="CE231" s="84"/>
      <c r="CF231" s="84"/>
      <c r="CG231" s="84"/>
      <c r="CH231" s="84" t="str">
        <f t="shared" si="121"/>
        <v/>
      </c>
      <c r="CI231" s="84" t="str">
        <f t="shared" si="122"/>
        <v/>
      </c>
      <c r="CJ231" s="86"/>
      <c r="CK231" s="86"/>
      <c r="CL231" s="86"/>
      <c r="CM231" s="86"/>
      <c r="CN231" s="86"/>
      <c r="CO231" s="86" t="str">
        <f t="shared" si="143"/>
        <v/>
      </c>
      <c r="CP231" s="86" t="str">
        <f t="shared" si="124"/>
        <v/>
      </c>
      <c r="CQ231" s="88"/>
      <c r="CR231" s="88"/>
      <c r="CS231" s="88"/>
      <c r="CT231" s="88"/>
      <c r="CU231" s="88"/>
      <c r="CV231" s="88"/>
      <c r="CW231" s="88"/>
      <c r="CX231" s="88"/>
      <c r="CY231" s="88" t="str">
        <f t="shared" si="144"/>
        <v/>
      </c>
      <c r="CZ231" s="89" t="str">
        <f t="shared" si="126"/>
        <v/>
      </c>
      <c r="DA231" s="386"/>
      <c r="DB231" s="385"/>
      <c r="DC231" s="80" t="str">
        <f t="shared" si="127"/>
        <v/>
      </c>
      <c r="DD231" s="162" t="str">
        <f t="shared" si="128"/>
        <v/>
      </c>
      <c r="DE231" s="162" t="str">
        <f t="shared" si="129"/>
        <v/>
      </c>
      <c r="DF231" s="162" t="str">
        <f t="shared" si="130"/>
        <v/>
      </c>
      <c r="DG231" s="162" t="str">
        <f t="shared" si="131"/>
        <v/>
      </c>
      <c r="DH231" s="93" t="str">
        <f t="shared" si="132"/>
        <v/>
      </c>
      <c r="DI231" s="94" t="str">
        <f t="shared" si="133"/>
        <v/>
      </c>
      <c r="DJ231" s="95" t="str">
        <f t="shared" si="134"/>
        <v/>
      </c>
      <c r="DK231" s="96" t="str">
        <f t="shared" si="135"/>
        <v/>
      </c>
      <c r="DL231" s="97" t="str">
        <f t="shared" si="136"/>
        <v/>
      </c>
      <c r="DM231" s="164" t="str">
        <f t="shared" si="137"/>
        <v/>
      </c>
      <c r="DN231" s="225" t="str">
        <f t="shared" si="138"/>
        <v/>
      </c>
      <c r="DO231" s="225">
        <f t="shared" si="146"/>
        <v>83</v>
      </c>
      <c r="DP231" s="225">
        <f t="shared" si="145"/>
        <v>88</v>
      </c>
      <c r="DQ231" s="172">
        <f t="shared" si="139"/>
        <v>85.5</v>
      </c>
    </row>
    <row r="232" spans="1:121" ht="18" hidden="1" customHeight="1">
      <c r="A232" s="70">
        <v>136673050057</v>
      </c>
      <c r="B232" s="103">
        <v>1688</v>
      </c>
      <c r="C232" s="468" t="s">
        <v>253</v>
      </c>
      <c r="D232" s="469"/>
      <c r="E232" s="182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 t="str">
        <f t="shared" si="106"/>
        <v/>
      </c>
      <c r="R232" s="76" t="str">
        <f t="shared" si="107"/>
        <v/>
      </c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 t="str">
        <f t="shared" si="108"/>
        <v/>
      </c>
      <c r="AD232" s="79" t="str">
        <f t="shared" si="109"/>
        <v/>
      </c>
      <c r="AE232" s="182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 t="str">
        <f t="shared" si="110"/>
        <v/>
      </c>
      <c r="AP232" s="76" t="str">
        <f t="shared" si="111"/>
        <v/>
      </c>
      <c r="AQ232" s="78"/>
      <c r="AR232" s="78"/>
      <c r="AS232" s="78"/>
      <c r="AT232" s="78"/>
      <c r="AU232" s="78"/>
      <c r="AV232" s="78"/>
      <c r="AW232" s="78"/>
      <c r="AX232" s="78" t="str">
        <f t="shared" si="141"/>
        <v/>
      </c>
      <c r="AY232" s="78" t="str">
        <f t="shared" si="113"/>
        <v/>
      </c>
      <c r="AZ232" s="384"/>
      <c r="BA232" s="385"/>
      <c r="BB232" s="80" t="str">
        <f t="shared" si="114"/>
        <v/>
      </c>
      <c r="BC232" s="182"/>
      <c r="BD232" s="76"/>
      <c r="BE232" s="76"/>
      <c r="BF232" s="76"/>
      <c r="BG232" s="76"/>
      <c r="BH232" s="76" t="str">
        <f t="shared" si="115"/>
        <v/>
      </c>
      <c r="BI232" s="76" t="str">
        <f t="shared" si="116"/>
        <v/>
      </c>
      <c r="BJ232" s="78"/>
      <c r="BK232" s="78"/>
      <c r="BL232" s="78"/>
      <c r="BM232" s="78"/>
      <c r="BN232" s="78"/>
      <c r="BO232" s="78"/>
      <c r="BP232" s="78"/>
      <c r="BQ232" s="78"/>
      <c r="BR232" s="78"/>
      <c r="BS232" s="78"/>
      <c r="BT232" s="78" t="str">
        <f t="shared" si="142"/>
        <v/>
      </c>
      <c r="BU232" s="78" t="str">
        <f>IFERROR(IF($BU$197=0,0,((BT232/SUMIFS($BJ$200:$BS$200,BJ232:BS232,"&gt;=0"))*100)),"")</f>
        <v/>
      </c>
      <c r="BV232" s="82"/>
      <c r="BW232" s="82"/>
      <c r="BX232" s="82"/>
      <c r="BY232" s="82"/>
      <c r="BZ232" s="82"/>
      <c r="CA232" s="82" t="str">
        <f t="shared" si="119"/>
        <v/>
      </c>
      <c r="CB232" s="82" t="str">
        <f t="shared" si="120"/>
        <v/>
      </c>
      <c r="CC232" s="84"/>
      <c r="CD232" s="84"/>
      <c r="CE232" s="84"/>
      <c r="CF232" s="84"/>
      <c r="CG232" s="84"/>
      <c r="CH232" s="84" t="str">
        <f t="shared" si="121"/>
        <v/>
      </c>
      <c r="CI232" s="84" t="str">
        <f t="shared" si="122"/>
        <v/>
      </c>
      <c r="CJ232" s="86"/>
      <c r="CK232" s="86"/>
      <c r="CL232" s="86"/>
      <c r="CM232" s="86"/>
      <c r="CN232" s="86"/>
      <c r="CO232" s="86" t="str">
        <f t="shared" si="143"/>
        <v/>
      </c>
      <c r="CP232" s="86" t="str">
        <f t="shared" si="124"/>
        <v/>
      </c>
      <c r="CQ232" s="88"/>
      <c r="CR232" s="88"/>
      <c r="CS232" s="88"/>
      <c r="CT232" s="88"/>
      <c r="CU232" s="88"/>
      <c r="CV232" s="88"/>
      <c r="CW232" s="88"/>
      <c r="CX232" s="88"/>
      <c r="CY232" s="88" t="str">
        <f t="shared" si="144"/>
        <v/>
      </c>
      <c r="CZ232" s="89" t="str">
        <f t="shared" si="126"/>
        <v/>
      </c>
      <c r="DA232" s="386"/>
      <c r="DB232" s="385"/>
      <c r="DC232" s="80" t="str">
        <f t="shared" si="127"/>
        <v/>
      </c>
      <c r="DD232" s="162" t="str">
        <f t="shared" si="128"/>
        <v/>
      </c>
      <c r="DE232" s="162" t="str">
        <f t="shared" si="129"/>
        <v/>
      </c>
      <c r="DF232" s="162" t="str">
        <f t="shared" si="130"/>
        <v/>
      </c>
      <c r="DG232" s="162" t="str">
        <f t="shared" si="131"/>
        <v/>
      </c>
      <c r="DH232" s="93" t="str">
        <f t="shared" si="132"/>
        <v/>
      </c>
      <c r="DI232" s="94" t="str">
        <f t="shared" si="133"/>
        <v/>
      </c>
      <c r="DJ232" s="95" t="str">
        <f t="shared" si="134"/>
        <v/>
      </c>
      <c r="DK232" s="96" t="str">
        <f t="shared" si="135"/>
        <v/>
      </c>
      <c r="DL232" s="97" t="str">
        <f t="shared" si="136"/>
        <v/>
      </c>
      <c r="DM232" s="164" t="str">
        <f t="shared" si="137"/>
        <v/>
      </c>
      <c r="DN232" s="225" t="str">
        <f t="shared" si="138"/>
        <v/>
      </c>
      <c r="DO232" s="225">
        <f t="shared" si="146"/>
        <v>86</v>
      </c>
      <c r="DP232" s="225" t="str">
        <f t="shared" si="145"/>
        <v/>
      </c>
      <c r="DQ232" s="172">
        <f t="shared" si="139"/>
        <v>86</v>
      </c>
    </row>
    <row r="233" spans="1:121" ht="18" hidden="1" customHeight="1">
      <c r="A233" s="70">
        <v>112201050031</v>
      </c>
      <c r="B233" s="103">
        <v>1689</v>
      </c>
      <c r="C233" s="468" t="s">
        <v>254</v>
      </c>
      <c r="D233" s="469"/>
      <c r="E233" s="182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 t="str">
        <f t="shared" si="106"/>
        <v/>
      </c>
      <c r="R233" s="76" t="str">
        <f t="shared" si="107"/>
        <v/>
      </c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 t="str">
        <f t="shared" si="108"/>
        <v/>
      </c>
      <c r="AD233" s="79" t="str">
        <f t="shared" si="109"/>
        <v/>
      </c>
      <c r="AE233" s="182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 t="str">
        <f t="shared" si="110"/>
        <v/>
      </c>
      <c r="AP233" s="76" t="str">
        <f t="shared" si="111"/>
        <v/>
      </c>
      <c r="AQ233" s="78"/>
      <c r="AR233" s="78"/>
      <c r="AS233" s="78"/>
      <c r="AT233" s="78"/>
      <c r="AU233" s="78"/>
      <c r="AV233" s="78"/>
      <c r="AW233" s="78"/>
      <c r="AX233" s="78" t="str">
        <f t="shared" si="141"/>
        <v/>
      </c>
      <c r="AY233" s="78" t="str">
        <f t="shared" si="113"/>
        <v/>
      </c>
      <c r="AZ233" s="384"/>
      <c r="BA233" s="385"/>
      <c r="BB233" s="80" t="str">
        <f t="shared" si="114"/>
        <v/>
      </c>
      <c r="BC233" s="182"/>
      <c r="BD233" s="76"/>
      <c r="BE233" s="76"/>
      <c r="BF233" s="76"/>
      <c r="BG233" s="76"/>
      <c r="BH233" s="76" t="str">
        <f t="shared" si="115"/>
        <v/>
      </c>
      <c r="BI233" s="76" t="str">
        <f t="shared" si="116"/>
        <v/>
      </c>
      <c r="BJ233" s="78"/>
      <c r="BK233" s="78"/>
      <c r="BL233" s="78"/>
      <c r="BM233" s="78"/>
      <c r="BN233" s="78"/>
      <c r="BO233" s="78"/>
      <c r="BP233" s="78"/>
      <c r="BQ233" s="78"/>
      <c r="BR233" s="78"/>
      <c r="BS233" s="78"/>
      <c r="BT233" s="78" t="str">
        <f t="shared" si="142"/>
        <v/>
      </c>
      <c r="BU233" s="78" t="str">
        <f t="shared" si="118"/>
        <v/>
      </c>
      <c r="BV233" s="82"/>
      <c r="BW233" s="82"/>
      <c r="BX233" s="82"/>
      <c r="BY233" s="82"/>
      <c r="BZ233" s="82"/>
      <c r="CA233" s="82" t="str">
        <f t="shared" si="119"/>
        <v/>
      </c>
      <c r="CB233" s="82" t="str">
        <f t="shared" si="120"/>
        <v/>
      </c>
      <c r="CC233" s="84"/>
      <c r="CD233" s="84"/>
      <c r="CE233" s="84"/>
      <c r="CF233" s="84"/>
      <c r="CG233" s="84"/>
      <c r="CH233" s="84" t="str">
        <f t="shared" si="121"/>
        <v/>
      </c>
      <c r="CI233" s="84" t="str">
        <f t="shared" si="122"/>
        <v/>
      </c>
      <c r="CJ233" s="86"/>
      <c r="CK233" s="86"/>
      <c r="CL233" s="86"/>
      <c r="CM233" s="86"/>
      <c r="CN233" s="86"/>
      <c r="CO233" s="86" t="str">
        <f t="shared" si="143"/>
        <v/>
      </c>
      <c r="CP233" s="86" t="str">
        <f t="shared" si="124"/>
        <v/>
      </c>
      <c r="CQ233" s="88"/>
      <c r="CR233" s="88"/>
      <c r="CS233" s="88"/>
      <c r="CT233" s="88"/>
      <c r="CU233" s="88"/>
      <c r="CV233" s="88"/>
      <c r="CW233" s="88"/>
      <c r="CX233" s="88"/>
      <c r="CY233" s="88" t="str">
        <f t="shared" si="144"/>
        <v/>
      </c>
      <c r="CZ233" s="89" t="str">
        <f t="shared" si="126"/>
        <v/>
      </c>
      <c r="DA233" s="386"/>
      <c r="DB233" s="385"/>
      <c r="DC233" s="80" t="str">
        <f t="shared" si="127"/>
        <v/>
      </c>
      <c r="DD233" s="162" t="str">
        <f t="shared" si="128"/>
        <v/>
      </c>
      <c r="DE233" s="162" t="str">
        <f t="shared" si="129"/>
        <v/>
      </c>
      <c r="DF233" s="162" t="str">
        <f t="shared" si="130"/>
        <v/>
      </c>
      <c r="DG233" s="162" t="str">
        <f t="shared" si="131"/>
        <v/>
      </c>
      <c r="DH233" s="93" t="str">
        <f t="shared" si="132"/>
        <v/>
      </c>
      <c r="DI233" s="94" t="str">
        <f t="shared" si="133"/>
        <v/>
      </c>
      <c r="DJ233" s="95" t="str">
        <f t="shared" si="134"/>
        <v/>
      </c>
      <c r="DK233" s="96" t="str">
        <f t="shared" si="135"/>
        <v/>
      </c>
      <c r="DL233" s="97" t="str">
        <f t="shared" si="136"/>
        <v/>
      </c>
      <c r="DM233" s="164" t="str">
        <f t="shared" si="137"/>
        <v/>
      </c>
      <c r="DN233" s="225" t="str">
        <f t="shared" si="138"/>
        <v/>
      </c>
      <c r="DO233" s="225" t="str">
        <f t="shared" si="146"/>
        <v/>
      </c>
      <c r="DP233" s="225" t="str">
        <f t="shared" si="145"/>
        <v/>
      </c>
      <c r="DQ233" s="172" t="str">
        <f t="shared" si="139"/>
        <v/>
      </c>
    </row>
    <row r="234" spans="1:121" ht="18" hidden="1" customHeight="1">
      <c r="A234" s="70">
        <v>406913150551</v>
      </c>
      <c r="B234" s="103">
        <v>1328</v>
      </c>
      <c r="C234" s="468" t="s">
        <v>255</v>
      </c>
      <c r="D234" s="469"/>
      <c r="E234" s="182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 t="str">
        <f t="shared" si="106"/>
        <v/>
      </c>
      <c r="R234" s="76" t="str">
        <f t="shared" si="107"/>
        <v/>
      </c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 t="str">
        <f t="shared" si="108"/>
        <v/>
      </c>
      <c r="AD234" s="79" t="str">
        <f t="shared" si="109"/>
        <v/>
      </c>
      <c r="AE234" s="182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 t="str">
        <f t="shared" si="110"/>
        <v/>
      </c>
      <c r="AP234" s="76" t="str">
        <f t="shared" si="111"/>
        <v/>
      </c>
      <c r="AQ234" s="78"/>
      <c r="AR234" s="78"/>
      <c r="AS234" s="78"/>
      <c r="AT234" s="78"/>
      <c r="AU234" s="78"/>
      <c r="AV234" s="78"/>
      <c r="AW234" s="78"/>
      <c r="AX234" s="78" t="str">
        <f t="shared" si="141"/>
        <v/>
      </c>
      <c r="AY234" s="78" t="str">
        <f t="shared" si="113"/>
        <v/>
      </c>
      <c r="AZ234" s="384"/>
      <c r="BA234" s="385"/>
      <c r="BB234" s="80" t="str">
        <f t="shared" si="114"/>
        <v/>
      </c>
      <c r="BC234" s="182"/>
      <c r="BD234" s="76"/>
      <c r="BE234" s="76"/>
      <c r="BF234" s="76"/>
      <c r="BG234" s="76"/>
      <c r="BH234" s="76" t="str">
        <f t="shared" si="115"/>
        <v/>
      </c>
      <c r="BI234" s="76" t="str">
        <f t="shared" si="116"/>
        <v/>
      </c>
      <c r="BJ234" s="78"/>
      <c r="BK234" s="78"/>
      <c r="BL234" s="78"/>
      <c r="BM234" s="78"/>
      <c r="BN234" s="78"/>
      <c r="BO234" s="78"/>
      <c r="BP234" s="78"/>
      <c r="BQ234" s="78"/>
      <c r="BR234" s="78"/>
      <c r="BS234" s="78"/>
      <c r="BT234" s="78" t="str">
        <f t="shared" si="142"/>
        <v/>
      </c>
      <c r="BU234" s="78" t="str">
        <f t="shared" si="118"/>
        <v/>
      </c>
      <c r="BV234" s="82"/>
      <c r="BW234" s="82"/>
      <c r="BX234" s="82"/>
      <c r="BY234" s="82"/>
      <c r="BZ234" s="82"/>
      <c r="CA234" s="82" t="str">
        <f t="shared" si="119"/>
        <v/>
      </c>
      <c r="CB234" s="82" t="str">
        <f t="shared" si="120"/>
        <v/>
      </c>
      <c r="CC234" s="84"/>
      <c r="CD234" s="84"/>
      <c r="CE234" s="84"/>
      <c r="CF234" s="84"/>
      <c r="CG234" s="84"/>
      <c r="CH234" s="84" t="str">
        <f t="shared" si="121"/>
        <v/>
      </c>
      <c r="CI234" s="84" t="str">
        <f t="shared" si="122"/>
        <v/>
      </c>
      <c r="CJ234" s="86"/>
      <c r="CK234" s="86"/>
      <c r="CL234" s="86"/>
      <c r="CM234" s="86"/>
      <c r="CN234" s="86"/>
      <c r="CO234" s="86" t="str">
        <f t="shared" si="143"/>
        <v/>
      </c>
      <c r="CP234" s="86" t="str">
        <f t="shared" si="124"/>
        <v/>
      </c>
      <c r="CQ234" s="88"/>
      <c r="CR234" s="88"/>
      <c r="CS234" s="88"/>
      <c r="CT234" s="88"/>
      <c r="CU234" s="88"/>
      <c r="CV234" s="88"/>
      <c r="CW234" s="88"/>
      <c r="CX234" s="88"/>
      <c r="CY234" s="88" t="str">
        <f t="shared" si="144"/>
        <v/>
      </c>
      <c r="CZ234" s="89" t="str">
        <f>IFERROR(IF($CZ$197=0,0,((CY234/SUMIFS($CQ$200:$CX$200,CQ234:CX234,"&gt;=0"))*100)),"")</f>
        <v/>
      </c>
      <c r="DA234" s="386"/>
      <c r="DB234" s="385"/>
      <c r="DC234" s="80" t="str">
        <f t="shared" si="127"/>
        <v/>
      </c>
      <c r="DD234" s="162" t="str">
        <f t="shared" si="128"/>
        <v/>
      </c>
      <c r="DE234" s="162" t="str">
        <f t="shared" si="129"/>
        <v/>
      </c>
      <c r="DF234" s="162" t="str">
        <f t="shared" si="130"/>
        <v/>
      </c>
      <c r="DG234" s="162" t="str">
        <f t="shared" si="131"/>
        <v/>
      </c>
      <c r="DH234" s="93" t="str">
        <f t="shared" si="132"/>
        <v/>
      </c>
      <c r="DI234" s="94" t="str">
        <f t="shared" si="133"/>
        <v/>
      </c>
      <c r="DJ234" s="95" t="str">
        <f t="shared" si="134"/>
        <v/>
      </c>
      <c r="DK234" s="96" t="str">
        <f t="shared" si="135"/>
        <v/>
      </c>
      <c r="DL234" s="97" t="str">
        <f t="shared" si="136"/>
        <v/>
      </c>
      <c r="DM234" s="164" t="str">
        <f t="shared" si="137"/>
        <v/>
      </c>
      <c r="DN234" s="225" t="str">
        <f t="shared" si="138"/>
        <v/>
      </c>
      <c r="DO234" s="225" t="str">
        <f t="shared" si="146"/>
        <v/>
      </c>
      <c r="DP234" s="225" t="str">
        <f t="shared" si="145"/>
        <v/>
      </c>
      <c r="DQ234" s="172" t="str">
        <f t="shared" si="139"/>
        <v/>
      </c>
    </row>
    <row r="235" spans="1:121" ht="18" hidden="1" customHeight="1">
      <c r="A235" s="70">
        <v>406913150554</v>
      </c>
      <c r="B235" s="103">
        <v>1690</v>
      </c>
      <c r="C235" s="468" t="s">
        <v>256</v>
      </c>
      <c r="D235" s="469"/>
      <c r="E235" s="182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 t="str">
        <f t="shared" si="106"/>
        <v/>
      </c>
      <c r="R235" s="76" t="str">
        <f t="shared" si="107"/>
        <v/>
      </c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 t="str">
        <f t="shared" si="108"/>
        <v/>
      </c>
      <c r="AD235" s="79" t="str">
        <f t="shared" si="109"/>
        <v/>
      </c>
      <c r="AE235" s="182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 t="str">
        <f t="shared" si="110"/>
        <v/>
      </c>
      <c r="AP235" s="76" t="str">
        <f t="shared" si="111"/>
        <v/>
      </c>
      <c r="AQ235" s="78"/>
      <c r="AR235" s="78"/>
      <c r="AS235" s="78"/>
      <c r="AT235" s="78"/>
      <c r="AU235" s="78"/>
      <c r="AV235" s="78"/>
      <c r="AW235" s="78"/>
      <c r="AX235" s="78" t="str">
        <f t="shared" si="141"/>
        <v/>
      </c>
      <c r="AY235" s="78" t="str">
        <f t="shared" si="113"/>
        <v/>
      </c>
      <c r="AZ235" s="384"/>
      <c r="BA235" s="385"/>
      <c r="BB235" s="80" t="str">
        <f t="shared" si="114"/>
        <v/>
      </c>
      <c r="BC235" s="182"/>
      <c r="BD235" s="76"/>
      <c r="BE235" s="76"/>
      <c r="BF235" s="76"/>
      <c r="BG235" s="76"/>
      <c r="BH235" s="76" t="str">
        <f t="shared" si="115"/>
        <v/>
      </c>
      <c r="BI235" s="76" t="str">
        <f t="shared" si="116"/>
        <v/>
      </c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 t="str">
        <f t="shared" si="142"/>
        <v/>
      </c>
      <c r="BU235" s="78" t="str">
        <f t="shared" si="118"/>
        <v/>
      </c>
      <c r="BV235" s="82"/>
      <c r="BW235" s="82"/>
      <c r="BX235" s="82"/>
      <c r="BY235" s="82"/>
      <c r="BZ235" s="82"/>
      <c r="CA235" s="82" t="str">
        <f t="shared" si="119"/>
        <v/>
      </c>
      <c r="CB235" s="82" t="str">
        <f t="shared" si="120"/>
        <v/>
      </c>
      <c r="CC235" s="84"/>
      <c r="CD235" s="84"/>
      <c r="CE235" s="84"/>
      <c r="CF235" s="84"/>
      <c r="CG235" s="84"/>
      <c r="CH235" s="84" t="str">
        <f t="shared" si="121"/>
        <v/>
      </c>
      <c r="CI235" s="84" t="str">
        <f>IFERROR(IF($CI$197=0,0,((CH235/SUMIFS($CC$200:$CG$200,CC235:CG235,"&gt;=0"))*100)),"")</f>
        <v/>
      </c>
      <c r="CJ235" s="86"/>
      <c r="CK235" s="86"/>
      <c r="CL235" s="86"/>
      <c r="CM235" s="86"/>
      <c r="CN235" s="86"/>
      <c r="CO235" s="86" t="str">
        <f t="shared" si="143"/>
        <v/>
      </c>
      <c r="CP235" s="86" t="str">
        <f t="shared" si="124"/>
        <v/>
      </c>
      <c r="CQ235" s="88"/>
      <c r="CR235" s="88"/>
      <c r="CS235" s="88"/>
      <c r="CT235" s="88"/>
      <c r="CU235" s="88"/>
      <c r="CV235" s="88"/>
      <c r="CW235" s="88"/>
      <c r="CX235" s="88"/>
      <c r="CY235" s="88" t="str">
        <f t="shared" si="144"/>
        <v/>
      </c>
      <c r="CZ235" s="89" t="str">
        <f t="shared" si="126"/>
        <v/>
      </c>
      <c r="DA235" s="386"/>
      <c r="DB235" s="385"/>
      <c r="DC235" s="80" t="str">
        <f t="shared" si="127"/>
        <v/>
      </c>
      <c r="DD235" s="162" t="str">
        <f t="shared" si="128"/>
        <v/>
      </c>
      <c r="DE235" s="162" t="str">
        <f t="shared" si="129"/>
        <v/>
      </c>
      <c r="DF235" s="162" t="str">
        <f t="shared" si="130"/>
        <v/>
      </c>
      <c r="DG235" s="162" t="str">
        <f t="shared" si="131"/>
        <v/>
      </c>
      <c r="DH235" s="93" t="str">
        <f t="shared" si="132"/>
        <v/>
      </c>
      <c r="DI235" s="94" t="str">
        <f t="shared" si="133"/>
        <v/>
      </c>
      <c r="DJ235" s="95" t="str">
        <f t="shared" si="134"/>
        <v/>
      </c>
      <c r="DK235" s="96" t="str">
        <f t="shared" si="135"/>
        <v/>
      </c>
      <c r="DL235" s="97" t="str">
        <f t="shared" si="136"/>
        <v/>
      </c>
      <c r="DM235" s="164" t="str">
        <f t="shared" si="137"/>
        <v/>
      </c>
      <c r="DN235" s="225" t="str">
        <f t="shared" si="138"/>
        <v/>
      </c>
      <c r="DO235" s="225" t="str">
        <f t="shared" si="146"/>
        <v/>
      </c>
      <c r="DP235" s="225" t="str">
        <f t="shared" si="145"/>
        <v/>
      </c>
      <c r="DQ235" s="172" t="str">
        <f t="shared" si="139"/>
        <v/>
      </c>
    </row>
    <row r="236" spans="1:121" ht="18" hidden="1" customHeight="1">
      <c r="A236" s="70">
        <v>136682050374</v>
      </c>
      <c r="B236" s="103">
        <v>1691</v>
      </c>
      <c r="C236" s="468" t="s">
        <v>257</v>
      </c>
      <c r="D236" s="469"/>
      <c r="E236" s="182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 t="str">
        <f t="shared" si="106"/>
        <v/>
      </c>
      <c r="R236" s="76" t="str">
        <f t="shared" si="107"/>
        <v/>
      </c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 t="str">
        <f t="shared" si="108"/>
        <v/>
      </c>
      <c r="AD236" s="79" t="str">
        <f t="shared" si="109"/>
        <v/>
      </c>
      <c r="AE236" s="182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 t="str">
        <f t="shared" si="110"/>
        <v/>
      </c>
      <c r="AP236" s="76" t="str">
        <f>IFERROR(IF($AP$197=0,0,((AO236/SUMIFS($AE$200:$AN$200,AE236:AN236,"&gt;=0"))*100)),"")</f>
        <v/>
      </c>
      <c r="AQ236" s="78"/>
      <c r="AR236" s="78"/>
      <c r="AS236" s="78"/>
      <c r="AT236" s="78"/>
      <c r="AU236" s="78"/>
      <c r="AV236" s="78"/>
      <c r="AW236" s="78"/>
      <c r="AX236" s="78" t="str">
        <f t="shared" si="141"/>
        <v/>
      </c>
      <c r="AY236" s="78" t="str">
        <f t="shared" si="113"/>
        <v/>
      </c>
      <c r="AZ236" s="384"/>
      <c r="BA236" s="385"/>
      <c r="BB236" s="80" t="str">
        <f t="shared" si="114"/>
        <v/>
      </c>
      <c r="BC236" s="182"/>
      <c r="BD236" s="76"/>
      <c r="BE236" s="76"/>
      <c r="BF236" s="76"/>
      <c r="BG236" s="76"/>
      <c r="BH236" s="76" t="str">
        <f t="shared" si="115"/>
        <v/>
      </c>
      <c r="BI236" s="76" t="str">
        <f t="shared" si="116"/>
        <v/>
      </c>
      <c r="BJ236" s="78"/>
      <c r="BK236" s="78"/>
      <c r="BL236" s="78"/>
      <c r="BM236" s="78"/>
      <c r="BN236" s="78"/>
      <c r="BO236" s="78"/>
      <c r="BP236" s="78"/>
      <c r="BQ236" s="78"/>
      <c r="BR236" s="78"/>
      <c r="BS236" s="78"/>
      <c r="BT236" s="78" t="str">
        <f t="shared" si="142"/>
        <v/>
      </c>
      <c r="BU236" s="78" t="str">
        <f t="shared" si="118"/>
        <v/>
      </c>
      <c r="BV236" s="82"/>
      <c r="BW236" s="82"/>
      <c r="BX236" s="82"/>
      <c r="BY236" s="82"/>
      <c r="BZ236" s="82"/>
      <c r="CA236" s="82" t="str">
        <f t="shared" si="119"/>
        <v/>
      </c>
      <c r="CB236" s="82" t="str">
        <f t="shared" si="120"/>
        <v/>
      </c>
      <c r="CC236" s="84"/>
      <c r="CD236" s="84"/>
      <c r="CE236" s="84"/>
      <c r="CF236" s="84"/>
      <c r="CG236" s="84"/>
      <c r="CH236" s="84" t="str">
        <f t="shared" si="121"/>
        <v/>
      </c>
      <c r="CI236" s="84" t="str">
        <f t="shared" si="122"/>
        <v/>
      </c>
      <c r="CJ236" s="86"/>
      <c r="CK236" s="86"/>
      <c r="CL236" s="86"/>
      <c r="CM236" s="86"/>
      <c r="CN236" s="86"/>
      <c r="CO236" s="86" t="str">
        <f t="shared" si="143"/>
        <v/>
      </c>
      <c r="CP236" s="86" t="str">
        <f t="shared" si="124"/>
        <v/>
      </c>
      <c r="CQ236" s="88"/>
      <c r="CR236" s="88"/>
      <c r="CS236" s="88"/>
      <c r="CT236" s="88"/>
      <c r="CU236" s="88"/>
      <c r="CV236" s="88"/>
      <c r="CW236" s="88"/>
      <c r="CX236" s="88"/>
      <c r="CY236" s="88" t="str">
        <f t="shared" si="144"/>
        <v/>
      </c>
      <c r="CZ236" s="89" t="str">
        <f t="shared" si="126"/>
        <v/>
      </c>
      <c r="DA236" s="386"/>
      <c r="DB236" s="385"/>
      <c r="DC236" s="80" t="str">
        <f t="shared" si="127"/>
        <v/>
      </c>
      <c r="DD236" s="162" t="str">
        <f t="shared" si="128"/>
        <v/>
      </c>
      <c r="DE236" s="162" t="str">
        <f t="shared" si="129"/>
        <v/>
      </c>
      <c r="DF236" s="162" t="str">
        <f t="shared" si="130"/>
        <v/>
      </c>
      <c r="DG236" s="162" t="str">
        <f t="shared" si="131"/>
        <v/>
      </c>
      <c r="DH236" s="93" t="str">
        <f>IFERROR(IF(AND($C$196="",$E$195="",$AE$195="",$BC$195="",$E$194=""),IF(SUM(DD236:DG236)=0,"",SUM(DD236:DG236)),""),"")</f>
        <v/>
      </c>
      <c r="DI236" s="94" t="str">
        <f t="shared" si="133"/>
        <v/>
      </c>
      <c r="DJ236" s="95" t="str">
        <f t="shared" si="134"/>
        <v/>
      </c>
      <c r="DK236" s="96" t="str">
        <f t="shared" si="135"/>
        <v/>
      </c>
      <c r="DL236" s="97" t="str">
        <f t="shared" si="136"/>
        <v/>
      </c>
      <c r="DM236" s="164" t="str">
        <f t="shared" si="137"/>
        <v/>
      </c>
      <c r="DN236" s="225" t="str">
        <f t="shared" si="138"/>
        <v/>
      </c>
      <c r="DO236" s="225" t="str">
        <f t="shared" si="146"/>
        <v/>
      </c>
      <c r="DP236" s="225" t="str">
        <f t="shared" si="145"/>
        <v/>
      </c>
      <c r="DQ236" s="172" t="str">
        <f t="shared" si="139"/>
        <v/>
      </c>
    </row>
    <row r="237" spans="1:121" ht="18" hidden="1" customHeight="1">
      <c r="A237" s="70">
        <v>109330050447</v>
      </c>
      <c r="B237" s="103">
        <v>1692</v>
      </c>
      <c r="C237" s="468" t="s">
        <v>258</v>
      </c>
      <c r="D237" s="469"/>
      <c r="E237" s="182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 t="str">
        <f t="shared" si="106"/>
        <v/>
      </c>
      <c r="R237" s="76" t="str">
        <f t="shared" si="107"/>
        <v/>
      </c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 t="str">
        <f t="shared" si="108"/>
        <v/>
      </c>
      <c r="AD237" s="79" t="str">
        <f t="shared" si="109"/>
        <v/>
      </c>
      <c r="AE237" s="182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 t="str">
        <f t="shared" si="110"/>
        <v/>
      </c>
      <c r="AP237" s="76" t="str">
        <f t="shared" si="111"/>
        <v/>
      </c>
      <c r="AQ237" s="78"/>
      <c r="AR237" s="78"/>
      <c r="AS237" s="78"/>
      <c r="AT237" s="78"/>
      <c r="AU237" s="78"/>
      <c r="AV237" s="78"/>
      <c r="AW237" s="78"/>
      <c r="AX237" s="78" t="str">
        <f t="shared" si="141"/>
        <v/>
      </c>
      <c r="AY237" s="78" t="str">
        <f t="shared" si="113"/>
        <v/>
      </c>
      <c r="AZ237" s="384"/>
      <c r="BA237" s="385"/>
      <c r="BB237" s="80" t="str">
        <f t="shared" si="114"/>
        <v/>
      </c>
      <c r="BC237" s="182"/>
      <c r="BD237" s="76"/>
      <c r="BE237" s="76"/>
      <c r="BF237" s="76"/>
      <c r="BG237" s="76"/>
      <c r="BH237" s="76" t="str">
        <f t="shared" si="115"/>
        <v/>
      </c>
      <c r="BI237" s="76" t="str">
        <f>IFERROR(IF($BI$197=0,0,((BH237/SUMIFS($BC$200:$BG$200,BC237:BG237,"&gt;=0"))*100)),"")</f>
        <v/>
      </c>
      <c r="BJ237" s="78"/>
      <c r="BK237" s="78"/>
      <c r="BL237" s="78"/>
      <c r="BM237" s="78"/>
      <c r="BN237" s="78"/>
      <c r="BO237" s="78"/>
      <c r="BP237" s="78"/>
      <c r="BQ237" s="78"/>
      <c r="BR237" s="78"/>
      <c r="BS237" s="78"/>
      <c r="BT237" s="78" t="str">
        <f t="shared" si="142"/>
        <v/>
      </c>
      <c r="BU237" s="78" t="str">
        <f t="shared" si="118"/>
        <v/>
      </c>
      <c r="BV237" s="82"/>
      <c r="BW237" s="82"/>
      <c r="BX237" s="82"/>
      <c r="BY237" s="82"/>
      <c r="BZ237" s="82"/>
      <c r="CA237" s="82" t="str">
        <f t="shared" si="119"/>
        <v/>
      </c>
      <c r="CB237" s="82" t="str">
        <f t="shared" si="120"/>
        <v/>
      </c>
      <c r="CC237" s="84"/>
      <c r="CD237" s="84"/>
      <c r="CE237" s="84"/>
      <c r="CF237" s="84"/>
      <c r="CG237" s="84"/>
      <c r="CH237" s="84" t="str">
        <f t="shared" si="121"/>
        <v/>
      </c>
      <c r="CI237" s="84" t="str">
        <f t="shared" si="122"/>
        <v/>
      </c>
      <c r="CJ237" s="86"/>
      <c r="CK237" s="86"/>
      <c r="CL237" s="86"/>
      <c r="CM237" s="86"/>
      <c r="CN237" s="86"/>
      <c r="CO237" s="86" t="str">
        <f t="shared" si="143"/>
        <v/>
      </c>
      <c r="CP237" s="86" t="str">
        <f t="shared" si="124"/>
        <v/>
      </c>
      <c r="CQ237" s="88"/>
      <c r="CR237" s="88"/>
      <c r="CS237" s="88"/>
      <c r="CT237" s="88"/>
      <c r="CU237" s="88"/>
      <c r="CV237" s="88"/>
      <c r="CW237" s="88"/>
      <c r="CX237" s="88"/>
      <c r="CY237" s="88" t="str">
        <f t="shared" si="144"/>
        <v/>
      </c>
      <c r="CZ237" s="89" t="str">
        <f t="shared" si="126"/>
        <v/>
      </c>
      <c r="DA237" s="386"/>
      <c r="DB237" s="385"/>
      <c r="DC237" s="80" t="str">
        <f t="shared" si="127"/>
        <v/>
      </c>
      <c r="DD237" s="162" t="str">
        <f t="shared" si="128"/>
        <v/>
      </c>
      <c r="DE237" s="162" t="str">
        <f t="shared" si="129"/>
        <v/>
      </c>
      <c r="DF237" s="162" t="str">
        <f t="shared" si="130"/>
        <v/>
      </c>
      <c r="DG237" s="162" t="str">
        <f t="shared" si="131"/>
        <v/>
      </c>
      <c r="DH237" s="93" t="str">
        <f t="shared" si="132"/>
        <v/>
      </c>
      <c r="DI237" s="94" t="str">
        <f t="shared" si="133"/>
        <v/>
      </c>
      <c r="DJ237" s="95" t="str">
        <f t="shared" si="134"/>
        <v/>
      </c>
      <c r="DK237" s="96" t="str">
        <f t="shared" si="135"/>
        <v/>
      </c>
      <c r="DL237" s="97" t="str">
        <f t="shared" si="136"/>
        <v/>
      </c>
      <c r="DM237" s="164" t="str">
        <f t="shared" si="137"/>
        <v/>
      </c>
      <c r="DN237" s="225" t="str">
        <f t="shared" si="138"/>
        <v/>
      </c>
      <c r="DO237" s="225" t="str">
        <f t="shared" si="146"/>
        <v/>
      </c>
      <c r="DP237" s="225" t="str">
        <f t="shared" si="145"/>
        <v/>
      </c>
      <c r="DQ237" s="172" t="str">
        <f t="shared" si="139"/>
        <v/>
      </c>
    </row>
    <row r="238" spans="1:121" ht="18" hidden="1" customHeight="1">
      <c r="A238" s="70">
        <v>319905140045</v>
      </c>
      <c r="B238" s="103">
        <v>1693</v>
      </c>
      <c r="C238" s="468" t="s">
        <v>259</v>
      </c>
      <c r="D238" s="469"/>
      <c r="E238" s="182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 t="str">
        <f t="shared" si="106"/>
        <v/>
      </c>
      <c r="R238" s="76" t="str">
        <f t="shared" si="107"/>
        <v/>
      </c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 t="str">
        <f t="shared" si="108"/>
        <v/>
      </c>
      <c r="AD238" s="79" t="str">
        <f t="shared" si="109"/>
        <v/>
      </c>
      <c r="AE238" s="182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 t="str">
        <f t="shared" si="110"/>
        <v/>
      </c>
      <c r="AP238" s="76" t="str">
        <f t="shared" si="111"/>
        <v/>
      </c>
      <c r="AQ238" s="78"/>
      <c r="AR238" s="78"/>
      <c r="AS238" s="78"/>
      <c r="AT238" s="78"/>
      <c r="AU238" s="78"/>
      <c r="AV238" s="78"/>
      <c r="AW238" s="78"/>
      <c r="AX238" s="78" t="str">
        <f t="shared" si="141"/>
        <v/>
      </c>
      <c r="AY238" s="78" t="str">
        <f t="shared" si="113"/>
        <v/>
      </c>
      <c r="AZ238" s="384"/>
      <c r="BA238" s="385"/>
      <c r="BB238" s="80" t="str">
        <f t="shared" si="114"/>
        <v/>
      </c>
      <c r="BC238" s="182"/>
      <c r="BD238" s="76"/>
      <c r="BE238" s="76"/>
      <c r="BF238" s="76"/>
      <c r="BG238" s="76"/>
      <c r="BH238" s="76" t="str">
        <f t="shared" si="115"/>
        <v/>
      </c>
      <c r="BI238" s="76" t="str">
        <f t="shared" si="116"/>
        <v/>
      </c>
      <c r="BJ238" s="78"/>
      <c r="BK238" s="78"/>
      <c r="BL238" s="78"/>
      <c r="BM238" s="78"/>
      <c r="BN238" s="78"/>
      <c r="BO238" s="78"/>
      <c r="BP238" s="78"/>
      <c r="BQ238" s="78"/>
      <c r="BR238" s="78"/>
      <c r="BS238" s="78"/>
      <c r="BT238" s="78" t="str">
        <f t="shared" si="142"/>
        <v/>
      </c>
      <c r="BU238" s="78" t="str">
        <f t="shared" si="118"/>
        <v/>
      </c>
      <c r="BV238" s="82"/>
      <c r="BW238" s="82"/>
      <c r="BX238" s="82"/>
      <c r="BY238" s="82"/>
      <c r="BZ238" s="82"/>
      <c r="CA238" s="82" t="str">
        <f t="shared" si="119"/>
        <v/>
      </c>
      <c r="CB238" s="82" t="str">
        <f t="shared" si="120"/>
        <v/>
      </c>
      <c r="CC238" s="84"/>
      <c r="CD238" s="84"/>
      <c r="CE238" s="84"/>
      <c r="CF238" s="84"/>
      <c r="CG238" s="84"/>
      <c r="CH238" s="84" t="str">
        <f t="shared" si="121"/>
        <v/>
      </c>
      <c r="CI238" s="84" t="str">
        <f t="shared" si="122"/>
        <v/>
      </c>
      <c r="CJ238" s="86"/>
      <c r="CK238" s="86"/>
      <c r="CL238" s="86"/>
      <c r="CM238" s="86"/>
      <c r="CN238" s="86"/>
      <c r="CO238" s="86" t="str">
        <f t="shared" si="143"/>
        <v/>
      </c>
      <c r="CP238" s="86" t="str">
        <f t="shared" si="124"/>
        <v/>
      </c>
      <c r="CQ238" s="88"/>
      <c r="CR238" s="88"/>
      <c r="CS238" s="88"/>
      <c r="CT238" s="88"/>
      <c r="CU238" s="88"/>
      <c r="CV238" s="88"/>
      <c r="CW238" s="88"/>
      <c r="CX238" s="88"/>
      <c r="CY238" s="88" t="str">
        <f t="shared" si="144"/>
        <v/>
      </c>
      <c r="CZ238" s="89" t="str">
        <f t="shared" si="126"/>
        <v/>
      </c>
      <c r="DA238" s="386"/>
      <c r="DB238" s="385"/>
      <c r="DC238" s="80" t="str">
        <f t="shared" si="127"/>
        <v/>
      </c>
      <c r="DD238" s="162" t="str">
        <f t="shared" si="128"/>
        <v/>
      </c>
      <c r="DE238" s="162" t="str">
        <f t="shared" si="129"/>
        <v/>
      </c>
      <c r="DF238" s="162" t="str">
        <f t="shared" si="130"/>
        <v/>
      </c>
      <c r="DG238" s="162" t="str">
        <f t="shared" si="131"/>
        <v/>
      </c>
      <c r="DH238" s="93" t="str">
        <f t="shared" si="132"/>
        <v/>
      </c>
      <c r="DI238" s="94" t="str">
        <f t="shared" si="133"/>
        <v/>
      </c>
      <c r="DJ238" s="95" t="str">
        <f t="shared" si="134"/>
        <v/>
      </c>
      <c r="DK238" s="96" t="str">
        <f t="shared" si="135"/>
        <v/>
      </c>
      <c r="DL238" s="97" t="str">
        <f t="shared" si="136"/>
        <v/>
      </c>
      <c r="DM238" s="164" t="str">
        <f t="shared" si="137"/>
        <v/>
      </c>
      <c r="DN238" s="225" t="str">
        <f t="shared" si="138"/>
        <v/>
      </c>
      <c r="DO238" s="225" t="str">
        <f t="shared" si="146"/>
        <v/>
      </c>
      <c r="DP238" s="225" t="str">
        <f t="shared" si="145"/>
        <v/>
      </c>
      <c r="DQ238" s="172" t="str">
        <f t="shared" si="139"/>
        <v/>
      </c>
    </row>
    <row r="239" spans="1:121" ht="18" hidden="1" customHeight="1" thickBot="1">
      <c r="A239" s="70">
        <v>136734050180</v>
      </c>
      <c r="B239" s="103">
        <v>1694</v>
      </c>
      <c r="C239" s="468" t="s">
        <v>260</v>
      </c>
      <c r="D239" s="469"/>
      <c r="E239" s="182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 t="str">
        <f t="shared" si="106"/>
        <v/>
      </c>
      <c r="R239" s="76" t="str">
        <f t="shared" si="107"/>
        <v/>
      </c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 t="str">
        <f t="shared" si="108"/>
        <v/>
      </c>
      <c r="AD239" s="79" t="str">
        <f t="shared" si="109"/>
        <v/>
      </c>
      <c r="AE239" s="182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 t="str">
        <f t="shared" si="110"/>
        <v/>
      </c>
      <c r="AP239" s="76" t="str">
        <f t="shared" si="111"/>
        <v/>
      </c>
      <c r="AQ239" s="78"/>
      <c r="AR239" s="78"/>
      <c r="AS239" s="78"/>
      <c r="AT239" s="78"/>
      <c r="AU239" s="78"/>
      <c r="AV239" s="78"/>
      <c r="AW239" s="78"/>
      <c r="AX239" s="78" t="str">
        <f t="shared" si="141"/>
        <v/>
      </c>
      <c r="AY239" s="78" t="str">
        <f t="shared" si="113"/>
        <v/>
      </c>
      <c r="AZ239" s="384"/>
      <c r="BA239" s="385"/>
      <c r="BB239" s="80" t="str">
        <f t="shared" si="114"/>
        <v/>
      </c>
      <c r="BC239" s="182"/>
      <c r="BD239" s="76"/>
      <c r="BE239" s="76"/>
      <c r="BF239" s="76"/>
      <c r="BG239" s="76"/>
      <c r="BH239" s="76" t="str">
        <f t="shared" si="115"/>
        <v/>
      </c>
      <c r="BI239" s="76" t="str">
        <f t="shared" si="116"/>
        <v/>
      </c>
      <c r="BJ239" s="78"/>
      <c r="BK239" s="78"/>
      <c r="BL239" s="78"/>
      <c r="BM239" s="78"/>
      <c r="BN239" s="78"/>
      <c r="BO239" s="78"/>
      <c r="BP239" s="78"/>
      <c r="BQ239" s="78"/>
      <c r="BR239" s="78"/>
      <c r="BS239" s="78"/>
      <c r="BT239" s="78" t="str">
        <f t="shared" si="142"/>
        <v/>
      </c>
      <c r="BU239" s="78" t="str">
        <f t="shared" si="118"/>
        <v/>
      </c>
      <c r="BV239" s="82"/>
      <c r="BW239" s="82"/>
      <c r="BX239" s="82"/>
      <c r="BY239" s="82"/>
      <c r="BZ239" s="82"/>
      <c r="CA239" s="82" t="str">
        <f t="shared" si="119"/>
        <v/>
      </c>
      <c r="CB239" s="82" t="str">
        <f>IFERROR(IF($CB$197=0,0,((CA239/SUMIFS($BV$200:$BZ$200,BV239:BZ239,"&gt;=0"))*100)),"")</f>
        <v/>
      </c>
      <c r="CC239" s="84"/>
      <c r="CD239" s="84"/>
      <c r="CE239" s="84"/>
      <c r="CF239" s="84"/>
      <c r="CG239" s="84"/>
      <c r="CH239" s="84" t="str">
        <f t="shared" si="121"/>
        <v/>
      </c>
      <c r="CI239" s="84" t="str">
        <f t="shared" si="122"/>
        <v/>
      </c>
      <c r="CJ239" s="86"/>
      <c r="CK239" s="86"/>
      <c r="CL239" s="86"/>
      <c r="CM239" s="86"/>
      <c r="CN239" s="86"/>
      <c r="CO239" s="86" t="str">
        <f t="shared" si="143"/>
        <v/>
      </c>
      <c r="CP239" s="86" t="str">
        <f t="shared" si="124"/>
        <v/>
      </c>
      <c r="CQ239" s="88"/>
      <c r="CR239" s="88"/>
      <c r="CS239" s="88"/>
      <c r="CT239" s="88"/>
      <c r="CU239" s="88"/>
      <c r="CV239" s="88"/>
      <c r="CW239" s="88"/>
      <c r="CX239" s="88"/>
      <c r="CY239" s="88" t="str">
        <f t="shared" si="144"/>
        <v/>
      </c>
      <c r="CZ239" s="89" t="str">
        <f t="shared" si="126"/>
        <v/>
      </c>
      <c r="DA239" s="386"/>
      <c r="DB239" s="385"/>
      <c r="DC239" s="80" t="str">
        <f t="shared" si="127"/>
        <v/>
      </c>
      <c r="DD239" s="162" t="str">
        <f t="shared" si="128"/>
        <v/>
      </c>
      <c r="DE239" s="162" t="str">
        <f t="shared" si="129"/>
        <v/>
      </c>
      <c r="DF239" s="162" t="str">
        <f t="shared" si="130"/>
        <v/>
      </c>
      <c r="DG239" s="162" t="str">
        <f t="shared" si="131"/>
        <v/>
      </c>
      <c r="DH239" s="93" t="str">
        <f t="shared" si="132"/>
        <v/>
      </c>
      <c r="DI239" s="94" t="str">
        <f t="shared" si="133"/>
        <v/>
      </c>
      <c r="DJ239" s="95" t="str">
        <f t="shared" si="134"/>
        <v/>
      </c>
      <c r="DK239" s="96" t="str">
        <f t="shared" si="135"/>
        <v/>
      </c>
      <c r="DL239" s="97" t="str">
        <f t="shared" si="136"/>
        <v/>
      </c>
      <c r="DM239" s="164" t="str">
        <f t="shared" si="137"/>
        <v/>
      </c>
      <c r="DN239" s="225" t="str">
        <f t="shared" si="138"/>
        <v/>
      </c>
      <c r="DO239" s="225" t="str">
        <f t="shared" si="146"/>
        <v/>
      </c>
      <c r="DP239" s="225" t="str">
        <f t="shared" si="145"/>
        <v/>
      </c>
      <c r="DQ239" s="172" t="str">
        <f t="shared" si="139"/>
        <v/>
      </c>
    </row>
    <row r="240" spans="1:121" ht="18" hidden="1" customHeight="1" thickBot="1">
      <c r="A240" s="70"/>
      <c r="B240" s="118"/>
      <c r="C240" s="462"/>
      <c r="D240" s="463"/>
      <c r="E240" s="183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 t="str">
        <f t="shared" si="106"/>
        <v/>
      </c>
      <c r="R240" s="76" t="str">
        <f t="shared" si="107"/>
        <v/>
      </c>
      <c r="S240" s="123"/>
      <c r="T240" s="123"/>
      <c r="U240" s="123"/>
      <c r="V240" s="123"/>
      <c r="W240" s="123"/>
      <c r="X240" s="123"/>
      <c r="Y240" s="123"/>
      <c r="Z240" s="123"/>
      <c r="AA240" s="123"/>
      <c r="AB240" s="123"/>
      <c r="AC240" s="123" t="str">
        <f t="shared" si="108"/>
        <v/>
      </c>
      <c r="AD240" s="79" t="str">
        <f t="shared" si="109"/>
        <v/>
      </c>
      <c r="AE240" s="183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76" t="str">
        <f t="shared" si="110"/>
        <v/>
      </c>
      <c r="AP240" s="76" t="str">
        <f t="shared" si="111"/>
        <v/>
      </c>
      <c r="AQ240" s="123"/>
      <c r="AR240" s="123"/>
      <c r="AS240" s="123"/>
      <c r="AT240" s="123"/>
      <c r="AU240" s="123"/>
      <c r="AV240" s="123"/>
      <c r="AW240" s="123"/>
      <c r="AX240" s="78" t="str">
        <f t="shared" si="141"/>
        <v/>
      </c>
      <c r="AY240" s="78" t="str">
        <f t="shared" si="113"/>
        <v/>
      </c>
      <c r="AZ240" s="387"/>
      <c r="BA240" s="388"/>
      <c r="BB240" s="80" t="str">
        <f t="shared" si="114"/>
        <v/>
      </c>
      <c r="BC240" s="183"/>
      <c r="BD240" s="121"/>
      <c r="BE240" s="121"/>
      <c r="BF240" s="121"/>
      <c r="BG240" s="121"/>
      <c r="BH240" s="76" t="str">
        <f t="shared" si="115"/>
        <v/>
      </c>
      <c r="BI240" s="76" t="str">
        <f t="shared" si="116"/>
        <v/>
      </c>
      <c r="BJ240" s="123"/>
      <c r="BK240" s="123"/>
      <c r="BL240" s="123"/>
      <c r="BM240" s="123"/>
      <c r="BN240" s="123"/>
      <c r="BO240" s="123"/>
      <c r="BP240" s="123"/>
      <c r="BQ240" s="123"/>
      <c r="BR240" s="123"/>
      <c r="BS240" s="123"/>
      <c r="BT240" s="78" t="str">
        <f t="shared" si="142"/>
        <v/>
      </c>
      <c r="BU240" s="78" t="str">
        <f t="shared" si="118"/>
        <v/>
      </c>
      <c r="BV240" s="127"/>
      <c r="BW240" s="127"/>
      <c r="BX240" s="127"/>
      <c r="BY240" s="127"/>
      <c r="BZ240" s="127"/>
      <c r="CA240" s="82" t="str">
        <f t="shared" si="119"/>
        <v/>
      </c>
      <c r="CB240" s="82" t="str">
        <f t="shared" si="120"/>
        <v/>
      </c>
      <c r="CC240" s="129"/>
      <c r="CD240" s="129"/>
      <c r="CE240" s="129"/>
      <c r="CF240" s="129"/>
      <c r="CG240" s="129"/>
      <c r="CH240" s="84" t="str">
        <f t="shared" si="121"/>
        <v/>
      </c>
      <c r="CI240" s="84" t="str">
        <f t="shared" si="122"/>
        <v/>
      </c>
      <c r="CJ240" s="131"/>
      <c r="CK240" s="131"/>
      <c r="CL240" s="131"/>
      <c r="CM240" s="131"/>
      <c r="CN240" s="131"/>
      <c r="CO240" s="131" t="str">
        <f t="shared" si="143"/>
        <v/>
      </c>
      <c r="CP240" s="86" t="str">
        <f t="shared" si="124"/>
        <v/>
      </c>
      <c r="CQ240" s="133"/>
      <c r="CR240" s="133"/>
      <c r="CS240" s="133"/>
      <c r="CT240" s="133"/>
      <c r="CU240" s="133"/>
      <c r="CV240" s="133"/>
      <c r="CW240" s="133"/>
      <c r="CX240" s="133"/>
      <c r="CY240" s="88" t="str">
        <f t="shared" si="144"/>
        <v/>
      </c>
      <c r="CZ240" s="89" t="str">
        <f t="shared" si="126"/>
        <v/>
      </c>
      <c r="DA240" s="389"/>
      <c r="DB240" s="388"/>
      <c r="DC240" s="80" t="str">
        <f t="shared" si="127"/>
        <v/>
      </c>
      <c r="DD240" s="162" t="str">
        <f t="shared" si="128"/>
        <v/>
      </c>
      <c r="DE240" s="162" t="str">
        <f t="shared" si="129"/>
        <v/>
      </c>
      <c r="DF240" s="162" t="str">
        <f t="shared" si="130"/>
        <v/>
      </c>
      <c r="DG240" s="162" t="str">
        <f t="shared" si="131"/>
        <v/>
      </c>
      <c r="DH240" s="93" t="str">
        <f t="shared" si="132"/>
        <v/>
      </c>
      <c r="DI240" s="94" t="str">
        <f t="shared" si="133"/>
        <v/>
      </c>
      <c r="DJ240" s="95" t="str">
        <f t="shared" si="134"/>
        <v/>
      </c>
      <c r="DK240" s="96" t="str">
        <f t="shared" si="135"/>
        <v/>
      </c>
      <c r="DL240" s="97" t="str">
        <f t="shared" si="136"/>
        <v/>
      </c>
      <c r="DM240" s="164" t="str">
        <f t="shared" si="137"/>
        <v/>
      </c>
      <c r="DN240" s="225" t="str">
        <f t="shared" si="138"/>
        <v/>
      </c>
      <c r="DO240" s="225" t="str">
        <f t="shared" si="146"/>
        <v/>
      </c>
      <c r="DP240" s="225" t="str">
        <f t="shared" si="145"/>
        <v/>
      </c>
      <c r="DQ240" s="172" t="str">
        <f t="shared" si="139"/>
        <v/>
      </c>
    </row>
    <row r="241" spans="2:119" s="148" customFormat="1" ht="15" hidden="1">
      <c r="B241" s="144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  <c r="AN241" s="144"/>
      <c r="AO241" s="144"/>
      <c r="AP241" s="144"/>
      <c r="AQ241" s="144"/>
      <c r="AR241" s="144"/>
      <c r="AS241" s="144"/>
      <c r="AT241" s="144"/>
      <c r="AU241" s="144"/>
      <c r="AV241" s="144"/>
      <c r="AW241" s="144"/>
      <c r="AX241" s="144"/>
      <c r="AY241" s="144"/>
      <c r="AZ241" s="144"/>
      <c r="BA241" s="144"/>
      <c r="BB241" s="144"/>
      <c r="BC241" s="144"/>
      <c r="BD241" s="144"/>
      <c r="BE241" s="144"/>
      <c r="BF241" s="144"/>
      <c r="BG241" s="144"/>
      <c r="BH241" s="144"/>
      <c r="BI241" s="144"/>
      <c r="BJ241" s="144"/>
      <c r="BK241" s="144"/>
      <c r="BL241" s="144"/>
      <c r="BM241" s="144"/>
      <c r="BN241" s="144"/>
      <c r="BO241" s="144"/>
      <c r="BP241" s="144"/>
      <c r="BQ241" s="144"/>
      <c r="BR241" s="144"/>
      <c r="BS241" s="144"/>
      <c r="BT241" s="144"/>
      <c r="BU241" s="144"/>
      <c r="BV241" s="144"/>
      <c r="BW241" s="144"/>
      <c r="BX241" s="144"/>
      <c r="BY241" s="144"/>
      <c r="BZ241" s="144"/>
      <c r="CA241" s="144"/>
      <c r="CB241" s="144"/>
      <c r="CC241" s="144"/>
      <c r="CD241" s="144"/>
      <c r="CE241" s="144"/>
      <c r="CF241" s="144"/>
      <c r="CG241" s="144"/>
      <c r="CH241" s="144"/>
      <c r="CI241" s="144"/>
      <c r="CJ241" s="144"/>
      <c r="CK241" s="144"/>
      <c r="CL241" s="144"/>
      <c r="CM241" s="144"/>
      <c r="CN241" s="144"/>
      <c r="CO241" s="144"/>
      <c r="CP241" s="144"/>
      <c r="CQ241" s="144"/>
      <c r="CR241" s="144"/>
      <c r="CS241" s="144"/>
      <c r="CT241" s="144"/>
      <c r="CU241" s="144"/>
      <c r="CV241" s="144"/>
      <c r="CW241" s="144"/>
      <c r="CX241" s="144"/>
      <c r="CY241" s="144"/>
      <c r="CZ241" s="268" t="s">
        <v>102</v>
      </c>
      <c r="DA241" s="269"/>
      <c r="DB241" s="269"/>
      <c r="DC241" s="269"/>
      <c r="DD241" s="2"/>
      <c r="DE241" s="2"/>
      <c r="DF241" s="2"/>
      <c r="DG241" s="2"/>
      <c r="DH241" s="145" t="str">
        <f>IFERROR(AVERAGE(DH201:DH240),"")</f>
        <v/>
      </c>
      <c r="DI241" s="145" t="str">
        <f>IFERROR(AVERAGE(DI201:DI240),"")</f>
        <v/>
      </c>
      <c r="DJ241" s="145" t="str">
        <f>IFERROR(AVERAGE(DJ201:DJ240),"")</f>
        <v/>
      </c>
      <c r="DK241" s="145" t="str">
        <f>IFERROR(AVERAGE(DK201:DK240),"")</f>
        <v/>
      </c>
      <c r="DL241" s="151"/>
      <c r="DM241" s="147"/>
      <c r="DN241" s="151"/>
      <c r="DO241" s="151"/>
    </row>
    <row r="242" spans="2:119" s="148" customFormat="1" ht="15" hidden="1">
      <c r="B242" s="144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  <c r="AN242" s="144"/>
      <c r="AO242" s="144"/>
      <c r="AP242" s="144"/>
      <c r="AQ242" s="144"/>
      <c r="AR242" s="144"/>
      <c r="AS242" s="144"/>
      <c r="AT242" s="144"/>
      <c r="AU242" s="144"/>
      <c r="AV242" s="144"/>
      <c r="AW242" s="144"/>
      <c r="AX242" s="144"/>
      <c r="AY242" s="144"/>
      <c r="AZ242" s="144"/>
      <c r="BA242" s="144"/>
      <c r="BB242" s="144"/>
      <c r="BC242" s="144"/>
      <c r="BD242" s="144"/>
      <c r="BE242" s="144"/>
      <c r="BF242" s="144"/>
      <c r="BG242" s="144"/>
      <c r="BH242" s="144"/>
      <c r="BI242" s="144"/>
      <c r="BJ242" s="144"/>
      <c r="BK242" s="144"/>
      <c r="BL242" s="144"/>
      <c r="BM242" s="144"/>
      <c r="BN242" s="144"/>
      <c r="BO242" s="144"/>
      <c r="BP242" s="144"/>
      <c r="BQ242" s="144"/>
      <c r="BR242" s="144"/>
      <c r="BS242" s="144"/>
      <c r="BT242" s="144"/>
      <c r="BU242" s="144"/>
      <c r="BV242" s="144"/>
      <c r="BW242" s="144"/>
      <c r="BX242" s="144"/>
      <c r="BY242" s="144"/>
      <c r="BZ242" s="144"/>
      <c r="CA242" s="144"/>
      <c r="CB242" s="144"/>
      <c r="CC242" s="144"/>
      <c r="CD242" s="144"/>
      <c r="CE242" s="144"/>
      <c r="CF242" s="144"/>
      <c r="CG242" s="144"/>
      <c r="CH242" s="144"/>
      <c r="CI242" s="144"/>
      <c r="CJ242" s="144"/>
      <c r="CK242" s="144"/>
      <c r="CL242" s="144"/>
      <c r="CM242" s="144"/>
      <c r="CN242" s="144"/>
      <c r="CO242" s="144"/>
      <c r="CP242" s="144"/>
      <c r="CQ242" s="144"/>
      <c r="CR242" s="144"/>
      <c r="CS242" s="144"/>
      <c r="CT242" s="144"/>
      <c r="CU242" s="144"/>
      <c r="CV242" s="144"/>
      <c r="CW242" s="144"/>
      <c r="CX242" s="144"/>
      <c r="CY242" s="144"/>
      <c r="CZ242" s="270" t="s">
        <v>103</v>
      </c>
      <c r="DA242" s="270"/>
      <c r="DB242" s="270"/>
      <c r="DC242" s="270"/>
      <c r="DD242" s="2"/>
      <c r="DE242" s="2"/>
      <c r="DF242" s="2"/>
      <c r="DG242" s="2"/>
      <c r="DH242" s="145" t="str">
        <f>IFERROR(ROUND(STDEV(DH201:DH240),2),"")</f>
        <v/>
      </c>
      <c r="DI242" s="145" t="str">
        <f>IFERROR(ROUND(STDEV(DI201:DI240),2),"")</f>
        <v/>
      </c>
      <c r="DJ242" s="145" t="str">
        <f>IFERROR(ROUND(STDEV(DJ201:DJ240),2),"")</f>
        <v/>
      </c>
      <c r="DK242" s="145" t="str">
        <f>IFERROR(ROUND(STDEV(DK201:DK240),2),"")</f>
        <v/>
      </c>
      <c r="DL242" s="151"/>
      <c r="DM242" s="147"/>
      <c r="DN242" s="151"/>
    </row>
    <row r="243" spans="2:119" s="148" customFormat="1" ht="15" hidden="1">
      <c r="B243" s="144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  <c r="AN243" s="144"/>
      <c r="AO243" s="144"/>
      <c r="AP243" s="144"/>
      <c r="AQ243" s="144"/>
      <c r="AR243" s="144"/>
      <c r="AS243" s="144"/>
      <c r="AT243" s="144"/>
      <c r="AU243" s="144"/>
      <c r="AV243" s="144"/>
      <c r="AW243" s="144"/>
      <c r="AX243" s="144"/>
      <c r="AY243" s="144"/>
      <c r="AZ243" s="144"/>
      <c r="BA243" s="144"/>
      <c r="BB243" s="144"/>
      <c r="BC243" s="144"/>
      <c r="BD243" s="144"/>
      <c r="BE243" s="144"/>
      <c r="BF243" s="144"/>
      <c r="BG243" s="144"/>
      <c r="BH243" s="144"/>
      <c r="BI243" s="144"/>
      <c r="BJ243" s="144"/>
      <c r="BK243" s="144"/>
      <c r="BL243" s="144"/>
      <c r="BM243" s="144"/>
      <c r="BN243" s="144"/>
      <c r="BO243" s="144"/>
      <c r="BP243" s="144"/>
      <c r="BQ243" s="144"/>
      <c r="BR243" s="144"/>
      <c r="BS243" s="144"/>
      <c r="BT243" s="144"/>
      <c r="BU243" s="144"/>
      <c r="BV243" s="144"/>
      <c r="BW243" s="144"/>
      <c r="BX243" s="144"/>
      <c r="BY243" s="144"/>
      <c r="BZ243" s="144"/>
      <c r="CA243" s="144"/>
      <c r="CB243" s="144"/>
      <c r="CC243" s="144"/>
      <c r="CD243" s="144"/>
      <c r="CE243" s="144"/>
      <c r="CF243" s="144"/>
      <c r="CG243" s="144"/>
      <c r="CH243" s="144"/>
      <c r="CI243" s="144"/>
      <c r="CJ243" s="144"/>
      <c r="CK243" s="144"/>
      <c r="CL243" s="144"/>
      <c r="CM243" s="144"/>
      <c r="CN243" s="144"/>
      <c r="CO243" s="144"/>
      <c r="CP243" s="144"/>
      <c r="CQ243" s="144"/>
      <c r="CR243" s="144"/>
      <c r="CS243" s="144"/>
      <c r="CT243" s="144"/>
      <c r="CU243" s="144"/>
      <c r="CV243" s="144"/>
      <c r="CW243" s="144"/>
      <c r="CX243" s="144"/>
      <c r="CY243" s="144"/>
      <c r="CZ243" s="144"/>
      <c r="DA243" s="144"/>
      <c r="DB243" s="144"/>
      <c r="DC243" s="144"/>
      <c r="DD243" s="149"/>
      <c r="DE243" s="149"/>
      <c r="DF243" s="149"/>
      <c r="DG243" s="149"/>
      <c r="DH243" s="150"/>
      <c r="DL243" s="151"/>
      <c r="DM243" s="147"/>
      <c r="DN243" s="151"/>
    </row>
    <row r="244" spans="2:119" s="148" customFormat="1" ht="15">
      <c r="B244" s="144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  <c r="AN244" s="144"/>
      <c r="AO244" s="144"/>
      <c r="AP244" s="144"/>
      <c r="AQ244" s="144"/>
      <c r="AR244" s="144"/>
      <c r="AS244" s="144"/>
      <c r="AT244" s="144"/>
      <c r="AU244" s="144"/>
      <c r="AV244" s="144"/>
      <c r="AW244" s="144"/>
      <c r="AX244" s="144"/>
      <c r="AY244" s="144"/>
      <c r="AZ244" s="144"/>
      <c r="BA244" s="144"/>
      <c r="BB244" s="144"/>
      <c r="BC244" s="144"/>
      <c r="BD244" s="144"/>
      <c r="BE244" s="144"/>
      <c r="BF244" s="144"/>
      <c r="BG244" s="144"/>
      <c r="BH244" s="144"/>
      <c r="BI244" s="144"/>
      <c r="BJ244" s="144"/>
      <c r="BK244" s="144"/>
      <c r="BL244" s="144"/>
      <c r="BM244" s="144"/>
      <c r="BN244" s="144"/>
      <c r="BO244" s="144"/>
      <c r="BP244" s="144"/>
      <c r="BQ244" s="144"/>
      <c r="BR244" s="144"/>
      <c r="BS244" s="144"/>
      <c r="BT244" s="144"/>
      <c r="BU244" s="144"/>
      <c r="BV244" s="144"/>
      <c r="BW244" s="144"/>
      <c r="BX244" s="144"/>
      <c r="BY244" s="144"/>
      <c r="BZ244" s="144"/>
      <c r="CA244" s="144"/>
      <c r="CB244" s="144"/>
      <c r="CC244" s="144"/>
      <c r="CD244" s="144"/>
      <c r="CE244" s="144"/>
      <c r="CF244" s="144"/>
      <c r="CG244" s="144"/>
      <c r="CH244" s="144"/>
      <c r="CI244" s="144"/>
      <c r="CJ244" s="144"/>
      <c r="CK244" s="144"/>
      <c r="CL244" s="144"/>
      <c r="CM244" s="144"/>
      <c r="CN244" s="144"/>
      <c r="CO244" s="144"/>
      <c r="CP244" s="144"/>
      <c r="CQ244" s="144"/>
      <c r="CR244" s="144"/>
      <c r="CS244" s="144"/>
      <c r="CT244" s="144"/>
      <c r="CU244" s="144"/>
      <c r="CV244" s="144"/>
      <c r="CW244" s="144"/>
      <c r="CX244" s="144"/>
      <c r="CY244" s="144"/>
      <c r="CZ244" s="144"/>
      <c r="DA244" s="144"/>
      <c r="DB244" s="144"/>
      <c r="DC244" s="144"/>
      <c r="DD244" s="149"/>
      <c r="DE244" s="149"/>
      <c r="DF244" s="149"/>
      <c r="DG244" s="149"/>
      <c r="DH244" s="150"/>
      <c r="DL244" s="151"/>
      <c r="DM244" s="147"/>
      <c r="DN244" s="151"/>
    </row>
    <row r="245" spans="2:119" s="148" customFormat="1" ht="15">
      <c r="B245" s="144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  <c r="AN245" s="144"/>
      <c r="AO245" s="144"/>
      <c r="AP245" s="144"/>
      <c r="AQ245" s="144"/>
      <c r="AR245" s="144"/>
      <c r="AS245" s="144"/>
      <c r="AT245" s="144"/>
      <c r="AU245" s="144"/>
      <c r="AV245" s="144"/>
      <c r="AW245" s="144"/>
      <c r="AX245" s="144"/>
      <c r="AY245" s="144"/>
      <c r="AZ245" s="144"/>
      <c r="BA245" s="144"/>
      <c r="BB245" s="144"/>
      <c r="BC245" s="144"/>
      <c r="BD245" s="144"/>
      <c r="BE245" s="144"/>
      <c r="BF245" s="144"/>
      <c r="BG245" s="144"/>
      <c r="BH245" s="144"/>
      <c r="BI245" s="144"/>
      <c r="BJ245" s="144"/>
      <c r="BK245" s="144"/>
      <c r="BL245" s="144"/>
      <c r="BM245" s="144"/>
      <c r="BN245" s="144"/>
      <c r="BO245" s="144"/>
      <c r="BP245" s="144"/>
      <c r="BQ245" s="144"/>
      <c r="BR245" s="144"/>
      <c r="BS245" s="144"/>
      <c r="BT245" s="144"/>
      <c r="BU245" s="144"/>
      <c r="BV245" s="144"/>
      <c r="BW245" s="144"/>
      <c r="BX245" s="144"/>
      <c r="BY245" s="144"/>
      <c r="BZ245" s="144"/>
      <c r="CA245" s="144"/>
      <c r="CB245" s="144"/>
      <c r="CC245" s="144"/>
      <c r="CD245" s="144"/>
      <c r="CE245" s="144"/>
      <c r="CF245" s="144"/>
      <c r="CG245" s="144"/>
      <c r="CH245" s="144"/>
      <c r="CI245" s="144"/>
      <c r="CJ245" s="144"/>
      <c r="CK245" s="144"/>
      <c r="CL245" s="144"/>
      <c r="CM245" s="144"/>
      <c r="CN245" s="144"/>
      <c r="CO245" s="144"/>
      <c r="CP245" s="144"/>
      <c r="CQ245" s="144"/>
      <c r="CR245" s="144"/>
      <c r="CS245" s="144"/>
      <c r="CT245" s="144"/>
      <c r="CU245" s="144"/>
      <c r="CV245" s="144"/>
      <c r="CW245" s="144"/>
      <c r="CX245" s="144"/>
      <c r="CY245" s="144"/>
      <c r="CZ245" s="144"/>
      <c r="DA245" s="144"/>
      <c r="DB245" s="144"/>
      <c r="DC245" s="144"/>
      <c r="DD245" s="149"/>
      <c r="DE245" s="149"/>
      <c r="DF245" s="149"/>
      <c r="DG245" s="149"/>
      <c r="DH245" s="150"/>
      <c r="DL245" s="151"/>
      <c r="DM245" s="147"/>
      <c r="DN245" s="151"/>
    </row>
    <row r="246" spans="2:119"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3"/>
      <c r="AC246" s="143"/>
      <c r="AD246" s="143"/>
      <c r="AE246" s="143"/>
      <c r="AF246" s="143"/>
      <c r="AG246" s="143"/>
      <c r="AH246" s="143"/>
      <c r="AI246" s="143"/>
      <c r="AJ246" s="143"/>
      <c r="AK246" s="143"/>
      <c r="AL246" s="143"/>
      <c r="AM246" s="143"/>
      <c r="AN246" s="143"/>
      <c r="AO246" s="143"/>
      <c r="AP246" s="143"/>
      <c r="AQ246" s="143"/>
      <c r="AR246" s="143"/>
      <c r="AS246" s="143"/>
      <c r="AT246" s="143"/>
      <c r="AU246" s="143"/>
      <c r="AV246" s="143"/>
      <c r="AW246" s="143"/>
      <c r="AX246" s="143"/>
      <c r="AY246" s="143"/>
      <c r="AZ246" s="143"/>
      <c r="BA246" s="143"/>
      <c r="BB246" s="143"/>
      <c r="BC246" s="143"/>
      <c r="BD246" s="143"/>
      <c r="BE246" s="143"/>
      <c r="BF246" s="143"/>
      <c r="BG246" s="143"/>
      <c r="BH246" s="143"/>
      <c r="BI246" s="143"/>
      <c r="BJ246" s="143"/>
      <c r="BK246" s="143"/>
      <c r="BL246" s="143"/>
      <c r="BM246" s="143"/>
      <c r="BN246" s="143"/>
      <c r="BO246" s="143"/>
      <c r="BP246" s="143"/>
      <c r="BQ246" s="143"/>
      <c r="BR246" s="143"/>
      <c r="BS246" s="143"/>
      <c r="BT246" s="143"/>
      <c r="BU246" s="143"/>
      <c r="BV246" s="143"/>
      <c r="BW246" s="143"/>
      <c r="BX246" s="143"/>
      <c r="BY246" s="143"/>
      <c r="BZ246" s="143"/>
      <c r="CA246" s="143"/>
      <c r="CB246" s="143"/>
      <c r="CC246" s="143"/>
      <c r="CD246" s="143"/>
      <c r="CE246" s="143"/>
      <c r="CF246" s="143"/>
      <c r="CG246" s="143"/>
      <c r="CH246" s="143"/>
      <c r="CI246" s="143"/>
      <c r="CJ246" s="143"/>
      <c r="CK246" s="143"/>
      <c r="CL246" s="143"/>
      <c r="CM246" s="143"/>
      <c r="CN246" s="143"/>
      <c r="CO246" s="143"/>
      <c r="CP246" s="143"/>
      <c r="CQ246" s="143"/>
      <c r="CR246" s="143"/>
      <c r="CS246" s="143"/>
      <c r="CT246" s="143"/>
      <c r="CU246" s="143"/>
      <c r="CV246" s="143"/>
      <c r="CW246" s="143"/>
      <c r="CX246" s="143"/>
      <c r="CY246" s="143"/>
      <c r="CZ246" s="143"/>
      <c r="DA246" s="143"/>
      <c r="DB246" s="143"/>
      <c r="DC246" s="143"/>
      <c r="DD246" s="173"/>
      <c r="DE246" s="173"/>
      <c r="DF246" s="173"/>
      <c r="DG246" s="173"/>
    </row>
  </sheetData>
  <dataConsolidate/>
  <mergeCells count="836">
    <mergeCell ref="C5:D5"/>
    <mergeCell ref="C6:D6"/>
    <mergeCell ref="E6:CZ6"/>
    <mergeCell ref="C7:D7"/>
    <mergeCell ref="E7:AD7"/>
    <mergeCell ref="AE7:BB7"/>
    <mergeCell ref="BC7:CZ7"/>
    <mergeCell ref="DA7:DC8"/>
    <mergeCell ref="C8:D8"/>
    <mergeCell ref="E8:W8"/>
    <mergeCell ref="X8:AB8"/>
    <mergeCell ref="AC8:AD8"/>
    <mergeCell ref="AE8:AV8"/>
    <mergeCell ref="AW8:AZ8"/>
    <mergeCell ref="BA8:BB8"/>
    <mergeCell ref="BC8:CS8"/>
    <mergeCell ref="CT8:CX8"/>
    <mergeCell ref="AP10:AP12"/>
    <mergeCell ref="AX10:AX11"/>
    <mergeCell ref="AY10:AY12"/>
    <mergeCell ref="BB10:BB12"/>
    <mergeCell ref="CY8:CZ8"/>
    <mergeCell ref="A9:A12"/>
    <mergeCell ref="B9:B12"/>
    <mergeCell ref="C9:C12"/>
    <mergeCell ref="D9:D10"/>
    <mergeCell ref="E9:M9"/>
    <mergeCell ref="N9:O9"/>
    <mergeCell ref="P9:Q9"/>
    <mergeCell ref="S9:Y9"/>
    <mergeCell ref="Z9:AC9"/>
    <mergeCell ref="BI10:BI12"/>
    <mergeCell ref="BT10:BT11"/>
    <mergeCell ref="BU10:BU12"/>
    <mergeCell ref="CA10:CA11"/>
    <mergeCell ref="CB10:CB12"/>
    <mergeCell ref="CP10:CP12"/>
    <mergeCell ref="CY10:CY11"/>
    <mergeCell ref="CZ10:CZ12"/>
    <mergeCell ref="BH10:BH11"/>
    <mergeCell ref="DL9:DL12"/>
    <mergeCell ref="Q10:Q11"/>
    <mergeCell ref="R10:R12"/>
    <mergeCell ref="AC10:AC11"/>
    <mergeCell ref="AD10:AD12"/>
    <mergeCell ref="AO10:AO11"/>
    <mergeCell ref="CG9:CH9"/>
    <mergeCell ref="CJ9:CM9"/>
    <mergeCell ref="CN9:CO9"/>
    <mergeCell ref="CQ9:CW9"/>
    <mergeCell ref="CX9:CY9"/>
    <mergeCell ref="DA9:DB9"/>
    <mergeCell ref="BG9:BH9"/>
    <mergeCell ref="BJ9:BR9"/>
    <mergeCell ref="BS9:BT9"/>
    <mergeCell ref="BV9:BY9"/>
    <mergeCell ref="BZ9:CA9"/>
    <mergeCell ref="CC9:CF9"/>
    <mergeCell ref="AE9:AM9"/>
    <mergeCell ref="AN9:AO9"/>
    <mergeCell ref="AQ9:AV9"/>
    <mergeCell ref="AW9:AX9"/>
    <mergeCell ref="AZ9:BA10"/>
    <mergeCell ref="BC9:BF9"/>
    <mergeCell ref="DH9:DH12"/>
    <mergeCell ref="DI9:DI11"/>
    <mergeCell ref="DJ9:DJ11"/>
    <mergeCell ref="DK9:DK11"/>
    <mergeCell ref="AZ14:BA14"/>
    <mergeCell ref="DA14:DB14"/>
    <mergeCell ref="DR14:DU14"/>
    <mergeCell ref="DV14:DW14"/>
    <mergeCell ref="AZ15:BA15"/>
    <mergeCell ref="DA15:DB15"/>
    <mergeCell ref="DR15:DU15"/>
    <mergeCell ref="DV15:DW15"/>
    <mergeCell ref="DC10:DC12"/>
    <mergeCell ref="AZ11:BA11"/>
    <mergeCell ref="DA11:DB12"/>
    <mergeCell ref="AZ12:BA12"/>
    <mergeCell ref="DR12:DW12"/>
    <mergeCell ref="AZ13:BA13"/>
    <mergeCell ref="DA13:DB13"/>
    <mergeCell ref="DR13:DU13"/>
    <mergeCell ref="DV13:DW13"/>
    <mergeCell ref="CH10:CH11"/>
    <mergeCell ref="CI10:CI12"/>
    <mergeCell ref="CO10:CO11"/>
    <mergeCell ref="AZ18:BA18"/>
    <mergeCell ref="DA18:DB18"/>
    <mergeCell ref="DR18:DU18"/>
    <mergeCell ref="DV18:DW18"/>
    <mergeCell ref="AZ19:BA19"/>
    <mergeCell ref="DA19:DB19"/>
    <mergeCell ref="DR19:DU19"/>
    <mergeCell ref="DV19:DW19"/>
    <mergeCell ref="AZ16:BA16"/>
    <mergeCell ref="DA16:DB16"/>
    <mergeCell ref="DR16:DU16"/>
    <mergeCell ref="DV16:DW16"/>
    <mergeCell ref="AZ17:BA17"/>
    <mergeCell ref="DA17:DB17"/>
    <mergeCell ref="DR17:DU17"/>
    <mergeCell ref="DV17:DW17"/>
    <mergeCell ref="AZ23:BA23"/>
    <mergeCell ref="DA23:DB23"/>
    <mergeCell ref="AZ24:BA24"/>
    <mergeCell ref="DA24:DB24"/>
    <mergeCell ref="AZ25:BA25"/>
    <mergeCell ref="DA25:DB25"/>
    <mergeCell ref="AZ20:BA20"/>
    <mergeCell ref="DA20:DB20"/>
    <mergeCell ref="AZ21:BA21"/>
    <mergeCell ref="DA21:DB21"/>
    <mergeCell ref="AZ22:BA22"/>
    <mergeCell ref="DA22:DB22"/>
    <mergeCell ref="AZ29:BA29"/>
    <mergeCell ref="DA29:DB29"/>
    <mergeCell ref="AZ30:BA30"/>
    <mergeCell ref="DA30:DB30"/>
    <mergeCell ref="AZ31:BA31"/>
    <mergeCell ref="DA31:DB31"/>
    <mergeCell ref="AZ26:BA26"/>
    <mergeCell ref="DA26:DB26"/>
    <mergeCell ref="AZ27:BA27"/>
    <mergeCell ref="DA27:DB27"/>
    <mergeCell ref="AZ28:BA28"/>
    <mergeCell ref="DA28:DB28"/>
    <mergeCell ref="AZ35:BA35"/>
    <mergeCell ref="DA35:DB35"/>
    <mergeCell ref="AZ36:BA36"/>
    <mergeCell ref="DA36:DB36"/>
    <mergeCell ref="AZ37:BA37"/>
    <mergeCell ref="DA37:DB37"/>
    <mergeCell ref="AZ32:BA32"/>
    <mergeCell ref="DA32:DB32"/>
    <mergeCell ref="AZ33:BA33"/>
    <mergeCell ref="DA33:DB33"/>
    <mergeCell ref="AZ34:BA34"/>
    <mergeCell ref="DA34:DB34"/>
    <mergeCell ref="AZ41:BA41"/>
    <mergeCell ref="DA41:DB41"/>
    <mergeCell ref="AZ42:BA42"/>
    <mergeCell ref="DA42:DB42"/>
    <mergeCell ref="AZ43:BA43"/>
    <mergeCell ref="DA43:DB43"/>
    <mergeCell ref="AZ38:BA38"/>
    <mergeCell ref="DA38:DB38"/>
    <mergeCell ref="AZ39:BA39"/>
    <mergeCell ref="DA39:DB39"/>
    <mergeCell ref="AZ40:BA40"/>
    <mergeCell ref="DA40:DB40"/>
    <mergeCell ref="AZ47:BA47"/>
    <mergeCell ref="DA47:DB47"/>
    <mergeCell ref="AZ48:BA48"/>
    <mergeCell ref="DA48:DB48"/>
    <mergeCell ref="AZ49:BA49"/>
    <mergeCell ref="DA49:DB49"/>
    <mergeCell ref="AZ44:BA44"/>
    <mergeCell ref="DA44:DB44"/>
    <mergeCell ref="AZ45:BA45"/>
    <mergeCell ref="DA45:DB45"/>
    <mergeCell ref="AZ46:BA46"/>
    <mergeCell ref="DA46:DB46"/>
    <mergeCell ref="AZ53:BA53"/>
    <mergeCell ref="DA53:DB53"/>
    <mergeCell ref="AZ54:BA54"/>
    <mergeCell ref="DA54:DB54"/>
    <mergeCell ref="AZ55:BA55"/>
    <mergeCell ref="DA55:DB55"/>
    <mergeCell ref="AZ50:BA50"/>
    <mergeCell ref="DA50:DB50"/>
    <mergeCell ref="AZ51:BA51"/>
    <mergeCell ref="DA51:DB51"/>
    <mergeCell ref="AZ52:BA52"/>
    <mergeCell ref="DA52:DB52"/>
    <mergeCell ref="AZ59:BA59"/>
    <mergeCell ref="DA59:DB59"/>
    <mergeCell ref="AZ60:BA60"/>
    <mergeCell ref="DA60:DB60"/>
    <mergeCell ref="AZ61:BA61"/>
    <mergeCell ref="DA61:DB61"/>
    <mergeCell ref="AZ56:BA56"/>
    <mergeCell ref="DA56:DB56"/>
    <mergeCell ref="AZ57:BA57"/>
    <mergeCell ref="DA57:DB57"/>
    <mergeCell ref="AZ58:BA58"/>
    <mergeCell ref="DA58:DB58"/>
    <mergeCell ref="AZ65:BA65"/>
    <mergeCell ref="DA65:DB65"/>
    <mergeCell ref="AZ66:BA66"/>
    <mergeCell ref="DA66:DB66"/>
    <mergeCell ref="AZ67:BA67"/>
    <mergeCell ref="DA67:DB67"/>
    <mergeCell ref="AZ62:BA62"/>
    <mergeCell ref="DA62:DB62"/>
    <mergeCell ref="AZ63:BA63"/>
    <mergeCell ref="DA63:DB63"/>
    <mergeCell ref="AZ64:BA64"/>
    <mergeCell ref="DA64:DB64"/>
    <mergeCell ref="CZ68:DC68"/>
    <mergeCell ref="CZ69:DC69"/>
    <mergeCell ref="C73:D73"/>
    <mergeCell ref="C74:D74"/>
    <mergeCell ref="E74:CZ74"/>
    <mergeCell ref="C75:D75"/>
    <mergeCell ref="E75:AD75"/>
    <mergeCell ref="AE75:BB75"/>
    <mergeCell ref="BC75:CZ75"/>
    <mergeCell ref="DA75:DC76"/>
    <mergeCell ref="CT76:CX76"/>
    <mergeCell ref="CY76:CZ76"/>
    <mergeCell ref="AC76:AD76"/>
    <mergeCell ref="AE76:AV76"/>
    <mergeCell ref="AW76:AZ76"/>
    <mergeCell ref="A77:A80"/>
    <mergeCell ref="B77:B80"/>
    <mergeCell ref="C77:C80"/>
    <mergeCell ref="D77:D78"/>
    <mergeCell ref="E77:M77"/>
    <mergeCell ref="N77:Q77"/>
    <mergeCell ref="C76:D76"/>
    <mergeCell ref="E76:W76"/>
    <mergeCell ref="X76:AB76"/>
    <mergeCell ref="Q78:Q79"/>
    <mergeCell ref="R78:R80"/>
    <mergeCell ref="BV77:BY77"/>
    <mergeCell ref="BU78:BU80"/>
    <mergeCell ref="S77:Y77"/>
    <mergeCell ref="Z77:AC77"/>
    <mergeCell ref="AE77:AM77"/>
    <mergeCell ref="AN77:AO77"/>
    <mergeCell ref="AQ77:AV77"/>
    <mergeCell ref="AW77:AX77"/>
    <mergeCell ref="BA76:BB76"/>
    <mergeCell ref="BC76:CS76"/>
    <mergeCell ref="AC78:AC79"/>
    <mergeCell ref="AD78:AD80"/>
    <mergeCell ref="AO78:AO79"/>
    <mergeCell ref="AP78:AP80"/>
    <mergeCell ref="AZ77:BA78"/>
    <mergeCell ref="BC77:BF77"/>
    <mergeCell ref="BG77:BH77"/>
    <mergeCell ref="BJ77:BR77"/>
    <mergeCell ref="BS77:BT77"/>
    <mergeCell ref="AX78:AX79"/>
    <mergeCell ref="AY78:AY80"/>
    <mergeCell ref="BB78:BB80"/>
    <mergeCell ref="BH78:BH79"/>
    <mergeCell ref="BI78:BI80"/>
    <mergeCell ref="CJ77:CM77"/>
    <mergeCell ref="CN77:CO77"/>
    <mergeCell ref="CQ77:CW77"/>
    <mergeCell ref="CA78:CA79"/>
    <mergeCell ref="CB78:CB80"/>
    <mergeCell ref="CH78:CH79"/>
    <mergeCell ref="CI78:CI80"/>
    <mergeCell ref="CO78:CO79"/>
    <mergeCell ref="CP78:CP80"/>
    <mergeCell ref="DV84:DW84"/>
    <mergeCell ref="DR80:DW80"/>
    <mergeCell ref="AZ81:BA81"/>
    <mergeCell ref="DA81:DB81"/>
    <mergeCell ref="DR81:DU81"/>
    <mergeCell ref="DV81:DW81"/>
    <mergeCell ref="AZ82:BA82"/>
    <mergeCell ref="DA82:DB82"/>
    <mergeCell ref="DR82:DU82"/>
    <mergeCell ref="DV82:DW82"/>
    <mergeCell ref="DL77:DL80"/>
    <mergeCell ref="DM77:DM80"/>
    <mergeCell ref="DN77:DN80"/>
    <mergeCell ref="DO77:DO80"/>
    <mergeCell ref="CX77:CY77"/>
    <mergeCell ref="DA77:DB77"/>
    <mergeCell ref="DH77:DH80"/>
    <mergeCell ref="CY78:CY79"/>
    <mergeCell ref="CZ78:CZ80"/>
    <mergeCell ref="DC78:DC80"/>
    <mergeCell ref="DA79:DB80"/>
    <mergeCell ref="BZ77:CA77"/>
    <mergeCell ref="CC77:CF77"/>
    <mergeCell ref="CG77:CH77"/>
    <mergeCell ref="DI77:DI79"/>
    <mergeCell ref="DJ77:DJ79"/>
    <mergeCell ref="DK77:DK79"/>
    <mergeCell ref="DV87:DW87"/>
    <mergeCell ref="AZ88:BA88"/>
    <mergeCell ref="DA88:DB88"/>
    <mergeCell ref="AZ85:BA85"/>
    <mergeCell ref="DA85:DB85"/>
    <mergeCell ref="DR85:DU85"/>
    <mergeCell ref="DV85:DW85"/>
    <mergeCell ref="AZ86:BA86"/>
    <mergeCell ref="DA86:DB86"/>
    <mergeCell ref="DR86:DU86"/>
    <mergeCell ref="DV86:DW86"/>
    <mergeCell ref="BT78:BT79"/>
    <mergeCell ref="AZ79:BA79"/>
    <mergeCell ref="AZ80:BA80"/>
    <mergeCell ref="AZ83:BA83"/>
    <mergeCell ref="DA83:DB83"/>
    <mergeCell ref="DR83:DU83"/>
    <mergeCell ref="DV83:DW83"/>
    <mergeCell ref="AZ84:BA84"/>
    <mergeCell ref="DA84:DB84"/>
    <mergeCell ref="DR84:DU84"/>
    <mergeCell ref="AZ89:BA89"/>
    <mergeCell ref="DA89:DB89"/>
    <mergeCell ref="AZ90:BA90"/>
    <mergeCell ref="DA90:DB90"/>
    <mergeCell ref="AZ91:BA91"/>
    <mergeCell ref="DA91:DB91"/>
    <mergeCell ref="AZ87:BA87"/>
    <mergeCell ref="DA87:DB87"/>
    <mergeCell ref="DR87:DU87"/>
    <mergeCell ref="AZ95:BA95"/>
    <mergeCell ref="DA95:DB95"/>
    <mergeCell ref="AZ96:BA96"/>
    <mergeCell ref="DA96:DB96"/>
    <mergeCell ref="AZ97:BA97"/>
    <mergeCell ref="DA97:DB97"/>
    <mergeCell ref="AZ92:BA92"/>
    <mergeCell ref="DA92:DB92"/>
    <mergeCell ref="AZ93:BA93"/>
    <mergeCell ref="DA93:DB93"/>
    <mergeCell ref="AZ94:BA94"/>
    <mergeCell ref="DA94:DB94"/>
    <mergeCell ref="AZ101:BA101"/>
    <mergeCell ref="DA101:DB101"/>
    <mergeCell ref="AZ102:BA102"/>
    <mergeCell ref="DA102:DB102"/>
    <mergeCell ref="AZ103:BA103"/>
    <mergeCell ref="DA103:DB103"/>
    <mergeCell ref="AZ98:BA98"/>
    <mergeCell ref="DA98:DB98"/>
    <mergeCell ref="AZ99:BA99"/>
    <mergeCell ref="DA99:DB99"/>
    <mergeCell ref="AZ100:BA100"/>
    <mergeCell ref="DA100:DB100"/>
    <mergeCell ref="AZ107:BA107"/>
    <mergeCell ref="DA107:DB107"/>
    <mergeCell ref="AZ108:BA108"/>
    <mergeCell ref="DA108:DB108"/>
    <mergeCell ref="AZ109:BA109"/>
    <mergeCell ref="DA109:DB109"/>
    <mergeCell ref="AZ104:BA104"/>
    <mergeCell ref="DA104:DB104"/>
    <mergeCell ref="AZ105:BA105"/>
    <mergeCell ref="DA105:DB105"/>
    <mergeCell ref="AZ106:BA106"/>
    <mergeCell ref="DA106:DB106"/>
    <mergeCell ref="AZ113:BA113"/>
    <mergeCell ref="DA113:DB113"/>
    <mergeCell ref="AZ114:BA114"/>
    <mergeCell ref="DA114:DB114"/>
    <mergeCell ref="AZ115:BA115"/>
    <mergeCell ref="DA115:DB115"/>
    <mergeCell ref="AZ110:BA110"/>
    <mergeCell ref="DA110:DB110"/>
    <mergeCell ref="AZ111:BA111"/>
    <mergeCell ref="DA111:DB111"/>
    <mergeCell ref="AZ112:BA112"/>
    <mergeCell ref="DA112:DB112"/>
    <mergeCell ref="AZ119:BA119"/>
    <mergeCell ref="DA119:DB119"/>
    <mergeCell ref="AZ120:BA120"/>
    <mergeCell ref="DA120:DB120"/>
    <mergeCell ref="AZ121:BA121"/>
    <mergeCell ref="DA121:DB121"/>
    <mergeCell ref="AZ116:BA116"/>
    <mergeCell ref="DA116:DB116"/>
    <mergeCell ref="AZ117:BA117"/>
    <mergeCell ref="DA117:DB117"/>
    <mergeCell ref="AZ118:BA118"/>
    <mergeCell ref="DA118:DB118"/>
    <mergeCell ref="AZ125:BA125"/>
    <mergeCell ref="DA125:DB125"/>
    <mergeCell ref="AZ126:BA126"/>
    <mergeCell ref="DA126:DB126"/>
    <mergeCell ref="AZ127:BA127"/>
    <mergeCell ref="DA127:DB127"/>
    <mergeCell ref="AZ122:BA122"/>
    <mergeCell ref="DA122:DB122"/>
    <mergeCell ref="AZ123:BA123"/>
    <mergeCell ref="DA123:DB123"/>
    <mergeCell ref="AZ124:BA124"/>
    <mergeCell ref="DA124:DB124"/>
    <mergeCell ref="AZ131:BA131"/>
    <mergeCell ref="DA131:DB131"/>
    <mergeCell ref="AZ132:BA132"/>
    <mergeCell ref="DA132:DB132"/>
    <mergeCell ref="AZ133:BA133"/>
    <mergeCell ref="DA133:DB133"/>
    <mergeCell ref="AZ128:BA128"/>
    <mergeCell ref="DA128:DB128"/>
    <mergeCell ref="AZ129:BA129"/>
    <mergeCell ref="DA129:DB129"/>
    <mergeCell ref="AZ130:BA130"/>
    <mergeCell ref="DA130:DB130"/>
    <mergeCell ref="C140:D140"/>
    <mergeCell ref="C141:D141"/>
    <mergeCell ref="E141:CZ141"/>
    <mergeCell ref="C142:D142"/>
    <mergeCell ref="E142:AD142"/>
    <mergeCell ref="AE142:BB142"/>
    <mergeCell ref="BC142:CZ142"/>
    <mergeCell ref="AZ134:BA134"/>
    <mergeCell ref="DA134:DB134"/>
    <mergeCell ref="AZ135:BA135"/>
    <mergeCell ref="DA135:DB135"/>
    <mergeCell ref="CZ136:DC136"/>
    <mergeCell ref="CZ137:DC137"/>
    <mergeCell ref="DA142:DC143"/>
    <mergeCell ref="C143:D143"/>
    <mergeCell ref="E143:W143"/>
    <mergeCell ref="X143:AB143"/>
    <mergeCell ref="AC143:AD143"/>
    <mergeCell ref="AE143:AV143"/>
    <mergeCell ref="AW143:AZ143"/>
    <mergeCell ref="BA143:BB143"/>
    <mergeCell ref="BC143:CS143"/>
    <mergeCell ref="CT143:CX143"/>
    <mergeCell ref="CY143:CZ143"/>
    <mergeCell ref="A144:A147"/>
    <mergeCell ref="B144:B147"/>
    <mergeCell ref="C144:C147"/>
    <mergeCell ref="D144:D145"/>
    <mergeCell ref="E144:M144"/>
    <mergeCell ref="N144:Q144"/>
    <mergeCell ref="S144:Y144"/>
    <mergeCell ref="Z144:AC144"/>
    <mergeCell ref="AE144:AM144"/>
    <mergeCell ref="AD145:AD147"/>
    <mergeCell ref="DN144:DN147"/>
    <mergeCell ref="CJ144:CM144"/>
    <mergeCell ref="CN144:CO144"/>
    <mergeCell ref="CQ144:CW144"/>
    <mergeCell ref="CX144:CY144"/>
    <mergeCell ref="DA144:DB144"/>
    <mergeCell ref="DH144:DH147"/>
    <mergeCell ref="DI144:DI146"/>
    <mergeCell ref="DJ144:DJ146"/>
    <mergeCell ref="DK144:DK146"/>
    <mergeCell ref="DR147:DW147"/>
    <mergeCell ref="C148:D148"/>
    <mergeCell ref="AZ148:BA148"/>
    <mergeCell ref="DA148:DB148"/>
    <mergeCell ref="DR148:DU148"/>
    <mergeCell ref="DV148:DW148"/>
    <mergeCell ref="CI145:CI147"/>
    <mergeCell ref="CO145:CO146"/>
    <mergeCell ref="CP145:CP147"/>
    <mergeCell ref="CY145:CY146"/>
    <mergeCell ref="CZ145:CZ147"/>
    <mergeCell ref="DC145:DC147"/>
    <mergeCell ref="DA146:DB147"/>
    <mergeCell ref="BI145:BI147"/>
    <mergeCell ref="BT145:BT146"/>
    <mergeCell ref="BU145:BU147"/>
    <mergeCell ref="CA145:CA146"/>
    <mergeCell ref="CB145:CB147"/>
    <mergeCell ref="AZ144:BA145"/>
    <mergeCell ref="BC144:BF144"/>
    <mergeCell ref="BG144:BH144"/>
    <mergeCell ref="BH145:BH146"/>
    <mergeCell ref="AZ146:BA146"/>
    <mergeCell ref="AZ147:BA147"/>
    <mergeCell ref="CH145:CH146"/>
    <mergeCell ref="DO144:DO147"/>
    <mergeCell ref="Q145:Q146"/>
    <mergeCell ref="R145:R147"/>
    <mergeCell ref="AC145:AC146"/>
    <mergeCell ref="AO145:AO146"/>
    <mergeCell ref="C149:D149"/>
    <mergeCell ref="AZ149:BA149"/>
    <mergeCell ref="DA149:DB149"/>
    <mergeCell ref="BJ144:BR144"/>
    <mergeCell ref="BS144:BT144"/>
    <mergeCell ref="BV144:BY144"/>
    <mergeCell ref="BZ144:CA144"/>
    <mergeCell ref="CC144:CF144"/>
    <mergeCell ref="CG144:CH144"/>
    <mergeCell ref="AN144:AO144"/>
    <mergeCell ref="AQ144:AV144"/>
    <mergeCell ref="AW144:AX144"/>
    <mergeCell ref="AP145:AP147"/>
    <mergeCell ref="AX145:AX146"/>
    <mergeCell ref="AY145:AY147"/>
    <mergeCell ref="BB145:BB147"/>
    <mergeCell ref="DL144:DL147"/>
    <mergeCell ref="DM144:DM147"/>
    <mergeCell ref="DR149:DU149"/>
    <mergeCell ref="DV149:DW149"/>
    <mergeCell ref="C150:D150"/>
    <mergeCell ref="AZ150:BA150"/>
    <mergeCell ref="DA150:DB150"/>
    <mergeCell ref="DR150:DU150"/>
    <mergeCell ref="DV150:DW150"/>
    <mergeCell ref="C151:D151"/>
    <mergeCell ref="AZ151:BA151"/>
    <mergeCell ref="DA151:DB151"/>
    <mergeCell ref="DR151:DU151"/>
    <mergeCell ref="DV151:DW151"/>
    <mergeCell ref="C152:D152"/>
    <mergeCell ref="AZ152:BA152"/>
    <mergeCell ref="DA152:DB152"/>
    <mergeCell ref="DR152:DU152"/>
    <mergeCell ref="DV152:DW152"/>
    <mergeCell ref="C153:D153"/>
    <mergeCell ref="AZ153:BA153"/>
    <mergeCell ref="DA153:DB153"/>
    <mergeCell ref="DR153:DU153"/>
    <mergeCell ref="DV153:DW153"/>
    <mergeCell ref="C154:D154"/>
    <mergeCell ref="AZ154:BA154"/>
    <mergeCell ref="DA154:DB154"/>
    <mergeCell ref="DR154:DU154"/>
    <mergeCell ref="DV154:DW154"/>
    <mergeCell ref="C157:D157"/>
    <mergeCell ref="AZ157:BA157"/>
    <mergeCell ref="DA157:DB157"/>
    <mergeCell ref="C158:D158"/>
    <mergeCell ref="AZ158:BA158"/>
    <mergeCell ref="DA158:DB158"/>
    <mergeCell ref="C155:D155"/>
    <mergeCell ref="AZ155:BA155"/>
    <mergeCell ref="DA155:DB155"/>
    <mergeCell ref="C156:D156"/>
    <mergeCell ref="AZ156:BA156"/>
    <mergeCell ref="DA156:DB156"/>
    <mergeCell ref="C161:D161"/>
    <mergeCell ref="AZ161:BA161"/>
    <mergeCell ref="DA161:DB161"/>
    <mergeCell ref="C162:D162"/>
    <mergeCell ref="AZ162:BA162"/>
    <mergeCell ref="DA162:DB162"/>
    <mergeCell ref="C159:D159"/>
    <mergeCell ref="AZ159:BA159"/>
    <mergeCell ref="DA159:DB159"/>
    <mergeCell ref="C160:D160"/>
    <mergeCell ref="AZ160:BA160"/>
    <mergeCell ref="DA160:DB160"/>
    <mergeCell ref="C165:D165"/>
    <mergeCell ref="AZ165:BA165"/>
    <mergeCell ref="DA165:DB165"/>
    <mergeCell ref="C166:D166"/>
    <mergeCell ref="AZ166:BA166"/>
    <mergeCell ref="DA166:DB166"/>
    <mergeCell ref="C163:D163"/>
    <mergeCell ref="AZ163:BA163"/>
    <mergeCell ref="DA163:DB163"/>
    <mergeCell ref="C164:D164"/>
    <mergeCell ref="AZ164:BA164"/>
    <mergeCell ref="DA164:DB164"/>
    <mergeCell ref="C169:D169"/>
    <mergeCell ref="AZ169:BA169"/>
    <mergeCell ref="DA169:DB169"/>
    <mergeCell ref="C170:D170"/>
    <mergeCell ref="AZ170:BA170"/>
    <mergeCell ref="DA170:DB170"/>
    <mergeCell ref="C167:D167"/>
    <mergeCell ref="AZ167:BA167"/>
    <mergeCell ref="DA167:DB167"/>
    <mergeCell ref="C168:D168"/>
    <mergeCell ref="AZ168:BA168"/>
    <mergeCell ref="DA168:DB168"/>
    <mergeCell ref="C173:D173"/>
    <mergeCell ref="AZ173:BA173"/>
    <mergeCell ref="DA173:DB173"/>
    <mergeCell ref="C174:D174"/>
    <mergeCell ref="AZ174:BA174"/>
    <mergeCell ref="DA174:DB174"/>
    <mergeCell ref="C171:D171"/>
    <mergeCell ref="AZ171:BA171"/>
    <mergeCell ref="DA171:DB171"/>
    <mergeCell ref="C172:D172"/>
    <mergeCell ref="AZ172:BA172"/>
    <mergeCell ref="DA172:DB172"/>
    <mergeCell ref="C177:D177"/>
    <mergeCell ref="AZ177:BA177"/>
    <mergeCell ref="DA177:DB177"/>
    <mergeCell ref="C178:D178"/>
    <mergeCell ref="AZ178:BA178"/>
    <mergeCell ref="DA178:DB178"/>
    <mergeCell ref="C175:D175"/>
    <mergeCell ref="AZ175:BA175"/>
    <mergeCell ref="DA175:DB175"/>
    <mergeCell ref="C176:D176"/>
    <mergeCell ref="AZ176:BA176"/>
    <mergeCell ref="DA176:DB176"/>
    <mergeCell ref="C181:D181"/>
    <mergeCell ref="AZ181:BA181"/>
    <mergeCell ref="DA181:DB181"/>
    <mergeCell ref="C182:D182"/>
    <mergeCell ref="AZ182:BA182"/>
    <mergeCell ref="DA182:DB182"/>
    <mergeCell ref="C179:D179"/>
    <mergeCell ref="AZ179:BA179"/>
    <mergeCell ref="DA179:DB179"/>
    <mergeCell ref="C180:D180"/>
    <mergeCell ref="AZ180:BA180"/>
    <mergeCell ref="DA180:DB180"/>
    <mergeCell ref="C185:D185"/>
    <mergeCell ref="AZ185:BA185"/>
    <mergeCell ref="DA185:DB185"/>
    <mergeCell ref="C186:D186"/>
    <mergeCell ref="AZ186:BA186"/>
    <mergeCell ref="DA186:DB186"/>
    <mergeCell ref="C183:D183"/>
    <mergeCell ref="AZ183:BA183"/>
    <mergeCell ref="DA183:DB183"/>
    <mergeCell ref="C184:D184"/>
    <mergeCell ref="AZ184:BA184"/>
    <mergeCell ref="DA184:DB184"/>
    <mergeCell ref="C194:D194"/>
    <mergeCell ref="E194:CZ194"/>
    <mergeCell ref="C195:D195"/>
    <mergeCell ref="E195:AD195"/>
    <mergeCell ref="AE195:BB195"/>
    <mergeCell ref="BC195:CZ195"/>
    <mergeCell ref="C187:D187"/>
    <mergeCell ref="AZ187:BA187"/>
    <mergeCell ref="DA187:DB187"/>
    <mergeCell ref="CZ188:DC188"/>
    <mergeCell ref="CZ189:DC189"/>
    <mergeCell ref="C193:D193"/>
    <mergeCell ref="DA195:DC196"/>
    <mergeCell ref="C196:D196"/>
    <mergeCell ref="E196:W196"/>
    <mergeCell ref="X196:AB196"/>
    <mergeCell ref="AC196:AD196"/>
    <mergeCell ref="AE196:AV196"/>
    <mergeCell ref="AW196:AZ196"/>
    <mergeCell ref="BA196:BB196"/>
    <mergeCell ref="BC196:CS196"/>
    <mergeCell ref="CT196:CX196"/>
    <mergeCell ref="CY196:CZ196"/>
    <mergeCell ref="A197:A200"/>
    <mergeCell ref="B197:B200"/>
    <mergeCell ref="C197:C200"/>
    <mergeCell ref="D197:D198"/>
    <mergeCell ref="E197:M197"/>
    <mergeCell ref="N197:Q197"/>
    <mergeCell ref="S197:Y197"/>
    <mergeCell ref="Z197:AC197"/>
    <mergeCell ref="AE197:AM197"/>
    <mergeCell ref="R198:R200"/>
    <mergeCell ref="AC198:AC199"/>
    <mergeCell ref="AD198:AD200"/>
    <mergeCell ref="AO198:AO199"/>
    <mergeCell ref="AP198:AP200"/>
    <mergeCell ref="AX198:AX199"/>
    <mergeCell ref="BJ197:BR197"/>
    <mergeCell ref="BS197:BT197"/>
    <mergeCell ref="BV197:BY197"/>
    <mergeCell ref="BZ197:CA197"/>
    <mergeCell ref="CC197:CF197"/>
    <mergeCell ref="CG197:CH197"/>
    <mergeCell ref="AN197:AO197"/>
    <mergeCell ref="AW197:AX197"/>
    <mergeCell ref="AZ197:BA198"/>
    <mergeCell ref="BC197:BF197"/>
    <mergeCell ref="BG197:BH197"/>
    <mergeCell ref="AY198:AY200"/>
    <mergeCell ref="BB198:BB200"/>
    <mergeCell ref="BH198:BH199"/>
    <mergeCell ref="AZ200:BA200"/>
    <mergeCell ref="AZ199:BA199"/>
    <mergeCell ref="DM197:DM200"/>
    <mergeCell ref="DN197:DN200"/>
    <mergeCell ref="CJ197:CM197"/>
    <mergeCell ref="CN197:CO197"/>
    <mergeCell ref="CQ197:CW197"/>
    <mergeCell ref="CX197:CY197"/>
    <mergeCell ref="DA197:DB197"/>
    <mergeCell ref="DH197:DH200"/>
    <mergeCell ref="DI197:DI199"/>
    <mergeCell ref="DJ197:DJ199"/>
    <mergeCell ref="DK197:DK199"/>
    <mergeCell ref="DL197:DL200"/>
    <mergeCell ref="DR200:DW200"/>
    <mergeCell ref="C201:D201"/>
    <mergeCell ref="AZ201:BA201"/>
    <mergeCell ref="DA201:DB201"/>
    <mergeCell ref="DR201:DU201"/>
    <mergeCell ref="DV201:DW201"/>
    <mergeCell ref="CI198:CI200"/>
    <mergeCell ref="CO198:CO199"/>
    <mergeCell ref="CP198:CP200"/>
    <mergeCell ref="CY198:CY199"/>
    <mergeCell ref="CZ198:CZ200"/>
    <mergeCell ref="DC198:DC200"/>
    <mergeCell ref="DA199:DB200"/>
    <mergeCell ref="BI198:BI200"/>
    <mergeCell ref="BT198:BT199"/>
    <mergeCell ref="BU198:BU200"/>
    <mergeCell ref="CA198:CA199"/>
    <mergeCell ref="CB198:CB200"/>
    <mergeCell ref="CH198:CH199"/>
    <mergeCell ref="DO197:DO200"/>
    <mergeCell ref="DP197:DP200"/>
    <mergeCell ref="DQ197:DQ200"/>
    <mergeCell ref="Q198:Q199"/>
    <mergeCell ref="AQ197:AV197"/>
    <mergeCell ref="C202:D202"/>
    <mergeCell ref="AZ202:BA202"/>
    <mergeCell ref="DA202:DB202"/>
    <mergeCell ref="DR202:DU202"/>
    <mergeCell ref="DV202:DW202"/>
    <mergeCell ref="C203:D203"/>
    <mergeCell ref="AZ203:BA203"/>
    <mergeCell ref="DA203:DB203"/>
    <mergeCell ref="DR203:DU203"/>
    <mergeCell ref="DV203:DW203"/>
    <mergeCell ref="DR206:DU206"/>
    <mergeCell ref="DV206:DW206"/>
    <mergeCell ref="C207:D207"/>
    <mergeCell ref="AZ207:BA207"/>
    <mergeCell ref="DA207:DB207"/>
    <mergeCell ref="DR207:DU207"/>
    <mergeCell ref="DV207:DW207"/>
    <mergeCell ref="C204:D204"/>
    <mergeCell ref="AZ204:BA204"/>
    <mergeCell ref="DA204:DB204"/>
    <mergeCell ref="DR204:DU204"/>
    <mergeCell ref="DV204:DW204"/>
    <mergeCell ref="C205:D205"/>
    <mergeCell ref="AZ205:BA205"/>
    <mergeCell ref="DA205:DB205"/>
    <mergeCell ref="DR205:DU205"/>
    <mergeCell ref="DV205:DW205"/>
    <mergeCell ref="C208:D208"/>
    <mergeCell ref="AZ208:BA208"/>
    <mergeCell ref="DA208:DB208"/>
    <mergeCell ref="C209:D209"/>
    <mergeCell ref="AZ209:BA209"/>
    <mergeCell ref="DA209:DB209"/>
    <mergeCell ref="C206:D206"/>
    <mergeCell ref="AZ206:BA206"/>
    <mergeCell ref="DA206:DB206"/>
    <mergeCell ref="C212:D212"/>
    <mergeCell ref="AZ212:BA212"/>
    <mergeCell ref="DA212:DB212"/>
    <mergeCell ref="C213:D213"/>
    <mergeCell ref="AZ213:BA213"/>
    <mergeCell ref="DA213:DB213"/>
    <mergeCell ref="C210:D210"/>
    <mergeCell ref="AZ210:BA210"/>
    <mergeCell ref="DA210:DB210"/>
    <mergeCell ref="C211:D211"/>
    <mergeCell ref="AZ211:BA211"/>
    <mergeCell ref="DA211:DB211"/>
    <mergeCell ref="C216:D216"/>
    <mergeCell ref="AZ216:BA216"/>
    <mergeCell ref="DA216:DB216"/>
    <mergeCell ref="C217:D217"/>
    <mergeCell ref="AZ217:BA217"/>
    <mergeCell ref="DA217:DB217"/>
    <mergeCell ref="C214:D214"/>
    <mergeCell ref="AZ214:BA214"/>
    <mergeCell ref="DA214:DB214"/>
    <mergeCell ref="C215:D215"/>
    <mergeCell ref="AZ215:BA215"/>
    <mergeCell ref="DA215:DB215"/>
    <mergeCell ref="C220:D220"/>
    <mergeCell ref="AZ220:BA220"/>
    <mergeCell ref="DA220:DB220"/>
    <mergeCell ref="C221:D221"/>
    <mergeCell ref="AZ221:BA221"/>
    <mergeCell ref="DA221:DB221"/>
    <mergeCell ref="C218:D218"/>
    <mergeCell ref="AZ218:BA218"/>
    <mergeCell ref="DA218:DB218"/>
    <mergeCell ref="C219:D219"/>
    <mergeCell ref="AZ219:BA219"/>
    <mergeCell ref="DA219:DB219"/>
    <mergeCell ref="C224:D224"/>
    <mergeCell ref="AZ224:BA224"/>
    <mergeCell ref="DA224:DB224"/>
    <mergeCell ref="C225:D225"/>
    <mergeCell ref="AZ225:BA225"/>
    <mergeCell ref="DA225:DB225"/>
    <mergeCell ref="C222:D222"/>
    <mergeCell ref="AZ222:BA222"/>
    <mergeCell ref="DA222:DB222"/>
    <mergeCell ref="C223:D223"/>
    <mergeCell ref="AZ223:BA223"/>
    <mergeCell ref="DA223:DB223"/>
    <mergeCell ref="C228:D228"/>
    <mergeCell ref="AZ228:BA228"/>
    <mergeCell ref="DA228:DB228"/>
    <mergeCell ref="C229:D229"/>
    <mergeCell ref="AZ229:BA229"/>
    <mergeCell ref="DA229:DB229"/>
    <mergeCell ref="C226:D226"/>
    <mergeCell ref="AZ226:BA226"/>
    <mergeCell ref="DA226:DB226"/>
    <mergeCell ref="C227:D227"/>
    <mergeCell ref="AZ227:BA227"/>
    <mergeCell ref="DA227:DB227"/>
    <mergeCell ref="C232:D232"/>
    <mergeCell ref="AZ232:BA232"/>
    <mergeCell ref="DA232:DB232"/>
    <mergeCell ref="C233:D233"/>
    <mergeCell ref="AZ233:BA233"/>
    <mergeCell ref="DA233:DB233"/>
    <mergeCell ref="C230:D230"/>
    <mergeCell ref="AZ230:BA230"/>
    <mergeCell ref="DA230:DB230"/>
    <mergeCell ref="C231:D231"/>
    <mergeCell ref="AZ231:BA231"/>
    <mergeCell ref="DA231:DB231"/>
    <mergeCell ref="C236:D236"/>
    <mergeCell ref="AZ236:BA236"/>
    <mergeCell ref="DA236:DB236"/>
    <mergeCell ref="C237:D237"/>
    <mergeCell ref="AZ237:BA237"/>
    <mergeCell ref="DA237:DB237"/>
    <mergeCell ref="C234:D234"/>
    <mergeCell ref="AZ234:BA234"/>
    <mergeCell ref="DA234:DB234"/>
    <mergeCell ref="C235:D235"/>
    <mergeCell ref="AZ235:BA235"/>
    <mergeCell ref="DA235:DB235"/>
    <mergeCell ref="C240:D240"/>
    <mergeCell ref="AZ240:BA240"/>
    <mergeCell ref="DA240:DB240"/>
    <mergeCell ref="CZ241:DC241"/>
    <mergeCell ref="CZ242:DC242"/>
    <mergeCell ref="C238:D238"/>
    <mergeCell ref="AZ238:BA238"/>
    <mergeCell ref="DA238:DB238"/>
    <mergeCell ref="C239:D239"/>
    <mergeCell ref="AZ239:BA239"/>
    <mergeCell ref="DA239:DB239"/>
  </mergeCells>
  <conditionalFormatting sqref="DL148:DL187 DL201:DL240 DQ201:DQ240 DL13:DL67 DL81:DL135">
    <cfRule type="cellIs" dxfId="23" priority="12" operator="lessThan">
      <formula>75</formula>
    </cfRule>
  </conditionalFormatting>
  <conditionalFormatting sqref="E6:CZ7 E74:CZ75 E141:CZ142 E194:CZ195">
    <cfRule type="containsText" dxfId="22" priority="11" operator="containsText" text="Total">
      <formula>NOT(ISERROR(SEARCH("Total",E6)))</formula>
    </cfRule>
  </conditionalFormatting>
  <conditionalFormatting sqref="DM148:DM187 DM201:DM240 DM81:DM135">
    <cfRule type="cellIs" dxfId="21" priority="3" operator="between">
      <formula>-9</formula>
      <formula>-20</formula>
    </cfRule>
    <cfRule type="cellIs" dxfId="20" priority="4" operator="between">
      <formula>-6</formula>
      <formula>-9</formula>
    </cfRule>
    <cfRule type="cellIs" dxfId="19" priority="5" operator="between">
      <formula>-3</formula>
      <formula>-6</formula>
    </cfRule>
    <cfRule type="cellIs" dxfId="18" priority="6" operator="between">
      <formula>-1</formula>
      <formula>-3</formula>
    </cfRule>
    <cfRule type="cellIs" dxfId="17" priority="7" operator="between">
      <formula>9</formula>
      <formula>20</formula>
    </cfRule>
    <cfRule type="cellIs" dxfId="16" priority="8" operator="between">
      <formula>6</formula>
      <formula>9</formula>
    </cfRule>
    <cfRule type="cellIs" dxfId="15" priority="9" operator="between">
      <formula>3</formula>
      <formula>6</formula>
    </cfRule>
    <cfRule type="cellIs" dxfId="14" priority="10" operator="between">
      <formula>1</formula>
      <formula>3</formula>
    </cfRule>
  </conditionalFormatting>
  <conditionalFormatting sqref="DM148:DM187 DM201:DM240 DM81:DM135">
    <cfRule type="cellIs" dxfId="13" priority="2" operator="equal">
      <formula>0</formula>
    </cfRule>
  </conditionalFormatting>
  <conditionalFormatting sqref="DO81:DO126">
    <cfRule type="cellIs" dxfId="12" priority="1" operator="lessThan">
      <formula>74.5</formula>
    </cfRule>
  </conditionalFormatting>
  <dataValidations count="103">
    <dataValidation type="custom" allowBlank="1" showInputMessage="1" showErrorMessage="1" errorTitle="Error Message" error="Score is greater than the number of items. You should enter a score less than or equal to the number of items" sqref="AB81:AB135">
      <formula1>AB81&lt;=$AB$80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AA81:AA135">
      <formula1>AA81&lt;=$AA$80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Z81:Z135">
      <formula1>Z81&lt;=$Z$80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Y81:Y135">
      <formula1>Y81&lt;=$Y$80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X81:X135">
      <formula1>X81&lt;=$X$80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W81:W135">
      <formula1>W81&lt;=$W$80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V81:V135">
      <formula1>V81&lt;=$V$80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U81:U135">
      <formula1>U81&lt;=$U$80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T81:T135">
      <formula1>T81&lt;=$T$80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S81:S135">
      <formula1>S81&lt;=$S$80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P81:P135">
      <formula1>P81&lt;=$P$80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O81:O135">
      <formula1>O81&lt;=$O$80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N81:N135">
      <formula1>N81&lt;=$N$80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M81:M135">
      <formula1>M81&lt;=$M$80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L81:L135">
      <formula1>L81&lt;=$L$80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K81:K135">
      <formula1>K81&lt;=$K$80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J81:J135">
      <formula1>J81&lt;=$J$80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I81:I135">
      <formula1>I81&lt;=$I$80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H81:H135">
      <formula1>H81&lt;=$H$80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G81:G135">
      <formula1>G81&lt;=$G$80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F81:F135">
      <formula1>F81&lt;=$F$80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E81:E135">
      <formula1>E81&lt;=$E$80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CX13:CX67">
      <formula1>CX13&lt;=$CX$12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W13:CW67">
      <formula1>CW13&lt;=$CW$12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V13:CV67">
      <formula1>CV13&lt;=$CV$12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U13:CU67">
      <formula1>CU13&lt;=$CU$12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T13:CT67">
      <formula1>CT13&lt;=$CT$12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S13:CS67">
      <formula1>CS13&lt;=$CS$12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R13:CR67">
      <formula1>CR13&lt;=$CR$12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Q13:CQ67">
      <formula1>CQ13&lt;=$CQ$12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N13:CN67">
      <formula1>CN13&lt;=$CN$12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M13:CM67">
      <formula1>CM13&lt;=$CM$12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L13:CL67">
      <formula1>CL13&lt;=$CL$12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K13:CK67">
      <formula1>CK13&lt;=$CK$12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J13:CJ67">
      <formula1>CJ13&lt;=$CJ$12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G13:CG67">
      <formula1>CG13&lt;=$CG$12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F13:CF67">
      <formula1>CF13&lt;=$CF$12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E13:CE67">
      <formula1>CE13&lt;=$CE$12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D13:CD67">
      <formula1>CD13&lt;=$CD$12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C13:CC67">
      <formula1>CC13&lt;=$CC$12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Z13:BZ67">
      <formula1>BZ13&lt;=$BZ$12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Y13:BY67">
      <formula1>BY13&lt;=$BY$12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X13:BX67">
      <formula1>BX13&lt;=$BX$12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W13:BW67">
      <formula1>BW13&lt;=$BW$12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V13:BV67">
      <formula1>BV13&lt;=$BV$12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Q13:BQ67">
      <formula1>BQ13&lt;=$BQ$12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R13:BR67">
      <formula1>BR13&lt;=$BR$12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S13:BS67">
      <formula1>BS13&lt;=$BS$12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P13:BP67">
      <formula1>BP13&lt;=$BP$12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O13:BO67">
      <formula1>BO13&lt;=$BO$12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N13:BN67">
      <formula1>BN13&lt;=$BN$12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M13:BM67">
      <formula1>BM13&lt;=$BM$12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L13:BL67">
      <formula1>BL13&lt;=$BL$12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K13:BK67">
      <formula1>BK13&lt;=$BK$12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J13:BJ67">
      <formula1>BJ13&lt;=$BJ$12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G13:BG67">
      <formula1>BG13&lt;=$BG$12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F13:BF67">
      <formula1>BF13&lt;=$BF$12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E13:BE67">
      <formula1>BE13&lt;=$BE$12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D13:BD67">
      <formula1>BD13&lt;=$BD$12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C13:BC67">
      <formula1>BC13&lt;=$BC$12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Z56:BA67 AZ13:AZ55 AZ81:AZ123">
      <formula1>AZ13&lt;=$AZ$12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W13:AW67">
      <formula1>AW13&lt;=$AW$12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V13:AV67">
      <formula1>AV13&lt;=$AV$12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U13:AU67">
      <formula1>AU13&lt;=$AU$12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T13:AT67">
      <formula1>AT13&lt;=$AT$12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S13:AS67">
      <formula1>AS13&lt;=$AS$12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R13:AR67">
      <formula1>AR13&lt;=$AR$12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Q13:AQ67">
      <formula1>AQ13&lt;=$AQ$12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N13:AN67">
      <formula1>AN13&lt;=$AN$12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M13:AM67">
      <formula1>AM13&lt;=$AM$12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L13:AL66">
      <formula1>AL13&lt;=$AL$12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K13:AK67">
      <formula1>AK13&lt;=$AK$12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J13:AJ67">
      <formula1>AJ13&lt;=$AJ$12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I13:AI67">
      <formula1>AI13&lt;=$AI$12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H13:AH67">
      <formula1>AH13&lt;=$AH$12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G13:AG67">
      <formula1>AG13&lt;=$AG$12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F13:AF67">
      <formula1>AF13&lt;=$AF$12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E13:AE67">
      <formula1>AE13&lt;=$AE$12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V13:V67">
      <formula1>V13&lt;=$V$12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W13:W67">
      <formula1>W13&lt;=$W$12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X13:X67">
      <formula1>X13&lt;=$X$12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Y13:Y67">
      <formula1>Y13&lt;=$Y$12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Z13:Z67 AL67">
      <formula1>Z13&lt;=$Z$12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A13:AA67">
      <formula1>AA13&lt;=$AA$12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B13:AB67">
      <formula1>AB13&lt;=$AB$12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U13:U67">
      <formula1>U13&lt;=$U$12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T13:T67">
      <formula1>T13&lt;=$T$12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S13:S67">
      <formula1>S13&lt;=$S$12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G13:G67">
      <formula1>G13&lt;=$G$12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H13:H67">
      <formula1>H13&lt;=$H$12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I13:I67">
      <formula1>I13&lt;=$I$12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J13:J67">
      <formula1>J13&lt;=$J$12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K13:K67">
      <formula1>K13&lt;=$K$12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L13:L67">
      <formula1>L13&lt;=$L$12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M13:M67">
      <formula1>M13&lt;=$M$12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N13:N67">
      <formula1>N13&lt;=$N$12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O13:O67">
      <formula1>O13&lt;=$O$12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P13:P67">
      <formula1>P13&lt;=$P$12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F13:F16 F18:F67">
      <formula1>F13&lt;=$F$12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E13:E67">
      <formula1>E13&lt;=$E$12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E148:P187 S148:AB187 AE148:AN187 AQ148:AW187 AZ148:BA187 BC148:BG187 BJ148:BS187 BV148:BZ187 CC148:CG187 CJ148:CN187 CQ148:CX187 DA148:DB187 E201:P240 S201:AB240 AE201:AN240 AQ201:AW240 DB228:DB240 BC201:BG240 BJ201:BS240 BV201:BZ240 CC201:CG240 CJ201:CN240 CQ201:CX240 DA201:DA240 AZ230:BA240">
      <formula1>E148&lt;=E$147</formula1>
    </dataValidation>
    <dataValidation type="custom" allowBlank="1" showInputMessage="1" showErrorMessage="1" errorTitle="Error Message" error="Score is greater than the number of items. You should enter a score less than or equal to the number of items" sqref="AE81:AN135 DA13 CQ81:CX135 CJ81:CN135 CC81:CG135 BV81:BZ135 BJ81:BS135 BC81:BG135 DA81 AQ81:AW135 AZ124:BA135">
      <formula1>AE13&lt;=AE$80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AZ201:BA229">
      <formula1>AZ201&lt;=AZ$200</formula1>
    </dataValidation>
  </dataValidations>
  <pageMargins left="0.25" right="0.25" top="0.75" bottom="0.75" header="0.3" footer="0.3"/>
  <pageSetup paperSize="256" scale="17" orientation="portrait" horizontalDpi="4294967293" verticalDpi="0" r:id="rId1"/>
  <headerFooter>
    <oddFooter>&amp;L*Homework/Experiments/Portfolio/Other Outputs</oddFooter>
  </headerFooter>
  <colBreaks count="1" manualBreakCount="1">
    <brk id="66" max="206" man="1"/>
  </colBreaks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3">
    <pageSetUpPr fitToPage="1"/>
  </sheetPr>
  <dimension ref="A5:DW246"/>
  <sheetViews>
    <sheetView topLeftCell="A49" zoomScale="110" zoomScaleNormal="110" workbookViewId="0">
      <pane xSplit="4" topLeftCell="CY1" activePane="topRight" state="frozen"/>
      <selection activeCell="DO81" sqref="DO81:DO125"/>
      <selection pane="topRight" activeCell="A85" sqref="A85:XFD85"/>
    </sheetView>
  </sheetViews>
  <sheetFormatPr defaultColWidth="9.140625" defaultRowHeight="12.75"/>
  <cols>
    <col min="1" max="1" width="5.42578125" style="1" hidden="1" customWidth="1"/>
    <col min="2" max="2" width="19" style="143" customWidth="1"/>
    <col min="3" max="3" width="27.85546875" style="1" customWidth="1"/>
    <col min="4" max="4" width="16.5703125" style="1" customWidth="1"/>
    <col min="5" max="12" width="4.28515625" style="1" customWidth="1"/>
    <col min="13" max="16" width="4.28515625" style="1" hidden="1" customWidth="1"/>
    <col min="17" max="18" width="5.5703125" style="1" customWidth="1"/>
    <col min="19" max="23" width="4.28515625" style="1" customWidth="1"/>
    <col min="24" max="28" width="4.28515625" style="1" hidden="1" customWidth="1"/>
    <col min="29" max="30" width="5.5703125" style="1" customWidth="1"/>
    <col min="31" max="37" width="4.28515625" style="1" customWidth="1"/>
    <col min="38" max="40" width="4.28515625" style="1" hidden="1" customWidth="1"/>
    <col min="41" max="42" width="5.5703125" style="1" customWidth="1"/>
    <col min="43" max="46" width="4.28515625" style="1" customWidth="1"/>
    <col min="47" max="49" width="4.28515625" style="1" hidden="1" customWidth="1"/>
    <col min="50" max="51" width="5.5703125" style="1" customWidth="1"/>
    <col min="52" max="52" width="5.42578125" style="1" customWidth="1"/>
    <col min="53" max="54" width="5.5703125" style="1" customWidth="1"/>
    <col min="55" max="59" width="4.28515625" style="1" customWidth="1"/>
    <col min="60" max="61" width="5.5703125" style="1" customWidth="1"/>
    <col min="62" max="71" width="4.28515625" style="1" customWidth="1"/>
    <col min="72" max="73" width="5.5703125" style="1" customWidth="1"/>
    <col min="74" max="76" width="4.28515625" style="1" customWidth="1"/>
    <col min="77" max="78" width="4.28515625" style="1" hidden="1" customWidth="1"/>
    <col min="79" max="80" width="5.42578125" style="1" customWidth="1"/>
    <col min="81" max="82" width="4.28515625" style="1" customWidth="1"/>
    <col min="83" max="85" width="4.28515625" style="1" hidden="1" customWidth="1"/>
    <col min="86" max="86" width="5.5703125" style="1" customWidth="1"/>
    <col min="87" max="87" width="5.42578125" style="1" customWidth="1"/>
    <col min="88" max="89" width="4.28515625" style="1" customWidth="1"/>
    <col min="90" max="92" width="4.28515625" style="1" hidden="1" customWidth="1"/>
    <col min="93" max="94" width="5.5703125" style="1" customWidth="1"/>
    <col min="95" max="98" width="4.28515625" style="1" customWidth="1"/>
    <col min="99" max="102" width="4.28515625" style="1" hidden="1" customWidth="1"/>
    <col min="103" max="107" width="5.5703125" style="1" customWidth="1"/>
    <col min="108" max="108" width="5.5703125" style="2" hidden="1" customWidth="1"/>
    <col min="109" max="109" width="8.42578125" style="2" hidden="1" customWidth="1"/>
    <col min="110" max="111" width="5.5703125" style="2" hidden="1" customWidth="1"/>
    <col min="112" max="112" width="9.7109375" style="3" customWidth="1"/>
    <col min="113" max="115" width="13.7109375" style="1" customWidth="1"/>
    <col min="116" max="116" width="12.85546875" style="4" customWidth="1"/>
    <col min="117" max="117" width="11.5703125" style="11" customWidth="1"/>
    <col min="118" max="118" width="13.42578125" style="4" customWidth="1"/>
    <col min="119" max="119" width="12.85546875" style="1" customWidth="1"/>
    <col min="120" max="122" width="10.140625" style="1" customWidth="1"/>
    <col min="123" max="126" width="3.140625" style="1" customWidth="1"/>
    <col min="127" max="16384" width="9.140625" style="1"/>
  </cols>
  <sheetData>
    <row r="5" spans="1:127" ht="24" thickBot="1">
      <c r="B5" s="1"/>
      <c r="C5" s="363" t="s">
        <v>217</v>
      </c>
      <c r="D5" s="363"/>
      <c r="DM5" s="1"/>
      <c r="DN5" s="1"/>
    </row>
    <row r="6" spans="1:127" ht="21" thickBot="1">
      <c r="B6" s="1"/>
      <c r="C6" s="364" t="s">
        <v>1</v>
      </c>
      <c r="D6" s="364"/>
      <c r="E6" s="365" t="str">
        <f>IF($AC$8+$BA$8+$CY$8+$DC$9=100,"","Total weight should be equal to 100")</f>
        <v/>
      </c>
      <c r="F6" s="366"/>
      <c r="G6" s="366"/>
      <c r="H6" s="366"/>
      <c r="I6" s="366"/>
      <c r="J6" s="366"/>
      <c r="K6" s="366"/>
      <c r="L6" s="366"/>
      <c r="M6" s="366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366"/>
      <c r="AA6" s="366"/>
      <c r="AB6" s="366"/>
      <c r="AC6" s="366"/>
      <c r="AD6" s="366"/>
      <c r="AE6" s="366"/>
      <c r="AF6" s="366"/>
      <c r="AG6" s="366"/>
      <c r="AH6" s="366"/>
      <c r="AI6" s="366"/>
      <c r="AJ6" s="366"/>
      <c r="AK6" s="366"/>
      <c r="AL6" s="366"/>
      <c r="AM6" s="366"/>
      <c r="AN6" s="366"/>
      <c r="AO6" s="366"/>
      <c r="AP6" s="366"/>
      <c r="AQ6" s="366"/>
      <c r="AR6" s="366"/>
      <c r="AS6" s="366"/>
      <c r="AT6" s="366"/>
      <c r="AU6" s="366"/>
      <c r="AV6" s="366"/>
      <c r="AW6" s="366"/>
      <c r="AX6" s="366"/>
      <c r="AY6" s="366"/>
      <c r="AZ6" s="366"/>
      <c r="BA6" s="366"/>
      <c r="BB6" s="366"/>
      <c r="BC6" s="366"/>
      <c r="BD6" s="366"/>
      <c r="BE6" s="366"/>
      <c r="BF6" s="366"/>
      <c r="BG6" s="366"/>
      <c r="BH6" s="366"/>
      <c r="BI6" s="366"/>
      <c r="BJ6" s="366"/>
      <c r="BK6" s="366"/>
      <c r="BL6" s="366"/>
      <c r="BM6" s="366"/>
      <c r="BN6" s="366"/>
      <c r="BO6" s="366"/>
      <c r="BP6" s="366"/>
      <c r="BQ6" s="366"/>
      <c r="BR6" s="366"/>
      <c r="BS6" s="366"/>
      <c r="BT6" s="366"/>
      <c r="BU6" s="366"/>
      <c r="BV6" s="366"/>
      <c r="BW6" s="366"/>
      <c r="BX6" s="366"/>
      <c r="BY6" s="366"/>
      <c r="BZ6" s="366"/>
      <c r="CA6" s="366"/>
      <c r="CB6" s="366"/>
      <c r="CC6" s="366"/>
      <c r="CD6" s="366"/>
      <c r="CE6" s="366"/>
      <c r="CF6" s="366"/>
      <c r="CG6" s="366"/>
      <c r="CH6" s="366"/>
      <c r="CI6" s="366"/>
      <c r="CJ6" s="366"/>
      <c r="CK6" s="366"/>
      <c r="CL6" s="366"/>
      <c r="CM6" s="366"/>
      <c r="CN6" s="366"/>
      <c r="CO6" s="366"/>
      <c r="CP6" s="366"/>
      <c r="CQ6" s="366"/>
      <c r="CR6" s="366"/>
      <c r="CS6" s="366"/>
      <c r="CT6" s="366"/>
      <c r="CU6" s="366"/>
      <c r="CV6" s="366"/>
      <c r="CW6" s="366"/>
      <c r="CX6" s="366"/>
      <c r="CY6" s="366"/>
      <c r="CZ6" s="367"/>
      <c r="DA6" s="5"/>
      <c r="DB6" s="5"/>
      <c r="DC6" s="5"/>
      <c r="DD6" s="6"/>
      <c r="DE6" s="6"/>
      <c r="DF6" s="6"/>
      <c r="DG6" s="6"/>
      <c r="DH6" s="7"/>
      <c r="DI6" s="5"/>
      <c r="DJ6" s="5"/>
      <c r="DK6" s="5"/>
      <c r="DL6" s="8"/>
      <c r="DM6" s="1"/>
      <c r="DN6" s="1"/>
    </row>
    <row r="7" spans="1:127" ht="17.25" thickBot="1">
      <c r="B7" s="1"/>
      <c r="C7" s="426" t="s">
        <v>262</v>
      </c>
      <c r="D7" s="427"/>
      <c r="E7" s="370" t="str">
        <f>IF(R9+AD9=100,"","Total formative assessment weight should be 100")</f>
        <v/>
      </c>
      <c r="F7" s="371"/>
      <c r="G7" s="371"/>
      <c r="H7" s="371"/>
      <c r="I7" s="371"/>
      <c r="J7" s="371"/>
      <c r="K7" s="371"/>
      <c r="L7" s="371"/>
      <c r="M7" s="371"/>
      <c r="N7" s="371"/>
      <c r="O7" s="371"/>
      <c r="P7" s="371"/>
      <c r="Q7" s="371"/>
      <c r="R7" s="371"/>
      <c r="S7" s="371"/>
      <c r="T7" s="371"/>
      <c r="U7" s="371"/>
      <c r="V7" s="371"/>
      <c r="W7" s="371"/>
      <c r="X7" s="371"/>
      <c r="Y7" s="371"/>
      <c r="Z7" s="371"/>
      <c r="AA7" s="371"/>
      <c r="AB7" s="371"/>
      <c r="AC7" s="371"/>
      <c r="AD7" s="371"/>
      <c r="AE7" s="371" t="str">
        <f>IF(AP9+AY9+BB9=100,"","Total written work weight should be 100")</f>
        <v/>
      </c>
      <c r="AF7" s="371"/>
      <c r="AG7" s="371"/>
      <c r="AH7" s="371"/>
      <c r="AI7" s="371"/>
      <c r="AJ7" s="371"/>
      <c r="AK7" s="371"/>
      <c r="AL7" s="371"/>
      <c r="AM7" s="371"/>
      <c r="AN7" s="371"/>
      <c r="AO7" s="371"/>
      <c r="AP7" s="371"/>
      <c r="AQ7" s="371"/>
      <c r="AR7" s="371"/>
      <c r="AS7" s="371"/>
      <c r="AT7" s="371"/>
      <c r="AU7" s="371"/>
      <c r="AV7" s="371"/>
      <c r="AW7" s="371"/>
      <c r="AX7" s="371"/>
      <c r="AY7" s="371"/>
      <c r="AZ7" s="371"/>
      <c r="BA7" s="371"/>
      <c r="BB7" s="371"/>
      <c r="BC7" s="371" t="str">
        <f>IF(BI9+BU9+CB9+CI9+CP9+CZ9=100,"","Total written work weight should be 100")</f>
        <v/>
      </c>
      <c r="BD7" s="371"/>
      <c r="BE7" s="371"/>
      <c r="BF7" s="371"/>
      <c r="BG7" s="371"/>
      <c r="BH7" s="371"/>
      <c r="BI7" s="371"/>
      <c r="BJ7" s="371"/>
      <c r="BK7" s="371"/>
      <c r="BL7" s="371"/>
      <c r="BM7" s="371"/>
      <c r="BN7" s="371"/>
      <c r="BO7" s="371"/>
      <c r="BP7" s="371"/>
      <c r="BQ7" s="371"/>
      <c r="BR7" s="371"/>
      <c r="BS7" s="371"/>
      <c r="BT7" s="371"/>
      <c r="BU7" s="371"/>
      <c r="BV7" s="371"/>
      <c r="BW7" s="371"/>
      <c r="BX7" s="371"/>
      <c r="BY7" s="371"/>
      <c r="BZ7" s="371"/>
      <c r="CA7" s="371"/>
      <c r="CB7" s="371"/>
      <c r="CC7" s="371"/>
      <c r="CD7" s="371"/>
      <c r="CE7" s="371"/>
      <c r="CF7" s="371"/>
      <c r="CG7" s="371"/>
      <c r="CH7" s="371"/>
      <c r="CI7" s="371"/>
      <c r="CJ7" s="371"/>
      <c r="CK7" s="371"/>
      <c r="CL7" s="371"/>
      <c r="CM7" s="371"/>
      <c r="CN7" s="371"/>
      <c r="CO7" s="371"/>
      <c r="CP7" s="371"/>
      <c r="CQ7" s="371"/>
      <c r="CR7" s="371"/>
      <c r="CS7" s="371"/>
      <c r="CT7" s="371"/>
      <c r="CU7" s="371"/>
      <c r="CV7" s="371"/>
      <c r="CW7" s="371"/>
      <c r="CX7" s="371"/>
      <c r="CY7" s="371"/>
      <c r="CZ7" s="372"/>
      <c r="DA7" s="373" t="s">
        <v>218</v>
      </c>
      <c r="DB7" s="374"/>
      <c r="DC7" s="375"/>
      <c r="DD7" s="9"/>
      <c r="DE7" s="9"/>
      <c r="DF7" s="9"/>
      <c r="DG7" s="9"/>
      <c r="DH7" s="7"/>
      <c r="DI7" s="5"/>
      <c r="DJ7" s="5"/>
      <c r="DK7" s="5"/>
      <c r="DL7" s="10"/>
      <c r="DN7" s="1"/>
    </row>
    <row r="8" spans="1:127" ht="18.75" thickBot="1">
      <c r="B8" s="1"/>
      <c r="C8" s="359"/>
      <c r="D8" s="359"/>
      <c r="E8" s="431" t="s">
        <v>4</v>
      </c>
      <c r="F8" s="432"/>
      <c r="G8" s="432"/>
      <c r="H8" s="432"/>
      <c r="I8" s="432"/>
      <c r="J8" s="432"/>
      <c r="K8" s="432"/>
      <c r="L8" s="432"/>
      <c r="M8" s="432"/>
      <c r="N8" s="361"/>
      <c r="O8" s="361"/>
      <c r="P8" s="432"/>
      <c r="Q8" s="432"/>
      <c r="R8" s="361"/>
      <c r="S8" s="361"/>
      <c r="T8" s="361"/>
      <c r="U8" s="361"/>
      <c r="V8" s="361"/>
      <c r="W8" s="361"/>
      <c r="X8" s="361" t="s">
        <v>5</v>
      </c>
      <c r="Y8" s="361"/>
      <c r="Z8" s="361"/>
      <c r="AA8" s="361"/>
      <c r="AB8" s="361"/>
      <c r="AC8" s="361">
        <v>0</v>
      </c>
      <c r="AD8" s="381"/>
      <c r="AE8" s="382" t="s">
        <v>6</v>
      </c>
      <c r="AF8" s="383"/>
      <c r="AG8" s="383"/>
      <c r="AH8" s="383"/>
      <c r="AI8" s="383"/>
      <c r="AJ8" s="383"/>
      <c r="AK8" s="383"/>
      <c r="AL8" s="383"/>
      <c r="AM8" s="383"/>
      <c r="AN8" s="383"/>
      <c r="AO8" s="383"/>
      <c r="AP8" s="383"/>
      <c r="AQ8" s="383"/>
      <c r="AR8" s="383"/>
      <c r="AS8" s="383"/>
      <c r="AT8" s="383"/>
      <c r="AU8" s="383"/>
      <c r="AV8" s="458"/>
      <c r="AW8" s="459" t="s">
        <v>5</v>
      </c>
      <c r="AX8" s="460"/>
      <c r="AY8" s="460"/>
      <c r="AZ8" s="461"/>
      <c r="BA8" s="329">
        <v>25</v>
      </c>
      <c r="BB8" s="330"/>
      <c r="BC8" s="480" t="s">
        <v>7</v>
      </c>
      <c r="BD8" s="481"/>
      <c r="BE8" s="481"/>
      <c r="BF8" s="481"/>
      <c r="BG8" s="481"/>
      <c r="BH8" s="481"/>
      <c r="BI8" s="481"/>
      <c r="BJ8" s="481"/>
      <c r="BK8" s="481"/>
      <c r="BL8" s="481"/>
      <c r="BM8" s="481"/>
      <c r="BN8" s="481"/>
      <c r="BO8" s="481"/>
      <c r="BP8" s="481"/>
      <c r="BQ8" s="481"/>
      <c r="BR8" s="481"/>
      <c r="BS8" s="481"/>
      <c r="BT8" s="481"/>
      <c r="BU8" s="481"/>
      <c r="BV8" s="481"/>
      <c r="BW8" s="481"/>
      <c r="BX8" s="481"/>
      <c r="BY8" s="481"/>
      <c r="BZ8" s="481"/>
      <c r="CA8" s="481"/>
      <c r="CB8" s="481"/>
      <c r="CC8" s="481"/>
      <c r="CD8" s="481"/>
      <c r="CE8" s="481"/>
      <c r="CF8" s="481"/>
      <c r="CG8" s="481"/>
      <c r="CH8" s="481"/>
      <c r="CI8" s="481"/>
      <c r="CJ8" s="481"/>
      <c r="CK8" s="481"/>
      <c r="CL8" s="481"/>
      <c r="CM8" s="481"/>
      <c r="CN8" s="481"/>
      <c r="CO8" s="481"/>
      <c r="CP8" s="481"/>
      <c r="CQ8" s="481"/>
      <c r="CR8" s="481"/>
      <c r="CS8" s="481"/>
      <c r="CT8" s="482" t="s">
        <v>5</v>
      </c>
      <c r="CU8" s="483"/>
      <c r="CV8" s="483"/>
      <c r="CW8" s="483"/>
      <c r="CX8" s="484"/>
      <c r="CY8" s="481">
        <v>50</v>
      </c>
      <c r="CZ8" s="485"/>
      <c r="DA8" s="376"/>
      <c r="DB8" s="377"/>
      <c r="DC8" s="378"/>
      <c r="DD8" s="12"/>
      <c r="DE8" s="12"/>
      <c r="DF8" s="12"/>
      <c r="DG8" s="12"/>
      <c r="DH8" s="13"/>
      <c r="DI8" s="14"/>
      <c r="DJ8" s="14"/>
      <c r="DK8" s="14"/>
      <c r="DL8" s="15"/>
      <c r="DN8" s="1"/>
    </row>
    <row r="9" spans="1:127" ht="24.75" customHeight="1" thickBot="1">
      <c r="A9" s="350"/>
      <c r="B9" s="350" t="s">
        <v>8</v>
      </c>
      <c r="C9" s="353" t="s">
        <v>9</v>
      </c>
      <c r="D9" s="356" t="s">
        <v>10</v>
      </c>
      <c r="E9" s="451" t="s">
        <v>11</v>
      </c>
      <c r="F9" s="452"/>
      <c r="G9" s="452"/>
      <c r="H9" s="452"/>
      <c r="I9" s="452"/>
      <c r="J9" s="452"/>
      <c r="K9" s="452"/>
      <c r="L9" s="452"/>
      <c r="M9" s="453"/>
      <c r="N9" s="454" t="s">
        <v>5</v>
      </c>
      <c r="O9" s="455"/>
      <c r="P9" s="456" t="s">
        <v>5</v>
      </c>
      <c r="Q9" s="457"/>
      <c r="R9" s="256">
        <v>50</v>
      </c>
      <c r="S9" s="278" t="s">
        <v>12</v>
      </c>
      <c r="T9" s="278"/>
      <c r="U9" s="278"/>
      <c r="V9" s="278"/>
      <c r="W9" s="278"/>
      <c r="X9" s="278"/>
      <c r="Y9" s="278"/>
      <c r="Z9" s="301" t="s">
        <v>5</v>
      </c>
      <c r="AA9" s="362"/>
      <c r="AB9" s="362"/>
      <c r="AC9" s="302"/>
      <c r="AD9" s="247">
        <v>50</v>
      </c>
      <c r="AE9" s="324" t="s">
        <v>13</v>
      </c>
      <c r="AF9" s="325"/>
      <c r="AG9" s="325"/>
      <c r="AH9" s="325"/>
      <c r="AI9" s="325"/>
      <c r="AJ9" s="325"/>
      <c r="AK9" s="325"/>
      <c r="AL9" s="325"/>
      <c r="AM9" s="326"/>
      <c r="AN9" s="327" t="s">
        <v>5</v>
      </c>
      <c r="AO9" s="328"/>
      <c r="AP9" s="241">
        <v>50</v>
      </c>
      <c r="AQ9" s="278" t="s">
        <v>14</v>
      </c>
      <c r="AR9" s="278"/>
      <c r="AS9" s="278"/>
      <c r="AT9" s="278"/>
      <c r="AU9" s="278"/>
      <c r="AV9" s="278"/>
      <c r="AW9" s="405" t="s">
        <v>5</v>
      </c>
      <c r="AX9" s="406"/>
      <c r="AY9" s="210">
        <v>50</v>
      </c>
      <c r="AZ9" s="297" t="s">
        <v>15</v>
      </c>
      <c r="BA9" s="296"/>
      <c r="BB9" s="23">
        <v>0</v>
      </c>
      <c r="BC9" s="299" t="s">
        <v>16</v>
      </c>
      <c r="BD9" s="300"/>
      <c r="BE9" s="300"/>
      <c r="BF9" s="300"/>
      <c r="BG9" s="450" t="s">
        <v>5</v>
      </c>
      <c r="BH9" s="450"/>
      <c r="BI9" s="241">
        <v>20</v>
      </c>
      <c r="BJ9" s="278" t="s">
        <v>17</v>
      </c>
      <c r="BK9" s="278"/>
      <c r="BL9" s="278"/>
      <c r="BM9" s="278"/>
      <c r="BN9" s="278"/>
      <c r="BO9" s="278"/>
      <c r="BP9" s="278"/>
      <c r="BQ9" s="278"/>
      <c r="BR9" s="278"/>
      <c r="BS9" s="301" t="s">
        <v>5</v>
      </c>
      <c r="BT9" s="302"/>
      <c r="BU9" s="242">
        <v>30</v>
      </c>
      <c r="BV9" s="277" t="s">
        <v>18</v>
      </c>
      <c r="BW9" s="277"/>
      <c r="BX9" s="277"/>
      <c r="BY9" s="277"/>
      <c r="BZ9" s="339" t="s">
        <v>5</v>
      </c>
      <c r="CA9" s="339"/>
      <c r="CB9" s="184">
        <v>15</v>
      </c>
      <c r="CC9" s="340" t="s">
        <v>19</v>
      </c>
      <c r="CD9" s="340"/>
      <c r="CE9" s="340"/>
      <c r="CF9" s="340"/>
      <c r="CG9" s="341" t="s">
        <v>5</v>
      </c>
      <c r="CH9" s="341"/>
      <c r="CI9" s="185">
        <v>15</v>
      </c>
      <c r="CJ9" s="343" t="s">
        <v>20</v>
      </c>
      <c r="CK9" s="343"/>
      <c r="CL9" s="343"/>
      <c r="CM9" s="343"/>
      <c r="CN9" s="343" t="s">
        <v>5</v>
      </c>
      <c r="CO9" s="343"/>
      <c r="CP9" s="249">
        <v>0</v>
      </c>
      <c r="CQ9" s="284" t="s">
        <v>21</v>
      </c>
      <c r="CR9" s="284"/>
      <c r="CS9" s="284"/>
      <c r="CT9" s="284"/>
      <c r="CU9" s="284"/>
      <c r="CV9" s="284"/>
      <c r="CW9" s="284"/>
      <c r="CX9" s="303" t="s">
        <v>5</v>
      </c>
      <c r="CY9" s="303"/>
      <c r="CZ9" s="186">
        <v>20</v>
      </c>
      <c r="DA9" s="304" t="s">
        <v>5</v>
      </c>
      <c r="DB9" s="305"/>
      <c r="DC9" s="23">
        <v>25</v>
      </c>
      <c r="DD9" s="24"/>
      <c r="DE9" s="24"/>
      <c r="DF9" s="24"/>
      <c r="DG9" s="24"/>
      <c r="DH9" s="306" t="s">
        <v>22</v>
      </c>
      <c r="DI9" s="309" t="s">
        <v>23</v>
      </c>
      <c r="DJ9" s="312" t="s">
        <v>23</v>
      </c>
      <c r="DK9" s="315" t="s">
        <v>23</v>
      </c>
      <c r="DL9" s="282" t="s">
        <v>24</v>
      </c>
      <c r="DM9" s="25"/>
      <c r="DN9" s="1"/>
    </row>
    <row r="10" spans="1:127" ht="15" customHeight="1">
      <c r="A10" s="351"/>
      <c r="B10" s="351"/>
      <c r="C10" s="354"/>
      <c r="D10" s="357"/>
      <c r="E10" s="26">
        <v>1</v>
      </c>
      <c r="F10" s="27">
        <v>2</v>
      </c>
      <c r="G10" s="27">
        <v>3</v>
      </c>
      <c r="H10" s="27">
        <v>4</v>
      </c>
      <c r="I10" s="27">
        <v>5</v>
      </c>
      <c r="J10" s="27">
        <v>6</v>
      </c>
      <c r="K10" s="27">
        <v>7</v>
      </c>
      <c r="L10" s="27">
        <v>8</v>
      </c>
      <c r="M10" s="27">
        <v>9</v>
      </c>
      <c r="N10" s="241">
        <v>10</v>
      </c>
      <c r="O10" s="241">
        <v>11</v>
      </c>
      <c r="P10" s="27">
        <v>12</v>
      </c>
      <c r="Q10" s="444" t="s">
        <v>25</v>
      </c>
      <c r="R10" s="289" t="s">
        <v>26</v>
      </c>
      <c r="S10" s="29">
        <v>1</v>
      </c>
      <c r="T10" s="29">
        <v>2</v>
      </c>
      <c r="U10" s="29">
        <v>3</v>
      </c>
      <c r="V10" s="29">
        <v>4</v>
      </c>
      <c r="W10" s="29">
        <v>5</v>
      </c>
      <c r="X10" s="29">
        <v>6</v>
      </c>
      <c r="Y10" s="29">
        <v>7</v>
      </c>
      <c r="Z10" s="29">
        <v>8</v>
      </c>
      <c r="AA10" s="29">
        <v>9</v>
      </c>
      <c r="AB10" s="29">
        <v>10</v>
      </c>
      <c r="AC10" s="285" t="s">
        <v>25</v>
      </c>
      <c r="AD10" s="445" t="s">
        <v>26</v>
      </c>
      <c r="AE10" s="30">
        <v>1</v>
      </c>
      <c r="AF10" s="241">
        <v>2</v>
      </c>
      <c r="AG10" s="241">
        <v>3</v>
      </c>
      <c r="AH10" s="241">
        <v>4</v>
      </c>
      <c r="AI10" s="241">
        <v>5</v>
      </c>
      <c r="AJ10" s="241">
        <v>6</v>
      </c>
      <c r="AK10" s="241">
        <v>7</v>
      </c>
      <c r="AL10" s="241">
        <v>8</v>
      </c>
      <c r="AM10" s="241">
        <v>9</v>
      </c>
      <c r="AN10" s="241">
        <v>10</v>
      </c>
      <c r="AO10" s="336" t="s">
        <v>25</v>
      </c>
      <c r="AP10" s="289" t="s">
        <v>26</v>
      </c>
      <c r="AQ10" s="29">
        <v>1</v>
      </c>
      <c r="AR10" s="29">
        <v>2</v>
      </c>
      <c r="AS10" s="29">
        <v>3</v>
      </c>
      <c r="AT10" s="29">
        <v>4</v>
      </c>
      <c r="AU10" s="29">
        <v>5</v>
      </c>
      <c r="AV10" s="29">
        <v>6</v>
      </c>
      <c r="AW10" s="29">
        <v>7</v>
      </c>
      <c r="AX10" s="285" t="s">
        <v>25</v>
      </c>
      <c r="AY10" s="445" t="s">
        <v>26</v>
      </c>
      <c r="AZ10" s="297"/>
      <c r="BA10" s="298"/>
      <c r="BB10" s="287" t="s">
        <v>26</v>
      </c>
      <c r="BC10" s="30">
        <v>1</v>
      </c>
      <c r="BD10" s="241">
        <v>2</v>
      </c>
      <c r="BE10" s="241">
        <v>3</v>
      </c>
      <c r="BF10" s="241">
        <v>4</v>
      </c>
      <c r="BG10" s="241">
        <v>5</v>
      </c>
      <c r="BH10" s="288" t="s">
        <v>25</v>
      </c>
      <c r="BI10" s="289" t="s">
        <v>26</v>
      </c>
      <c r="BJ10" s="29">
        <v>1</v>
      </c>
      <c r="BK10" s="29">
        <v>2</v>
      </c>
      <c r="BL10" s="29">
        <v>3</v>
      </c>
      <c r="BM10" s="29">
        <v>4</v>
      </c>
      <c r="BN10" s="29">
        <v>5</v>
      </c>
      <c r="BO10" s="29">
        <v>6</v>
      </c>
      <c r="BP10" s="29">
        <v>7</v>
      </c>
      <c r="BQ10" s="29">
        <v>8</v>
      </c>
      <c r="BR10" s="29">
        <v>9</v>
      </c>
      <c r="BS10" s="29">
        <v>10</v>
      </c>
      <c r="BT10" s="290" t="s">
        <v>25</v>
      </c>
      <c r="BU10" s="445" t="s">
        <v>26</v>
      </c>
      <c r="BV10" s="31">
        <v>1</v>
      </c>
      <c r="BW10" s="31">
        <v>2</v>
      </c>
      <c r="BX10" s="31">
        <v>3</v>
      </c>
      <c r="BY10" s="31">
        <v>4</v>
      </c>
      <c r="BZ10" s="32">
        <v>5</v>
      </c>
      <c r="CA10" s="344" t="s">
        <v>25</v>
      </c>
      <c r="CB10" s="287" t="s">
        <v>26</v>
      </c>
      <c r="CC10" s="243">
        <v>1</v>
      </c>
      <c r="CD10" s="243">
        <v>2</v>
      </c>
      <c r="CE10" s="243">
        <v>3</v>
      </c>
      <c r="CF10" s="243">
        <v>4</v>
      </c>
      <c r="CG10" s="243">
        <v>5</v>
      </c>
      <c r="CH10" s="346" t="s">
        <v>25</v>
      </c>
      <c r="CI10" s="347" t="s">
        <v>26</v>
      </c>
      <c r="CJ10" s="34">
        <v>1</v>
      </c>
      <c r="CK10" s="34">
        <v>2</v>
      </c>
      <c r="CL10" s="34">
        <v>3</v>
      </c>
      <c r="CM10" s="34">
        <v>4</v>
      </c>
      <c r="CN10" s="34">
        <v>5</v>
      </c>
      <c r="CO10" s="348" t="s">
        <v>25</v>
      </c>
      <c r="CP10" s="349" t="s">
        <v>26</v>
      </c>
      <c r="CQ10" s="35">
        <v>1</v>
      </c>
      <c r="CR10" s="35">
        <v>2</v>
      </c>
      <c r="CS10" s="35">
        <v>3</v>
      </c>
      <c r="CT10" s="36">
        <v>4</v>
      </c>
      <c r="CU10" s="35">
        <v>5</v>
      </c>
      <c r="CV10" s="35">
        <v>6</v>
      </c>
      <c r="CW10" s="35">
        <v>7</v>
      </c>
      <c r="CX10" s="35">
        <v>8</v>
      </c>
      <c r="CY10" s="288" t="s">
        <v>25</v>
      </c>
      <c r="CZ10" s="318" t="s">
        <v>26</v>
      </c>
      <c r="DA10" s="37"/>
      <c r="DB10" s="38"/>
      <c r="DC10" s="287" t="s">
        <v>27</v>
      </c>
      <c r="DD10" s="39"/>
      <c r="DE10" s="39"/>
      <c r="DF10" s="39"/>
      <c r="DG10" s="39"/>
      <c r="DH10" s="307"/>
      <c r="DI10" s="310"/>
      <c r="DJ10" s="313"/>
      <c r="DK10" s="316"/>
      <c r="DL10" s="283"/>
      <c r="DM10" s="25"/>
      <c r="DN10" s="1"/>
    </row>
    <row r="11" spans="1:127" ht="17.25" customHeight="1">
      <c r="A11" s="351"/>
      <c r="B11" s="351"/>
      <c r="C11" s="354"/>
      <c r="D11" s="40" t="s">
        <v>28</v>
      </c>
      <c r="E11" s="180"/>
      <c r="F11" s="43"/>
      <c r="G11" s="43"/>
      <c r="H11" s="43"/>
      <c r="I11" s="43"/>
      <c r="J11" s="43"/>
      <c r="K11" s="43"/>
      <c r="L11" s="43"/>
      <c r="M11" s="43"/>
      <c r="N11" s="44"/>
      <c r="O11" s="44"/>
      <c r="P11" s="44"/>
      <c r="Q11" s="337"/>
      <c r="R11" s="289"/>
      <c r="S11" s="46"/>
      <c r="T11" s="46"/>
      <c r="U11" s="46"/>
      <c r="V11" s="46"/>
      <c r="W11" s="46"/>
      <c r="X11" s="46"/>
      <c r="Y11" s="46"/>
      <c r="Z11" s="46"/>
      <c r="AA11" s="47"/>
      <c r="AB11" s="47"/>
      <c r="AC11" s="286"/>
      <c r="AD11" s="446"/>
      <c r="AE11" s="180">
        <v>43803</v>
      </c>
      <c r="AF11" s="43">
        <v>43477</v>
      </c>
      <c r="AG11" s="43"/>
      <c r="AH11" s="43"/>
      <c r="AI11" s="43"/>
      <c r="AJ11" s="43"/>
      <c r="AK11" s="43"/>
      <c r="AL11" s="43"/>
      <c r="AM11" s="43"/>
      <c r="AN11" s="43"/>
      <c r="AO11" s="337"/>
      <c r="AP11" s="289"/>
      <c r="AQ11" s="46">
        <v>43784</v>
      </c>
      <c r="AR11" s="46"/>
      <c r="AS11" s="46"/>
      <c r="AT11" s="46"/>
      <c r="AU11" s="46"/>
      <c r="AV11" s="46"/>
      <c r="AW11" s="46"/>
      <c r="AX11" s="286"/>
      <c r="AY11" s="446"/>
      <c r="AZ11" s="417"/>
      <c r="BA11" s="418"/>
      <c r="BB11" s="287"/>
      <c r="BC11" s="180">
        <v>43803</v>
      </c>
      <c r="BD11" s="43">
        <v>43812</v>
      </c>
      <c r="BE11" s="43"/>
      <c r="BF11" s="43"/>
      <c r="BG11" s="43"/>
      <c r="BH11" s="288"/>
      <c r="BI11" s="289"/>
      <c r="BJ11" s="46">
        <v>43796</v>
      </c>
      <c r="BK11" s="46">
        <v>43806</v>
      </c>
      <c r="BL11" s="46">
        <v>43811</v>
      </c>
      <c r="BM11" s="46">
        <v>43817</v>
      </c>
      <c r="BN11" s="46">
        <v>43483</v>
      </c>
      <c r="BO11" s="46"/>
      <c r="BP11" s="46"/>
      <c r="BQ11" s="46"/>
      <c r="BR11" s="46"/>
      <c r="BS11" s="46"/>
      <c r="BT11" s="290"/>
      <c r="BU11" s="446"/>
      <c r="BV11" s="49">
        <v>43783</v>
      </c>
      <c r="BW11" s="49">
        <v>43806</v>
      </c>
      <c r="BX11" s="49"/>
      <c r="BY11" s="49"/>
      <c r="BZ11" s="50"/>
      <c r="CA11" s="344"/>
      <c r="CB11" s="287"/>
      <c r="CC11" s="52">
        <v>43482</v>
      </c>
      <c r="CD11" s="52">
        <v>43494</v>
      </c>
      <c r="CE11" s="52"/>
      <c r="CF11" s="52"/>
      <c r="CG11" s="52"/>
      <c r="CH11" s="346"/>
      <c r="CI11" s="347"/>
      <c r="CJ11" s="54"/>
      <c r="CK11" s="54"/>
      <c r="CL11" s="54"/>
      <c r="CM11" s="54"/>
      <c r="CN11" s="54"/>
      <c r="CO11" s="348"/>
      <c r="CP11" s="349"/>
      <c r="CQ11" s="57">
        <v>43486</v>
      </c>
      <c r="CR11" s="57"/>
      <c r="CS11" s="57"/>
      <c r="CT11" s="181"/>
      <c r="CU11" s="57"/>
      <c r="CV11" s="57"/>
      <c r="CW11" s="57"/>
      <c r="CX11" s="57"/>
      <c r="CY11" s="288"/>
      <c r="CZ11" s="318"/>
      <c r="DA11" s="394">
        <v>60</v>
      </c>
      <c r="DB11" s="395"/>
      <c r="DC11" s="287"/>
      <c r="DD11" s="39" t="s">
        <v>29</v>
      </c>
      <c r="DE11" s="39" t="s">
        <v>30</v>
      </c>
      <c r="DF11" s="39" t="s">
        <v>31</v>
      </c>
      <c r="DG11" s="39" t="s">
        <v>32</v>
      </c>
      <c r="DH11" s="307"/>
      <c r="DI11" s="311"/>
      <c r="DJ11" s="314"/>
      <c r="DK11" s="317"/>
      <c r="DL11" s="283"/>
      <c r="DM11" s="25"/>
      <c r="DN11" s="1"/>
    </row>
    <row r="12" spans="1:127" ht="15" customHeight="1" thickBot="1">
      <c r="A12" s="352"/>
      <c r="B12" s="352"/>
      <c r="C12" s="355"/>
      <c r="D12" s="40" t="s">
        <v>33</v>
      </c>
      <c r="E12" s="30"/>
      <c r="F12" s="241"/>
      <c r="G12" s="241"/>
      <c r="H12" s="241"/>
      <c r="I12" s="241"/>
      <c r="J12" s="241"/>
      <c r="K12" s="241"/>
      <c r="L12" s="241"/>
      <c r="M12" s="241"/>
      <c r="N12" s="241"/>
      <c r="O12" s="241"/>
      <c r="P12" s="241"/>
      <c r="Q12" s="241">
        <f>SUM(E12:P12)</f>
        <v>0</v>
      </c>
      <c r="R12" s="28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>
        <f>SUM(S12:AB12)</f>
        <v>0</v>
      </c>
      <c r="AD12" s="447"/>
      <c r="AE12" s="30">
        <v>10</v>
      </c>
      <c r="AF12" s="241">
        <v>10</v>
      </c>
      <c r="AG12" s="241"/>
      <c r="AH12" s="241"/>
      <c r="AI12" s="241"/>
      <c r="AJ12" s="241"/>
      <c r="AK12" s="241"/>
      <c r="AL12" s="241"/>
      <c r="AM12" s="241"/>
      <c r="AN12" s="241"/>
      <c r="AO12" s="241">
        <f>SUM(AE12:AN12)</f>
        <v>20</v>
      </c>
      <c r="AP12" s="289"/>
      <c r="AQ12" s="29">
        <v>30</v>
      </c>
      <c r="AR12" s="29"/>
      <c r="AS12" s="29"/>
      <c r="AT12" s="29"/>
      <c r="AU12" s="29"/>
      <c r="AV12" s="29"/>
      <c r="AW12" s="29"/>
      <c r="AX12" s="29">
        <f>SUM(AQ12:AW12)</f>
        <v>30</v>
      </c>
      <c r="AY12" s="447"/>
      <c r="AZ12" s="390"/>
      <c r="BA12" s="391"/>
      <c r="BB12" s="287"/>
      <c r="BC12" s="30">
        <v>100</v>
      </c>
      <c r="BD12" s="241">
        <v>100</v>
      </c>
      <c r="BE12" s="241"/>
      <c r="BF12" s="241"/>
      <c r="BG12" s="241"/>
      <c r="BH12" s="241">
        <f>SUM(BC12:BG12)</f>
        <v>200</v>
      </c>
      <c r="BI12" s="289"/>
      <c r="BJ12" s="29">
        <v>15</v>
      </c>
      <c r="BK12" s="29">
        <v>20</v>
      </c>
      <c r="BL12" s="29">
        <v>25</v>
      </c>
      <c r="BM12" s="29">
        <v>30</v>
      </c>
      <c r="BN12" s="29">
        <v>25</v>
      </c>
      <c r="BO12" s="29"/>
      <c r="BP12" s="29"/>
      <c r="BQ12" s="29"/>
      <c r="BR12" s="29"/>
      <c r="BS12" s="29"/>
      <c r="BT12" s="29">
        <f>SUM(BJ12:BS12)</f>
        <v>115</v>
      </c>
      <c r="BU12" s="447"/>
      <c r="BV12" s="31">
        <v>100</v>
      </c>
      <c r="BW12" s="31">
        <v>100</v>
      </c>
      <c r="BX12" s="31"/>
      <c r="BY12" s="31"/>
      <c r="BZ12" s="31"/>
      <c r="CA12" s="32">
        <f>SUM(BV12:BZ12)</f>
        <v>200</v>
      </c>
      <c r="CB12" s="287"/>
      <c r="CC12" s="243">
        <v>100</v>
      </c>
      <c r="CD12" s="243">
        <v>100</v>
      </c>
      <c r="CE12" s="243"/>
      <c r="CF12" s="243"/>
      <c r="CG12" s="243"/>
      <c r="CH12" s="243">
        <f>SUM(CC12:CG12)</f>
        <v>200</v>
      </c>
      <c r="CI12" s="347"/>
      <c r="CJ12" s="34"/>
      <c r="CK12" s="34"/>
      <c r="CL12" s="34"/>
      <c r="CM12" s="34"/>
      <c r="CN12" s="34"/>
      <c r="CO12" s="63">
        <f>SUM(CJ12:CN12)</f>
        <v>0</v>
      </c>
      <c r="CP12" s="349"/>
      <c r="CQ12" s="35">
        <v>100</v>
      </c>
      <c r="CR12" s="35"/>
      <c r="CS12" s="35"/>
      <c r="CT12" s="36"/>
      <c r="CU12" s="35"/>
      <c r="CV12" s="35"/>
      <c r="CW12" s="35"/>
      <c r="CX12" s="35"/>
      <c r="CY12" s="66">
        <f>SUM(CQ12:CX12)</f>
        <v>100</v>
      </c>
      <c r="CZ12" s="318"/>
      <c r="DA12" s="396"/>
      <c r="DB12" s="397"/>
      <c r="DC12" s="319"/>
      <c r="DD12" s="39"/>
      <c r="DE12" s="39"/>
      <c r="DF12" s="39"/>
      <c r="DG12" s="39"/>
      <c r="DH12" s="308"/>
      <c r="DI12" s="67" t="s">
        <v>34</v>
      </c>
      <c r="DJ12" s="68" t="s">
        <v>35</v>
      </c>
      <c r="DK12" s="69" t="s">
        <v>36</v>
      </c>
      <c r="DL12" s="283"/>
      <c r="DM12" s="25"/>
      <c r="DN12" s="1"/>
      <c r="DR12" s="279" t="s">
        <v>37</v>
      </c>
      <c r="DS12" s="279"/>
      <c r="DT12" s="279"/>
      <c r="DU12" s="279"/>
      <c r="DV12" s="279"/>
      <c r="DW12" s="279"/>
    </row>
    <row r="13" spans="1:127" ht="18" customHeight="1" thickBot="1">
      <c r="A13" s="70"/>
      <c r="B13" s="71" t="s">
        <v>387</v>
      </c>
      <c r="C13" s="252" t="s">
        <v>388</v>
      </c>
      <c r="D13" s="253"/>
      <c r="E13" s="182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 t="str">
        <f t="shared" ref="Q13:Q44" si="0">IF(SUMIFS(E13:P13,E13:P13,"&gt;=0")=0,"",SUMIFS(E13:P13,E13:P13,"&gt;=0"))</f>
        <v/>
      </c>
      <c r="R13" s="76" t="str">
        <f t="shared" ref="R13:R44" si="1">IFERROR(IF($R$9=0,0,((Q13/SUMIFS($E$12:$P$12,E13:P13,"&gt;=0")*100))),"")</f>
        <v/>
      </c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 t="str">
        <f t="shared" ref="AC13:AC44" si="2">IF(SUMIFS(S13:AB13,S13:AB13,"&gt;=0")=0,"",SUMIFS(S13:AB13,S13:AB13,"&gt;=0"))</f>
        <v/>
      </c>
      <c r="AD13" s="79" t="str">
        <f t="shared" ref="AD13:AD44" si="3">IFERROR(IF($AD$9=0,0,((AC13/SUMIFS($S$12:$AB$12,S13:AB13,"&gt;=0")*100))),"")</f>
        <v/>
      </c>
      <c r="AE13" s="182">
        <v>1</v>
      </c>
      <c r="AF13" s="76">
        <v>6</v>
      </c>
      <c r="AG13" s="76"/>
      <c r="AH13" s="76"/>
      <c r="AI13" s="76"/>
      <c r="AJ13" s="76"/>
      <c r="AK13" s="76"/>
      <c r="AL13" s="76"/>
      <c r="AM13" s="76"/>
      <c r="AN13" s="76"/>
      <c r="AO13" s="76">
        <f t="shared" ref="AO13:AO44" si="4">IF(SUMIFS(AE13:AN13,AE13:AN13,"&gt;=0")=0,"",SUMIFS(AE13:AN13,AE13:AN13,"&gt;=0"))</f>
        <v>7</v>
      </c>
      <c r="AP13" s="76">
        <f t="shared" ref="AP13:AP44" si="5">IFERROR(IF($AP$9=0,0,((AO13/SUMIFS($AE$12:$AN$12,AE13:AN13,"&gt;=0"))*100)),"")</f>
        <v>35</v>
      </c>
      <c r="AQ13" s="78">
        <v>24</v>
      </c>
      <c r="AR13" s="78"/>
      <c r="AS13" s="78"/>
      <c r="AT13" s="78"/>
      <c r="AU13" s="78"/>
      <c r="AV13" s="78"/>
      <c r="AW13" s="78"/>
      <c r="AX13" s="78">
        <f t="shared" ref="AX13:AX44" si="6">IF(SUMIFS(AQ13:AW13,AQ13:AW13,"&gt;=0")=0,"",SUMIFS(AQ13:AW13,AQ13:AW13,"&gt;=0"))</f>
        <v>24</v>
      </c>
      <c r="AY13" s="78">
        <f t="shared" ref="AY13:AY44" si="7">IFERROR(IF($AY$9=0,0,((AX13/SUMIFS($AQ$12:$AW$12,AQ13:AW13,"&gt;=0"))*100)),"")</f>
        <v>80</v>
      </c>
      <c r="AZ13" s="384"/>
      <c r="BA13" s="385"/>
      <c r="BB13" s="80">
        <f t="shared" ref="BB13:BB44" si="8">IFERROR(IF(OR($BB$9="",$BB$9=0),0,IF(AZ13/$AZ$12*100=0,"",AZ13/$AZ$12*100)),"")</f>
        <v>0</v>
      </c>
      <c r="BC13" s="76">
        <v>84</v>
      </c>
      <c r="BD13" s="182">
        <v>86</v>
      </c>
      <c r="BE13" s="76"/>
      <c r="BF13" s="76"/>
      <c r="BG13" s="76"/>
      <c r="BH13" s="76">
        <f t="shared" ref="BH13:BH44" si="9">IF(SUMIFS(BC13:BG13,BC13:BG13,"&gt;=0")=0,"",SUMIFS(BC13:BG13,BC13:BG13,"&gt;=0"))</f>
        <v>170</v>
      </c>
      <c r="BI13" s="76">
        <f t="shared" ref="BI13:BI44" si="10">IFERROR(IF($BI$9=0,0,((BH13/SUMIFS($BC$12:$BG$12,BC13:BG13,"&gt;=0"))*100)),"")</f>
        <v>85</v>
      </c>
      <c r="BJ13" s="78">
        <v>1</v>
      </c>
      <c r="BK13" s="78">
        <v>1</v>
      </c>
      <c r="BL13" s="78">
        <v>18</v>
      </c>
      <c r="BM13" s="78">
        <v>20</v>
      </c>
      <c r="BN13" s="78">
        <v>1</v>
      </c>
      <c r="BO13" s="78"/>
      <c r="BP13" s="78"/>
      <c r="BQ13" s="78"/>
      <c r="BR13" s="78"/>
      <c r="BS13" s="78"/>
      <c r="BT13" s="78">
        <f t="shared" ref="BT13:BT44" si="11">IF(SUMIFS(BJ13:BS13,BJ13:BS13,"&gt;=0")=0,"",SUMIFS(BJ13:BS13,BJ13:BS13,"&gt;=0"))</f>
        <v>41</v>
      </c>
      <c r="BU13" s="78">
        <f t="shared" ref="BU13:BU44" si="12">IFERROR(IF($BU$9=0,0,((BT13/SUMIFS($BJ$12:$BS$12,BJ13:BS13,"&gt;=0"))*100)),"")</f>
        <v>35.652173913043477</v>
      </c>
      <c r="BV13" s="82">
        <v>85</v>
      </c>
      <c r="BW13" s="82">
        <v>92</v>
      </c>
      <c r="BX13" s="82"/>
      <c r="BY13" s="82"/>
      <c r="BZ13" s="82"/>
      <c r="CA13" s="82">
        <f t="shared" ref="CA13:CA44" si="13">IF(SUMIFS(BV13:BZ13,BV13:BZ13,"&gt;=0")=0,"",SUMIFS(BV13:BZ13,BV13:BZ13,"&gt;=0"))</f>
        <v>177</v>
      </c>
      <c r="CB13" s="82">
        <f t="shared" ref="CB13:CB44" si="14">IFERROR(IF($CB$9=0,0,((CA13/SUMIFS($BV$12:$BZ$12,BV13:BZ13,"&gt;=0"))*100)),"")</f>
        <v>88.5</v>
      </c>
      <c r="CC13" s="84">
        <v>70</v>
      </c>
      <c r="CD13" s="84">
        <v>70</v>
      </c>
      <c r="CE13" s="84"/>
      <c r="CF13" s="84"/>
      <c r="CG13" s="84"/>
      <c r="CH13" s="84">
        <f t="shared" ref="CH13:CH44" si="15">IF(SUMIFS(CC13:CG13,CC13:CG13,"&gt;=0")=0,"",SUMIFS(CC13:CG13,CC13:CG13,"&gt;=0"))</f>
        <v>140</v>
      </c>
      <c r="CI13" s="84">
        <f t="shared" ref="CI13:CI44" si="16">IFERROR(IF($CI$9=0,0,((CH13/SUMIFS($CC$12:$CG$12,CC13:CG13,"&gt;=0"))*100)),"")</f>
        <v>70</v>
      </c>
      <c r="CJ13" s="86"/>
      <c r="CK13" s="86"/>
      <c r="CL13" s="86"/>
      <c r="CM13" s="86"/>
      <c r="CN13" s="86"/>
      <c r="CO13" s="86" t="str">
        <f t="shared" ref="CO13:CO44" si="17">IF(SUMIFS(CJ13:CN13,CJ13:CN13,"&gt;=0")=0,"",SUMIFS(CJ13:CN13,CJ13:CN13,"&gt;=0"))</f>
        <v/>
      </c>
      <c r="CP13" s="86">
        <f t="shared" ref="CP13:CP44" si="18">IFERROR(IF($CP$9=0,0,((CO13/SUMIFS($CJ$12:$CN$12,CJ13:CN13,"&gt;=0"))*100)),"")</f>
        <v>0</v>
      </c>
      <c r="CQ13" s="182">
        <v>82</v>
      </c>
      <c r="CR13" s="76"/>
      <c r="CS13" s="76"/>
      <c r="CT13" s="88"/>
      <c r="CU13" s="88"/>
      <c r="CV13" s="88"/>
      <c r="CW13" s="88"/>
      <c r="CX13" s="88"/>
      <c r="CY13" s="88">
        <f t="shared" ref="CY13:CY44" si="19">IF(SUMIFS(CQ13:CX13,CQ13:CX13,"&gt;=0")=0,"",SUMIFS(CQ13:CX13,CQ13:CX13,"&gt;=0"))</f>
        <v>82</v>
      </c>
      <c r="CZ13" s="89">
        <f t="shared" ref="CZ13:CZ44" si="20">IFERROR(IF($CZ$9=0,0,((CY13/SUMIFS($CQ$12:$CX$12,CQ13:CX13,"&gt;=0"))*100)),"")</f>
        <v>82</v>
      </c>
      <c r="DA13" s="497">
        <v>43</v>
      </c>
      <c r="DB13" s="497"/>
      <c r="DC13" s="80">
        <f t="shared" ref="DC13:DC44" si="21">IFERROR(IF(OR($DC$9="",$DC$9=0),0,IF((DA13/$DA$11*100)*$DC$9/100=0,"",(DA13/$DA$11*100)*$DC$9/100)),"")</f>
        <v>17.916666666666668</v>
      </c>
      <c r="DD13" s="90" t="str">
        <f t="shared" ref="DD13:DD44" si="22">IFERROR((R13*$R$9+AD13*$AD$9)/100*$AC$8/100,"")</f>
        <v/>
      </c>
      <c r="DE13" s="91">
        <f t="shared" ref="DE13:DE44" si="23">IFERROR(((AP13*$AP$9+AY13*$AY$9+BB13*$BB$9)/100)*$BA$8/100,"")</f>
        <v>14.375</v>
      </c>
      <c r="DF13" s="91">
        <f t="shared" ref="DF13:DF44" si="24">IFERROR(((BI13*$BI$9+BU13*$BU$9+CB13*$CB$9+CI13*$CI$9+CP13*$CP$9+CZ13*$CZ$9)/100)*$CY$8/100,"")</f>
        <v>33.935326086956522</v>
      </c>
      <c r="DG13" s="92">
        <f t="shared" ref="DG13:DG44" si="25">IFERROR(DC13,"")</f>
        <v>17.916666666666668</v>
      </c>
      <c r="DH13" s="93">
        <f t="shared" ref="DH13:DH44" si="26">IFERROR(IF(AND($C$8="",$E$7="",$AE$7="",$BC$7="",$E$6=""),IF(SUM(DD13:DG13)=0,"",SUM(DD13:DG13)),""),"")</f>
        <v>66.226992753623193</v>
      </c>
      <c r="DI13" s="94">
        <f t="shared" ref="DI13:DI44" si="27">IFERROR(75+(100-75)/(100-60)*(DH13-60),"")</f>
        <v>78.891870471014499</v>
      </c>
      <c r="DJ13" s="95">
        <f t="shared" ref="DJ13:DJ44" si="28">IFERROR(75+(100-75)/(100-55)*(DH13-55),"")</f>
        <v>81.237218196457334</v>
      </c>
      <c r="DK13" s="96">
        <f t="shared" ref="DK13:DK44" si="29">IFERROR(75+(100-75)/(100-50)*(DH13-50),"")</f>
        <v>83.113496376811597</v>
      </c>
      <c r="DL13" s="97">
        <f t="shared" ref="DL13:DL44" si="30">IFERROR(IF(ROUND(IF($C$7="Green",DI13,IF($C$7="Orange",DJ13,IF($C$7="Yellow",DK13,"Error!"))),0)&lt;70,70,ROUND(IF($C$7="Green",DI13,IF($C$7="Orange",DJ13,IF($C$7="Yellow",DK13,"Error!"))),0)),"")</f>
        <v>81</v>
      </c>
      <c r="DM13" s="98"/>
      <c r="DN13" s="1"/>
      <c r="DR13" s="275" t="s">
        <v>40</v>
      </c>
      <c r="DS13" s="275"/>
      <c r="DT13" s="275"/>
      <c r="DU13" s="275"/>
      <c r="DV13" s="276">
        <f>COUNTIFS($DL$13:$DL$67,"&gt;=95",$DL$13:$DL$67,"&lt;=100")</f>
        <v>0</v>
      </c>
      <c r="DW13" s="276"/>
    </row>
    <row r="14" spans="1:127" ht="18" customHeight="1" thickBot="1">
      <c r="A14" s="70"/>
      <c r="B14" s="71" t="s">
        <v>389</v>
      </c>
      <c r="C14" s="252" t="s">
        <v>390</v>
      </c>
      <c r="D14" s="253"/>
      <c r="E14" s="182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 t="str">
        <f t="shared" si="0"/>
        <v/>
      </c>
      <c r="R14" s="76" t="str">
        <f t="shared" si="1"/>
        <v/>
      </c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 t="str">
        <f t="shared" si="2"/>
        <v/>
      </c>
      <c r="AD14" s="79" t="str">
        <f t="shared" si="3"/>
        <v/>
      </c>
      <c r="AE14" s="182">
        <v>1</v>
      </c>
      <c r="AF14" s="76">
        <v>3</v>
      </c>
      <c r="AG14" s="76"/>
      <c r="AH14" s="76"/>
      <c r="AI14" s="76"/>
      <c r="AJ14" s="76"/>
      <c r="AK14" s="76"/>
      <c r="AL14" s="76"/>
      <c r="AM14" s="76"/>
      <c r="AN14" s="76"/>
      <c r="AO14" s="76">
        <f t="shared" si="4"/>
        <v>4</v>
      </c>
      <c r="AP14" s="76">
        <f t="shared" si="5"/>
        <v>20</v>
      </c>
      <c r="AQ14" s="78">
        <v>23</v>
      </c>
      <c r="AR14" s="78"/>
      <c r="AS14" s="78"/>
      <c r="AT14" s="78"/>
      <c r="AU14" s="78"/>
      <c r="AV14" s="78"/>
      <c r="AW14" s="78"/>
      <c r="AX14" s="78">
        <f t="shared" si="6"/>
        <v>23</v>
      </c>
      <c r="AY14" s="78">
        <f t="shared" si="7"/>
        <v>76.666666666666671</v>
      </c>
      <c r="AZ14" s="384"/>
      <c r="BA14" s="385"/>
      <c r="BB14" s="80">
        <f t="shared" si="8"/>
        <v>0</v>
      </c>
      <c r="BC14" s="76">
        <v>79</v>
      </c>
      <c r="BD14" s="182">
        <v>70</v>
      </c>
      <c r="BE14" s="76"/>
      <c r="BF14" s="76"/>
      <c r="BG14" s="76"/>
      <c r="BH14" s="76">
        <f t="shared" si="9"/>
        <v>149</v>
      </c>
      <c r="BI14" s="76">
        <f t="shared" si="10"/>
        <v>74.5</v>
      </c>
      <c r="BJ14" s="78">
        <v>12</v>
      </c>
      <c r="BK14" s="78">
        <v>1</v>
      </c>
      <c r="BL14" s="78">
        <v>1</v>
      </c>
      <c r="BM14" s="78">
        <v>1</v>
      </c>
      <c r="BN14" s="78">
        <v>1</v>
      </c>
      <c r="BO14" s="78"/>
      <c r="BP14" s="78"/>
      <c r="BQ14" s="78"/>
      <c r="BR14" s="78"/>
      <c r="BS14" s="78"/>
      <c r="BT14" s="78">
        <f t="shared" si="11"/>
        <v>16</v>
      </c>
      <c r="BU14" s="78">
        <f t="shared" si="12"/>
        <v>13.913043478260869</v>
      </c>
      <c r="BV14" s="82">
        <v>88</v>
      </c>
      <c r="BW14" s="82">
        <v>70</v>
      </c>
      <c r="BX14" s="82"/>
      <c r="BY14" s="82"/>
      <c r="BZ14" s="82"/>
      <c r="CA14" s="82">
        <f t="shared" si="13"/>
        <v>158</v>
      </c>
      <c r="CB14" s="82">
        <f t="shared" si="14"/>
        <v>79</v>
      </c>
      <c r="CC14" s="84">
        <v>70</v>
      </c>
      <c r="CD14" s="84">
        <v>70</v>
      </c>
      <c r="CE14" s="84"/>
      <c r="CF14" s="84"/>
      <c r="CG14" s="84"/>
      <c r="CH14" s="84">
        <f t="shared" si="15"/>
        <v>140</v>
      </c>
      <c r="CI14" s="84">
        <f t="shared" si="16"/>
        <v>70</v>
      </c>
      <c r="CJ14" s="86"/>
      <c r="CK14" s="86"/>
      <c r="CL14" s="86"/>
      <c r="CM14" s="86"/>
      <c r="CN14" s="86"/>
      <c r="CO14" s="86" t="str">
        <f t="shared" si="17"/>
        <v/>
      </c>
      <c r="CP14" s="86">
        <f t="shared" si="18"/>
        <v>0</v>
      </c>
      <c r="CQ14" s="182">
        <v>84</v>
      </c>
      <c r="CR14" s="76"/>
      <c r="CS14" s="76"/>
      <c r="CT14" s="88"/>
      <c r="CU14" s="88"/>
      <c r="CV14" s="88"/>
      <c r="CW14" s="88"/>
      <c r="CX14" s="88"/>
      <c r="CY14" s="88">
        <f t="shared" si="19"/>
        <v>84</v>
      </c>
      <c r="CZ14" s="89">
        <f t="shared" si="20"/>
        <v>84</v>
      </c>
      <c r="DA14" s="497">
        <v>35</v>
      </c>
      <c r="DB14" s="497"/>
      <c r="DC14" s="80">
        <f t="shared" si="21"/>
        <v>14.583333333333336</v>
      </c>
      <c r="DD14" s="90" t="str">
        <f t="shared" si="22"/>
        <v/>
      </c>
      <c r="DE14" s="91">
        <f t="shared" si="23"/>
        <v>12.083333333333336</v>
      </c>
      <c r="DF14" s="91">
        <f t="shared" si="24"/>
        <v>29.111956521739131</v>
      </c>
      <c r="DG14" s="92">
        <f t="shared" si="25"/>
        <v>14.583333333333336</v>
      </c>
      <c r="DH14" s="93">
        <f t="shared" si="26"/>
        <v>55.778623188405803</v>
      </c>
      <c r="DI14" s="94">
        <f t="shared" si="27"/>
        <v>72.361639492753625</v>
      </c>
      <c r="DJ14" s="95">
        <f t="shared" si="28"/>
        <v>75.43256843800323</v>
      </c>
      <c r="DK14" s="96">
        <f t="shared" si="29"/>
        <v>77.889311594202894</v>
      </c>
      <c r="DL14" s="97">
        <f t="shared" si="30"/>
        <v>75</v>
      </c>
      <c r="DM14" s="98"/>
      <c r="DN14" s="1"/>
      <c r="DR14" s="275" t="s">
        <v>43</v>
      </c>
      <c r="DS14" s="275"/>
      <c r="DT14" s="275"/>
      <c r="DU14" s="275"/>
      <c r="DV14" s="276">
        <f>COUNTIFS($DL$13:$DL$67,"&gt;=90",$DL$13:$DL$67,"&lt;95")</f>
        <v>1</v>
      </c>
      <c r="DW14" s="276"/>
    </row>
    <row r="15" spans="1:127" ht="18" customHeight="1" thickBot="1">
      <c r="A15" s="70"/>
      <c r="B15" s="99" t="s">
        <v>391</v>
      </c>
      <c r="C15" s="250" t="s">
        <v>392</v>
      </c>
      <c r="D15" s="251"/>
      <c r="E15" s="182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 t="str">
        <f t="shared" si="0"/>
        <v/>
      </c>
      <c r="R15" s="76" t="str">
        <f t="shared" si="1"/>
        <v/>
      </c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 t="str">
        <f t="shared" si="2"/>
        <v/>
      </c>
      <c r="AD15" s="79" t="str">
        <f t="shared" si="3"/>
        <v/>
      </c>
      <c r="AE15" s="182">
        <v>1</v>
      </c>
      <c r="AF15" s="76">
        <v>6</v>
      </c>
      <c r="AG15" s="76"/>
      <c r="AH15" s="76"/>
      <c r="AI15" s="76"/>
      <c r="AJ15" s="76"/>
      <c r="AK15" s="76"/>
      <c r="AL15" s="76"/>
      <c r="AM15" s="76"/>
      <c r="AN15" s="76"/>
      <c r="AO15" s="76">
        <f t="shared" si="4"/>
        <v>7</v>
      </c>
      <c r="AP15" s="76">
        <f t="shared" si="5"/>
        <v>35</v>
      </c>
      <c r="AQ15" s="78">
        <v>24</v>
      </c>
      <c r="AR15" s="78"/>
      <c r="AS15" s="78"/>
      <c r="AT15" s="78"/>
      <c r="AU15" s="78"/>
      <c r="AV15" s="78"/>
      <c r="AW15" s="78"/>
      <c r="AX15" s="78">
        <f t="shared" si="6"/>
        <v>24</v>
      </c>
      <c r="AY15" s="78">
        <f t="shared" si="7"/>
        <v>80</v>
      </c>
      <c r="AZ15" s="384"/>
      <c r="BA15" s="385"/>
      <c r="BB15" s="80">
        <f t="shared" si="8"/>
        <v>0</v>
      </c>
      <c r="BC15" s="76">
        <v>86</v>
      </c>
      <c r="BD15" s="182">
        <v>83</v>
      </c>
      <c r="BE15" s="76"/>
      <c r="BF15" s="76"/>
      <c r="BG15" s="76"/>
      <c r="BH15" s="76">
        <f t="shared" si="9"/>
        <v>169</v>
      </c>
      <c r="BI15" s="76">
        <f t="shared" si="10"/>
        <v>84.5</v>
      </c>
      <c r="BJ15" s="78">
        <v>15</v>
      </c>
      <c r="BK15" s="78">
        <v>17</v>
      </c>
      <c r="BL15" s="78">
        <v>20</v>
      </c>
      <c r="BM15" s="78">
        <v>28</v>
      </c>
      <c r="BN15" s="78">
        <v>20</v>
      </c>
      <c r="BO15" s="78"/>
      <c r="BP15" s="78"/>
      <c r="BQ15" s="78"/>
      <c r="BR15" s="78"/>
      <c r="BS15" s="78"/>
      <c r="BT15" s="78">
        <f t="shared" si="11"/>
        <v>100</v>
      </c>
      <c r="BU15" s="78">
        <f t="shared" si="12"/>
        <v>86.956521739130437</v>
      </c>
      <c r="BV15" s="82">
        <v>70</v>
      </c>
      <c r="BW15" s="82">
        <v>70</v>
      </c>
      <c r="BX15" s="82"/>
      <c r="BY15" s="82"/>
      <c r="BZ15" s="82"/>
      <c r="CA15" s="82">
        <f t="shared" si="13"/>
        <v>140</v>
      </c>
      <c r="CB15" s="82">
        <f t="shared" si="14"/>
        <v>70</v>
      </c>
      <c r="CC15" s="84">
        <v>70</v>
      </c>
      <c r="CD15" s="84">
        <v>70</v>
      </c>
      <c r="CE15" s="84"/>
      <c r="CF15" s="84"/>
      <c r="CG15" s="84"/>
      <c r="CH15" s="84">
        <f t="shared" si="15"/>
        <v>140</v>
      </c>
      <c r="CI15" s="84">
        <f t="shared" si="16"/>
        <v>70</v>
      </c>
      <c r="CJ15" s="86"/>
      <c r="CK15" s="86"/>
      <c r="CL15" s="86"/>
      <c r="CM15" s="86"/>
      <c r="CN15" s="86"/>
      <c r="CO15" s="86" t="str">
        <f t="shared" si="17"/>
        <v/>
      </c>
      <c r="CP15" s="86">
        <f t="shared" si="18"/>
        <v>0</v>
      </c>
      <c r="CQ15" s="182">
        <v>84</v>
      </c>
      <c r="CR15" s="76"/>
      <c r="CS15" s="76"/>
      <c r="CT15" s="88"/>
      <c r="CU15" s="88"/>
      <c r="CV15" s="88"/>
      <c r="CW15" s="88"/>
      <c r="CX15" s="88"/>
      <c r="CY15" s="88">
        <f t="shared" si="19"/>
        <v>84</v>
      </c>
      <c r="CZ15" s="89">
        <f t="shared" si="20"/>
        <v>84</v>
      </c>
      <c r="DA15" s="497">
        <v>34</v>
      </c>
      <c r="DB15" s="497"/>
      <c r="DC15" s="80">
        <f t="shared" si="21"/>
        <v>14.166666666666664</v>
      </c>
      <c r="DD15" s="90" t="str">
        <f t="shared" si="22"/>
        <v/>
      </c>
      <c r="DE15" s="91">
        <f t="shared" si="23"/>
        <v>14.375</v>
      </c>
      <c r="DF15" s="91">
        <f t="shared" si="24"/>
        <v>40.393478260869564</v>
      </c>
      <c r="DG15" s="92">
        <f t="shared" si="25"/>
        <v>14.166666666666664</v>
      </c>
      <c r="DH15" s="93">
        <f t="shared" si="26"/>
        <v>68.935144927536228</v>
      </c>
      <c r="DI15" s="94">
        <f t="shared" si="27"/>
        <v>80.584465579710141</v>
      </c>
      <c r="DJ15" s="95">
        <f t="shared" si="28"/>
        <v>82.74174718196457</v>
      </c>
      <c r="DK15" s="96">
        <f t="shared" si="29"/>
        <v>84.467572463768107</v>
      </c>
      <c r="DL15" s="97">
        <f t="shared" si="30"/>
        <v>83</v>
      </c>
      <c r="DM15" s="98"/>
      <c r="DN15" s="1"/>
      <c r="DR15" s="275" t="s">
        <v>46</v>
      </c>
      <c r="DS15" s="275"/>
      <c r="DT15" s="275"/>
      <c r="DU15" s="275"/>
      <c r="DV15" s="276">
        <f>COUNTIFS($DL$13:$DL$67,"&gt;=85",$DL$13:$DL$67,"&lt;90")</f>
        <v>4</v>
      </c>
      <c r="DW15" s="276"/>
    </row>
    <row r="16" spans="1:127" ht="18" customHeight="1" thickBot="1">
      <c r="A16" s="70"/>
      <c r="B16" s="71" t="s">
        <v>393</v>
      </c>
      <c r="C16" s="252" t="s">
        <v>394</v>
      </c>
      <c r="D16" s="253"/>
      <c r="E16" s="182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 t="str">
        <f t="shared" si="0"/>
        <v/>
      </c>
      <c r="R16" s="76" t="str">
        <f t="shared" si="1"/>
        <v/>
      </c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 t="str">
        <f t="shared" si="2"/>
        <v/>
      </c>
      <c r="AD16" s="79" t="str">
        <f t="shared" si="3"/>
        <v/>
      </c>
      <c r="AE16" s="182">
        <v>1</v>
      </c>
      <c r="AF16" s="76">
        <v>1</v>
      </c>
      <c r="AG16" s="76"/>
      <c r="AH16" s="76"/>
      <c r="AI16" s="76"/>
      <c r="AJ16" s="76"/>
      <c r="AK16" s="76"/>
      <c r="AL16" s="76"/>
      <c r="AM16" s="76"/>
      <c r="AN16" s="76"/>
      <c r="AO16" s="76">
        <f t="shared" si="4"/>
        <v>2</v>
      </c>
      <c r="AP16" s="76">
        <f t="shared" si="5"/>
        <v>10</v>
      </c>
      <c r="AQ16" s="78">
        <v>1</v>
      </c>
      <c r="AR16" s="78"/>
      <c r="AS16" s="78"/>
      <c r="AT16" s="78"/>
      <c r="AU16" s="78"/>
      <c r="AV16" s="78"/>
      <c r="AW16" s="78"/>
      <c r="AX16" s="78">
        <f t="shared" si="6"/>
        <v>1</v>
      </c>
      <c r="AY16" s="78">
        <f t="shared" si="7"/>
        <v>3.3333333333333335</v>
      </c>
      <c r="AZ16" s="384"/>
      <c r="BA16" s="385"/>
      <c r="BB16" s="80">
        <f t="shared" si="8"/>
        <v>0</v>
      </c>
      <c r="BC16" s="76">
        <v>78</v>
      </c>
      <c r="BD16" s="182">
        <v>70</v>
      </c>
      <c r="BE16" s="76"/>
      <c r="BF16" s="76"/>
      <c r="BG16" s="76"/>
      <c r="BH16" s="76">
        <f t="shared" si="9"/>
        <v>148</v>
      </c>
      <c r="BI16" s="76">
        <f t="shared" si="10"/>
        <v>74</v>
      </c>
      <c r="BJ16" s="78">
        <v>8</v>
      </c>
      <c r="BK16" s="78">
        <v>1</v>
      </c>
      <c r="BL16" s="78">
        <v>1</v>
      </c>
      <c r="BM16" s="78">
        <v>25</v>
      </c>
      <c r="BN16" s="78">
        <v>1</v>
      </c>
      <c r="BO16" s="78"/>
      <c r="BP16" s="78"/>
      <c r="BQ16" s="78"/>
      <c r="BR16" s="78"/>
      <c r="BS16" s="78"/>
      <c r="BT16" s="78">
        <f t="shared" si="11"/>
        <v>36</v>
      </c>
      <c r="BU16" s="78">
        <f t="shared" si="12"/>
        <v>31.304347826086961</v>
      </c>
      <c r="BV16" s="82">
        <v>86</v>
      </c>
      <c r="BW16" s="82">
        <v>70</v>
      </c>
      <c r="BX16" s="82"/>
      <c r="BY16" s="82"/>
      <c r="BZ16" s="82"/>
      <c r="CA16" s="82">
        <f t="shared" si="13"/>
        <v>156</v>
      </c>
      <c r="CB16" s="82">
        <f t="shared" si="14"/>
        <v>78</v>
      </c>
      <c r="CC16" s="84">
        <v>70</v>
      </c>
      <c r="CD16" s="84">
        <v>98</v>
      </c>
      <c r="CE16" s="84"/>
      <c r="CF16" s="84"/>
      <c r="CG16" s="84"/>
      <c r="CH16" s="84">
        <f t="shared" si="15"/>
        <v>168</v>
      </c>
      <c r="CI16" s="84">
        <f t="shared" si="16"/>
        <v>84</v>
      </c>
      <c r="CJ16" s="86"/>
      <c r="CK16" s="86"/>
      <c r="CL16" s="86"/>
      <c r="CM16" s="86"/>
      <c r="CN16" s="86"/>
      <c r="CO16" s="86" t="str">
        <f t="shared" si="17"/>
        <v/>
      </c>
      <c r="CP16" s="86">
        <f t="shared" si="18"/>
        <v>0</v>
      </c>
      <c r="CQ16" s="182">
        <v>70</v>
      </c>
      <c r="CR16" s="76"/>
      <c r="CS16" s="76"/>
      <c r="CT16" s="88"/>
      <c r="CU16" s="88"/>
      <c r="CV16" s="88"/>
      <c r="CW16" s="88"/>
      <c r="CX16" s="88"/>
      <c r="CY16" s="88">
        <f t="shared" si="19"/>
        <v>70</v>
      </c>
      <c r="CZ16" s="89">
        <f t="shared" si="20"/>
        <v>70</v>
      </c>
      <c r="DA16" s="497">
        <v>39</v>
      </c>
      <c r="DB16" s="497"/>
      <c r="DC16" s="80">
        <f t="shared" si="21"/>
        <v>16.25</v>
      </c>
      <c r="DD16" s="90" t="str">
        <f t="shared" si="22"/>
        <v/>
      </c>
      <c r="DE16" s="91">
        <f t="shared" si="23"/>
        <v>1.666666666666667</v>
      </c>
      <c r="DF16" s="91">
        <f t="shared" si="24"/>
        <v>31.245652173913044</v>
      </c>
      <c r="DG16" s="92">
        <f t="shared" si="25"/>
        <v>16.25</v>
      </c>
      <c r="DH16" s="93">
        <f t="shared" si="26"/>
        <v>49.162318840579708</v>
      </c>
      <c r="DI16" s="94">
        <f t="shared" si="27"/>
        <v>68.226449275362313</v>
      </c>
      <c r="DJ16" s="95">
        <f t="shared" si="28"/>
        <v>71.756843800322059</v>
      </c>
      <c r="DK16" s="96">
        <f t="shared" si="29"/>
        <v>74.58115942028985</v>
      </c>
      <c r="DL16" s="97">
        <f t="shared" si="30"/>
        <v>72</v>
      </c>
      <c r="DM16" s="98"/>
      <c r="DN16" s="1"/>
      <c r="DR16" s="275" t="s">
        <v>49</v>
      </c>
      <c r="DS16" s="275"/>
      <c r="DT16" s="275"/>
      <c r="DU16" s="275"/>
      <c r="DV16" s="276">
        <f>COUNTIFS($DL$13:$DL$67,"&gt;=80",$DL$13:$DL$67,"&lt;85")</f>
        <v>11</v>
      </c>
      <c r="DW16" s="276"/>
    </row>
    <row r="17" spans="1:127" ht="18" customHeight="1" thickBot="1">
      <c r="A17" s="174"/>
      <c r="B17" s="71" t="s">
        <v>395</v>
      </c>
      <c r="C17" s="252" t="s">
        <v>396</v>
      </c>
      <c r="D17" s="253"/>
      <c r="E17" s="182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 t="str">
        <f t="shared" si="0"/>
        <v/>
      </c>
      <c r="R17" s="76" t="str">
        <f t="shared" si="1"/>
        <v/>
      </c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 t="str">
        <f t="shared" si="2"/>
        <v/>
      </c>
      <c r="AD17" s="79" t="str">
        <f t="shared" si="3"/>
        <v/>
      </c>
      <c r="AE17" s="182">
        <v>1</v>
      </c>
      <c r="AF17" s="76">
        <v>5</v>
      </c>
      <c r="AG17" s="76"/>
      <c r="AH17" s="76"/>
      <c r="AI17" s="76"/>
      <c r="AJ17" s="76"/>
      <c r="AK17" s="76"/>
      <c r="AL17" s="76"/>
      <c r="AM17" s="76"/>
      <c r="AN17" s="76"/>
      <c r="AO17" s="76">
        <f t="shared" si="4"/>
        <v>6</v>
      </c>
      <c r="AP17" s="76">
        <f t="shared" si="5"/>
        <v>30</v>
      </c>
      <c r="AQ17" s="78">
        <v>1</v>
      </c>
      <c r="AR17" s="78"/>
      <c r="AS17" s="78"/>
      <c r="AT17" s="78"/>
      <c r="AU17" s="78"/>
      <c r="AV17" s="78"/>
      <c r="AW17" s="78"/>
      <c r="AX17" s="78">
        <f t="shared" si="6"/>
        <v>1</v>
      </c>
      <c r="AY17" s="78">
        <f t="shared" si="7"/>
        <v>3.3333333333333335</v>
      </c>
      <c r="AZ17" s="384"/>
      <c r="BA17" s="385"/>
      <c r="BB17" s="80">
        <f t="shared" si="8"/>
        <v>0</v>
      </c>
      <c r="BC17" s="76">
        <v>80</v>
      </c>
      <c r="BD17" s="182">
        <v>98</v>
      </c>
      <c r="BE17" s="76"/>
      <c r="BF17" s="76"/>
      <c r="BG17" s="76"/>
      <c r="BH17" s="76">
        <f t="shared" si="9"/>
        <v>178</v>
      </c>
      <c r="BI17" s="76">
        <f t="shared" si="10"/>
        <v>89</v>
      </c>
      <c r="BJ17" s="78">
        <v>1</v>
      </c>
      <c r="BK17" s="78">
        <v>1</v>
      </c>
      <c r="BL17" s="78">
        <v>1</v>
      </c>
      <c r="BM17" s="78">
        <v>1</v>
      </c>
      <c r="BN17" s="78">
        <v>9</v>
      </c>
      <c r="BO17" s="78"/>
      <c r="BP17" s="78"/>
      <c r="BQ17" s="78"/>
      <c r="BR17" s="78"/>
      <c r="BS17" s="78"/>
      <c r="BT17" s="78">
        <f t="shared" si="11"/>
        <v>13</v>
      </c>
      <c r="BU17" s="78">
        <f t="shared" si="12"/>
        <v>11.304347826086957</v>
      </c>
      <c r="BV17" s="82">
        <v>85</v>
      </c>
      <c r="BW17" s="82">
        <v>98</v>
      </c>
      <c r="BX17" s="82"/>
      <c r="BY17" s="82"/>
      <c r="BZ17" s="82"/>
      <c r="CA17" s="82">
        <f t="shared" si="13"/>
        <v>183</v>
      </c>
      <c r="CB17" s="82">
        <f t="shared" si="14"/>
        <v>91.5</v>
      </c>
      <c r="CC17" s="84">
        <v>98</v>
      </c>
      <c r="CD17" s="84">
        <v>92</v>
      </c>
      <c r="CE17" s="84"/>
      <c r="CF17" s="84"/>
      <c r="CG17" s="84"/>
      <c r="CH17" s="84">
        <f t="shared" si="15"/>
        <v>190</v>
      </c>
      <c r="CI17" s="84">
        <f t="shared" si="16"/>
        <v>95</v>
      </c>
      <c r="CJ17" s="86"/>
      <c r="CK17" s="86"/>
      <c r="CL17" s="86"/>
      <c r="CM17" s="86"/>
      <c r="CN17" s="86"/>
      <c r="CO17" s="86" t="str">
        <f t="shared" si="17"/>
        <v/>
      </c>
      <c r="CP17" s="86">
        <f t="shared" si="18"/>
        <v>0</v>
      </c>
      <c r="CQ17" s="182">
        <v>80</v>
      </c>
      <c r="CR17" s="76"/>
      <c r="CS17" s="76"/>
      <c r="CT17" s="88"/>
      <c r="CU17" s="88"/>
      <c r="CV17" s="88"/>
      <c r="CW17" s="88"/>
      <c r="CX17" s="88"/>
      <c r="CY17" s="88">
        <f t="shared" si="19"/>
        <v>80</v>
      </c>
      <c r="CZ17" s="89">
        <f t="shared" si="20"/>
        <v>80</v>
      </c>
      <c r="DA17" s="497">
        <v>34</v>
      </c>
      <c r="DB17" s="497"/>
      <c r="DC17" s="80">
        <f t="shared" si="21"/>
        <v>14.166666666666664</v>
      </c>
      <c r="DD17" s="90" t="str">
        <f t="shared" si="22"/>
        <v/>
      </c>
      <c r="DE17" s="91">
        <f t="shared" si="23"/>
        <v>4.166666666666667</v>
      </c>
      <c r="DF17" s="91">
        <f t="shared" si="24"/>
        <v>32.583152173913042</v>
      </c>
      <c r="DG17" s="92">
        <f t="shared" si="25"/>
        <v>14.166666666666664</v>
      </c>
      <c r="DH17" s="93">
        <f t="shared" si="26"/>
        <v>50.916485507246371</v>
      </c>
      <c r="DI17" s="94">
        <f t="shared" si="27"/>
        <v>69.322803442028984</v>
      </c>
      <c r="DJ17" s="95">
        <f t="shared" si="28"/>
        <v>72.731380837359097</v>
      </c>
      <c r="DK17" s="96">
        <f t="shared" si="29"/>
        <v>75.458242753623182</v>
      </c>
      <c r="DL17" s="97">
        <f t="shared" si="30"/>
        <v>73</v>
      </c>
      <c r="DM17" s="98"/>
      <c r="DN17" s="1"/>
      <c r="DR17" s="275" t="s">
        <v>52</v>
      </c>
      <c r="DS17" s="275"/>
      <c r="DT17" s="275"/>
      <c r="DU17" s="275"/>
      <c r="DV17" s="276">
        <f>COUNTIFS($DL$13:$DL$67,"&gt;=75",$DL$13:$DL$67,"&lt;80")</f>
        <v>10</v>
      </c>
      <c r="DW17" s="276"/>
    </row>
    <row r="18" spans="1:127" ht="18" customHeight="1" thickBot="1">
      <c r="A18" s="70"/>
      <c r="B18" s="103" t="s">
        <v>397</v>
      </c>
      <c r="C18" s="250" t="s">
        <v>398</v>
      </c>
      <c r="D18" s="253"/>
      <c r="E18" s="182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 t="str">
        <f t="shared" si="0"/>
        <v/>
      </c>
      <c r="R18" s="76" t="str">
        <f t="shared" si="1"/>
        <v/>
      </c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 t="str">
        <f t="shared" si="2"/>
        <v/>
      </c>
      <c r="AD18" s="79" t="str">
        <f t="shared" si="3"/>
        <v/>
      </c>
      <c r="AE18" s="182">
        <v>1</v>
      </c>
      <c r="AF18" s="76">
        <v>3</v>
      </c>
      <c r="AG18" s="76"/>
      <c r="AH18" s="76"/>
      <c r="AI18" s="76"/>
      <c r="AJ18" s="76"/>
      <c r="AK18" s="76"/>
      <c r="AL18" s="76"/>
      <c r="AM18" s="76"/>
      <c r="AN18" s="76"/>
      <c r="AO18" s="76">
        <f t="shared" si="4"/>
        <v>4</v>
      </c>
      <c r="AP18" s="76">
        <f t="shared" si="5"/>
        <v>20</v>
      </c>
      <c r="AQ18" s="78">
        <v>24</v>
      </c>
      <c r="AR18" s="78"/>
      <c r="AS18" s="78"/>
      <c r="AT18" s="78"/>
      <c r="AU18" s="78"/>
      <c r="AV18" s="78"/>
      <c r="AW18" s="78"/>
      <c r="AX18" s="78">
        <f t="shared" si="6"/>
        <v>24</v>
      </c>
      <c r="AY18" s="78">
        <f t="shared" si="7"/>
        <v>80</v>
      </c>
      <c r="AZ18" s="384"/>
      <c r="BA18" s="385"/>
      <c r="BB18" s="80">
        <f t="shared" si="8"/>
        <v>0</v>
      </c>
      <c r="BC18" s="76">
        <v>85</v>
      </c>
      <c r="BD18" s="182">
        <v>70</v>
      </c>
      <c r="BE18" s="76"/>
      <c r="BF18" s="76"/>
      <c r="BG18" s="76"/>
      <c r="BH18" s="76">
        <f t="shared" si="9"/>
        <v>155</v>
      </c>
      <c r="BI18" s="76">
        <f t="shared" si="10"/>
        <v>77.5</v>
      </c>
      <c r="BJ18" s="78">
        <v>1</v>
      </c>
      <c r="BK18" s="78">
        <v>1</v>
      </c>
      <c r="BL18" s="78">
        <v>23</v>
      </c>
      <c r="BM18" s="78">
        <v>26</v>
      </c>
      <c r="BN18" s="78">
        <v>13</v>
      </c>
      <c r="BO18" s="78"/>
      <c r="BP18" s="78"/>
      <c r="BQ18" s="78"/>
      <c r="BR18" s="78"/>
      <c r="BS18" s="78"/>
      <c r="BT18" s="78">
        <f t="shared" si="11"/>
        <v>64</v>
      </c>
      <c r="BU18" s="78">
        <f t="shared" si="12"/>
        <v>55.652173913043477</v>
      </c>
      <c r="BV18" s="82">
        <v>70</v>
      </c>
      <c r="BW18" s="82">
        <v>70</v>
      </c>
      <c r="BX18" s="82"/>
      <c r="BY18" s="82"/>
      <c r="BZ18" s="82"/>
      <c r="CA18" s="82">
        <f t="shared" si="13"/>
        <v>140</v>
      </c>
      <c r="CB18" s="82">
        <f t="shared" si="14"/>
        <v>70</v>
      </c>
      <c r="CC18" s="84">
        <v>83</v>
      </c>
      <c r="CD18" s="84">
        <v>98</v>
      </c>
      <c r="CE18" s="84"/>
      <c r="CF18" s="84"/>
      <c r="CG18" s="84"/>
      <c r="CH18" s="84">
        <f t="shared" si="15"/>
        <v>181</v>
      </c>
      <c r="CI18" s="84">
        <f t="shared" si="16"/>
        <v>90.5</v>
      </c>
      <c r="CJ18" s="86"/>
      <c r="CK18" s="86"/>
      <c r="CL18" s="86"/>
      <c r="CM18" s="86"/>
      <c r="CN18" s="86"/>
      <c r="CO18" s="86" t="str">
        <f t="shared" si="17"/>
        <v/>
      </c>
      <c r="CP18" s="86">
        <f t="shared" si="18"/>
        <v>0</v>
      </c>
      <c r="CQ18" s="182">
        <v>86</v>
      </c>
      <c r="CR18" s="76"/>
      <c r="CS18" s="76"/>
      <c r="CT18" s="88"/>
      <c r="CU18" s="88"/>
      <c r="CV18" s="88"/>
      <c r="CW18" s="88"/>
      <c r="CX18" s="88"/>
      <c r="CY18" s="88">
        <f t="shared" si="19"/>
        <v>86</v>
      </c>
      <c r="CZ18" s="89">
        <f t="shared" si="20"/>
        <v>86</v>
      </c>
      <c r="DA18" s="497">
        <v>33</v>
      </c>
      <c r="DB18" s="497"/>
      <c r="DC18" s="80">
        <f t="shared" si="21"/>
        <v>13.750000000000002</v>
      </c>
      <c r="DD18" s="90" t="str">
        <f t="shared" si="22"/>
        <v/>
      </c>
      <c r="DE18" s="91">
        <f t="shared" si="23"/>
        <v>12.5</v>
      </c>
      <c r="DF18" s="91">
        <f t="shared" si="24"/>
        <v>36.735326086956519</v>
      </c>
      <c r="DG18" s="92">
        <f t="shared" si="25"/>
        <v>13.750000000000002</v>
      </c>
      <c r="DH18" s="93">
        <f t="shared" si="26"/>
        <v>62.985326086956519</v>
      </c>
      <c r="DI18" s="94">
        <f t="shared" si="27"/>
        <v>76.865828804347828</v>
      </c>
      <c r="DJ18" s="95">
        <f t="shared" si="28"/>
        <v>79.436292270531396</v>
      </c>
      <c r="DK18" s="96">
        <f t="shared" si="29"/>
        <v>81.49266304347826</v>
      </c>
      <c r="DL18" s="97">
        <f t="shared" si="30"/>
        <v>79</v>
      </c>
      <c r="DM18" s="98"/>
      <c r="DN18" s="1"/>
      <c r="DR18" s="275" t="s">
        <v>55</v>
      </c>
      <c r="DS18" s="275"/>
      <c r="DT18" s="275"/>
      <c r="DU18" s="275"/>
      <c r="DV18" s="276">
        <f>COUNTIFS($DL$13:$DL$67,"&lt;75")</f>
        <v>4</v>
      </c>
      <c r="DW18" s="276"/>
    </row>
    <row r="19" spans="1:127" ht="18" customHeight="1" thickBot="1">
      <c r="A19" s="70"/>
      <c r="B19" s="103" t="s">
        <v>399</v>
      </c>
      <c r="C19" s="250" t="s">
        <v>400</v>
      </c>
      <c r="D19" s="251"/>
      <c r="E19" s="182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 t="str">
        <f t="shared" si="0"/>
        <v/>
      </c>
      <c r="R19" s="76" t="str">
        <f t="shared" si="1"/>
        <v/>
      </c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 t="str">
        <f t="shared" si="2"/>
        <v/>
      </c>
      <c r="AD19" s="79" t="str">
        <f t="shared" si="3"/>
        <v/>
      </c>
      <c r="AE19" s="182">
        <v>1</v>
      </c>
      <c r="AF19" s="76">
        <v>7</v>
      </c>
      <c r="AG19" s="76"/>
      <c r="AH19" s="76"/>
      <c r="AI19" s="76"/>
      <c r="AJ19" s="76"/>
      <c r="AK19" s="76"/>
      <c r="AL19" s="76"/>
      <c r="AM19" s="76"/>
      <c r="AN19" s="76"/>
      <c r="AO19" s="76">
        <f t="shared" si="4"/>
        <v>8</v>
      </c>
      <c r="AP19" s="76">
        <f t="shared" si="5"/>
        <v>40</v>
      </c>
      <c r="AQ19" s="78">
        <v>14</v>
      </c>
      <c r="AR19" s="78"/>
      <c r="AS19" s="78"/>
      <c r="AT19" s="78"/>
      <c r="AU19" s="78"/>
      <c r="AV19" s="78"/>
      <c r="AW19" s="78"/>
      <c r="AX19" s="78">
        <f t="shared" si="6"/>
        <v>14</v>
      </c>
      <c r="AY19" s="78">
        <f t="shared" si="7"/>
        <v>46.666666666666664</v>
      </c>
      <c r="AZ19" s="384"/>
      <c r="BA19" s="385"/>
      <c r="BB19" s="80">
        <f t="shared" si="8"/>
        <v>0</v>
      </c>
      <c r="BC19" s="76">
        <v>83</v>
      </c>
      <c r="BD19" s="182">
        <v>70</v>
      </c>
      <c r="BE19" s="76"/>
      <c r="BF19" s="76"/>
      <c r="BG19" s="76"/>
      <c r="BH19" s="76">
        <f t="shared" si="9"/>
        <v>153</v>
      </c>
      <c r="BI19" s="76">
        <f t="shared" si="10"/>
        <v>76.5</v>
      </c>
      <c r="BJ19" s="78">
        <v>13</v>
      </c>
      <c r="BK19" s="78">
        <v>12</v>
      </c>
      <c r="BL19" s="78">
        <v>16</v>
      </c>
      <c r="BM19" s="78">
        <v>1</v>
      </c>
      <c r="BN19" s="78">
        <v>1</v>
      </c>
      <c r="BO19" s="78"/>
      <c r="BP19" s="78"/>
      <c r="BQ19" s="78"/>
      <c r="BR19" s="78"/>
      <c r="BS19" s="78"/>
      <c r="BT19" s="78">
        <f t="shared" si="11"/>
        <v>43</v>
      </c>
      <c r="BU19" s="78">
        <f t="shared" si="12"/>
        <v>37.391304347826086</v>
      </c>
      <c r="BV19" s="82">
        <v>86</v>
      </c>
      <c r="BW19" s="82">
        <v>70</v>
      </c>
      <c r="BX19" s="82"/>
      <c r="BY19" s="82"/>
      <c r="BZ19" s="82"/>
      <c r="CA19" s="82">
        <f t="shared" si="13"/>
        <v>156</v>
      </c>
      <c r="CB19" s="82">
        <f t="shared" si="14"/>
        <v>78</v>
      </c>
      <c r="CC19" s="84">
        <v>82</v>
      </c>
      <c r="CD19" s="84">
        <v>70</v>
      </c>
      <c r="CE19" s="84"/>
      <c r="CF19" s="84"/>
      <c r="CG19" s="84"/>
      <c r="CH19" s="84">
        <f t="shared" si="15"/>
        <v>152</v>
      </c>
      <c r="CI19" s="84">
        <f t="shared" si="16"/>
        <v>76</v>
      </c>
      <c r="CJ19" s="86"/>
      <c r="CK19" s="86"/>
      <c r="CL19" s="86"/>
      <c r="CM19" s="86"/>
      <c r="CN19" s="86"/>
      <c r="CO19" s="86" t="str">
        <f t="shared" si="17"/>
        <v/>
      </c>
      <c r="CP19" s="86">
        <f t="shared" si="18"/>
        <v>0</v>
      </c>
      <c r="CQ19" s="182">
        <v>80</v>
      </c>
      <c r="CR19" s="76"/>
      <c r="CS19" s="76"/>
      <c r="CT19" s="88"/>
      <c r="CU19" s="88"/>
      <c r="CV19" s="88"/>
      <c r="CW19" s="88"/>
      <c r="CX19" s="88"/>
      <c r="CY19" s="88">
        <f t="shared" si="19"/>
        <v>80</v>
      </c>
      <c r="CZ19" s="89">
        <f t="shared" si="20"/>
        <v>80</v>
      </c>
      <c r="DA19" s="497">
        <v>41</v>
      </c>
      <c r="DB19" s="497"/>
      <c r="DC19" s="80">
        <f t="shared" si="21"/>
        <v>17.083333333333332</v>
      </c>
      <c r="DD19" s="90" t="str">
        <f t="shared" si="22"/>
        <v/>
      </c>
      <c r="DE19" s="91">
        <f t="shared" si="23"/>
        <v>10.833333333333332</v>
      </c>
      <c r="DF19" s="91">
        <f t="shared" si="24"/>
        <v>32.80869565217391</v>
      </c>
      <c r="DG19" s="92">
        <f t="shared" si="25"/>
        <v>17.083333333333332</v>
      </c>
      <c r="DH19" s="93">
        <f t="shared" si="26"/>
        <v>60.725362318840567</v>
      </c>
      <c r="DI19" s="94">
        <f t="shared" si="27"/>
        <v>75.45335144927536</v>
      </c>
      <c r="DJ19" s="95">
        <f t="shared" si="28"/>
        <v>78.18075684380031</v>
      </c>
      <c r="DK19" s="96">
        <f t="shared" si="29"/>
        <v>80.362681159420276</v>
      </c>
      <c r="DL19" s="97">
        <f t="shared" si="30"/>
        <v>78</v>
      </c>
      <c r="DM19" s="98"/>
      <c r="DN19" s="1"/>
      <c r="DR19" s="272" t="s">
        <v>25</v>
      </c>
      <c r="DS19" s="272"/>
      <c r="DT19" s="272"/>
      <c r="DU19" s="272"/>
      <c r="DV19" s="273">
        <f>SUM(DV13:DW18)</f>
        <v>30</v>
      </c>
      <c r="DW19" s="273"/>
    </row>
    <row r="20" spans="1:127" ht="18" customHeight="1" thickBot="1">
      <c r="A20" s="70"/>
      <c r="B20" s="103" t="s">
        <v>401</v>
      </c>
      <c r="C20" s="250" t="s">
        <v>402</v>
      </c>
      <c r="D20" s="251"/>
      <c r="E20" s="182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 t="str">
        <f t="shared" si="0"/>
        <v/>
      </c>
      <c r="R20" s="76" t="str">
        <f t="shared" si="1"/>
        <v/>
      </c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 t="str">
        <f t="shared" si="2"/>
        <v/>
      </c>
      <c r="AD20" s="79" t="str">
        <f t="shared" si="3"/>
        <v/>
      </c>
      <c r="AE20" s="182"/>
      <c r="AF20" s="76"/>
      <c r="AG20" s="76"/>
      <c r="AH20" s="76"/>
      <c r="AI20" s="76"/>
      <c r="AJ20" s="76"/>
      <c r="AK20" s="76"/>
      <c r="AL20" s="76"/>
      <c r="AM20" s="76"/>
      <c r="AN20" s="76"/>
      <c r="AO20" s="76" t="str">
        <f t="shared" si="4"/>
        <v/>
      </c>
      <c r="AP20" s="76" t="str">
        <f t="shared" si="5"/>
        <v/>
      </c>
      <c r="AQ20" s="78"/>
      <c r="AR20" s="78"/>
      <c r="AS20" s="78"/>
      <c r="AT20" s="78"/>
      <c r="AU20" s="78"/>
      <c r="AV20" s="78"/>
      <c r="AW20" s="78"/>
      <c r="AX20" s="78" t="str">
        <f t="shared" si="6"/>
        <v/>
      </c>
      <c r="AY20" s="78" t="str">
        <f t="shared" si="7"/>
        <v/>
      </c>
      <c r="AZ20" s="384"/>
      <c r="BA20" s="385"/>
      <c r="BB20" s="80">
        <f t="shared" si="8"/>
        <v>0</v>
      </c>
      <c r="BC20" s="76"/>
      <c r="BD20" s="182"/>
      <c r="BE20" s="76"/>
      <c r="BF20" s="76"/>
      <c r="BG20" s="76"/>
      <c r="BH20" s="76" t="str">
        <f t="shared" si="9"/>
        <v/>
      </c>
      <c r="BI20" s="76" t="str">
        <f t="shared" si="10"/>
        <v/>
      </c>
      <c r="BJ20" s="78"/>
      <c r="BK20" s="78"/>
      <c r="BL20" s="78"/>
      <c r="BM20" s="78"/>
      <c r="BN20" s="78"/>
      <c r="BO20" s="78"/>
      <c r="BP20" s="78"/>
      <c r="BQ20" s="78"/>
      <c r="BR20" s="78"/>
      <c r="BS20" s="78"/>
      <c r="BT20" s="78" t="str">
        <f t="shared" si="11"/>
        <v/>
      </c>
      <c r="BU20" s="78" t="str">
        <f t="shared" si="12"/>
        <v/>
      </c>
      <c r="BV20" s="82"/>
      <c r="BW20" s="82"/>
      <c r="BX20" s="82"/>
      <c r="BY20" s="82"/>
      <c r="BZ20" s="82"/>
      <c r="CA20" s="82" t="str">
        <f t="shared" si="13"/>
        <v/>
      </c>
      <c r="CB20" s="82" t="str">
        <f t="shared" si="14"/>
        <v/>
      </c>
      <c r="CC20" s="84"/>
      <c r="CD20" s="84"/>
      <c r="CE20" s="84"/>
      <c r="CF20" s="84"/>
      <c r="CG20" s="84"/>
      <c r="CH20" s="84" t="str">
        <f t="shared" si="15"/>
        <v/>
      </c>
      <c r="CI20" s="84" t="str">
        <f t="shared" si="16"/>
        <v/>
      </c>
      <c r="CJ20" s="86"/>
      <c r="CK20" s="86"/>
      <c r="CL20" s="86"/>
      <c r="CM20" s="86"/>
      <c r="CN20" s="86"/>
      <c r="CO20" s="86" t="str">
        <f t="shared" si="17"/>
        <v/>
      </c>
      <c r="CP20" s="86">
        <f t="shared" si="18"/>
        <v>0</v>
      </c>
      <c r="CQ20" s="182"/>
      <c r="CR20" s="76"/>
      <c r="CS20" s="76"/>
      <c r="CT20" s="88"/>
      <c r="CU20" s="88"/>
      <c r="CV20" s="88"/>
      <c r="CW20" s="88"/>
      <c r="CX20" s="88"/>
      <c r="CY20" s="88" t="str">
        <f t="shared" si="19"/>
        <v/>
      </c>
      <c r="CZ20" s="89" t="str">
        <f t="shared" si="20"/>
        <v/>
      </c>
      <c r="DA20" s="497"/>
      <c r="DB20" s="497"/>
      <c r="DC20" s="80" t="str">
        <f t="shared" si="21"/>
        <v/>
      </c>
      <c r="DD20" s="90" t="str">
        <f t="shared" si="22"/>
        <v/>
      </c>
      <c r="DE20" s="91" t="str">
        <f t="shared" si="23"/>
        <v/>
      </c>
      <c r="DF20" s="91" t="str">
        <f t="shared" si="24"/>
        <v/>
      </c>
      <c r="DG20" s="92" t="str">
        <f t="shared" si="25"/>
        <v/>
      </c>
      <c r="DH20" s="93" t="str">
        <f t="shared" si="26"/>
        <v/>
      </c>
      <c r="DI20" s="94" t="str">
        <f t="shared" si="27"/>
        <v/>
      </c>
      <c r="DJ20" s="95" t="str">
        <f t="shared" si="28"/>
        <v/>
      </c>
      <c r="DK20" s="96" t="str">
        <f t="shared" si="29"/>
        <v/>
      </c>
      <c r="DL20" s="97" t="str">
        <f t="shared" si="30"/>
        <v/>
      </c>
      <c r="DM20" s="98"/>
      <c r="DN20" s="1"/>
    </row>
    <row r="21" spans="1:127" ht="18" customHeight="1" thickBot="1">
      <c r="A21" s="70"/>
      <c r="B21" s="103" t="s">
        <v>403</v>
      </c>
      <c r="C21" s="250" t="s">
        <v>404</v>
      </c>
      <c r="D21" s="251"/>
      <c r="E21" s="182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 t="str">
        <f t="shared" si="0"/>
        <v/>
      </c>
      <c r="R21" s="76" t="str">
        <f t="shared" si="1"/>
        <v/>
      </c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 t="str">
        <f t="shared" si="2"/>
        <v/>
      </c>
      <c r="AD21" s="79" t="str">
        <f t="shared" si="3"/>
        <v/>
      </c>
      <c r="AE21" s="182">
        <v>2</v>
      </c>
      <c r="AF21" s="76">
        <v>7</v>
      </c>
      <c r="AG21" s="76"/>
      <c r="AH21" s="76"/>
      <c r="AI21" s="76"/>
      <c r="AJ21" s="76"/>
      <c r="AK21" s="76"/>
      <c r="AL21" s="76"/>
      <c r="AM21" s="76"/>
      <c r="AN21" s="76"/>
      <c r="AO21" s="76">
        <f t="shared" si="4"/>
        <v>9</v>
      </c>
      <c r="AP21" s="76">
        <f t="shared" si="5"/>
        <v>45</v>
      </c>
      <c r="AQ21" s="78">
        <v>22</v>
      </c>
      <c r="AR21" s="78"/>
      <c r="AS21" s="78"/>
      <c r="AT21" s="78"/>
      <c r="AU21" s="78"/>
      <c r="AV21" s="78"/>
      <c r="AW21" s="78"/>
      <c r="AX21" s="78">
        <f t="shared" si="6"/>
        <v>22</v>
      </c>
      <c r="AY21" s="78">
        <f t="shared" si="7"/>
        <v>73.333333333333329</v>
      </c>
      <c r="AZ21" s="384"/>
      <c r="BA21" s="385"/>
      <c r="BB21" s="80">
        <f t="shared" si="8"/>
        <v>0</v>
      </c>
      <c r="BC21" s="76">
        <v>83</v>
      </c>
      <c r="BD21" s="182">
        <v>83</v>
      </c>
      <c r="BE21" s="76"/>
      <c r="BF21" s="76"/>
      <c r="BG21" s="76"/>
      <c r="BH21" s="76">
        <f t="shared" si="9"/>
        <v>166</v>
      </c>
      <c r="BI21" s="76">
        <f t="shared" si="10"/>
        <v>83</v>
      </c>
      <c r="BJ21" s="78">
        <v>4</v>
      </c>
      <c r="BK21" s="78">
        <v>15</v>
      </c>
      <c r="BL21" s="78">
        <v>16</v>
      </c>
      <c r="BM21" s="78">
        <v>20</v>
      </c>
      <c r="BN21" s="78">
        <v>18</v>
      </c>
      <c r="BO21" s="78"/>
      <c r="BP21" s="78"/>
      <c r="BQ21" s="78"/>
      <c r="BR21" s="78"/>
      <c r="BS21" s="78"/>
      <c r="BT21" s="78">
        <f t="shared" si="11"/>
        <v>73</v>
      </c>
      <c r="BU21" s="78">
        <f t="shared" si="12"/>
        <v>63.478260869565219</v>
      </c>
      <c r="BV21" s="82">
        <v>88</v>
      </c>
      <c r="BW21" s="82">
        <v>92</v>
      </c>
      <c r="BX21" s="82"/>
      <c r="BY21" s="82"/>
      <c r="BZ21" s="82"/>
      <c r="CA21" s="82">
        <f t="shared" si="13"/>
        <v>180</v>
      </c>
      <c r="CB21" s="82">
        <f t="shared" si="14"/>
        <v>90</v>
      </c>
      <c r="CC21" s="84">
        <v>70</v>
      </c>
      <c r="CD21" s="84">
        <v>88</v>
      </c>
      <c r="CE21" s="84"/>
      <c r="CF21" s="84"/>
      <c r="CG21" s="84"/>
      <c r="CH21" s="84">
        <f t="shared" si="15"/>
        <v>158</v>
      </c>
      <c r="CI21" s="84">
        <f t="shared" si="16"/>
        <v>79</v>
      </c>
      <c r="CJ21" s="86"/>
      <c r="CK21" s="86"/>
      <c r="CL21" s="86"/>
      <c r="CM21" s="86"/>
      <c r="CN21" s="86"/>
      <c r="CO21" s="86" t="str">
        <f t="shared" si="17"/>
        <v/>
      </c>
      <c r="CP21" s="86">
        <f t="shared" si="18"/>
        <v>0</v>
      </c>
      <c r="CQ21" s="182">
        <v>70</v>
      </c>
      <c r="CR21" s="76"/>
      <c r="CS21" s="76"/>
      <c r="CT21" s="88"/>
      <c r="CU21" s="88"/>
      <c r="CV21" s="88"/>
      <c r="CW21" s="88"/>
      <c r="CX21" s="88"/>
      <c r="CY21" s="88">
        <f t="shared" si="19"/>
        <v>70</v>
      </c>
      <c r="CZ21" s="89">
        <f t="shared" si="20"/>
        <v>70</v>
      </c>
      <c r="DA21" s="497">
        <v>38</v>
      </c>
      <c r="DB21" s="497"/>
      <c r="DC21" s="80">
        <f t="shared" si="21"/>
        <v>15.833333333333332</v>
      </c>
      <c r="DD21" s="90" t="str">
        <f t="shared" si="22"/>
        <v/>
      </c>
      <c r="DE21" s="91">
        <f t="shared" si="23"/>
        <v>14.791666666666664</v>
      </c>
      <c r="DF21" s="91">
        <f t="shared" si="24"/>
        <v>37.496739130434783</v>
      </c>
      <c r="DG21" s="92">
        <f t="shared" si="25"/>
        <v>15.833333333333332</v>
      </c>
      <c r="DH21" s="93">
        <f t="shared" si="26"/>
        <v>68.121739130434776</v>
      </c>
      <c r="DI21" s="94">
        <f t="shared" si="27"/>
        <v>80.076086956521735</v>
      </c>
      <c r="DJ21" s="95">
        <f t="shared" si="28"/>
        <v>82.289855072463766</v>
      </c>
      <c r="DK21" s="96">
        <f t="shared" si="29"/>
        <v>84.060869565217388</v>
      </c>
      <c r="DL21" s="97">
        <f t="shared" si="30"/>
        <v>82</v>
      </c>
      <c r="DM21" s="98"/>
      <c r="DN21" s="1"/>
    </row>
    <row r="22" spans="1:127" ht="18" customHeight="1" thickBot="1">
      <c r="A22" s="70"/>
      <c r="B22" s="71" t="s">
        <v>405</v>
      </c>
      <c r="C22" s="252" t="s">
        <v>406</v>
      </c>
      <c r="D22" s="251"/>
      <c r="E22" s="182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 t="str">
        <f t="shared" si="0"/>
        <v/>
      </c>
      <c r="R22" s="76" t="str">
        <f t="shared" si="1"/>
        <v/>
      </c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 t="str">
        <f t="shared" si="2"/>
        <v/>
      </c>
      <c r="AD22" s="79" t="str">
        <f t="shared" si="3"/>
        <v/>
      </c>
      <c r="AE22" s="182">
        <v>7</v>
      </c>
      <c r="AF22" s="76">
        <v>2</v>
      </c>
      <c r="AG22" s="76"/>
      <c r="AH22" s="76"/>
      <c r="AI22" s="76"/>
      <c r="AJ22" s="76"/>
      <c r="AK22" s="76"/>
      <c r="AL22" s="76"/>
      <c r="AM22" s="76"/>
      <c r="AN22" s="76"/>
      <c r="AO22" s="76">
        <f t="shared" si="4"/>
        <v>9</v>
      </c>
      <c r="AP22" s="76">
        <f t="shared" si="5"/>
        <v>45</v>
      </c>
      <c r="AQ22" s="78">
        <v>20</v>
      </c>
      <c r="AR22" s="78"/>
      <c r="AS22" s="78"/>
      <c r="AT22" s="78"/>
      <c r="AU22" s="78"/>
      <c r="AV22" s="78"/>
      <c r="AW22" s="78"/>
      <c r="AX22" s="78">
        <f t="shared" si="6"/>
        <v>20</v>
      </c>
      <c r="AY22" s="78">
        <f t="shared" si="7"/>
        <v>66.666666666666657</v>
      </c>
      <c r="AZ22" s="384"/>
      <c r="BA22" s="385"/>
      <c r="BB22" s="80">
        <f t="shared" si="8"/>
        <v>0</v>
      </c>
      <c r="BC22" s="76">
        <v>82</v>
      </c>
      <c r="BD22" s="182">
        <v>70</v>
      </c>
      <c r="BE22" s="76"/>
      <c r="BF22" s="76"/>
      <c r="BG22" s="76"/>
      <c r="BH22" s="76">
        <f t="shared" si="9"/>
        <v>152</v>
      </c>
      <c r="BI22" s="76">
        <f t="shared" si="10"/>
        <v>76</v>
      </c>
      <c r="BJ22" s="78">
        <v>13</v>
      </c>
      <c r="BK22" s="78">
        <v>1</v>
      </c>
      <c r="BL22" s="78">
        <v>22</v>
      </c>
      <c r="BM22" s="78">
        <v>29</v>
      </c>
      <c r="BN22" s="78">
        <v>11</v>
      </c>
      <c r="BO22" s="78"/>
      <c r="BP22" s="78"/>
      <c r="BQ22" s="78"/>
      <c r="BR22" s="78"/>
      <c r="BS22" s="78"/>
      <c r="BT22" s="78">
        <f t="shared" si="11"/>
        <v>76</v>
      </c>
      <c r="BU22" s="78">
        <f t="shared" si="12"/>
        <v>66.086956521739125</v>
      </c>
      <c r="BV22" s="82">
        <v>86</v>
      </c>
      <c r="BW22" s="82">
        <v>92</v>
      </c>
      <c r="BX22" s="82"/>
      <c r="BY22" s="82"/>
      <c r="BZ22" s="82"/>
      <c r="CA22" s="82">
        <f t="shared" si="13"/>
        <v>178</v>
      </c>
      <c r="CB22" s="82">
        <f t="shared" si="14"/>
        <v>89</v>
      </c>
      <c r="CC22" s="84">
        <v>84</v>
      </c>
      <c r="CD22" s="84">
        <v>86</v>
      </c>
      <c r="CE22" s="84"/>
      <c r="CF22" s="84"/>
      <c r="CG22" s="84"/>
      <c r="CH22" s="84">
        <f t="shared" si="15"/>
        <v>170</v>
      </c>
      <c r="CI22" s="84">
        <f t="shared" si="16"/>
        <v>85</v>
      </c>
      <c r="CJ22" s="86"/>
      <c r="CK22" s="86"/>
      <c r="CL22" s="86"/>
      <c r="CM22" s="86"/>
      <c r="CN22" s="86"/>
      <c r="CO22" s="86" t="str">
        <f t="shared" si="17"/>
        <v/>
      </c>
      <c r="CP22" s="86">
        <f t="shared" si="18"/>
        <v>0</v>
      </c>
      <c r="CQ22" s="182">
        <v>70</v>
      </c>
      <c r="CR22" s="76"/>
      <c r="CS22" s="76"/>
      <c r="CT22" s="88"/>
      <c r="CU22" s="88"/>
      <c r="CV22" s="88"/>
      <c r="CW22" s="88"/>
      <c r="CX22" s="88"/>
      <c r="CY22" s="88">
        <f t="shared" si="19"/>
        <v>70</v>
      </c>
      <c r="CZ22" s="89">
        <f t="shared" si="20"/>
        <v>70</v>
      </c>
      <c r="DA22" s="497">
        <v>31</v>
      </c>
      <c r="DB22" s="497"/>
      <c r="DC22" s="80">
        <f t="shared" si="21"/>
        <v>12.916666666666668</v>
      </c>
      <c r="DD22" s="90" t="str">
        <f t="shared" si="22"/>
        <v/>
      </c>
      <c r="DE22" s="91">
        <f t="shared" si="23"/>
        <v>13.958333333333332</v>
      </c>
      <c r="DF22" s="91">
        <f t="shared" si="24"/>
        <v>37.563043478260873</v>
      </c>
      <c r="DG22" s="92">
        <f t="shared" si="25"/>
        <v>12.916666666666668</v>
      </c>
      <c r="DH22" s="93">
        <f t="shared" si="26"/>
        <v>64.43804347826088</v>
      </c>
      <c r="DI22" s="94">
        <f t="shared" si="27"/>
        <v>77.773777173913047</v>
      </c>
      <c r="DJ22" s="95">
        <f t="shared" si="28"/>
        <v>80.243357487922708</v>
      </c>
      <c r="DK22" s="96">
        <f t="shared" si="29"/>
        <v>82.21902173913044</v>
      </c>
      <c r="DL22" s="97">
        <f t="shared" si="30"/>
        <v>80</v>
      </c>
      <c r="DM22" s="98"/>
      <c r="DN22" s="1"/>
    </row>
    <row r="23" spans="1:127" ht="18" customHeight="1" thickBot="1">
      <c r="A23" s="70"/>
      <c r="B23" s="71" t="s">
        <v>407</v>
      </c>
      <c r="C23" s="252" t="s">
        <v>408</v>
      </c>
      <c r="D23" s="253"/>
      <c r="E23" s="182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 t="str">
        <f t="shared" si="0"/>
        <v/>
      </c>
      <c r="R23" s="76" t="str">
        <f t="shared" si="1"/>
        <v/>
      </c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 t="str">
        <f t="shared" si="2"/>
        <v/>
      </c>
      <c r="AD23" s="79" t="str">
        <f t="shared" si="3"/>
        <v/>
      </c>
      <c r="AE23" s="182">
        <v>6</v>
      </c>
      <c r="AF23" s="76">
        <v>8</v>
      </c>
      <c r="AG23" s="76"/>
      <c r="AH23" s="76"/>
      <c r="AI23" s="76"/>
      <c r="AJ23" s="76"/>
      <c r="AK23" s="76"/>
      <c r="AL23" s="76"/>
      <c r="AM23" s="76"/>
      <c r="AN23" s="76"/>
      <c r="AO23" s="76">
        <f t="shared" si="4"/>
        <v>14</v>
      </c>
      <c r="AP23" s="76">
        <f t="shared" si="5"/>
        <v>70</v>
      </c>
      <c r="AQ23" s="78">
        <v>19</v>
      </c>
      <c r="AR23" s="78"/>
      <c r="AS23" s="78"/>
      <c r="AT23" s="78"/>
      <c r="AU23" s="78"/>
      <c r="AV23" s="78"/>
      <c r="AW23" s="78"/>
      <c r="AX23" s="78">
        <f t="shared" si="6"/>
        <v>19</v>
      </c>
      <c r="AY23" s="78">
        <f t="shared" si="7"/>
        <v>63.333333333333329</v>
      </c>
      <c r="AZ23" s="384"/>
      <c r="BA23" s="385"/>
      <c r="BB23" s="80">
        <f t="shared" si="8"/>
        <v>0</v>
      </c>
      <c r="BC23" s="76">
        <v>83</v>
      </c>
      <c r="BD23" s="182">
        <v>70</v>
      </c>
      <c r="BE23" s="76"/>
      <c r="BF23" s="76"/>
      <c r="BG23" s="76"/>
      <c r="BH23" s="76">
        <f t="shared" si="9"/>
        <v>153</v>
      </c>
      <c r="BI23" s="76">
        <f t="shared" si="10"/>
        <v>76.5</v>
      </c>
      <c r="BJ23" s="78">
        <v>6</v>
      </c>
      <c r="BK23" s="78">
        <v>1</v>
      </c>
      <c r="BL23" s="78">
        <v>1</v>
      </c>
      <c r="BM23" s="78">
        <v>19</v>
      </c>
      <c r="BN23" s="78">
        <v>20</v>
      </c>
      <c r="BO23" s="78"/>
      <c r="BP23" s="78"/>
      <c r="BQ23" s="78"/>
      <c r="BR23" s="78"/>
      <c r="BS23" s="78"/>
      <c r="BT23" s="78">
        <f t="shared" si="11"/>
        <v>47</v>
      </c>
      <c r="BU23" s="78">
        <f t="shared" si="12"/>
        <v>40.869565217391305</v>
      </c>
      <c r="BV23" s="82">
        <v>70</v>
      </c>
      <c r="BW23" s="82">
        <v>92</v>
      </c>
      <c r="BX23" s="82"/>
      <c r="BY23" s="82"/>
      <c r="BZ23" s="82"/>
      <c r="CA23" s="82">
        <f t="shared" si="13"/>
        <v>162</v>
      </c>
      <c r="CB23" s="82">
        <f t="shared" si="14"/>
        <v>81</v>
      </c>
      <c r="CC23" s="84">
        <v>70</v>
      </c>
      <c r="CD23" s="84">
        <v>92</v>
      </c>
      <c r="CE23" s="84"/>
      <c r="CF23" s="84"/>
      <c r="CG23" s="84"/>
      <c r="CH23" s="84">
        <f t="shared" si="15"/>
        <v>162</v>
      </c>
      <c r="CI23" s="84">
        <f t="shared" si="16"/>
        <v>81</v>
      </c>
      <c r="CJ23" s="86"/>
      <c r="CK23" s="86"/>
      <c r="CL23" s="86"/>
      <c r="CM23" s="86"/>
      <c r="CN23" s="86"/>
      <c r="CO23" s="86" t="str">
        <f t="shared" si="17"/>
        <v/>
      </c>
      <c r="CP23" s="86">
        <f t="shared" si="18"/>
        <v>0</v>
      </c>
      <c r="CQ23" s="182">
        <v>70</v>
      </c>
      <c r="CR23" s="76"/>
      <c r="CS23" s="76"/>
      <c r="CT23" s="88"/>
      <c r="CU23" s="88"/>
      <c r="CV23" s="88"/>
      <c r="CW23" s="88"/>
      <c r="CX23" s="88"/>
      <c r="CY23" s="88">
        <f t="shared" si="19"/>
        <v>70</v>
      </c>
      <c r="CZ23" s="89">
        <f t="shared" si="20"/>
        <v>70</v>
      </c>
      <c r="DA23" s="497">
        <v>33</v>
      </c>
      <c r="DB23" s="497"/>
      <c r="DC23" s="80">
        <f t="shared" si="21"/>
        <v>13.750000000000002</v>
      </c>
      <c r="DD23" s="90" t="str">
        <f t="shared" si="22"/>
        <v/>
      </c>
      <c r="DE23" s="91">
        <f t="shared" si="23"/>
        <v>16.666666666666664</v>
      </c>
      <c r="DF23" s="91">
        <f t="shared" si="24"/>
        <v>32.930434782608693</v>
      </c>
      <c r="DG23" s="92">
        <f t="shared" si="25"/>
        <v>13.750000000000002</v>
      </c>
      <c r="DH23" s="93">
        <f t="shared" si="26"/>
        <v>63.347101449275357</v>
      </c>
      <c r="DI23" s="94">
        <f t="shared" si="27"/>
        <v>77.091938405797094</v>
      </c>
      <c r="DJ23" s="95">
        <f t="shared" si="28"/>
        <v>79.637278582930747</v>
      </c>
      <c r="DK23" s="96">
        <f t="shared" si="29"/>
        <v>81.673550724637678</v>
      </c>
      <c r="DL23" s="97">
        <f t="shared" si="30"/>
        <v>80</v>
      </c>
      <c r="DM23" s="98"/>
      <c r="DN23" s="1"/>
    </row>
    <row r="24" spans="1:127" ht="18" customHeight="1" thickBot="1">
      <c r="A24" s="70"/>
      <c r="B24" s="71" t="s">
        <v>409</v>
      </c>
      <c r="C24" s="252" t="s">
        <v>410</v>
      </c>
      <c r="D24" s="253"/>
      <c r="E24" s="182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 t="str">
        <f t="shared" si="0"/>
        <v/>
      </c>
      <c r="R24" s="76" t="str">
        <f t="shared" si="1"/>
        <v/>
      </c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 t="str">
        <f t="shared" si="2"/>
        <v/>
      </c>
      <c r="AD24" s="79" t="str">
        <f t="shared" si="3"/>
        <v/>
      </c>
      <c r="AE24" s="182">
        <v>1</v>
      </c>
      <c r="AF24" s="76">
        <v>1</v>
      </c>
      <c r="AG24" s="76"/>
      <c r="AH24" s="76"/>
      <c r="AI24" s="76"/>
      <c r="AJ24" s="76"/>
      <c r="AK24" s="76"/>
      <c r="AL24" s="76"/>
      <c r="AM24" s="76"/>
      <c r="AN24" s="76"/>
      <c r="AO24" s="76">
        <f t="shared" si="4"/>
        <v>2</v>
      </c>
      <c r="AP24" s="76">
        <f t="shared" si="5"/>
        <v>10</v>
      </c>
      <c r="AQ24" s="78">
        <v>23</v>
      </c>
      <c r="AR24" s="78"/>
      <c r="AS24" s="78"/>
      <c r="AT24" s="78"/>
      <c r="AU24" s="78"/>
      <c r="AV24" s="78"/>
      <c r="AW24" s="78"/>
      <c r="AX24" s="78">
        <f t="shared" si="6"/>
        <v>23</v>
      </c>
      <c r="AY24" s="78">
        <f t="shared" si="7"/>
        <v>76.666666666666671</v>
      </c>
      <c r="AZ24" s="384"/>
      <c r="BA24" s="385"/>
      <c r="BB24" s="80">
        <f t="shared" si="8"/>
        <v>0</v>
      </c>
      <c r="BC24" s="76">
        <v>85</v>
      </c>
      <c r="BD24" s="182">
        <v>70</v>
      </c>
      <c r="BE24" s="76"/>
      <c r="BF24" s="76"/>
      <c r="BG24" s="76"/>
      <c r="BH24" s="76">
        <f t="shared" si="9"/>
        <v>155</v>
      </c>
      <c r="BI24" s="76">
        <f t="shared" si="10"/>
        <v>77.5</v>
      </c>
      <c r="BJ24" s="78">
        <v>14</v>
      </c>
      <c r="BK24" s="78">
        <v>1</v>
      </c>
      <c r="BL24" s="78">
        <v>25</v>
      </c>
      <c r="BM24" s="78">
        <v>28</v>
      </c>
      <c r="BN24" s="78">
        <v>1</v>
      </c>
      <c r="BO24" s="78"/>
      <c r="BP24" s="78"/>
      <c r="BQ24" s="78"/>
      <c r="BR24" s="78"/>
      <c r="BS24" s="78"/>
      <c r="BT24" s="78">
        <f t="shared" si="11"/>
        <v>69</v>
      </c>
      <c r="BU24" s="78">
        <f t="shared" si="12"/>
        <v>60</v>
      </c>
      <c r="BV24" s="82">
        <v>85</v>
      </c>
      <c r="BW24" s="82">
        <v>70</v>
      </c>
      <c r="BX24" s="82"/>
      <c r="BY24" s="82"/>
      <c r="BZ24" s="82"/>
      <c r="CA24" s="82">
        <f t="shared" si="13"/>
        <v>155</v>
      </c>
      <c r="CB24" s="82">
        <f t="shared" si="14"/>
        <v>77.5</v>
      </c>
      <c r="CC24" s="84">
        <v>70</v>
      </c>
      <c r="CD24" s="84">
        <v>88</v>
      </c>
      <c r="CE24" s="84"/>
      <c r="CF24" s="84"/>
      <c r="CG24" s="84"/>
      <c r="CH24" s="84">
        <f t="shared" si="15"/>
        <v>158</v>
      </c>
      <c r="CI24" s="84">
        <f t="shared" si="16"/>
        <v>79</v>
      </c>
      <c r="CJ24" s="86"/>
      <c r="CK24" s="86"/>
      <c r="CL24" s="86"/>
      <c r="CM24" s="86"/>
      <c r="CN24" s="86"/>
      <c r="CO24" s="86" t="str">
        <f t="shared" si="17"/>
        <v/>
      </c>
      <c r="CP24" s="86">
        <f t="shared" si="18"/>
        <v>0</v>
      </c>
      <c r="CQ24" s="182">
        <v>70</v>
      </c>
      <c r="CR24" s="76"/>
      <c r="CS24" s="76"/>
      <c r="CT24" s="88"/>
      <c r="CU24" s="88"/>
      <c r="CV24" s="88"/>
      <c r="CW24" s="88"/>
      <c r="CX24" s="88"/>
      <c r="CY24" s="88">
        <f t="shared" si="19"/>
        <v>70</v>
      </c>
      <c r="CZ24" s="89">
        <f t="shared" si="20"/>
        <v>70</v>
      </c>
      <c r="DA24" s="497">
        <v>32</v>
      </c>
      <c r="DB24" s="497"/>
      <c r="DC24" s="80">
        <f t="shared" si="21"/>
        <v>13.333333333333336</v>
      </c>
      <c r="DD24" s="90" t="str">
        <f t="shared" si="22"/>
        <v/>
      </c>
      <c r="DE24" s="91">
        <f t="shared" si="23"/>
        <v>10.833333333333336</v>
      </c>
      <c r="DF24" s="91">
        <f t="shared" si="24"/>
        <v>35.487499999999997</v>
      </c>
      <c r="DG24" s="92">
        <f t="shared" si="25"/>
        <v>13.333333333333336</v>
      </c>
      <c r="DH24" s="93">
        <f t="shared" si="26"/>
        <v>59.654166666666669</v>
      </c>
      <c r="DI24" s="94">
        <f t="shared" si="27"/>
        <v>74.783854166666671</v>
      </c>
      <c r="DJ24" s="95">
        <f t="shared" si="28"/>
        <v>77.585648148148152</v>
      </c>
      <c r="DK24" s="96">
        <f t="shared" si="29"/>
        <v>79.827083333333334</v>
      </c>
      <c r="DL24" s="97">
        <f t="shared" si="30"/>
        <v>78</v>
      </c>
      <c r="DM24" s="98"/>
      <c r="DN24" s="1"/>
    </row>
    <row r="25" spans="1:127" ht="18" customHeight="1" thickBot="1">
      <c r="A25" s="70"/>
      <c r="B25" s="71" t="s">
        <v>411</v>
      </c>
      <c r="C25" s="252" t="s">
        <v>412</v>
      </c>
      <c r="D25" s="253"/>
      <c r="E25" s="182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 t="str">
        <f t="shared" si="0"/>
        <v/>
      </c>
      <c r="R25" s="76" t="str">
        <f t="shared" si="1"/>
        <v/>
      </c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 t="str">
        <f t="shared" si="2"/>
        <v/>
      </c>
      <c r="AD25" s="79" t="str">
        <f t="shared" si="3"/>
        <v/>
      </c>
      <c r="AE25" s="182">
        <v>1</v>
      </c>
      <c r="AF25" s="76">
        <v>1</v>
      </c>
      <c r="AG25" s="76"/>
      <c r="AH25" s="76"/>
      <c r="AI25" s="76"/>
      <c r="AJ25" s="76"/>
      <c r="AK25" s="76"/>
      <c r="AL25" s="76"/>
      <c r="AM25" s="76"/>
      <c r="AN25" s="76"/>
      <c r="AO25" s="76">
        <f t="shared" si="4"/>
        <v>2</v>
      </c>
      <c r="AP25" s="76">
        <f t="shared" si="5"/>
        <v>10</v>
      </c>
      <c r="AQ25" s="78">
        <v>1</v>
      </c>
      <c r="AR25" s="78"/>
      <c r="AS25" s="78"/>
      <c r="AT25" s="78"/>
      <c r="AU25" s="78"/>
      <c r="AV25" s="78"/>
      <c r="AW25" s="78"/>
      <c r="AX25" s="78">
        <f t="shared" si="6"/>
        <v>1</v>
      </c>
      <c r="AY25" s="78">
        <f t="shared" si="7"/>
        <v>3.3333333333333335</v>
      </c>
      <c r="AZ25" s="384"/>
      <c r="BA25" s="385"/>
      <c r="BB25" s="80">
        <f t="shared" si="8"/>
        <v>0</v>
      </c>
      <c r="BC25" s="76">
        <v>78</v>
      </c>
      <c r="BD25" s="182">
        <v>84</v>
      </c>
      <c r="BE25" s="76"/>
      <c r="BF25" s="76"/>
      <c r="BG25" s="76"/>
      <c r="BH25" s="76">
        <f t="shared" si="9"/>
        <v>162</v>
      </c>
      <c r="BI25" s="76">
        <f t="shared" si="10"/>
        <v>81</v>
      </c>
      <c r="BJ25" s="78">
        <v>8</v>
      </c>
      <c r="BK25" s="78">
        <v>1</v>
      </c>
      <c r="BL25" s="78">
        <v>17</v>
      </c>
      <c r="BM25" s="78">
        <v>19</v>
      </c>
      <c r="BN25" s="78">
        <v>20</v>
      </c>
      <c r="BO25" s="78"/>
      <c r="BP25" s="78"/>
      <c r="BQ25" s="78"/>
      <c r="BR25" s="78"/>
      <c r="BS25" s="78"/>
      <c r="BT25" s="78">
        <f t="shared" si="11"/>
        <v>65</v>
      </c>
      <c r="BU25" s="78">
        <f t="shared" si="12"/>
        <v>56.521739130434781</v>
      </c>
      <c r="BV25" s="82">
        <v>70</v>
      </c>
      <c r="BW25" s="82">
        <v>70</v>
      </c>
      <c r="BX25" s="82"/>
      <c r="BY25" s="82"/>
      <c r="BZ25" s="82"/>
      <c r="CA25" s="82">
        <f t="shared" si="13"/>
        <v>140</v>
      </c>
      <c r="CB25" s="82">
        <f t="shared" si="14"/>
        <v>70</v>
      </c>
      <c r="CC25" s="84">
        <v>70</v>
      </c>
      <c r="CD25" s="84">
        <v>98</v>
      </c>
      <c r="CE25" s="84"/>
      <c r="CF25" s="84"/>
      <c r="CG25" s="84"/>
      <c r="CH25" s="84">
        <f t="shared" si="15"/>
        <v>168</v>
      </c>
      <c r="CI25" s="84">
        <f t="shared" si="16"/>
        <v>84</v>
      </c>
      <c r="CJ25" s="86"/>
      <c r="CK25" s="86"/>
      <c r="CL25" s="86"/>
      <c r="CM25" s="86"/>
      <c r="CN25" s="86"/>
      <c r="CO25" s="86" t="str">
        <f t="shared" si="17"/>
        <v/>
      </c>
      <c r="CP25" s="86">
        <f t="shared" si="18"/>
        <v>0</v>
      </c>
      <c r="CQ25" s="182">
        <v>81</v>
      </c>
      <c r="CR25" s="76"/>
      <c r="CS25" s="76"/>
      <c r="CT25" s="88"/>
      <c r="CU25" s="88"/>
      <c r="CV25" s="88"/>
      <c r="CW25" s="88"/>
      <c r="CX25" s="88"/>
      <c r="CY25" s="88">
        <f t="shared" si="19"/>
        <v>81</v>
      </c>
      <c r="CZ25" s="89">
        <f t="shared" si="20"/>
        <v>81</v>
      </c>
      <c r="DA25" s="497">
        <v>36</v>
      </c>
      <c r="DB25" s="497"/>
      <c r="DC25" s="80">
        <f t="shared" si="21"/>
        <v>15</v>
      </c>
      <c r="DD25" s="90" t="str">
        <f t="shared" si="22"/>
        <v/>
      </c>
      <c r="DE25" s="91">
        <f t="shared" si="23"/>
        <v>1.666666666666667</v>
      </c>
      <c r="DF25" s="91">
        <f t="shared" si="24"/>
        <v>36.228260869565219</v>
      </c>
      <c r="DG25" s="92">
        <f t="shared" si="25"/>
        <v>15</v>
      </c>
      <c r="DH25" s="93">
        <f t="shared" si="26"/>
        <v>52.894927536231883</v>
      </c>
      <c r="DI25" s="94">
        <f t="shared" si="27"/>
        <v>70.559329710144922</v>
      </c>
      <c r="DJ25" s="95">
        <f t="shared" si="28"/>
        <v>73.830515297906601</v>
      </c>
      <c r="DK25" s="96">
        <f t="shared" si="29"/>
        <v>76.447463768115938</v>
      </c>
      <c r="DL25" s="97">
        <f t="shared" si="30"/>
        <v>74</v>
      </c>
      <c r="DM25" s="98"/>
      <c r="DN25" s="1"/>
    </row>
    <row r="26" spans="1:127" ht="18" customHeight="1" thickBot="1">
      <c r="A26" s="70"/>
      <c r="B26" s="103" t="s">
        <v>413</v>
      </c>
      <c r="C26" s="250" t="s">
        <v>414</v>
      </c>
      <c r="D26" s="253"/>
      <c r="E26" s="182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 t="str">
        <f t="shared" si="0"/>
        <v/>
      </c>
      <c r="R26" s="76" t="str">
        <f t="shared" si="1"/>
        <v/>
      </c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 t="str">
        <f t="shared" si="2"/>
        <v/>
      </c>
      <c r="AD26" s="79" t="str">
        <f t="shared" si="3"/>
        <v/>
      </c>
      <c r="AE26" s="182">
        <v>5</v>
      </c>
      <c r="AF26" s="76">
        <v>5</v>
      </c>
      <c r="AG26" s="76"/>
      <c r="AH26" s="76"/>
      <c r="AI26" s="76"/>
      <c r="AJ26" s="76"/>
      <c r="AK26" s="76"/>
      <c r="AL26" s="76"/>
      <c r="AM26" s="76"/>
      <c r="AN26" s="76"/>
      <c r="AO26" s="76">
        <f t="shared" si="4"/>
        <v>10</v>
      </c>
      <c r="AP26" s="76">
        <f t="shared" si="5"/>
        <v>50</v>
      </c>
      <c r="AQ26" s="78">
        <v>5</v>
      </c>
      <c r="AR26" s="78"/>
      <c r="AS26" s="78"/>
      <c r="AT26" s="78"/>
      <c r="AU26" s="78"/>
      <c r="AV26" s="78"/>
      <c r="AW26" s="78"/>
      <c r="AX26" s="78">
        <f t="shared" si="6"/>
        <v>5</v>
      </c>
      <c r="AY26" s="78">
        <f t="shared" si="7"/>
        <v>16.666666666666664</v>
      </c>
      <c r="AZ26" s="384"/>
      <c r="BA26" s="385"/>
      <c r="BB26" s="80">
        <f t="shared" si="8"/>
        <v>0</v>
      </c>
      <c r="BC26" s="76">
        <v>80</v>
      </c>
      <c r="BD26" s="182">
        <v>80</v>
      </c>
      <c r="BE26" s="76"/>
      <c r="BF26" s="76"/>
      <c r="BG26" s="76"/>
      <c r="BH26" s="76">
        <f t="shared" si="9"/>
        <v>160</v>
      </c>
      <c r="BI26" s="76">
        <f t="shared" si="10"/>
        <v>80</v>
      </c>
      <c r="BJ26" s="78">
        <v>1</v>
      </c>
      <c r="BK26" s="78">
        <v>13</v>
      </c>
      <c r="BL26" s="78">
        <v>18</v>
      </c>
      <c r="BM26" s="78">
        <v>21</v>
      </c>
      <c r="BN26" s="78">
        <v>17</v>
      </c>
      <c r="BO26" s="78"/>
      <c r="BP26" s="78"/>
      <c r="BQ26" s="78"/>
      <c r="BR26" s="78"/>
      <c r="BS26" s="78"/>
      <c r="BT26" s="78">
        <f t="shared" si="11"/>
        <v>70</v>
      </c>
      <c r="BU26" s="78">
        <f t="shared" si="12"/>
        <v>60.869565217391312</v>
      </c>
      <c r="BV26" s="82">
        <v>86</v>
      </c>
      <c r="BW26" s="82">
        <v>70</v>
      </c>
      <c r="BX26" s="82"/>
      <c r="BY26" s="82"/>
      <c r="BZ26" s="82"/>
      <c r="CA26" s="82">
        <f t="shared" si="13"/>
        <v>156</v>
      </c>
      <c r="CB26" s="82">
        <f t="shared" si="14"/>
        <v>78</v>
      </c>
      <c r="CC26" s="84">
        <v>70</v>
      </c>
      <c r="CD26" s="84">
        <v>88</v>
      </c>
      <c r="CE26" s="84"/>
      <c r="CF26" s="84"/>
      <c r="CG26" s="84"/>
      <c r="CH26" s="84">
        <f t="shared" si="15"/>
        <v>158</v>
      </c>
      <c r="CI26" s="84">
        <f t="shared" si="16"/>
        <v>79</v>
      </c>
      <c r="CJ26" s="86"/>
      <c r="CK26" s="86"/>
      <c r="CL26" s="86"/>
      <c r="CM26" s="86"/>
      <c r="CN26" s="86"/>
      <c r="CO26" s="86" t="str">
        <f t="shared" si="17"/>
        <v/>
      </c>
      <c r="CP26" s="86">
        <f t="shared" si="18"/>
        <v>0</v>
      </c>
      <c r="CQ26" s="182">
        <v>81</v>
      </c>
      <c r="CR26" s="76"/>
      <c r="CS26" s="76"/>
      <c r="CT26" s="88"/>
      <c r="CU26" s="88"/>
      <c r="CV26" s="88"/>
      <c r="CW26" s="88"/>
      <c r="CX26" s="88"/>
      <c r="CY26" s="88">
        <f t="shared" si="19"/>
        <v>81</v>
      </c>
      <c r="CZ26" s="89">
        <f t="shared" si="20"/>
        <v>81</v>
      </c>
      <c r="DA26" s="497">
        <v>29</v>
      </c>
      <c r="DB26" s="497"/>
      <c r="DC26" s="80">
        <f t="shared" si="21"/>
        <v>12.083333333333336</v>
      </c>
      <c r="DD26" s="90" t="str">
        <f t="shared" si="22"/>
        <v/>
      </c>
      <c r="DE26" s="91">
        <f t="shared" si="23"/>
        <v>8.3333333333333321</v>
      </c>
      <c r="DF26" s="91">
        <f t="shared" si="24"/>
        <v>37.005434782608702</v>
      </c>
      <c r="DG26" s="92">
        <f t="shared" si="25"/>
        <v>12.083333333333336</v>
      </c>
      <c r="DH26" s="93">
        <f t="shared" si="26"/>
        <v>57.422101449275367</v>
      </c>
      <c r="DI26" s="94">
        <f t="shared" si="27"/>
        <v>73.388813405797109</v>
      </c>
      <c r="DJ26" s="95">
        <f t="shared" si="28"/>
        <v>76.34561191626409</v>
      </c>
      <c r="DK26" s="96">
        <f t="shared" si="29"/>
        <v>78.711050724637687</v>
      </c>
      <c r="DL26" s="97">
        <f t="shared" si="30"/>
        <v>76</v>
      </c>
      <c r="DM26" s="98"/>
      <c r="DN26" s="1"/>
    </row>
    <row r="27" spans="1:127" ht="18" customHeight="1" thickBot="1">
      <c r="A27" s="70"/>
      <c r="B27" s="71" t="s">
        <v>415</v>
      </c>
      <c r="C27" s="252" t="s">
        <v>416</v>
      </c>
      <c r="D27" s="251"/>
      <c r="E27" s="182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 t="str">
        <f t="shared" si="0"/>
        <v/>
      </c>
      <c r="R27" s="76" t="str">
        <f t="shared" si="1"/>
        <v/>
      </c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 t="str">
        <f t="shared" si="2"/>
        <v/>
      </c>
      <c r="AD27" s="79" t="str">
        <f t="shared" si="3"/>
        <v/>
      </c>
      <c r="AE27" s="182">
        <v>1</v>
      </c>
      <c r="AF27" s="76">
        <v>7</v>
      </c>
      <c r="AG27" s="76"/>
      <c r="AH27" s="76"/>
      <c r="AI27" s="76"/>
      <c r="AJ27" s="76"/>
      <c r="AK27" s="76"/>
      <c r="AL27" s="76"/>
      <c r="AM27" s="76"/>
      <c r="AN27" s="76"/>
      <c r="AO27" s="76">
        <f t="shared" si="4"/>
        <v>8</v>
      </c>
      <c r="AP27" s="76">
        <f t="shared" si="5"/>
        <v>40</v>
      </c>
      <c r="AQ27" s="78">
        <v>21</v>
      </c>
      <c r="AR27" s="78"/>
      <c r="AS27" s="78"/>
      <c r="AT27" s="78"/>
      <c r="AU27" s="78"/>
      <c r="AV27" s="78"/>
      <c r="AW27" s="78"/>
      <c r="AX27" s="78">
        <f t="shared" si="6"/>
        <v>21</v>
      </c>
      <c r="AY27" s="78">
        <f t="shared" si="7"/>
        <v>70</v>
      </c>
      <c r="AZ27" s="384"/>
      <c r="BA27" s="385"/>
      <c r="BB27" s="80">
        <f t="shared" si="8"/>
        <v>0</v>
      </c>
      <c r="BC27" s="76">
        <v>89</v>
      </c>
      <c r="BD27" s="182">
        <v>70</v>
      </c>
      <c r="BE27" s="76"/>
      <c r="BF27" s="76"/>
      <c r="BG27" s="76"/>
      <c r="BH27" s="76">
        <f t="shared" si="9"/>
        <v>159</v>
      </c>
      <c r="BI27" s="76">
        <f t="shared" si="10"/>
        <v>79.5</v>
      </c>
      <c r="BJ27" s="78">
        <v>7</v>
      </c>
      <c r="BK27" s="78">
        <v>11</v>
      </c>
      <c r="BL27" s="78">
        <v>20</v>
      </c>
      <c r="BM27" s="78">
        <v>29</v>
      </c>
      <c r="BN27" s="78">
        <v>20</v>
      </c>
      <c r="BO27" s="78"/>
      <c r="BP27" s="78"/>
      <c r="BQ27" s="78"/>
      <c r="BR27" s="78"/>
      <c r="BS27" s="78"/>
      <c r="BT27" s="78">
        <f t="shared" si="11"/>
        <v>87</v>
      </c>
      <c r="BU27" s="78">
        <f t="shared" si="12"/>
        <v>75.65217391304347</v>
      </c>
      <c r="BV27" s="82">
        <v>88</v>
      </c>
      <c r="BW27" s="82">
        <v>98</v>
      </c>
      <c r="BX27" s="82"/>
      <c r="BY27" s="82"/>
      <c r="BZ27" s="82"/>
      <c r="CA27" s="82">
        <f t="shared" si="13"/>
        <v>186</v>
      </c>
      <c r="CB27" s="82">
        <f t="shared" si="14"/>
        <v>93</v>
      </c>
      <c r="CC27" s="84">
        <v>70</v>
      </c>
      <c r="CD27" s="84">
        <v>88</v>
      </c>
      <c r="CE27" s="84"/>
      <c r="CF27" s="84"/>
      <c r="CG27" s="84"/>
      <c r="CH27" s="84">
        <f t="shared" si="15"/>
        <v>158</v>
      </c>
      <c r="CI27" s="84">
        <f t="shared" si="16"/>
        <v>79</v>
      </c>
      <c r="CJ27" s="86"/>
      <c r="CK27" s="86"/>
      <c r="CL27" s="86"/>
      <c r="CM27" s="86"/>
      <c r="CN27" s="86"/>
      <c r="CO27" s="86" t="str">
        <f t="shared" si="17"/>
        <v/>
      </c>
      <c r="CP27" s="86">
        <f t="shared" si="18"/>
        <v>0</v>
      </c>
      <c r="CQ27" s="182">
        <v>70</v>
      </c>
      <c r="CR27" s="76"/>
      <c r="CS27" s="76"/>
      <c r="CT27" s="88"/>
      <c r="CU27" s="88"/>
      <c r="CV27" s="88"/>
      <c r="CW27" s="88"/>
      <c r="CX27" s="88"/>
      <c r="CY27" s="88">
        <f t="shared" si="19"/>
        <v>70</v>
      </c>
      <c r="CZ27" s="89">
        <f t="shared" si="20"/>
        <v>70</v>
      </c>
      <c r="DA27" s="497">
        <v>53</v>
      </c>
      <c r="DB27" s="497"/>
      <c r="DC27" s="80">
        <f t="shared" si="21"/>
        <v>22.083333333333329</v>
      </c>
      <c r="DD27" s="90" t="str">
        <f t="shared" si="22"/>
        <v/>
      </c>
      <c r="DE27" s="91">
        <f t="shared" si="23"/>
        <v>13.75</v>
      </c>
      <c r="DF27" s="91">
        <f t="shared" si="24"/>
        <v>39.197826086956518</v>
      </c>
      <c r="DG27" s="92">
        <f t="shared" si="25"/>
        <v>22.083333333333329</v>
      </c>
      <c r="DH27" s="93">
        <f t="shared" si="26"/>
        <v>75.031159420289839</v>
      </c>
      <c r="DI27" s="94">
        <f t="shared" si="27"/>
        <v>84.394474637681157</v>
      </c>
      <c r="DJ27" s="95">
        <f t="shared" si="28"/>
        <v>86.128421900161015</v>
      </c>
      <c r="DK27" s="96">
        <f t="shared" si="29"/>
        <v>87.51557971014492</v>
      </c>
      <c r="DL27" s="97">
        <f t="shared" si="30"/>
        <v>86</v>
      </c>
      <c r="DM27" s="98"/>
      <c r="DN27" s="1"/>
    </row>
    <row r="28" spans="1:127" ht="18" customHeight="1" thickBot="1">
      <c r="A28" s="70"/>
      <c r="B28" s="112" t="s">
        <v>417</v>
      </c>
      <c r="C28" s="254" t="s">
        <v>418</v>
      </c>
      <c r="D28" s="253"/>
      <c r="E28" s="182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 t="str">
        <f t="shared" si="0"/>
        <v/>
      </c>
      <c r="R28" s="76" t="str">
        <f t="shared" si="1"/>
        <v/>
      </c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 t="str">
        <f t="shared" si="2"/>
        <v/>
      </c>
      <c r="AD28" s="79" t="str">
        <f t="shared" si="3"/>
        <v/>
      </c>
      <c r="AE28" s="182"/>
      <c r="AF28" s="76"/>
      <c r="AG28" s="76"/>
      <c r="AH28" s="76"/>
      <c r="AI28" s="76"/>
      <c r="AJ28" s="76"/>
      <c r="AK28" s="76"/>
      <c r="AL28" s="76"/>
      <c r="AM28" s="76"/>
      <c r="AN28" s="76"/>
      <c r="AO28" s="76" t="str">
        <f t="shared" si="4"/>
        <v/>
      </c>
      <c r="AP28" s="76" t="str">
        <f t="shared" si="5"/>
        <v/>
      </c>
      <c r="AQ28" s="78"/>
      <c r="AR28" s="78"/>
      <c r="AS28" s="78"/>
      <c r="AT28" s="78"/>
      <c r="AU28" s="78"/>
      <c r="AV28" s="78"/>
      <c r="AW28" s="78"/>
      <c r="AX28" s="78" t="str">
        <f t="shared" si="6"/>
        <v/>
      </c>
      <c r="AY28" s="78" t="str">
        <f t="shared" si="7"/>
        <v/>
      </c>
      <c r="AZ28" s="384"/>
      <c r="BA28" s="385"/>
      <c r="BB28" s="80">
        <f t="shared" si="8"/>
        <v>0</v>
      </c>
      <c r="BC28" s="76"/>
      <c r="BD28" s="182"/>
      <c r="BE28" s="76"/>
      <c r="BF28" s="76"/>
      <c r="BG28" s="76"/>
      <c r="BH28" s="76" t="str">
        <f t="shared" si="9"/>
        <v/>
      </c>
      <c r="BI28" s="76" t="str">
        <f t="shared" si="10"/>
        <v/>
      </c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 t="str">
        <f t="shared" si="11"/>
        <v/>
      </c>
      <c r="BU28" s="78" t="str">
        <f t="shared" si="12"/>
        <v/>
      </c>
      <c r="BV28" s="82"/>
      <c r="BW28" s="82"/>
      <c r="BX28" s="82"/>
      <c r="BY28" s="82"/>
      <c r="BZ28" s="82"/>
      <c r="CA28" s="82" t="str">
        <f t="shared" si="13"/>
        <v/>
      </c>
      <c r="CB28" s="82" t="str">
        <f t="shared" si="14"/>
        <v/>
      </c>
      <c r="CC28" s="84"/>
      <c r="CD28" s="84"/>
      <c r="CE28" s="84"/>
      <c r="CF28" s="84"/>
      <c r="CG28" s="84"/>
      <c r="CH28" s="84" t="str">
        <f t="shared" si="15"/>
        <v/>
      </c>
      <c r="CI28" s="84" t="str">
        <f t="shared" si="16"/>
        <v/>
      </c>
      <c r="CJ28" s="86"/>
      <c r="CK28" s="86"/>
      <c r="CL28" s="86"/>
      <c r="CM28" s="86"/>
      <c r="CN28" s="86"/>
      <c r="CO28" s="86" t="str">
        <f t="shared" si="17"/>
        <v/>
      </c>
      <c r="CP28" s="86">
        <f t="shared" si="18"/>
        <v>0</v>
      </c>
      <c r="CQ28" s="182"/>
      <c r="CR28" s="76"/>
      <c r="CS28" s="76"/>
      <c r="CT28" s="88"/>
      <c r="CU28" s="88"/>
      <c r="CV28" s="88"/>
      <c r="CW28" s="88"/>
      <c r="CX28" s="88"/>
      <c r="CY28" s="88" t="str">
        <f t="shared" si="19"/>
        <v/>
      </c>
      <c r="CZ28" s="89" t="str">
        <f t="shared" si="20"/>
        <v/>
      </c>
      <c r="DA28" s="497"/>
      <c r="DB28" s="497"/>
      <c r="DC28" s="80" t="str">
        <f t="shared" si="21"/>
        <v/>
      </c>
      <c r="DD28" s="90" t="str">
        <f t="shared" si="22"/>
        <v/>
      </c>
      <c r="DE28" s="91" t="str">
        <f t="shared" si="23"/>
        <v/>
      </c>
      <c r="DF28" s="91" t="str">
        <f t="shared" si="24"/>
        <v/>
      </c>
      <c r="DG28" s="92" t="str">
        <f t="shared" si="25"/>
        <v/>
      </c>
      <c r="DH28" s="93" t="str">
        <f t="shared" si="26"/>
        <v/>
      </c>
      <c r="DI28" s="94" t="str">
        <f t="shared" si="27"/>
        <v/>
      </c>
      <c r="DJ28" s="95" t="str">
        <f t="shared" si="28"/>
        <v/>
      </c>
      <c r="DK28" s="96" t="str">
        <f t="shared" si="29"/>
        <v/>
      </c>
      <c r="DL28" s="97" t="str">
        <f t="shared" si="30"/>
        <v/>
      </c>
      <c r="DM28" s="98"/>
      <c r="DN28" s="1"/>
    </row>
    <row r="29" spans="1:127" ht="18" customHeight="1" thickBot="1">
      <c r="A29" s="70"/>
      <c r="B29" s="99" t="s">
        <v>419</v>
      </c>
      <c r="C29" s="250" t="s">
        <v>420</v>
      </c>
      <c r="D29" s="255"/>
      <c r="E29" s="182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 t="str">
        <f t="shared" si="0"/>
        <v/>
      </c>
      <c r="R29" s="76" t="str">
        <f t="shared" si="1"/>
        <v/>
      </c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 t="str">
        <f t="shared" si="2"/>
        <v/>
      </c>
      <c r="AD29" s="79" t="str">
        <f t="shared" si="3"/>
        <v/>
      </c>
      <c r="AE29" s="182">
        <v>6</v>
      </c>
      <c r="AF29" s="76">
        <v>2</v>
      </c>
      <c r="AG29" s="76"/>
      <c r="AH29" s="76"/>
      <c r="AI29" s="76"/>
      <c r="AJ29" s="76"/>
      <c r="AK29" s="76"/>
      <c r="AL29" s="76"/>
      <c r="AM29" s="76"/>
      <c r="AN29" s="76"/>
      <c r="AO29" s="76">
        <f t="shared" si="4"/>
        <v>8</v>
      </c>
      <c r="AP29" s="76">
        <f t="shared" si="5"/>
        <v>40</v>
      </c>
      <c r="AQ29" s="78">
        <v>20</v>
      </c>
      <c r="AR29" s="78"/>
      <c r="AS29" s="78"/>
      <c r="AT29" s="78"/>
      <c r="AU29" s="78"/>
      <c r="AV29" s="78"/>
      <c r="AW29" s="78"/>
      <c r="AX29" s="78">
        <f t="shared" si="6"/>
        <v>20</v>
      </c>
      <c r="AY29" s="78">
        <f t="shared" si="7"/>
        <v>66.666666666666657</v>
      </c>
      <c r="AZ29" s="384"/>
      <c r="BA29" s="385"/>
      <c r="BB29" s="80">
        <f t="shared" si="8"/>
        <v>0</v>
      </c>
      <c r="BC29" s="76">
        <v>82</v>
      </c>
      <c r="BD29" s="182">
        <v>70</v>
      </c>
      <c r="BE29" s="76"/>
      <c r="BF29" s="76"/>
      <c r="BG29" s="76"/>
      <c r="BH29" s="76">
        <f t="shared" si="9"/>
        <v>152</v>
      </c>
      <c r="BI29" s="76">
        <f t="shared" si="10"/>
        <v>76</v>
      </c>
      <c r="BJ29" s="78">
        <v>1</v>
      </c>
      <c r="BK29" s="78">
        <v>12</v>
      </c>
      <c r="BL29" s="78">
        <v>19</v>
      </c>
      <c r="BM29" s="78">
        <v>22</v>
      </c>
      <c r="BN29" s="78">
        <v>12</v>
      </c>
      <c r="BO29" s="78"/>
      <c r="BP29" s="78"/>
      <c r="BQ29" s="78"/>
      <c r="BR29" s="78"/>
      <c r="BS29" s="78"/>
      <c r="BT29" s="78">
        <f t="shared" si="11"/>
        <v>66</v>
      </c>
      <c r="BU29" s="78">
        <f t="shared" si="12"/>
        <v>57.391304347826086</v>
      </c>
      <c r="BV29" s="82">
        <v>88</v>
      </c>
      <c r="BW29" s="82">
        <v>70</v>
      </c>
      <c r="BX29" s="82"/>
      <c r="BY29" s="82"/>
      <c r="BZ29" s="82"/>
      <c r="CA29" s="82">
        <f t="shared" si="13"/>
        <v>158</v>
      </c>
      <c r="CB29" s="82">
        <f t="shared" si="14"/>
        <v>79</v>
      </c>
      <c r="CC29" s="84">
        <v>83</v>
      </c>
      <c r="CD29" s="84">
        <v>92</v>
      </c>
      <c r="CE29" s="84"/>
      <c r="CF29" s="84"/>
      <c r="CG29" s="84"/>
      <c r="CH29" s="84">
        <f t="shared" si="15"/>
        <v>175</v>
      </c>
      <c r="CI29" s="84">
        <f t="shared" si="16"/>
        <v>87.5</v>
      </c>
      <c r="CJ29" s="86"/>
      <c r="CK29" s="86"/>
      <c r="CL29" s="86"/>
      <c r="CM29" s="86"/>
      <c r="CN29" s="86"/>
      <c r="CO29" s="86" t="str">
        <f t="shared" si="17"/>
        <v/>
      </c>
      <c r="CP29" s="86">
        <f t="shared" si="18"/>
        <v>0</v>
      </c>
      <c r="CQ29" s="182">
        <v>80</v>
      </c>
      <c r="CR29" s="76"/>
      <c r="CS29" s="76"/>
      <c r="CT29" s="88"/>
      <c r="CU29" s="88"/>
      <c r="CV29" s="88"/>
      <c r="CW29" s="88"/>
      <c r="CX29" s="88"/>
      <c r="CY29" s="88">
        <f t="shared" si="19"/>
        <v>80</v>
      </c>
      <c r="CZ29" s="89">
        <f t="shared" si="20"/>
        <v>80</v>
      </c>
      <c r="DA29" s="497">
        <v>28</v>
      </c>
      <c r="DB29" s="497"/>
      <c r="DC29" s="80">
        <f t="shared" si="21"/>
        <v>11.666666666666664</v>
      </c>
      <c r="DD29" s="90" t="str">
        <f t="shared" si="22"/>
        <v/>
      </c>
      <c r="DE29" s="91">
        <f t="shared" si="23"/>
        <v>13.333333333333332</v>
      </c>
      <c r="DF29" s="91">
        <f t="shared" si="24"/>
        <v>36.696195652173913</v>
      </c>
      <c r="DG29" s="92">
        <f t="shared" si="25"/>
        <v>11.666666666666664</v>
      </c>
      <c r="DH29" s="93">
        <f t="shared" si="26"/>
        <v>61.696195652173905</v>
      </c>
      <c r="DI29" s="94">
        <f t="shared" si="27"/>
        <v>76.060122282608688</v>
      </c>
      <c r="DJ29" s="95">
        <f t="shared" si="28"/>
        <v>78.720108695652172</v>
      </c>
      <c r="DK29" s="96">
        <f t="shared" si="29"/>
        <v>80.848097826086956</v>
      </c>
      <c r="DL29" s="97">
        <f t="shared" si="30"/>
        <v>79</v>
      </c>
      <c r="DM29" s="98"/>
      <c r="DN29" s="1"/>
    </row>
    <row r="30" spans="1:127" ht="18" customHeight="1" thickBot="1">
      <c r="A30" s="70"/>
      <c r="B30" s="71" t="s">
        <v>421</v>
      </c>
      <c r="C30" s="252" t="s">
        <v>422</v>
      </c>
      <c r="D30" s="251"/>
      <c r="E30" s="182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 t="str">
        <f t="shared" si="0"/>
        <v/>
      </c>
      <c r="R30" s="76" t="str">
        <f t="shared" si="1"/>
        <v/>
      </c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 t="str">
        <f t="shared" si="2"/>
        <v/>
      </c>
      <c r="AD30" s="79" t="str">
        <f t="shared" si="3"/>
        <v/>
      </c>
      <c r="AE30" s="182"/>
      <c r="AF30" s="76"/>
      <c r="AG30" s="76"/>
      <c r="AH30" s="76"/>
      <c r="AI30" s="76"/>
      <c r="AJ30" s="76"/>
      <c r="AK30" s="76"/>
      <c r="AL30" s="76"/>
      <c r="AM30" s="76"/>
      <c r="AN30" s="76"/>
      <c r="AO30" s="76" t="str">
        <f t="shared" si="4"/>
        <v/>
      </c>
      <c r="AP30" s="76" t="str">
        <f t="shared" si="5"/>
        <v/>
      </c>
      <c r="AQ30" s="78"/>
      <c r="AR30" s="78"/>
      <c r="AS30" s="78"/>
      <c r="AT30" s="78"/>
      <c r="AU30" s="78"/>
      <c r="AV30" s="78"/>
      <c r="AW30" s="78"/>
      <c r="AX30" s="78" t="str">
        <f t="shared" si="6"/>
        <v/>
      </c>
      <c r="AY30" s="78" t="str">
        <f t="shared" si="7"/>
        <v/>
      </c>
      <c r="AZ30" s="384"/>
      <c r="BA30" s="385"/>
      <c r="BB30" s="80">
        <f t="shared" si="8"/>
        <v>0</v>
      </c>
      <c r="BC30" s="76"/>
      <c r="BD30" s="182"/>
      <c r="BE30" s="76"/>
      <c r="BF30" s="76"/>
      <c r="BG30" s="76"/>
      <c r="BH30" s="76" t="str">
        <f t="shared" si="9"/>
        <v/>
      </c>
      <c r="BI30" s="76" t="str">
        <f t="shared" si="10"/>
        <v/>
      </c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 t="str">
        <f t="shared" si="11"/>
        <v/>
      </c>
      <c r="BU30" s="78" t="str">
        <f t="shared" si="12"/>
        <v/>
      </c>
      <c r="BV30" s="82"/>
      <c r="BW30" s="82"/>
      <c r="BX30" s="82"/>
      <c r="BY30" s="82"/>
      <c r="BZ30" s="82"/>
      <c r="CA30" s="82" t="str">
        <f t="shared" si="13"/>
        <v/>
      </c>
      <c r="CB30" s="82" t="str">
        <f t="shared" si="14"/>
        <v/>
      </c>
      <c r="CC30" s="84"/>
      <c r="CD30" s="84"/>
      <c r="CE30" s="84"/>
      <c r="CF30" s="84"/>
      <c r="CG30" s="84"/>
      <c r="CH30" s="84" t="str">
        <f t="shared" si="15"/>
        <v/>
      </c>
      <c r="CI30" s="84" t="str">
        <f t="shared" si="16"/>
        <v/>
      </c>
      <c r="CJ30" s="86"/>
      <c r="CK30" s="86"/>
      <c r="CL30" s="86"/>
      <c r="CM30" s="86"/>
      <c r="CN30" s="86"/>
      <c r="CO30" s="86" t="str">
        <f t="shared" si="17"/>
        <v/>
      </c>
      <c r="CP30" s="86">
        <f t="shared" si="18"/>
        <v>0</v>
      </c>
      <c r="CQ30" s="182"/>
      <c r="CR30" s="76"/>
      <c r="CS30" s="76"/>
      <c r="CT30" s="88"/>
      <c r="CU30" s="88"/>
      <c r="CV30" s="88"/>
      <c r="CW30" s="88"/>
      <c r="CX30" s="88"/>
      <c r="CY30" s="88" t="str">
        <f t="shared" si="19"/>
        <v/>
      </c>
      <c r="CZ30" s="89" t="str">
        <f t="shared" si="20"/>
        <v/>
      </c>
      <c r="DA30" s="497"/>
      <c r="DB30" s="497"/>
      <c r="DC30" s="80" t="str">
        <f t="shared" si="21"/>
        <v/>
      </c>
      <c r="DD30" s="90" t="str">
        <f t="shared" si="22"/>
        <v/>
      </c>
      <c r="DE30" s="91" t="str">
        <f t="shared" si="23"/>
        <v/>
      </c>
      <c r="DF30" s="91" t="str">
        <f t="shared" si="24"/>
        <v/>
      </c>
      <c r="DG30" s="92" t="str">
        <f t="shared" si="25"/>
        <v/>
      </c>
      <c r="DH30" s="93" t="str">
        <f t="shared" si="26"/>
        <v/>
      </c>
      <c r="DI30" s="94" t="str">
        <f t="shared" si="27"/>
        <v/>
      </c>
      <c r="DJ30" s="95" t="str">
        <f t="shared" si="28"/>
        <v/>
      </c>
      <c r="DK30" s="96" t="str">
        <f t="shared" si="29"/>
        <v/>
      </c>
      <c r="DL30" s="97" t="str">
        <f t="shared" si="30"/>
        <v/>
      </c>
      <c r="DM30" s="98"/>
      <c r="DN30" s="1"/>
    </row>
    <row r="31" spans="1:127" ht="18" customHeight="1" thickBot="1">
      <c r="A31" s="70"/>
      <c r="B31" s="103" t="s">
        <v>423</v>
      </c>
      <c r="C31" s="250" t="s">
        <v>424</v>
      </c>
      <c r="D31" s="253"/>
      <c r="E31" s="182"/>
      <c r="F31" s="76"/>
      <c r="G31" s="76"/>
      <c r="H31" s="76"/>
      <c r="I31" s="76"/>
      <c r="J31" s="76"/>
      <c r="K31" s="76"/>
      <c r="L31" s="76"/>
      <c r="M31" s="76"/>
      <c r="N31" s="76"/>
      <c r="O31" s="106"/>
      <c r="P31" s="106"/>
      <c r="Q31" s="76" t="str">
        <f t="shared" si="0"/>
        <v/>
      </c>
      <c r="R31" s="76" t="str">
        <f t="shared" si="1"/>
        <v/>
      </c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78" t="str">
        <f t="shared" si="2"/>
        <v/>
      </c>
      <c r="AD31" s="79" t="str">
        <f t="shared" si="3"/>
        <v/>
      </c>
      <c r="AE31" s="182">
        <v>1</v>
      </c>
      <c r="AF31" s="76">
        <v>8</v>
      </c>
      <c r="AG31" s="76"/>
      <c r="AH31" s="76"/>
      <c r="AI31" s="76"/>
      <c r="AJ31" s="76"/>
      <c r="AK31" s="76"/>
      <c r="AL31" s="76"/>
      <c r="AM31" s="76"/>
      <c r="AN31" s="76"/>
      <c r="AO31" s="76">
        <f t="shared" si="4"/>
        <v>9</v>
      </c>
      <c r="AP31" s="76">
        <f t="shared" si="5"/>
        <v>45</v>
      </c>
      <c r="AQ31" s="108">
        <v>1</v>
      </c>
      <c r="AR31" s="78"/>
      <c r="AS31" s="108"/>
      <c r="AT31" s="108"/>
      <c r="AU31" s="108"/>
      <c r="AV31" s="108"/>
      <c r="AW31" s="108"/>
      <c r="AX31" s="78">
        <f t="shared" si="6"/>
        <v>1</v>
      </c>
      <c r="AY31" s="78">
        <f t="shared" si="7"/>
        <v>3.3333333333333335</v>
      </c>
      <c r="AZ31" s="384"/>
      <c r="BA31" s="385"/>
      <c r="BB31" s="80">
        <f t="shared" si="8"/>
        <v>0</v>
      </c>
      <c r="BC31" s="76">
        <v>80</v>
      </c>
      <c r="BD31" s="182">
        <v>70</v>
      </c>
      <c r="BE31" s="76"/>
      <c r="BF31" s="76"/>
      <c r="BG31" s="76"/>
      <c r="BH31" s="76">
        <f t="shared" si="9"/>
        <v>150</v>
      </c>
      <c r="BI31" s="76">
        <f t="shared" si="10"/>
        <v>75</v>
      </c>
      <c r="BJ31" s="108">
        <v>1</v>
      </c>
      <c r="BK31" s="108">
        <v>1</v>
      </c>
      <c r="BL31" s="78">
        <v>1</v>
      </c>
      <c r="BM31" s="78">
        <v>22</v>
      </c>
      <c r="BN31" s="78">
        <v>9</v>
      </c>
      <c r="BO31" s="78"/>
      <c r="BP31" s="78"/>
      <c r="BQ31" s="78"/>
      <c r="BR31" s="78"/>
      <c r="BS31" s="78"/>
      <c r="BT31" s="78">
        <f t="shared" si="11"/>
        <v>34</v>
      </c>
      <c r="BU31" s="78">
        <f t="shared" si="12"/>
        <v>29.565217391304348</v>
      </c>
      <c r="BV31" s="82">
        <v>70</v>
      </c>
      <c r="BW31" s="82">
        <v>98</v>
      </c>
      <c r="BX31" s="82"/>
      <c r="BY31" s="82"/>
      <c r="BZ31" s="82"/>
      <c r="CA31" s="82">
        <f t="shared" si="13"/>
        <v>168</v>
      </c>
      <c r="CB31" s="82">
        <f t="shared" si="14"/>
        <v>84</v>
      </c>
      <c r="CC31" s="84">
        <v>70</v>
      </c>
      <c r="CD31" s="84">
        <v>92</v>
      </c>
      <c r="CE31" s="84"/>
      <c r="CF31" s="84"/>
      <c r="CG31" s="84"/>
      <c r="CH31" s="84">
        <f t="shared" si="15"/>
        <v>162</v>
      </c>
      <c r="CI31" s="84">
        <f t="shared" si="16"/>
        <v>81</v>
      </c>
      <c r="CJ31" s="86"/>
      <c r="CK31" s="86"/>
      <c r="CL31" s="86"/>
      <c r="CM31" s="86"/>
      <c r="CN31" s="86"/>
      <c r="CO31" s="86" t="str">
        <f t="shared" si="17"/>
        <v/>
      </c>
      <c r="CP31" s="86">
        <f t="shared" si="18"/>
        <v>0</v>
      </c>
      <c r="CQ31" s="182">
        <v>82</v>
      </c>
      <c r="CR31" s="76"/>
      <c r="CS31" s="76"/>
      <c r="CT31" s="88"/>
      <c r="CU31" s="88"/>
      <c r="CV31" s="88"/>
      <c r="CW31" s="88"/>
      <c r="CX31" s="88"/>
      <c r="CY31" s="88">
        <f t="shared" si="19"/>
        <v>82</v>
      </c>
      <c r="CZ31" s="89">
        <f t="shared" si="20"/>
        <v>82</v>
      </c>
      <c r="DA31" s="497">
        <v>27</v>
      </c>
      <c r="DB31" s="497"/>
      <c r="DC31" s="80">
        <f t="shared" si="21"/>
        <v>11.25</v>
      </c>
      <c r="DD31" s="90" t="str">
        <f t="shared" si="22"/>
        <v/>
      </c>
      <c r="DE31" s="91">
        <f t="shared" si="23"/>
        <v>6.0416666666666661</v>
      </c>
      <c r="DF31" s="91">
        <f t="shared" si="24"/>
        <v>32.509782608695652</v>
      </c>
      <c r="DG31" s="92">
        <f t="shared" si="25"/>
        <v>11.25</v>
      </c>
      <c r="DH31" s="93">
        <f t="shared" si="26"/>
        <v>49.801449275362316</v>
      </c>
      <c r="DI31" s="94">
        <f t="shared" si="27"/>
        <v>68.625905797101453</v>
      </c>
      <c r="DJ31" s="95">
        <f t="shared" si="28"/>
        <v>72.111916264090169</v>
      </c>
      <c r="DK31" s="96">
        <f t="shared" si="29"/>
        <v>74.900724637681151</v>
      </c>
      <c r="DL31" s="97">
        <f t="shared" si="30"/>
        <v>72</v>
      </c>
      <c r="DM31" s="98"/>
      <c r="DN31" s="1"/>
    </row>
    <row r="32" spans="1:127" ht="18" customHeight="1" thickBot="1">
      <c r="A32" s="70"/>
      <c r="B32" s="71" t="s">
        <v>425</v>
      </c>
      <c r="C32" s="252" t="s">
        <v>426</v>
      </c>
      <c r="D32" s="251"/>
      <c r="E32" s="182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 t="str">
        <f t="shared" si="0"/>
        <v/>
      </c>
      <c r="R32" s="76" t="str">
        <f t="shared" si="1"/>
        <v/>
      </c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 t="str">
        <f t="shared" si="2"/>
        <v/>
      </c>
      <c r="AD32" s="79" t="str">
        <f t="shared" si="3"/>
        <v/>
      </c>
      <c r="AE32" s="182"/>
      <c r="AF32" s="76"/>
      <c r="AG32" s="76"/>
      <c r="AH32" s="76"/>
      <c r="AI32" s="76"/>
      <c r="AJ32" s="76"/>
      <c r="AK32" s="76"/>
      <c r="AL32" s="76"/>
      <c r="AM32" s="76"/>
      <c r="AN32" s="76"/>
      <c r="AO32" s="76" t="str">
        <f t="shared" si="4"/>
        <v/>
      </c>
      <c r="AP32" s="76" t="str">
        <f t="shared" si="5"/>
        <v/>
      </c>
      <c r="AQ32" s="78"/>
      <c r="AR32" s="78"/>
      <c r="AS32" s="78"/>
      <c r="AT32" s="78"/>
      <c r="AU32" s="78"/>
      <c r="AV32" s="78"/>
      <c r="AW32" s="78"/>
      <c r="AX32" s="78" t="str">
        <f t="shared" si="6"/>
        <v/>
      </c>
      <c r="AY32" s="78" t="str">
        <f t="shared" si="7"/>
        <v/>
      </c>
      <c r="AZ32" s="384"/>
      <c r="BA32" s="385"/>
      <c r="BB32" s="80">
        <f t="shared" si="8"/>
        <v>0</v>
      </c>
      <c r="BC32" s="76"/>
      <c r="BD32" s="182"/>
      <c r="BE32" s="76"/>
      <c r="BF32" s="76"/>
      <c r="BG32" s="76"/>
      <c r="BH32" s="76" t="str">
        <f t="shared" si="9"/>
        <v/>
      </c>
      <c r="BI32" s="76" t="str">
        <f t="shared" si="10"/>
        <v/>
      </c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 t="str">
        <f t="shared" si="11"/>
        <v/>
      </c>
      <c r="BU32" s="78" t="str">
        <f t="shared" si="12"/>
        <v/>
      </c>
      <c r="BV32" s="82"/>
      <c r="BW32" s="82"/>
      <c r="BX32" s="82"/>
      <c r="BY32" s="82"/>
      <c r="BZ32" s="82"/>
      <c r="CA32" s="82" t="str">
        <f t="shared" si="13"/>
        <v/>
      </c>
      <c r="CB32" s="82" t="str">
        <f t="shared" si="14"/>
        <v/>
      </c>
      <c r="CC32" s="84"/>
      <c r="CD32" s="84"/>
      <c r="CE32" s="84"/>
      <c r="CF32" s="84"/>
      <c r="CG32" s="84"/>
      <c r="CH32" s="84" t="str">
        <f t="shared" si="15"/>
        <v/>
      </c>
      <c r="CI32" s="84" t="str">
        <f t="shared" si="16"/>
        <v/>
      </c>
      <c r="CJ32" s="86"/>
      <c r="CK32" s="86"/>
      <c r="CL32" s="86"/>
      <c r="CM32" s="86"/>
      <c r="CN32" s="86"/>
      <c r="CO32" s="86" t="str">
        <f t="shared" si="17"/>
        <v/>
      </c>
      <c r="CP32" s="86">
        <f t="shared" si="18"/>
        <v>0</v>
      </c>
      <c r="CQ32" s="182"/>
      <c r="CR32" s="76"/>
      <c r="CS32" s="76"/>
      <c r="CT32" s="88"/>
      <c r="CU32" s="88"/>
      <c r="CV32" s="88"/>
      <c r="CW32" s="88"/>
      <c r="CX32" s="88"/>
      <c r="CY32" s="88" t="str">
        <f t="shared" si="19"/>
        <v/>
      </c>
      <c r="CZ32" s="89" t="str">
        <f t="shared" si="20"/>
        <v/>
      </c>
      <c r="DA32" s="497"/>
      <c r="DB32" s="497"/>
      <c r="DC32" s="80" t="str">
        <f t="shared" si="21"/>
        <v/>
      </c>
      <c r="DD32" s="90" t="str">
        <f t="shared" si="22"/>
        <v/>
      </c>
      <c r="DE32" s="91" t="str">
        <f t="shared" si="23"/>
        <v/>
      </c>
      <c r="DF32" s="91" t="str">
        <f t="shared" si="24"/>
        <v/>
      </c>
      <c r="DG32" s="92" t="str">
        <f t="shared" si="25"/>
        <v/>
      </c>
      <c r="DH32" s="93" t="str">
        <f t="shared" si="26"/>
        <v/>
      </c>
      <c r="DI32" s="94" t="str">
        <f t="shared" si="27"/>
        <v/>
      </c>
      <c r="DJ32" s="95" t="str">
        <f t="shared" si="28"/>
        <v/>
      </c>
      <c r="DK32" s="96" t="str">
        <f t="shared" si="29"/>
        <v/>
      </c>
      <c r="DL32" s="97" t="str">
        <f t="shared" si="30"/>
        <v/>
      </c>
      <c r="DM32" s="98"/>
      <c r="DN32" s="1"/>
    </row>
    <row r="33" spans="1:118" ht="18" customHeight="1" thickBot="1">
      <c r="A33" s="70"/>
      <c r="B33" s="71" t="s">
        <v>427</v>
      </c>
      <c r="C33" s="252" t="s">
        <v>428</v>
      </c>
      <c r="D33" s="253"/>
      <c r="E33" s="182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 t="str">
        <f t="shared" si="0"/>
        <v/>
      </c>
      <c r="R33" s="76" t="str">
        <f t="shared" si="1"/>
        <v/>
      </c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 t="str">
        <f t="shared" si="2"/>
        <v/>
      </c>
      <c r="AD33" s="79" t="str">
        <f t="shared" si="3"/>
        <v/>
      </c>
      <c r="AE33" s="182">
        <v>8</v>
      </c>
      <c r="AF33" s="76">
        <v>7</v>
      </c>
      <c r="AG33" s="76"/>
      <c r="AH33" s="76"/>
      <c r="AI33" s="76"/>
      <c r="AJ33" s="76"/>
      <c r="AK33" s="76"/>
      <c r="AL33" s="76"/>
      <c r="AM33" s="76"/>
      <c r="AN33" s="76"/>
      <c r="AO33" s="76">
        <f t="shared" si="4"/>
        <v>15</v>
      </c>
      <c r="AP33" s="76">
        <f t="shared" si="5"/>
        <v>75</v>
      </c>
      <c r="AQ33" s="78">
        <v>1</v>
      </c>
      <c r="AR33" s="78"/>
      <c r="AS33" s="78"/>
      <c r="AT33" s="78"/>
      <c r="AU33" s="78"/>
      <c r="AV33" s="78"/>
      <c r="AW33" s="78"/>
      <c r="AX33" s="78">
        <f t="shared" si="6"/>
        <v>1</v>
      </c>
      <c r="AY33" s="78">
        <f t="shared" si="7"/>
        <v>3.3333333333333335</v>
      </c>
      <c r="AZ33" s="384"/>
      <c r="BA33" s="385"/>
      <c r="BB33" s="80">
        <f t="shared" si="8"/>
        <v>0</v>
      </c>
      <c r="BC33" s="76">
        <v>83</v>
      </c>
      <c r="BD33" s="182">
        <v>83</v>
      </c>
      <c r="BE33" s="76"/>
      <c r="BF33" s="76"/>
      <c r="BG33" s="76"/>
      <c r="BH33" s="76">
        <f t="shared" si="9"/>
        <v>166</v>
      </c>
      <c r="BI33" s="76">
        <f t="shared" si="10"/>
        <v>83</v>
      </c>
      <c r="BJ33" s="78">
        <v>6</v>
      </c>
      <c r="BK33" s="78">
        <v>12</v>
      </c>
      <c r="BL33" s="78">
        <v>1</v>
      </c>
      <c r="BM33" s="78">
        <v>25</v>
      </c>
      <c r="BN33" s="78">
        <v>1</v>
      </c>
      <c r="BO33" s="78"/>
      <c r="BP33" s="78"/>
      <c r="BQ33" s="78"/>
      <c r="BR33" s="78"/>
      <c r="BS33" s="78"/>
      <c r="BT33" s="78">
        <f t="shared" si="11"/>
        <v>45</v>
      </c>
      <c r="BU33" s="78">
        <f t="shared" si="12"/>
        <v>39.130434782608695</v>
      </c>
      <c r="BV33" s="82">
        <v>86</v>
      </c>
      <c r="BW33" s="82">
        <v>70</v>
      </c>
      <c r="BX33" s="82"/>
      <c r="BY33" s="82"/>
      <c r="BZ33" s="82"/>
      <c r="CA33" s="82">
        <f t="shared" si="13"/>
        <v>156</v>
      </c>
      <c r="CB33" s="82">
        <f t="shared" si="14"/>
        <v>78</v>
      </c>
      <c r="CC33" s="84">
        <v>70</v>
      </c>
      <c r="CD33" s="84">
        <v>86</v>
      </c>
      <c r="CE33" s="84"/>
      <c r="CF33" s="84"/>
      <c r="CG33" s="84"/>
      <c r="CH33" s="84">
        <f t="shared" si="15"/>
        <v>156</v>
      </c>
      <c r="CI33" s="84">
        <f t="shared" si="16"/>
        <v>78</v>
      </c>
      <c r="CJ33" s="86"/>
      <c r="CK33" s="86"/>
      <c r="CL33" s="86"/>
      <c r="CM33" s="86"/>
      <c r="CN33" s="86"/>
      <c r="CO33" s="86" t="str">
        <f t="shared" si="17"/>
        <v/>
      </c>
      <c r="CP33" s="86">
        <f t="shared" si="18"/>
        <v>0</v>
      </c>
      <c r="CQ33" s="182">
        <v>85</v>
      </c>
      <c r="CR33" s="76"/>
      <c r="CS33" s="76"/>
      <c r="CT33" s="88"/>
      <c r="CU33" s="88"/>
      <c r="CV33" s="88"/>
      <c r="CW33" s="88"/>
      <c r="CX33" s="88"/>
      <c r="CY33" s="88">
        <f t="shared" si="19"/>
        <v>85</v>
      </c>
      <c r="CZ33" s="89">
        <f t="shared" si="20"/>
        <v>85</v>
      </c>
      <c r="DA33" s="497">
        <v>37</v>
      </c>
      <c r="DB33" s="497"/>
      <c r="DC33" s="80">
        <f t="shared" si="21"/>
        <v>15.416666666666668</v>
      </c>
      <c r="DD33" s="90" t="str">
        <f t="shared" si="22"/>
        <v/>
      </c>
      <c r="DE33" s="91">
        <f t="shared" si="23"/>
        <v>9.7916666666666661</v>
      </c>
      <c r="DF33" s="91">
        <f t="shared" si="24"/>
        <v>34.369565217391305</v>
      </c>
      <c r="DG33" s="92">
        <f t="shared" si="25"/>
        <v>15.416666666666668</v>
      </c>
      <c r="DH33" s="93">
        <f t="shared" si="26"/>
        <v>59.57789855072464</v>
      </c>
      <c r="DI33" s="94">
        <f t="shared" si="27"/>
        <v>74.736186594202906</v>
      </c>
      <c r="DJ33" s="95">
        <f t="shared" si="28"/>
        <v>77.543276972624795</v>
      </c>
      <c r="DK33" s="96">
        <f t="shared" si="29"/>
        <v>79.788949275362313</v>
      </c>
      <c r="DL33" s="97">
        <f t="shared" si="30"/>
        <v>78</v>
      </c>
      <c r="DM33" s="98"/>
      <c r="DN33" s="1"/>
    </row>
    <row r="34" spans="1:118" ht="18" customHeight="1" thickBot="1">
      <c r="A34" s="70"/>
      <c r="B34" s="103" t="s">
        <v>429</v>
      </c>
      <c r="C34" s="250" t="s">
        <v>430</v>
      </c>
      <c r="D34" s="253"/>
      <c r="E34" s="182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 t="str">
        <f t="shared" si="0"/>
        <v/>
      </c>
      <c r="R34" s="76" t="str">
        <f t="shared" si="1"/>
        <v/>
      </c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 t="str">
        <f t="shared" si="2"/>
        <v/>
      </c>
      <c r="AD34" s="79" t="str">
        <f t="shared" si="3"/>
        <v/>
      </c>
      <c r="AE34" s="182">
        <v>3</v>
      </c>
      <c r="AF34" s="76">
        <v>3</v>
      </c>
      <c r="AG34" s="76"/>
      <c r="AH34" s="76"/>
      <c r="AI34" s="76"/>
      <c r="AJ34" s="76"/>
      <c r="AK34" s="76"/>
      <c r="AL34" s="76"/>
      <c r="AM34" s="76"/>
      <c r="AN34" s="76"/>
      <c r="AO34" s="76">
        <f t="shared" si="4"/>
        <v>6</v>
      </c>
      <c r="AP34" s="76">
        <f t="shared" si="5"/>
        <v>30</v>
      </c>
      <c r="AQ34" s="78">
        <v>1</v>
      </c>
      <c r="AR34" s="78"/>
      <c r="AS34" s="78"/>
      <c r="AT34" s="78"/>
      <c r="AU34" s="78"/>
      <c r="AV34" s="78"/>
      <c r="AW34" s="78"/>
      <c r="AX34" s="78">
        <f t="shared" si="6"/>
        <v>1</v>
      </c>
      <c r="AY34" s="78">
        <f t="shared" si="7"/>
        <v>3.3333333333333335</v>
      </c>
      <c r="AZ34" s="384"/>
      <c r="BA34" s="385"/>
      <c r="BB34" s="80">
        <f t="shared" si="8"/>
        <v>0</v>
      </c>
      <c r="BC34" s="76">
        <v>79</v>
      </c>
      <c r="BD34" s="182">
        <v>82</v>
      </c>
      <c r="BE34" s="76"/>
      <c r="BF34" s="76"/>
      <c r="BG34" s="76"/>
      <c r="BH34" s="76">
        <f t="shared" si="9"/>
        <v>161</v>
      </c>
      <c r="BI34" s="76">
        <f t="shared" si="10"/>
        <v>80.5</v>
      </c>
      <c r="BJ34" s="78">
        <v>8</v>
      </c>
      <c r="BK34" s="78">
        <v>1</v>
      </c>
      <c r="BL34" s="78">
        <v>15</v>
      </c>
      <c r="BM34" s="78">
        <v>1</v>
      </c>
      <c r="BN34" s="78">
        <v>19</v>
      </c>
      <c r="BO34" s="78"/>
      <c r="BP34" s="78"/>
      <c r="BQ34" s="78"/>
      <c r="BR34" s="78"/>
      <c r="BS34" s="78"/>
      <c r="BT34" s="78">
        <f t="shared" si="11"/>
        <v>44</v>
      </c>
      <c r="BU34" s="78">
        <f t="shared" si="12"/>
        <v>38.260869565217391</v>
      </c>
      <c r="BV34" s="82">
        <v>88</v>
      </c>
      <c r="BW34" s="82">
        <v>92</v>
      </c>
      <c r="BX34" s="82"/>
      <c r="BY34" s="82"/>
      <c r="BZ34" s="82"/>
      <c r="CA34" s="82">
        <f t="shared" si="13"/>
        <v>180</v>
      </c>
      <c r="CB34" s="82">
        <f t="shared" si="14"/>
        <v>90</v>
      </c>
      <c r="CC34" s="84">
        <v>83</v>
      </c>
      <c r="CD34" s="84">
        <v>70</v>
      </c>
      <c r="CE34" s="84"/>
      <c r="CF34" s="84"/>
      <c r="CG34" s="84"/>
      <c r="CH34" s="84">
        <f t="shared" si="15"/>
        <v>153</v>
      </c>
      <c r="CI34" s="84">
        <f t="shared" si="16"/>
        <v>76.5</v>
      </c>
      <c r="CJ34" s="86"/>
      <c r="CK34" s="86"/>
      <c r="CL34" s="86"/>
      <c r="CM34" s="86"/>
      <c r="CN34" s="86"/>
      <c r="CO34" s="86" t="str">
        <f t="shared" si="17"/>
        <v/>
      </c>
      <c r="CP34" s="86">
        <f t="shared" si="18"/>
        <v>0</v>
      </c>
      <c r="CQ34" s="182">
        <v>80</v>
      </c>
      <c r="CR34" s="76"/>
      <c r="CS34" s="76"/>
      <c r="CT34" s="88"/>
      <c r="CU34" s="88"/>
      <c r="CV34" s="88"/>
      <c r="CW34" s="88"/>
      <c r="CX34" s="88"/>
      <c r="CY34" s="88">
        <f t="shared" si="19"/>
        <v>80</v>
      </c>
      <c r="CZ34" s="89">
        <f t="shared" si="20"/>
        <v>80</v>
      </c>
      <c r="DA34" s="497">
        <v>43</v>
      </c>
      <c r="DB34" s="497"/>
      <c r="DC34" s="80">
        <f t="shared" si="21"/>
        <v>17.916666666666668</v>
      </c>
      <c r="DD34" s="90" t="str">
        <f t="shared" si="22"/>
        <v/>
      </c>
      <c r="DE34" s="91">
        <f t="shared" si="23"/>
        <v>4.166666666666667</v>
      </c>
      <c r="DF34" s="91">
        <f t="shared" si="24"/>
        <v>34.276630434782611</v>
      </c>
      <c r="DG34" s="92">
        <f t="shared" si="25"/>
        <v>17.916666666666668</v>
      </c>
      <c r="DH34" s="93">
        <f t="shared" si="26"/>
        <v>56.359963768115946</v>
      </c>
      <c r="DI34" s="94">
        <f t="shared" si="27"/>
        <v>72.724977355072468</v>
      </c>
      <c r="DJ34" s="95">
        <f t="shared" si="28"/>
        <v>75.755535426731086</v>
      </c>
      <c r="DK34" s="96">
        <f t="shared" si="29"/>
        <v>78.17998188405798</v>
      </c>
      <c r="DL34" s="97">
        <f t="shared" si="30"/>
        <v>76</v>
      </c>
      <c r="DM34" s="98"/>
      <c r="DN34" s="1"/>
    </row>
    <row r="35" spans="1:118" ht="18" customHeight="1" thickBot="1">
      <c r="A35" s="70"/>
      <c r="B35" s="71"/>
      <c r="C35" s="252"/>
      <c r="D35" s="251"/>
      <c r="E35" s="182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 t="str">
        <f t="shared" si="0"/>
        <v/>
      </c>
      <c r="R35" s="76" t="str">
        <f t="shared" si="1"/>
        <v/>
      </c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 t="str">
        <f t="shared" si="2"/>
        <v/>
      </c>
      <c r="AD35" s="79" t="str">
        <f t="shared" si="3"/>
        <v/>
      </c>
      <c r="AE35" s="182"/>
      <c r="AF35" s="76"/>
      <c r="AG35" s="76"/>
      <c r="AH35" s="76"/>
      <c r="AI35" s="76"/>
      <c r="AJ35" s="76"/>
      <c r="AK35" s="76"/>
      <c r="AL35" s="76"/>
      <c r="AM35" s="76"/>
      <c r="AN35" s="76"/>
      <c r="AO35" s="76" t="str">
        <f t="shared" si="4"/>
        <v/>
      </c>
      <c r="AP35" s="76" t="str">
        <f t="shared" si="5"/>
        <v/>
      </c>
      <c r="AQ35" s="78"/>
      <c r="AR35" s="78"/>
      <c r="AS35" s="78"/>
      <c r="AT35" s="78"/>
      <c r="AU35" s="78"/>
      <c r="AV35" s="78"/>
      <c r="AW35" s="78"/>
      <c r="AX35" s="78" t="str">
        <f t="shared" si="6"/>
        <v/>
      </c>
      <c r="AY35" s="78" t="str">
        <f t="shared" si="7"/>
        <v/>
      </c>
      <c r="AZ35" s="384"/>
      <c r="BA35" s="385"/>
      <c r="BB35" s="80">
        <f t="shared" si="8"/>
        <v>0</v>
      </c>
      <c r="BC35" s="76"/>
      <c r="BD35" s="182"/>
      <c r="BE35" s="76"/>
      <c r="BF35" s="76"/>
      <c r="BG35" s="76"/>
      <c r="BH35" s="76" t="str">
        <f t="shared" si="9"/>
        <v/>
      </c>
      <c r="BI35" s="76" t="str">
        <f t="shared" si="10"/>
        <v/>
      </c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 t="str">
        <f t="shared" si="11"/>
        <v/>
      </c>
      <c r="BU35" s="78" t="str">
        <f t="shared" si="12"/>
        <v/>
      </c>
      <c r="BV35" s="82"/>
      <c r="BW35" s="82"/>
      <c r="BX35" s="82"/>
      <c r="BY35" s="82"/>
      <c r="BZ35" s="82"/>
      <c r="CA35" s="82" t="str">
        <f t="shared" si="13"/>
        <v/>
      </c>
      <c r="CB35" s="82" t="str">
        <f t="shared" si="14"/>
        <v/>
      </c>
      <c r="CC35" s="84"/>
      <c r="CD35" s="84"/>
      <c r="CE35" s="84"/>
      <c r="CF35" s="84"/>
      <c r="CG35" s="84"/>
      <c r="CH35" s="84" t="str">
        <f t="shared" si="15"/>
        <v/>
      </c>
      <c r="CI35" s="84" t="str">
        <f t="shared" si="16"/>
        <v/>
      </c>
      <c r="CJ35" s="86"/>
      <c r="CK35" s="86"/>
      <c r="CL35" s="86"/>
      <c r="CM35" s="86"/>
      <c r="CN35" s="86"/>
      <c r="CO35" s="86" t="str">
        <f t="shared" si="17"/>
        <v/>
      </c>
      <c r="CP35" s="86">
        <f t="shared" si="18"/>
        <v>0</v>
      </c>
      <c r="CQ35" s="182"/>
      <c r="CR35" s="76"/>
      <c r="CS35" s="76"/>
      <c r="CT35" s="88"/>
      <c r="CU35" s="88"/>
      <c r="CV35" s="88"/>
      <c r="CW35" s="88"/>
      <c r="CX35" s="88"/>
      <c r="CY35" s="88" t="str">
        <f t="shared" si="19"/>
        <v/>
      </c>
      <c r="CZ35" s="89" t="str">
        <f t="shared" si="20"/>
        <v/>
      </c>
      <c r="DA35" s="497"/>
      <c r="DB35" s="497"/>
      <c r="DC35" s="80" t="str">
        <f t="shared" si="21"/>
        <v/>
      </c>
      <c r="DD35" s="90" t="str">
        <f t="shared" si="22"/>
        <v/>
      </c>
      <c r="DE35" s="91" t="str">
        <f t="shared" si="23"/>
        <v/>
      </c>
      <c r="DF35" s="91" t="str">
        <f t="shared" si="24"/>
        <v/>
      </c>
      <c r="DG35" s="92" t="str">
        <f t="shared" si="25"/>
        <v/>
      </c>
      <c r="DH35" s="93" t="str">
        <f t="shared" si="26"/>
        <v/>
      </c>
      <c r="DI35" s="94" t="str">
        <f t="shared" si="27"/>
        <v/>
      </c>
      <c r="DJ35" s="95" t="str">
        <f t="shared" si="28"/>
        <v/>
      </c>
      <c r="DK35" s="96" t="str">
        <f t="shared" si="29"/>
        <v/>
      </c>
      <c r="DL35" s="97" t="str">
        <f t="shared" si="30"/>
        <v/>
      </c>
      <c r="DM35" s="98"/>
      <c r="DN35" s="1"/>
    </row>
    <row r="36" spans="1:118" ht="18" customHeight="1" thickBot="1">
      <c r="A36" s="70"/>
      <c r="B36" s="71" t="s">
        <v>431</v>
      </c>
      <c r="C36" s="252" t="s">
        <v>432</v>
      </c>
      <c r="D36" s="253"/>
      <c r="E36" s="182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 t="str">
        <f t="shared" si="0"/>
        <v/>
      </c>
      <c r="R36" s="76" t="str">
        <f t="shared" si="1"/>
        <v/>
      </c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 t="str">
        <f t="shared" si="2"/>
        <v/>
      </c>
      <c r="AD36" s="79" t="str">
        <f t="shared" si="3"/>
        <v/>
      </c>
      <c r="AE36" s="182">
        <v>4</v>
      </c>
      <c r="AF36" s="76">
        <v>5</v>
      </c>
      <c r="AG36" s="76"/>
      <c r="AH36" s="76"/>
      <c r="AI36" s="76"/>
      <c r="AJ36" s="76"/>
      <c r="AK36" s="76"/>
      <c r="AL36" s="76"/>
      <c r="AM36" s="76"/>
      <c r="AN36" s="76"/>
      <c r="AO36" s="76">
        <f t="shared" si="4"/>
        <v>9</v>
      </c>
      <c r="AP36" s="76">
        <f t="shared" si="5"/>
        <v>45</v>
      </c>
      <c r="AQ36" s="78">
        <v>17</v>
      </c>
      <c r="AR36" s="78"/>
      <c r="AS36" s="78"/>
      <c r="AT36" s="78"/>
      <c r="AU36" s="78"/>
      <c r="AV36" s="78"/>
      <c r="AW36" s="78"/>
      <c r="AX36" s="78">
        <f t="shared" si="6"/>
        <v>17</v>
      </c>
      <c r="AY36" s="78">
        <f t="shared" si="7"/>
        <v>56.666666666666664</v>
      </c>
      <c r="AZ36" s="384"/>
      <c r="BA36" s="385"/>
      <c r="BB36" s="80">
        <f t="shared" si="8"/>
        <v>0</v>
      </c>
      <c r="BC36" s="76">
        <v>88</v>
      </c>
      <c r="BD36" s="182">
        <v>70</v>
      </c>
      <c r="BE36" s="76"/>
      <c r="BF36" s="76"/>
      <c r="BG36" s="76"/>
      <c r="BH36" s="76">
        <f t="shared" si="9"/>
        <v>158</v>
      </c>
      <c r="BI36" s="76">
        <f t="shared" si="10"/>
        <v>79</v>
      </c>
      <c r="BJ36" s="78">
        <v>5</v>
      </c>
      <c r="BK36" s="78">
        <v>15</v>
      </c>
      <c r="BL36" s="78">
        <v>1</v>
      </c>
      <c r="BM36" s="78">
        <v>28</v>
      </c>
      <c r="BN36" s="78">
        <v>20</v>
      </c>
      <c r="BO36" s="78"/>
      <c r="BP36" s="78"/>
      <c r="BQ36" s="78"/>
      <c r="BR36" s="78"/>
      <c r="BS36" s="78"/>
      <c r="BT36" s="78">
        <f t="shared" si="11"/>
        <v>69</v>
      </c>
      <c r="BU36" s="78">
        <f t="shared" si="12"/>
        <v>60</v>
      </c>
      <c r="BV36" s="82">
        <v>86</v>
      </c>
      <c r="BW36" s="82">
        <v>98</v>
      </c>
      <c r="BX36" s="82"/>
      <c r="BY36" s="82"/>
      <c r="BZ36" s="82"/>
      <c r="CA36" s="82">
        <f t="shared" si="13"/>
        <v>184</v>
      </c>
      <c r="CB36" s="82">
        <f t="shared" si="14"/>
        <v>92</v>
      </c>
      <c r="CC36" s="84">
        <v>87</v>
      </c>
      <c r="CD36" s="84">
        <v>92</v>
      </c>
      <c r="CE36" s="84"/>
      <c r="CF36" s="84"/>
      <c r="CG36" s="84"/>
      <c r="CH36" s="84">
        <f t="shared" si="15"/>
        <v>179</v>
      </c>
      <c r="CI36" s="84">
        <f t="shared" si="16"/>
        <v>89.5</v>
      </c>
      <c r="CJ36" s="86"/>
      <c r="CK36" s="86"/>
      <c r="CL36" s="86"/>
      <c r="CM36" s="86"/>
      <c r="CN36" s="86"/>
      <c r="CO36" s="86" t="str">
        <f t="shared" si="17"/>
        <v/>
      </c>
      <c r="CP36" s="86">
        <f t="shared" si="18"/>
        <v>0</v>
      </c>
      <c r="CQ36" s="182">
        <v>80</v>
      </c>
      <c r="CR36" s="76"/>
      <c r="CS36" s="76"/>
      <c r="CT36" s="88"/>
      <c r="CU36" s="88"/>
      <c r="CV36" s="88"/>
      <c r="CW36" s="88"/>
      <c r="CX36" s="88"/>
      <c r="CY36" s="88">
        <f t="shared" si="19"/>
        <v>80</v>
      </c>
      <c r="CZ36" s="89">
        <f t="shared" si="20"/>
        <v>80</v>
      </c>
      <c r="DA36" s="497">
        <v>40</v>
      </c>
      <c r="DB36" s="497"/>
      <c r="DC36" s="80">
        <f t="shared" si="21"/>
        <v>16.666666666666664</v>
      </c>
      <c r="DD36" s="90" t="str">
        <f t="shared" si="22"/>
        <v/>
      </c>
      <c r="DE36" s="91">
        <f t="shared" si="23"/>
        <v>12.708333333333332</v>
      </c>
      <c r="DF36" s="91">
        <f t="shared" si="24"/>
        <v>38.512500000000003</v>
      </c>
      <c r="DG36" s="92">
        <f t="shared" si="25"/>
        <v>16.666666666666664</v>
      </c>
      <c r="DH36" s="93">
        <f t="shared" si="26"/>
        <v>67.887499999999989</v>
      </c>
      <c r="DI36" s="94">
        <f t="shared" si="27"/>
        <v>79.9296875</v>
      </c>
      <c r="DJ36" s="95">
        <f t="shared" si="28"/>
        <v>82.159722222222214</v>
      </c>
      <c r="DK36" s="96">
        <f t="shared" si="29"/>
        <v>83.943749999999994</v>
      </c>
      <c r="DL36" s="97">
        <f t="shared" si="30"/>
        <v>82</v>
      </c>
      <c r="DM36" s="98"/>
      <c r="DN36" s="1"/>
    </row>
    <row r="37" spans="1:118" ht="18" customHeight="1" thickBot="1">
      <c r="A37" s="70"/>
      <c r="B37" s="71" t="s">
        <v>433</v>
      </c>
      <c r="C37" s="252" t="s">
        <v>434</v>
      </c>
      <c r="D37" s="253"/>
      <c r="E37" s="182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 t="str">
        <f t="shared" si="0"/>
        <v/>
      </c>
      <c r="R37" s="76" t="str">
        <f t="shared" si="1"/>
        <v/>
      </c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 t="str">
        <f t="shared" si="2"/>
        <v/>
      </c>
      <c r="AD37" s="79" t="str">
        <f t="shared" si="3"/>
        <v/>
      </c>
      <c r="AE37" s="182">
        <v>1</v>
      </c>
      <c r="AF37" s="76">
        <v>4</v>
      </c>
      <c r="AG37" s="76"/>
      <c r="AH37" s="76"/>
      <c r="AI37" s="76"/>
      <c r="AJ37" s="76"/>
      <c r="AK37" s="76"/>
      <c r="AL37" s="76"/>
      <c r="AM37" s="76"/>
      <c r="AN37" s="76"/>
      <c r="AO37" s="76">
        <f t="shared" si="4"/>
        <v>5</v>
      </c>
      <c r="AP37" s="76">
        <f t="shared" si="5"/>
        <v>25</v>
      </c>
      <c r="AQ37" s="78">
        <v>22</v>
      </c>
      <c r="AR37" s="78"/>
      <c r="AS37" s="78"/>
      <c r="AT37" s="78"/>
      <c r="AU37" s="78"/>
      <c r="AV37" s="78"/>
      <c r="AW37" s="78"/>
      <c r="AX37" s="78">
        <f t="shared" si="6"/>
        <v>22</v>
      </c>
      <c r="AY37" s="78">
        <f t="shared" si="7"/>
        <v>73.333333333333329</v>
      </c>
      <c r="AZ37" s="384"/>
      <c r="BA37" s="385"/>
      <c r="BB37" s="80">
        <f t="shared" si="8"/>
        <v>0</v>
      </c>
      <c r="BC37" s="76">
        <v>86</v>
      </c>
      <c r="BD37" s="182">
        <v>70</v>
      </c>
      <c r="BE37" s="76"/>
      <c r="BF37" s="76"/>
      <c r="BG37" s="76"/>
      <c r="BH37" s="76">
        <f t="shared" si="9"/>
        <v>156</v>
      </c>
      <c r="BI37" s="76">
        <f t="shared" si="10"/>
        <v>78</v>
      </c>
      <c r="BJ37" s="78">
        <v>11</v>
      </c>
      <c r="BK37" s="78">
        <v>14</v>
      </c>
      <c r="BL37" s="78">
        <v>20</v>
      </c>
      <c r="BM37" s="78">
        <v>21</v>
      </c>
      <c r="BN37" s="78">
        <v>20</v>
      </c>
      <c r="BO37" s="78"/>
      <c r="BP37" s="78"/>
      <c r="BQ37" s="78"/>
      <c r="BR37" s="78"/>
      <c r="BS37" s="78"/>
      <c r="BT37" s="78">
        <f t="shared" si="11"/>
        <v>86</v>
      </c>
      <c r="BU37" s="78">
        <f t="shared" si="12"/>
        <v>74.782608695652172</v>
      </c>
      <c r="BV37" s="82">
        <v>85</v>
      </c>
      <c r="BW37" s="82">
        <v>87</v>
      </c>
      <c r="BX37" s="82"/>
      <c r="BY37" s="82"/>
      <c r="BZ37" s="82"/>
      <c r="CA37" s="82">
        <f t="shared" si="13"/>
        <v>172</v>
      </c>
      <c r="CB37" s="82">
        <f t="shared" si="14"/>
        <v>86</v>
      </c>
      <c r="CC37" s="84">
        <v>83</v>
      </c>
      <c r="CD37" s="84">
        <v>92</v>
      </c>
      <c r="CE37" s="84"/>
      <c r="CF37" s="84"/>
      <c r="CG37" s="84"/>
      <c r="CH37" s="84">
        <f t="shared" si="15"/>
        <v>175</v>
      </c>
      <c r="CI37" s="84">
        <f t="shared" si="16"/>
        <v>87.5</v>
      </c>
      <c r="CJ37" s="86"/>
      <c r="CK37" s="86"/>
      <c r="CL37" s="86"/>
      <c r="CM37" s="86"/>
      <c r="CN37" s="86"/>
      <c r="CO37" s="86" t="str">
        <f t="shared" si="17"/>
        <v/>
      </c>
      <c r="CP37" s="86">
        <f t="shared" si="18"/>
        <v>0</v>
      </c>
      <c r="CQ37" s="182">
        <v>83</v>
      </c>
      <c r="CR37" s="76"/>
      <c r="CS37" s="76"/>
      <c r="CT37" s="88"/>
      <c r="CU37" s="88"/>
      <c r="CV37" s="88"/>
      <c r="CW37" s="88"/>
      <c r="CX37" s="88"/>
      <c r="CY37" s="88">
        <f t="shared" si="19"/>
        <v>83</v>
      </c>
      <c r="CZ37" s="89">
        <f t="shared" si="20"/>
        <v>83</v>
      </c>
      <c r="DA37" s="497">
        <v>42</v>
      </c>
      <c r="DB37" s="497"/>
      <c r="DC37" s="80">
        <f t="shared" si="21"/>
        <v>17.5</v>
      </c>
      <c r="DD37" s="90" t="str">
        <f t="shared" si="22"/>
        <v/>
      </c>
      <c r="DE37" s="91">
        <f t="shared" si="23"/>
        <v>12.291666666666664</v>
      </c>
      <c r="DF37" s="91">
        <f t="shared" si="24"/>
        <v>40.329891304347825</v>
      </c>
      <c r="DG37" s="92">
        <f t="shared" si="25"/>
        <v>17.5</v>
      </c>
      <c r="DH37" s="93">
        <f t="shared" si="26"/>
        <v>70.121557971014482</v>
      </c>
      <c r="DI37" s="94">
        <f t="shared" si="27"/>
        <v>81.325973731884048</v>
      </c>
      <c r="DJ37" s="95">
        <f t="shared" si="28"/>
        <v>83.400865539452496</v>
      </c>
      <c r="DK37" s="96">
        <f t="shared" si="29"/>
        <v>85.060778985507241</v>
      </c>
      <c r="DL37" s="97">
        <f t="shared" si="30"/>
        <v>83</v>
      </c>
      <c r="DM37" s="98"/>
      <c r="DN37" s="1"/>
    </row>
    <row r="38" spans="1:118" ht="18" customHeight="1" thickBot="1">
      <c r="A38" s="70"/>
      <c r="B38" s="71" t="s">
        <v>435</v>
      </c>
      <c r="C38" s="252" t="s">
        <v>436</v>
      </c>
      <c r="D38" s="253"/>
      <c r="E38" s="182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 t="str">
        <f t="shared" si="0"/>
        <v/>
      </c>
      <c r="R38" s="76" t="str">
        <f t="shared" si="1"/>
        <v/>
      </c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 t="str">
        <f t="shared" si="2"/>
        <v/>
      </c>
      <c r="AD38" s="79" t="str">
        <f t="shared" si="3"/>
        <v/>
      </c>
      <c r="AE38" s="182"/>
      <c r="AF38" s="76">
        <v>6</v>
      </c>
      <c r="AG38" s="76"/>
      <c r="AH38" s="76"/>
      <c r="AI38" s="76"/>
      <c r="AJ38" s="76"/>
      <c r="AK38" s="76"/>
      <c r="AL38" s="76"/>
      <c r="AM38" s="76"/>
      <c r="AN38" s="76"/>
      <c r="AO38" s="76">
        <f t="shared" si="4"/>
        <v>6</v>
      </c>
      <c r="AP38" s="76">
        <f t="shared" si="5"/>
        <v>60</v>
      </c>
      <c r="AQ38" s="78">
        <v>23</v>
      </c>
      <c r="AR38" s="78"/>
      <c r="AS38" s="78"/>
      <c r="AT38" s="78"/>
      <c r="AU38" s="78"/>
      <c r="AV38" s="78"/>
      <c r="AW38" s="78"/>
      <c r="AX38" s="78">
        <f t="shared" si="6"/>
        <v>23</v>
      </c>
      <c r="AY38" s="78">
        <f t="shared" si="7"/>
        <v>76.666666666666671</v>
      </c>
      <c r="AZ38" s="384"/>
      <c r="BA38" s="385"/>
      <c r="BB38" s="80">
        <f t="shared" si="8"/>
        <v>0</v>
      </c>
      <c r="BC38" s="76">
        <v>82</v>
      </c>
      <c r="BD38" s="182">
        <v>70</v>
      </c>
      <c r="BE38" s="76"/>
      <c r="BF38" s="76"/>
      <c r="BG38" s="76"/>
      <c r="BH38" s="76">
        <f t="shared" si="9"/>
        <v>152</v>
      </c>
      <c r="BI38" s="76">
        <f t="shared" si="10"/>
        <v>76</v>
      </c>
      <c r="BJ38" s="78">
        <v>1</v>
      </c>
      <c r="BK38" s="78">
        <v>12</v>
      </c>
      <c r="BL38" s="78">
        <v>25</v>
      </c>
      <c r="BM38" s="78">
        <v>22</v>
      </c>
      <c r="BN38" s="78">
        <v>1</v>
      </c>
      <c r="BO38" s="78"/>
      <c r="BP38" s="78"/>
      <c r="BQ38" s="78"/>
      <c r="BR38" s="78"/>
      <c r="BS38" s="78"/>
      <c r="BT38" s="78">
        <f t="shared" si="11"/>
        <v>61</v>
      </c>
      <c r="BU38" s="78">
        <f t="shared" si="12"/>
        <v>53.04347826086957</v>
      </c>
      <c r="BV38" s="82">
        <v>70</v>
      </c>
      <c r="BW38" s="82">
        <v>70</v>
      </c>
      <c r="BX38" s="82"/>
      <c r="BY38" s="82"/>
      <c r="BZ38" s="82"/>
      <c r="CA38" s="82">
        <f t="shared" si="13"/>
        <v>140</v>
      </c>
      <c r="CB38" s="82">
        <f t="shared" si="14"/>
        <v>70</v>
      </c>
      <c r="CC38" s="84">
        <v>83</v>
      </c>
      <c r="CD38" s="84">
        <v>88</v>
      </c>
      <c r="CE38" s="84"/>
      <c r="CF38" s="84"/>
      <c r="CG38" s="84"/>
      <c r="CH38" s="84">
        <f t="shared" si="15"/>
        <v>171</v>
      </c>
      <c r="CI38" s="84">
        <f t="shared" si="16"/>
        <v>85.5</v>
      </c>
      <c r="CJ38" s="86"/>
      <c r="CK38" s="86"/>
      <c r="CL38" s="86"/>
      <c r="CM38" s="86"/>
      <c r="CN38" s="86"/>
      <c r="CO38" s="86" t="str">
        <f t="shared" si="17"/>
        <v/>
      </c>
      <c r="CP38" s="86">
        <f t="shared" si="18"/>
        <v>0</v>
      </c>
      <c r="CQ38" s="182">
        <v>80</v>
      </c>
      <c r="CR38" s="76"/>
      <c r="CS38" s="76"/>
      <c r="CT38" s="88"/>
      <c r="CU38" s="88"/>
      <c r="CV38" s="88"/>
      <c r="CW38" s="88"/>
      <c r="CX38" s="88"/>
      <c r="CY38" s="88">
        <f t="shared" si="19"/>
        <v>80</v>
      </c>
      <c r="CZ38" s="89">
        <f t="shared" si="20"/>
        <v>80</v>
      </c>
      <c r="DA38" s="497">
        <v>44</v>
      </c>
      <c r="DB38" s="497"/>
      <c r="DC38" s="80">
        <f t="shared" si="21"/>
        <v>18.333333333333332</v>
      </c>
      <c r="DD38" s="90" t="str">
        <f t="shared" si="22"/>
        <v/>
      </c>
      <c r="DE38" s="91">
        <f t="shared" si="23"/>
        <v>17.083333333333336</v>
      </c>
      <c r="DF38" s="91">
        <f t="shared" si="24"/>
        <v>35.219021739130433</v>
      </c>
      <c r="DG38" s="92">
        <f t="shared" si="25"/>
        <v>18.333333333333332</v>
      </c>
      <c r="DH38" s="93">
        <f t="shared" si="26"/>
        <v>70.635688405797097</v>
      </c>
      <c r="DI38" s="94">
        <f t="shared" si="27"/>
        <v>81.647305253623188</v>
      </c>
      <c r="DJ38" s="95">
        <f t="shared" si="28"/>
        <v>83.686493558776164</v>
      </c>
      <c r="DK38" s="96">
        <f t="shared" si="29"/>
        <v>85.317844202898556</v>
      </c>
      <c r="DL38" s="97">
        <f t="shared" si="30"/>
        <v>84</v>
      </c>
      <c r="DM38" s="98"/>
      <c r="DN38" s="1"/>
    </row>
    <row r="39" spans="1:118" ht="18" customHeight="1" thickBot="1">
      <c r="A39" s="70"/>
      <c r="B39" s="71" t="s">
        <v>437</v>
      </c>
      <c r="C39" s="252" t="s">
        <v>438</v>
      </c>
      <c r="D39" s="253"/>
      <c r="E39" s="182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 t="str">
        <f t="shared" si="0"/>
        <v/>
      </c>
      <c r="R39" s="76" t="str">
        <f t="shared" si="1"/>
        <v/>
      </c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 t="str">
        <f t="shared" si="2"/>
        <v/>
      </c>
      <c r="AD39" s="79" t="str">
        <f t="shared" si="3"/>
        <v/>
      </c>
      <c r="AE39" s="182"/>
      <c r="AF39" s="76"/>
      <c r="AG39" s="76"/>
      <c r="AH39" s="76"/>
      <c r="AI39" s="76"/>
      <c r="AJ39" s="76"/>
      <c r="AK39" s="76"/>
      <c r="AL39" s="76"/>
      <c r="AM39" s="76"/>
      <c r="AN39" s="76"/>
      <c r="AO39" s="76" t="str">
        <f t="shared" si="4"/>
        <v/>
      </c>
      <c r="AP39" s="76" t="str">
        <f t="shared" si="5"/>
        <v/>
      </c>
      <c r="AQ39" s="78"/>
      <c r="AR39" s="78"/>
      <c r="AS39" s="78"/>
      <c r="AT39" s="78"/>
      <c r="AU39" s="78"/>
      <c r="AV39" s="78"/>
      <c r="AW39" s="78"/>
      <c r="AX39" s="78" t="str">
        <f t="shared" si="6"/>
        <v/>
      </c>
      <c r="AY39" s="78" t="str">
        <f t="shared" si="7"/>
        <v/>
      </c>
      <c r="AZ39" s="384"/>
      <c r="BA39" s="385"/>
      <c r="BB39" s="80">
        <f t="shared" si="8"/>
        <v>0</v>
      </c>
      <c r="BC39" s="76"/>
      <c r="BD39" s="182"/>
      <c r="BE39" s="76"/>
      <c r="BF39" s="76"/>
      <c r="BG39" s="76"/>
      <c r="BH39" s="76" t="str">
        <f t="shared" si="9"/>
        <v/>
      </c>
      <c r="BI39" s="76" t="str">
        <f t="shared" si="10"/>
        <v/>
      </c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 t="str">
        <f t="shared" si="11"/>
        <v/>
      </c>
      <c r="BU39" s="78" t="str">
        <f t="shared" si="12"/>
        <v/>
      </c>
      <c r="BV39" s="82"/>
      <c r="BW39" s="82"/>
      <c r="BX39" s="82"/>
      <c r="BY39" s="82"/>
      <c r="BZ39" s="82"/>
      <c r="CA39" s="82" t="str">
        <f t="shared" si="13"/>
        <v/>
      </c>
      <c r="CB39" s="82" t="str">
        <f t="shared" si="14"/>
        <v/>
      </c>
      <c r="CC39" s="84"/>
      <c r="CD39" s="84"/>
      <c r="CE39" s="84"/>
      <c r="CF39" s="84"/>
      <c r="CG39" s="84"/>
      <c r="CH39" s="84" t="str">
        <f t="shared" si="15"/>
        <v/>
      </c>
      <c r="CI39" s="84" t="str">
        <f t="shared" si="16"/>
        <v/>
      </c>
      <c r="CJ39" s="86"/>
      <c r="CK39" s="86"/>
      <c r="CL39" s="86"/>
      <c r="CM39" s="86"/>
      <c r="CN39" s="86"/>
      <c r="CO39" s="86" t="str">
        <f t="shared" si="17"/>
        <v/>
      </c>
      <c r="CP39" s="86">
        <f t="shared" si="18"/>
        <v>0</v>
      </c>
      <c r="CQ39" s="182"/>
      <c r="CR39" s="76"/>
      <c r="CS39" s="76"/>
      <c r="CT39" s="88"/>
      <c r="CU39" s="88"/>
      <c r="CV39" s="88"/>
      <c r="CW39" s="88"/>
      <c r="CX39" s="88"/>
      <c r="CY39" s="88" t="str">
        <f t="shared" si="19"/>
        <v/>
      </c>
      <c r="CZ39" s="89" t="str">
        <f t="shared" si="20"/>
        <v/>
      </c>
      <c r="DA39" s="497"/>
      <c r="DB39" s="497"/>
      <c r="DC39" s="80" t="str">
        <f t="shared" si="21"/>
        <v/>
      </c>
      <c r="DD39" s="90" t="str">
        <f t="shared" si="22"/>
        <v/>
      </c>
      <c r="DE39" s="91" t="str">
        <f t="shared" si="23"/>
        <v/>
      </c>
      <c r="DF39" s="91" t="str">
        <f t="shared" si="24"/>
        <v/>
      </c>
      <c r="DG39" s="92" t="str">
        <f t="shared" si="25"/>
        <v/>
      </c>
      <c r="DH39" s="93" t="str">
        <f t="shared" si="26"/>
        <v/>
      </c>
      <c r="DI39" s="94" t="str">
        <f t="shared" si="27"/>
        <v/>
      </c>
      <c r="DJ39" s="95" t="str">
        <f t="shared" si="28"/>
        <v/>
      </c>
      <c r="DK39" s="96" t="str">
        <f t="shared" si="29"/>
        <v/>
      </c>
      <c r="DL39" s="97" t="str">
        <f t="shared" si="30"/>
        <v/>
      </c>
      <c r="DM39" s="98"/>
      <c r="DN39" s="1"/>
    </row>
    <row r="40" spans="1:118" ht="18" customHeight="1" thickBot="1">
      <c r="A40" s="70"/>
      <c r="B40" s="71" t="s">
        <v>439</v>
      </c>
      <c r="C40" s="252" t="s">
        <v>440</v>
      </c>
      <c r="D40" s="253"/>
      <c r="E40" s="182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 t="str">
        <f t="shared" si="0"/>
        <v/>
      </c>
      <c r="R40" s="76" t="str">
        <f t="shared" si="1"/>
        <v/>
      </c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 t="str">
        <f t="shared" si="2"/>
        <v/>
      </c>
      <c r="AD40" s="79" t="str">
        <f t="shared" si="3"/>
        <v/>
      </c>
      <c r="AE40" s="182">
        <v>7</v>
      </c>
      <c r="AF40" s="76">
        <v>1</v>
      </c>
      <c r="AG40" s="76"/>
      <c r="AH40" s="76"/>
      <c r="AI40" s="76"/>
      <c r="AJ40" s="76"/>
      <c r="AK40" s="76"/>
      <c r="AL40" s="76"/>
      <c r="AM40" s="76"/>
      <c r="AN40" s="76"/>
      <c r="AO40" s="76">
        <f t="shared" si="4"/>
        <v>8</v>
      </c>
      <c r="AP40" s="76">
        <f t="shared" si="5"/>
        <v>40</v>
      </c>
      <c r="AQ40" s="78">
        <v>20</v>
      </c>
      <c r="AR40" s="78"/>
      <c r="AS40" s="78"/>
      <c r="AT40" s="78"/>
      <c r="AU40" s="78"/>
      <c r="AV40" s="78"/>
      <c r="AW40" s="78"/>
      <c r="AX40" s="78">
        <f t="shared" si="6"/>
        <v>20</v>
      </c>
      <c r="AY40" s="78">
        <f t="shared" si="7"/>
        <v>66.666666666666657</v>
      </c>
      <c r="AZ40" s="384"/>
      <c r="BA40" s="385"/>
      <c r="BB40" s="80">
        <f t="shared" si="8"/>
        <v>0</v>
      </c>
      <c r="BC40" s="76">
        <v>82</v>
      </c>
      <c r="BD40" s="182">
        <v>84</v>
      </c>
      <c r="BE40" s="76"/>
      <c r="BF40" s="76"/>
      <c r="BG40" s="76"/>
      <c r="BH40" s="76">
        <f t="shared" si="9"/>
        <v>166</v>
      </c>
      <c r="BI40" s="76">
        <f t="shared" si="10"/>
        <v>83</v>
      </c>
      <c r="BJ40" s="78">
        <v>13</v>
      </c>
      <c r="BK40" s="78">
        <v>14</v>
      </c>
      <c r="BL40" s="78">
        <v>22</v>
      </c>
      <c r="BM40" s="78">
        <v>1</v>
      </c>
      <c r="BN40" s="78">
        <v>1</v>
      </c>
      <c r="BO40" s="78"/>
      <c r="BP40" s="78"/>
      <c r="BQ40" s="78"/>
      <c r="BR40" s="78"/>
      <c r="BS40" s="78"/>
      <c r="BT40" s="78">
        <f t="shared" si="11"/>
        <v>51</v>
      </c>
      <c r="BU40" s="78">
        <f t="shared" si="12"/>
        <v>44.347826086956523</v>
      </c>
      <c r="BV40" s="82">
        <v>85</v>
      </c>
      <c r="BW40" s="82">
        <v>98</v>
      </c>
      <c r="BX40" s="82"/>
      <c r="BY40" s="82"/>
      <c r="BZ40" s="82"/>
      <c r="CA40" s="82">
        <f t="shared" si="13"/>
        <v>183</v>
      </c>
      <c r="CB40" s="82">
        <f t="shared" si="14"/>
        <v>91.5</v>
      </c>
      <c r="CC40" s="84">
        <v>70</v>
      </c>
      <c r="CD40" s="84">
        <v>70</v>
      </c>
      <c r="CE40" s="84"/>
      <c r="CF40" s="84"/>
      <c r="CG40" s="84"/>
      <c r="CH40" s="84">
        <f t="shared" si="15"/>
        <v>140</v>
      </c>
      <c r="CI40" s="84">
        <f t="shared" si="16"/>
        <v>70</v>
      </c>
      <c r="CJ40" s="86"/>
      <c r="CK40" s="86"/>
      <c r="CL40" s="86"/>
      <c r="CM40" s="86"/>
      <c r="CN40" s="86"/>
      <c r="CO40" s="86" t="str">
        <f t="shared" si="17"/>
        <v/>
      </c>
      <c r="CP40" s="86">
        <f t="shared" si="18"/>
        <v>0</v>
      </c>
      <c r="CQ40" s="182">
        <v>70</v>
      </c>
      <c r="CR40" s="76"/>
      <c r="CS40" s="76"/>
      <c r="CT40" s="88"/>
      <c r="CU40" s="88"/>
      <c r="CV40" s="88"/>
      <c r="CW40" s="88"/>
      <c r="CX40" s="88"/>
      <c r="CY40" s="88">
        <f t="shared" si="19"/>
        <v>70</v>
      </c>
      <c r="CZ40" s="89">
        <f t="shared" si="20"/>
        <v>70</v>
      </c>
      <c r="DA40" s="497">
        <v>40</v>
      </c>
      <c r="DB40" s="497"/>
      <c r="DC40" s="80">
        <f t="shared" si="21"/>
        <v>16.666666666666664</v>
      </c>
      <c r="DD40" s="90" t="str">
        <f t="shared" si="22"/>
        <v/>
      </c>
      <c r="DE40" s="91">
        <f t="shared" si="23"/>
        <v>13.333333333333332</v>
      </c>
      <c r="DF40" s="91">
        <f t="shared" si="24"/>
        <v>34.064673913043478</v>
      </c>
      <c r="DG40" s="92">
        <f t="shared" si="25"/>
        <v>16.666666666666664</v>
      </c>
      <c r="DH40" s="93">
        <f t="shared" si="26"/>
        <v>64.064673913043464</v>
      </c>
      <c r="DI40" s="94">
        <f t="shared" si="27"/>
        <v>77.540421195652158</v>
      </c>
      <c r="DJ40" s="95">
        <f t="shared" si="28"/>
        <v>80.035929951690818</v>
      </c>
      <c r="DK40" s="96">
        <f t="shared" si="29"/>
        <v>82.032336956521732</v>
      </c>
      <c r="DL40" s="97">
        <f t="shared" si="30"/>
        <v>80</v>
      </c>
      <c r="DM40" s="98"/>
      <c r="DN40" s="1"/>
    </row>
    <row r="41" spans="1:118" ht="18" customHeight="1" thickBot="1">
      <c r="A41" s="70"/>
      <c r="B41" s="71" t="s">
        <v>441</v>
      </c>
      <c r="C41" s="252" t="s">
        <v>442</v>
      </c>
      <c r="D41" s="253"/>
      <c r="E41" s="182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 t="str">
        <f t="shared" si="0"/>
        <v/>
      </c>
      <c r="R41" s="76" t="str">
        <f t="shared" si="1"/>
        <v/>
      </c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 t="str">
        <f t="shared" si="2"/>
        <v/>
      </c>
      <c r="AD41" s="79" t="str">
        <f t="shared" si="3"/>
        <v/>
      </c>
      <c r="AE41" s="182">
        <v>7</v>
      </c>
      <c r="AF41" s="76">
        <v>9</v>
      </c>
      <c r="AG41" s="76"/>
      <c r="AH41" s="76"/>
      <c r="AI41" s="76"/>
      <c r="AJ41" s="76"/>
      <c r="AK41" s="76"/>
      <c r="AL41" s="76"/>
      <c r="AM41" s="76"/>
      <c r="AN41" s="76"/>
      <c r="AO41" s="76">
        <f t="shared" si="4"/>
        <v>16</v>
      </c>
      <c r="AP41" s="76">
        <f t="shared" si="5"/>
        <v>80</v>
      </c>
      <c r="AQ41" s="78">
        <v>19</v>
      </c>
      <c r="AR41" s="78"/>
      <c r="AS41" s="78"/>
      <c r="AT41" s="78"/>
      <c r="AU41" s="78"/>
      <c r="AV41" s="78"/>
      <c r="AW41" s="78"/>
      <c r="AX41" s="78">
        <f t="shared" si="6"/>
        <v>19</v>
      </c>
      <c r="AY41" s="78">
        <f t="shared" si="7"/>
        <v>63.333333333333329</v>
      </c>
      <c r="AZ41" s="384"/>
      <c r="BA41" s="385"/>
      <c r="BB41" s="80">
        <f t="shared" si="8"/>
        <v>0</v>
      </c>
      <c r="BC41" s="76">
        <v>83</v>
      </c>
      <c r="BD41" s="182">
        <v>82</v>
      </c>
      <c r="BE41" s="76"/>
      <c r="BF41" s="76"/>
      <c r="BG41" s="76"/>
      <c r="BH41" s="76">
        <f t="shared" si="9"/>
        <v>165</v>
      </c>
      <c r="BI41" s="76">
        <f t="shared" si="10"/>
        <v>82.5</v>
      </c>
      <c r="BJ41" s="78">
        <v>4</v>
      </c>
      <c r="BK41" s="78">
        <v>14</v>
      </c>
      <c r="BL41" s="78">
        <v>18</v>
      </c>
      <c r="BM41" s="78">
        <v>25</v>
      </c>
      <c r="BN41" s="78">
        <v>13</v>
      </c>
      <c r="BO41" s="78"/>
      <c r="BP41" s="78"/>
      <c r="BQ41" s="78"/>
      <c r="BR41" s="78"/>
      <c r="BS41" s="78"/>
      <c r="BT41" s="78">
        <f t="shared" si="11"/>
        <v>74</v>
      </c>
      <c r="BU41" s="78">
        <f t="shared" si="12"/>
        <v>64.347826086956516</v>
      </c>
      <c r="BV41" s="82">
        <v>86</v>
      </c>
      <c r="BW41" s="82">
        <v>87</v>
      </c>
      <c r="BX41" s="82"/>
      <c r="BY41" s="82"/>
      <c r="BZ41" s="82"/>
      <c r="CA41" s="82">
        <f t="shared" si="13"/>
        <v>173</v>
      </c>
      <c r="CB41" s="82">
        <f t="shared" si="14"/>
        <v>86.5</v>
      </c>
      <c r="CC41" s="84">
        <v>88</v>
      </c>
      <c r="CD41" s="84">
        <v>86</v>
      </c>
      <c r="CE41" s="84"/>
      <c r="CF41" s="84"/>
      <c r="CG41" s="84"/>
      <c r="CH41" s="84">
        <f t="shared" si="15"/>
        <v>174</v>
      </c>
      <c r="CI41" s="84">
        <f t="shared" si="16"/>
        <v>87</v>
      </c>
      <c r="CJ41" s="86"/>
      <c r="CK41" s="86"/>
      <c r="CL41" s="86"/>
      <c r="CM41" s="86"/>
      <c r="CN41" s="86"/>
      <c r="CO41" s="86" t="str">
        <f t="shared" si="17"/>
        <v/>
      </c>
      <c r="CP41" s="86">
        <f t="shared" si="18"/>
        <v>0</v>
      </c>
      <c r="CQ41" s="182">
        <v>80</v>
      </c>
      <c r="CR41" s="76"/>
      <c r="CS41" s="76"/>
      <c r="CT41" s="88"/>
      <c r="CU41" s="88"/>
      <c r="CV41" s="88"/>
      <c r="CW41" s="88"/>
      <c r="CX41" s="88"/>
      <c r="CY41" s="88">
        <f t="shared" si="19"/>
        <v>80</v>
      </c>
      <c r="CZ41" s="89">
        <f t="shared" si="20"/>
        <v>80</v>
      </c>
      <c r="DA41" s="497">
        <v>41</v>
      </c>
      <c r="DB41" s="497"/>
      <c r="DC41" s="80">
        <f t="shared" si="21"/>
        <v>17.083333333333332</v>
      </c>
      <c r="DD41" s="90" t="str">
        <f t="shared" si="22"/>
        <v/>
      </c>
      <c r="DE41" s="91">
        <f t="shared" si="23"/>
        <v>17.916666666666664</v>
      </c>
      <c r="DF41" s="91">
        <f t="shared" si="24"/>
        <v>38.91467391304348</v>
      </c>
      <c r="DG41" s="92">
        <f t="shared" si="25"/>
        <v>17.083333333333332</v>
      </c>
      <c r="DH41" s="93">
        <f t="shared" si="26"/>
        <v>73.914673913043472</v>
      </c>
      <c r="DI41" s="94">
        <f t="shared" si="27"/>
        <v>83.696671195652172</v>
      </c>
      <c r="DJ41" s="95">
        <f t="shared" si="28"/>
        <v>85.508152173913047</v>
      </c>
      <c r="DK41" s="96">
        <f t="shared" si="29"/>
        <v>86.957336956521743</v>
      </c>
      <c r="DL41" s="97">
        <f t="shared" si="30"/>
        <v>86</v>
      </c>
      <c r="DM41" s="98"/>
      <c r="DN41" s="1"/>
    </row>
    <row r="42" spans="1:118" ht="18" customHeight="1" thickBot="1">
      <c r="A42" s="70"/>
      <c r="B42" s="71" t="s">
        <v>443</v>
      </c>
      <c r="C42" s="252" t="s">
        <v>444</v>
      </c>
      <c r="D42" s="253"/>
      <c r="E42" s="182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 t="str">
        <f t="shared" si="0"/>
        <v/>
      </c>
      <c r="R42" s="76" t="str">
        <f t="shared" si="1"/>
        <v/>
      </c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 t="str">
        <f t="shared" si="2"/>
        <v/>
      </c>
      <c r="AD42" s="79" t="str">
        <f t="shared" si="3"/>
        <v/>
      </c>
      <c r="AE42" s="182">
        <v>1</v>
      </c>
      <c r="AF42" s="76">
        <v>8</v>
      </c>
      <c r="AG42" s="76"/>
      <c r="AH42" s="76"/>
      <c r="AI42" s="76"/>
      <c r="AJ42" s="76"/>
      <c r="AK42" s="76"/>
      <c r="AL42" s="76"/>
      <c r="AM42" s="76"/>
      <c r="AN42" s="76"/>
      <c r="AO42" s="76">
        <f t="shared" si="4"/>
        <v>9</v>
      </c>
      <c r="AP42" s="76">
        <f t="shared" si="5"/>
        <v>45</v>
      </c>
      <c r="AQ42" s="78">
        <v>20</v>
      </c>
      <c r="AR42" s="78"/>
      <c r="AS42" s="78"/>
      <c r="AT42" s="78"/>
      <c r="AU42" s="78"/>
      <c r="AV42" s="78"/>
      <c r="AW42" s="78"/>
      <c r="AX42" s="78">
        <f t="shared" si="6"/>
        <v>20</v>
      </c>
      <c r="AY42" s="78">
        <f t="shared" si="7"/>
        <v>66.666666666666657</v>
      </c>
      <c r="AZ42" s="384"/>
      <c r="BA42" s="385"/>
      <c r="BB42" s="80">
        <f t="shared" si="8"/>
        <v>0</v>
      </c>
      <c r="BC42" s="76">
        <v>84</v>
      </c>
      <c r="BD42" s="182">
        <v>70</v>
      </c>
      <c r="BE42" s="76"/>
      <c r="BF42" s="76"/>
      <c r="BG42" s="76"/>
      <c r="BH42" s="76">
        <f t="shared" si="9"/>
        <v>154</v>
      </c>
      <c r="BI42" s="76">
        <f t="shared" si="10"/>
        <v>77</v>
      </c>
      <c r="BJ42" s="78">
        <v>15</v>
      </c>
      <c r="BK42" s="78">
        <v>13</v>
      </c>
      <c r="BL42" s="78">
        <v>18</v>
      </c>
      <c r="BM42" s="78">
        <v>27</v>
      </c>
      <c r="BN42" s="78">
        <v>1</v>
      </c>
      <c r="BO42" s="78"/>
      <c r="BP42" s="78"/>
      <c r="BQ42" s="78"/>
      <c r="BR42" s="78"/>
      <c r="BS42" s="78"/>
      <c r="BT42" s="78">
        <f t="shared" si="11"/>
        <v>74</v>
      </c>
      <c r="BU42" s="78">
        <f t="shared" si="12"/>
        <v>64.347826086956516</v>
      </c>
      <c r="BV42" s="82">
        <v>86</v>
      </c>
      <c r="BW42" s="82">
        <v>88</v>
      </c>
      <c r="BX42" s="82"/>
      <c r="BY42" s="82"/>
      <c r="BZ42" s="82"/>
      <c r="CA42" s="82">
        <f t="shared" si="13"/>
        <v>174</v>
      </c>
      <c r="CB42" s="82">
        <f t="shared" si="14"/>
        <v>87</v>
      </c>
      <c r="CC42" s="84">
        <v>83</v>
      </c>
      <c r="CD42" s="84">
        <v>88</v>
      </c>
      <c r="CE42" s="84"/>
      <c r="CF42" s="84"/>
      <c r="CG42" s="84"/>
      <c r="CH42" s="84">
        <f t="shared" si="15"/>
        <v>171</v>
      </c>
      <c r="CI42" s="84">
        <f t="shared" si="16"/>
        <v>85.5</v>
      </c>
      <c r="CJ42" s="86"/>
      <c r="CK42" s="86"/>
      <c r="CL42" s="86"/>
      <c r="CM42" s="86"/>
      <c r="CN42" s="86"/>
      <c r="CO42" s="86" t="str">
        <f t="shared" si="17"/>
        <v/>
      </c>
      <c r="CP42" s="86">
        <f t="shared" si="18"/>
        <v>0</v>
      </c>
      <c r="CQ42" s="182">
        <v>70</v>
      </c>
      <c r="CR42" s="76"/>
      <c r="CS42" s="76"/>
      <c r="CT42" s="88"/>
      <c r="CU42" s="88"/>
      <c r="CV42" s="88"/>
      <c r="CW42" s="88"/>
      <c r="CX42" s="88"/>
      <c r="CY42" s="88">
        <f t="shared" si="19"/>
        <v>70</v>
      </c>
      <c r="CZ42" s="89">
        <f t="shared" si="20"/>
        <v>70</v>
      </c>
      <c r="DA42" s="497">
        <v>46</v>
      </c>
      <c r="DB42" s="497"/>
      <c r="DC42" s="80">
        <f t="shared" si="21"/>
        <v>19.166666666666668</v>
      </c>
      <c r="DD42" s="90" t="str">
        <f t="shared" si="22"/>
        <v/>
      </c>
      <c r="DE42" s="91">
        <f t="shared" si="23"/>
        <v>13.958333333333332</v>
      </c>
      <c r="DF42" s="91">
        <f t="shared" si="24"/>
        <v>37.28967391304348</v>
      </c>
      <c r="DG42" s="92">
        <f t="shared" si="25"/>
        <v>19.166666666666668</v>
      </c>
      <c r="DH42" s="93">
        <f t="shared" si="26"/>
        <v>70.414673913043487</v>
      </c>
      <c r="DI42" s="94">
        <f t="shared" si="27"/>
        <v>81.509171195652186</v>
      </c>
      <c r="DJ42" s="95">
        <f t="shared" si="28"/>
        <v>83.563707729468604</v>
      </c>
      <c r="DK42" s="96">
        <f t="shared" si="29"/>
        <v>85.207336956521743</v>
      </c>
      <c r="DL42" s="97">
        <f t="shared" si="30"/>
        <v>84</v>
      </c>
      <c r="DM42" s="98"/>
      <c r="DN42" s="1"/>
    </row>
    <row r="43" spans="1:118" ht="18" customHeight="1" thickBot="1">
      <c r="A43" s="70"/>
      <c r="B43" s="71" t="s">
        <v>445</v>
      </c>
      <c r="C43" s="252" t="s">
        <v>446</v>
      </c>
      <c r="D43" s="253"/>
      <c r="E43" s="182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 t="str">
        <f t="shared" si="0"/>
        <v/>
      </c>
      <c r="R43" s="76" t="str">
        <f t="shared" si="1"/>
        <v/>
      </c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 t="str">
        <f t="shared" si="2"/>
        <v/>
      </c>
      <c r="AD43" s="79" t="str">
        <f t="shared" si="3"/>
        <v/>
      </c>
      <c r="AE43" s="182"/>
      <c r="AF43" s="76"/>
      <c r="AG43" s="76"/>
      <c r="AH43" s="76"/>
      <c r="AI43" s="76"/>
      <c r="AJ43" s="76"/>
      <c r="AK43" s="76"/>
      <c r="AL43" s="76"/>
      <c r="AM43" s="76"/>
      <c r="AN43" s="76"/>
      <c r="AO43" s="76" t="str">
        <f t="shared" si="4"/>
        <v/>
      </c>
      <c r="AP43" s="76" t="str">
        <f t="shared" si="5"/>
        <v/>
      </c>
      <c r="AQ43" s="78"/>
      <c r="AR43" s="78"/>
      <c r="AS43" s="78"/>
      <c r="AT43" s="78"/>
      <c r="AU43" s="78"/>
      <c r="AV43" s="78"/>
      <c r="AW43" s="78"/>
      <c r="AX43" s="78" t="str">
        <f t="shared" si="6"/>
        <v/>
      </c>
      <c r="AY43" s="78" t="str">
        <f t="shared" si="7"/>
        <v/>
      </c>
      <c r="AZ43" s="384"/>
      <c r="BA43" s="385"/>
      <c r="BB43" s="80">
        <f t="shared" si="8"/>
        <v>0</v>
      </c>
      <c r="BC43" s="76"/>
      <c r="BD43" s="182"/>
      <c r="BE43" s="76"/>
      <c r="BF43" s="76"/>
      <c r="BG43" s="76"/>
      <c r="BH43" s="76" t="str">
        <f t="shared" si="9"/>
        <v/>
      </c>
      <c r="BI43" s="76" t="str">
        <f t="shared" si="10"/>
        <v/>
      </c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 t="str">
        <f t="shared" si="11"/>
        <v/>
      </c>
      <c r="BU43" s="78" t="str">
        <f t="shared" si="12"/>
        <v/>
      </c>
      <c r="BV43" s="82"/>
      <c r="BW43" s="82"/>
      <c r="BX43" s="82"/>
      <c r="BY43" s="82"/>
      <c r="BZ43" s="82"/>
      <c r="CA43" s="82" t="str">
        <f t="shared" si="13"/>
        <v/>
      </c>
      <c r="CB43" s="82" t="str">
        <f t="shared" si="14"/>
        <v/>
      </c>
      <c r="CC43" s="84"/>
      <c r="CD43" s="84"/>
      <c r="CE43" s="84"/>
      <c r="CF43" s="84"/>
      <c r="CG43" s="84"/>
      <c r="CH43" s="84" t="str">
        <f t="shared" si="15"/>
        <v/>
      </c>
      <c r="CI43" s="84" t="str">
        <f t="shared" si="16"/>
        <v/>
      </c>
      <c r="CJ43" s="86"/>
      <c r="CK43" s="86"/>
      <c r="CL43" s="86"/>
      <c r="CM43" s="86"/>
      <c r="CN43" s="86"/>
      <c r="CO43" s="86" t="str">
        <f t="shared" si="17"/>
        <v/>
      </c>
      <c r="CP43" s="86">
        <f t="shared" si="18"/>
        <v>0</v>
      </c>
      <c r="CQ43" s="182"/>
      <c r="CR43" s="76"/>
      <c r="CS43" s="76"/>
      <c r="CT43" s="88"/>
      <c r="CU43" s="88"/>
      <c r="CV43" s="88"/>
      <c r="CW43" s="88"/>
      <c r="CX43" s="88"/>
      <c r="CY43" s="88" t="str">
        <f t="shared" si="19"/>
        <v/>
      </c>
      <c r="CZ43" s="89" t="str">
        <f t="shared" si="20"/>
        <v/>
      </c>
      <c r="DA43" s="497"/>
      <c r="DB43" s="497"/>
      <c r="DC43" s="80" t="str">
        <f t="shared" si="21"/>
        <v/>
      </c>
      <c r="DD43" s="90" t="str">
        <f t="shared" si="22"/>
        <v/>
      </c>
      <c r="DE43" s="91" t="str">
        <f t="shared" si="23"/>
        <v/>
      </c>
      <c r="DF43" s="91" t="str">
        <f t="shared" si="24"/>
        <v/>
      </c>
      <c r="DG43" s="92" t="str">
        <f t="shared" si="25"/>
        <v/>
      </c>
      <c r="DH43" s="93" t="str">
        <f t="shared" si="26"/>
        <v/>
      </c>
      <c r="DI43" s="94" t="str">
        <f t="shared" si="27"/>
        <v/>
      </c>
      <c r="DJ43" s="95" t="str">
        <f t="shared" si="28"/>
        <v/>
      </c>
      <c r="DK43" s="96" t="str">
        <f t="shared" si="29"/>
        <v/>
      </c>
      <c r="DL43" s="97" t="str">
        <f t="shared" si="30"/>
        <v/>
      </c>
      <c r="DM43" s="98"/>
      <c r="DN43" s="1"/>
    </row>
    <row r="44" spans="1:118" ht="18" customHeight="1" thickBot="1">
      <c r="A44" s="70"/>
      <c r="B44" s="71" t="s">
        <v>447</v>
      </c>
      <c r="C44" s="252" t="s">
        <v>448</v>
      </c>
      <c r="D44" s="253"/>
      <c r="E44" s="182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 t="str">
        <f t="shared" si="0"/>
        <v/>
      </c>
      <c r="R44" s="76" t="str">
        <f t="shared" si="1"/>
        <v/>
      </c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 t="str">
        <f t="shared" si="2"/>
        <v/>
      </c>
      <c r="AD44" s="79" t="str">
        <f t="shared" si="3"/>
        <v/>
      </c>
      <c r="AE44" s="182">
        <v>1</v>
      </c>
      <c r="AF44" s="76">
        <v>10</v>
      </c>
      <c r="AG44" s="76"/>
      <c r="AH44" s="76"/>
      <c r="AI44" s="76"/>
      <c r="AJ44" s="76"/>
      <c r="AK44" s="76"/>
      <c r="AL44" s="76"/>
      <c r="AM44" s="76"/>
      <c r="AN44" s="76"/>
      <c r="AO44" s="76">
        <f t="shared" si="4"/>
        <v>11</v>
      </c>
      <c r="AP44" s="76">
        <f t="shared" si="5"/>
        <v>55.000000000000007</v>
      </c>
      <c r="AQ44" s="78">
        <v>22</v>
      </c>
      <c r="AR44" s="78"/>
      <c r="AS44" s="78"/>
      <c r="AT44" s="78"/>
      <c r="AU44" s="78"/>
      <c r="AV44" s="78"/>
      <c r="AW44" s="78"/>
      <c r="AX44" s="78">
        <f t="shared" si="6"/>
        <v>22</v>
      </c>
      <c r="AY44" s="78">
        <f t="shared" si="7"/>
        <v>73.333333333333329</v>
      </c>
      <c r="AZ44" s="384"/>
      <c r="BA44" s="385"/>
      <c r="BB44" s="80">
        <f t="shared" si="8"/>
        <v>0</v>
      </c>
      <c r="BC44" s="76">
        <v>95</v>
      </c>
      <c r="BD44" s="182">
        <v>98</v>
      </c>
      <c r="BE44" s="76"/>
      <c r="BF44" s="76"/>
      <c r="BG44" s="76"/>
      <c r="BH44" s="76">
        <f t="shared" si="9"/>
        <v>193</v>
      </c>
      <c r="BI44" s="76">
        <f t="shared" si="10"/>
        <v>96.5</v>
      </c>
      <c r="BJ44" s="78">
        <v>7</v>
      </c>
      <c r="BK44" s="78">
        <v>18</v>
      </c>
      <c r="BL44" s="78">
        <v>25</v>
      </c>
      <c r="BM44" s="78">
        <v>22</v>
      </c>
      <c r="BN44" s="78">
        <v>20</v>
      </c>
      <c r="BO44" s="78"/>
      <c r="BP44" s="78"/>
      <c r="BQ44" s="78"/>
      <c r="BR44" s="78"/>
      <c r="BS44" s="78"/>
      <c r="BT44" s="78">
        <f t="shared" si="11"/>
        <v>92</v>
      </c>
      <c r="BU44" s="78">
        <f t="shared" si="12"/>
        <v>80</v>
      </c>
      <c r="BV44" s="82">
        <v>70</v>
      </c>
      <c r="BW44" s="82">
        <v>98</v>
      </c>
      <c r="BX44" s="82"/>
      <c r="BY44" s="82"/>
      <c r="BZ44" s="82"/>
      <c r="CA44" s="82">
        <f t="shared" si="13"/>
        <v>168</v>
      </c>
      <c r="CB44" s="82">
        <f t="shared" si="14"/>
        <v>84</v>
      </c>
      <c r="CC44" s="84">
        <v>98</v>
      </c>
      <c r="CD44" s="84">
        <v>98</v>
      </c>
      <c r="CE44" s="84"/>
      <c r="CF44" s="84"/>
      <c r="CG44" s="84"/>
      <c r="CH44" s="84">
        <f t="shared" si="15"/>
        <v>196</v>
      </c>
      <c r="CI44" s="84">
        <f t="shared" si="16"/>
        <v>98</v>
      </c>
      <c r="CJ44" s="86"/>
      <c r="CK44" s="86"/>
      <c r="CL44" s="86"/>
      <c r="CM44" s="86"/>
      <c r="CN44" s="86"/>
      <c r="CO44" s="86" t="str">
        <f t="shared" si="17"/>
        <v/>
      </c>
      <c r="CP44" s="86">
        <f t="shared" si="18"/>
        <v>0</v>
      </c>
      <c r="CQ44" s="182">
        <v>90</v>
      </c>
      <c r="CR44" s="76"/>
      <c r="CS44" s="76"/>
      <c r="CT44" s="88"/>
      <c r="CU44" s="88"/>
      <c r="CV44" s="88"/>
      <c r="CW44" s="88"/>
      <c r="CX44" s="88"/>
      <c r="CY44" s="88">
        <f t="shared" si="19"/>
        <v>90</v>
      </c>
      <c r="CZ44" s="89">
        <f t="shared" si="20"/>
        <v>90</v>
      </c>
      <c r="DA44" s="497">
        <v>52</v>
      </c>
      <c r="DB44" s="497"/>
      <c r="DC44" s="80">
        <f t="shared" si="21"/>
        <v>21.666666666666671</v>
      </c>
      <c r="DD44" s="90" t="str">
        <f t="shared" si="22"/>
        <v/>
      </c>
      <c r="DE44" s="91">
        <f t="shared" si="23"/>
        <v>16.041666666666668</v>
      </c>
      <c r="DF44" s="91">
        <f t="shared" si="24"/>
        <v>44.3</v>
      </c>
      <c r="DG44" s="92">
        <f t="shared" si="25"/>
        <v>21.666666666666671</v>
      </c>
      <c r="DH44" s="93">
        <f t="shared" si="26"/>
        <v>82.00833333333334</v>
      </c>
      <c r="DI44" s="94">
        <f t="shared" si="27"/>
        <v>88.755208333333343</v>
      </c>
      <c r="DJ44" s="95">
        <f t="shared" si="28"/>
        <v>90.004629629629633</v>
      </c>
      <c r="DK44" s="96">
        <f t="shared" si="29"/>
        <v>91.004166666666663</v>
      </c>
      <c r="DL44" s="97">
        <f t="shared" si="30"/>
        <v>90</v>
      </c>
      <c r="DM44" s="98"/>
      <c r="DN44" s="1"/>
    </row>
    <row r="45" spans="1:118" ht="18" customHeight="1" thickBot="1">
      <c r="A45" s="70"/>
      <c r="B45" s="71" t="s">
        <v>449</v>
      </c>
      <c r="C45" s="252" t="s">
        <v>450</v>
      </c>
      <c r="D45" s="253"/>
      <c r="E45" s="182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 t="str">
        <f t="shared" ref="Q45:Q67" si="31">IF(SUMIFS(E45:P45,E45:P45,"&gt;=0")=0,"",SUMIFS(E45:P45,E45:P45,"&gt;=0"))</f>
        <v/>
      </c>
      <c r="R45" s="76" t="str">
        <f t="shared" ref="R45:R67" si="32">IFERROR(IF($R$9=0,0,((Q45/SUMIFS($E$12:$P$12,E45:P45,"&gt;=0")*100))),"")</f>
        <v/>
      </c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 t="str">
        <f t="shared" ref="AC45:AC67" si="33">IF(SUMIFS(S45:AB45,S45:AB45,"&gt;=0")=0,"",SUMIFS(S45:AB45,S45:AB45,"&gt;=0"))</f>
        <v/>
      </c>
      <c r="AD45" s="79" t="str">
        <f t="shared" ref="AD45:AD67" si="34">IFERROR(IF($AD$9=0,0,((AC45/SUMIFS($S$12:$AB$12,S45:AB45,"&gt;=0")*100))),"")</f>
        <v/>
      </c>
      <c r="AE45" s="182">
        <v>7</v>
      </c>
      <c r="AF45" s="76">
        <v>8</v>
      </c>
      <c r="AG45" s="76"/>
      <c r="AH45" s="76"/>
      <c r="AI45" s="76"/>
      <c r="AJ45" s="76"/>
      <c r="AK45" s="76"/>
      <c r="AL45" s="76"/>
      <c r="AM45" s="76"/>
      <c r="AN45" s="76"/>
      <c r="AO45" s="76">
        <f t="shared" ref="AO45:AO67" si="35">IF(SUMIFS(AE45:AN45,AE45:AN45,"&gt;=0")=0,"",SUMIFS(AE45:AN45,AE45:AN45,"&gt;=0"))</f>
        <v>15</v>
      </c>
      <c r="AP45" s="76">
        <f t="shared" ref="AP45:AP67" si="36">IFERROR(IF($AP$9=0,0,((AO45/SUMIFS($AE$12:$AN$12,AE45:AN45,"&gt;=0"))*100)),"")</f>
        <v>75</v>
      </c>
      <c r="AQ45" s="78">
        <v>5</v>
      </c>
      <c r="AR45" s="78"/>
      <c r="AS45" s="78"/>
      <c r="AT45" s="78"/>
      <c r="AU45" s="78"/>
      <c r="AV45" s="78"/>
      <c r="AW45" s="78"/>
      <c r="AX45" s="78">
        <f t="shared" ref="AX45:AX67" si="37">IF(SUMIFS(AQ45:AW45,AQ45:AW45,"&gt;=0")=0,"",SUMIFS(AQ45:AW45,AQ45:AW45,"&gt;=0"))</f>
        <v>5</v>
      </c>
      <c r="AY45" s="78">
        <f t="shared" ref="AY45:AY67" si="38">IFERROR(IF($AY$9=0,0,((AX45/SUMIFS($AQ$12:$AW$12,AQ45:AW45,"&gt;=0"))*100)),"")</f>
        <v>16.666666666666664</v>
      </c>
      <c r="AZ45" s="384"/>
      <c r="BA45" s="385"/>
      <c r="BB45" s="80">
        <f t="shared" ref="BB45:BB67" si="39">IFERROR(IF(OR($BB$9="",$BB$9=0),0,IF(AZ45/$AZ$12*100=0,"",AZ45/$AZ$12*100)),"")</f>
        <v>0</v>
      </c>
      <c r="BC45" s="76">
        <v>81</v>
      </c>
      <c r="BD45" s="182">
        <v>82</v>
      </c>
      <c r="BE45" s="76"/>
      <c r="BF45" s="76"/>
      <c r="BG45" s="76"/>
      <c r="BH45" s="76">
        <f t="shared" ref="BH45:BH67" si="40">IF(SUMIFS(BC45:BG45,BC45:BG45,"&gt;=0")=0,"",SUMIFS(BC45:BG45,BC45:BG45,"&gt;=0"))</f>
        <v>163</v>
      </c>
      <c r="BI45" s="76">
        <f t="shared" ref="BI45:BI67" si="41">IFERROR(IF($BI$9=0,0,((BH45/SUMIFS($BC$12:$BG$12,BC45:BG45,"&gt;=0"))*100)),"")</f>
        <v>81.5</v>
      </c>
      <c r="BJ45" s="78">
        <v>7</v>
      </c>
      <c r="BK45" s="78">
        <v>10</v>
      </c>
      <c r="BL45" s="78">
        <v>15</v>
      </c>
      <c r="BM45" s="78">
        <v>18</v>
      </c>
      <c r="BN45" s="78">
        <v>16</v>
      </c>
      <c r="BO45" s="78"/>
      <c r="BP45" s="78"/>
      <c r="BQ45" s="78"/>
      <c r="BR45" s="78"/>
      <c r="BS45" s="78"/>
      <c r="BT45" s="78">
        <f t="shared" ref="BT45:BT67" si="42">IF(SUMIFS(BJ45:BS45,BJ45:BS45,"&gt;=0")=0,"",SUMIFS(BJ45:BS45,BJ45:BS45,"&gt;=0"))</f>
        <v>66</v>
      </c>
      <c r="BU45" s="78">
        <f t="shared" ref="BU45:BU67" si="43">IFERROR(IF($BU$9=0,0,((BT45/SUMIFS($BJ$12:$BS$12,BJ45:BS45,"&gt;=0"))*100)),"")</f>
        <v>57.391304347826086</v>
      </c>
      <c r="BV45" s="82">
        <v>70</v>
      </c>
      <c r="BW45" s="82">
        <v>87</v>
      </c>
      <c r="BX45" s="82"/>
      <c r="BY45" s="82"/>
      <c r="BZ45" s="82"/>
      <c r="CA45" s="82">
        <f t="shared" ref="CA45:CA67" si="44">IF(SUMIFS(BV45:BZ45,BV45:BZ45,"&gt;=0")=0,"",SUMIFS(BV45:BZ45,BV45:BZ45,"&gt;=0"))</f>
        <v>157</v>
      </c>
      <c r="CB45" s="82">
        <f t="shared" ref="CB45:CB67" si="45">IFERROR(IF($CB$9=0,0,((CA45/SUMIFS($BV$12:$BZ$12,BV45:BZ45,"&gt;=0"))*100)),"")</f>
        <v>78.5</v>
      </c>
      <c r="CC45" s="84">
        <v>70</v>
      </c>
      <c r="CD45" s="84">
        <v>70</v>
      </c>
      <c r="CE45" s="84"/>
      <c r="CF45" s="84"/>
      <c r="CG45" s="84"/>
      <c r="CH45" s="84">
        <f t="shared" ref="CH45:CH67" si="46">IF(SUMIFS(CC45:CG45,CC45:CG45,"&gt;=0")=0,"",SUMIFS(CC45:CG45,CC45:CG45,"&gt;=0"))</f>
        <v>140</v>
      </c>
      <c r="CI45" s="84">
        <f t="shared" ref="CI45:CI67" si="47">IFERROR(IF($CI$9=0,0,((CH45/SUMIFS($CC$12:$CG$12,CC45:CG45,"&gt;=0"))*100)),"")</f>
        <v>70</v>
      </c>
      <c r="CJ45" s="86"/>
      <c r="CK45" s="86"/>
      <c r="CL45" s="86"/>
      <c r="CM45" s="86"/>
      <c r="CN45" s="86"/>
      <c r="CO45" s="86" t="str">
        <f t="shared" ref="CO45:CO67" si="48">IF(SUMIFS(CJ45:CN45,CJ45:CN45,"&gt;=0")=0,"",SUMIFS(CJ45:CN45,CJ45:CN45,"&gt;=0"))</f>
        <v/>
      </c>
      <c r="CP45" s="86">
        <f t="shared" ref="CP45:CP67" si="49">IFERROR(IF($CP$9=0,0,((CO45/SUMIFS($CJ$12:$CN$12,CJ45:CN45,"&gt;=0"))*100)),"")</f>
        <v>0</v>
      </c>
      <c r="CQ45" s="182">
        <v>70</v>
      </c>
      <c r="CR45" s="76"/>
      <c r="CS45" s="76"/>
      <c r="CT45" s="88"/>
      <c r="CU45" s="88"/>
      <c r="CV45" s="88"/>
      <c r="CW45" s="88"/>
      <c r="CX45" s="88"/>
      <c r="CY45" s="88">
        <f t="shared" ref="CY45:CY67" si="50">IF(SUMIFS(CQ45:CX45,CQ45:CX45,"&gt;=0")=0,"",SUMIFS(CQ45:CX45,CQ45:CX45,"&gt;=0"))</f>
        <v>70</v>
      </c>
      <c r="CZ45" s="89">
        <f t="shared" ref="CZ45:CZ67" si="51">IFERROR(IF($CZ$9=0,0,((CY45/SUMIFS($CQ$12:$CX$12,CQ45:CX45,"&gt;=0"))*100)),"")</f>
        <v>70</v>
      </c>
      <c r="DA45" s="497">
        <v>31</v>
      </c>
      <c r="DB45" s="497"/>
      <c r="DC45" s="80">
        <f t="shared" ref="DC45:DC67" si="52">IFERROR(IF(OR($DC$9="",$DC$9=0),0,IF((DA45/$DA$11*100)*$DC$9/100=0,"",(DA45/$DA$11*100)*$DC$9/100)),"")</f>
        <v>12.916666666666668</v>
      </c>
      <c r="DD45" s="90" t="str">
        <f t="shared" ref="DD45:DD67" si="53">IFERROR((R45*$R$9+AD45*$AD$9)/100*$AC$8/100,"")</f>
        <v/>
      </c>
      <c r="DE45" s="91">
        <f t="shared" ref="DE45:DE67" si="54">IFERROR(((AP45*$AP$9+AY45*$AY$9+BB45*$BB$9)/100)*$BA$8/100,"")</f>
        <v>11.458333333333332</v>
      </c>
      <c r="DF45" s="91">
        <f t="shared" ref="DF45:DF67" si="55">IFERROR(((BI45*$BI$9+BU45*$BU$9+CB45*$CB$9+CI45*$CI$9+CP45*$CP$9+CZ45*$CZ$9)/100)*$CY$8/100,"")</f>
        <v>34.896195652173908</v>
      </c>
      <c r="DG45" s="92">
        <f t="shared" ref="DG45:DG67" si="56">IFERROR(DC45,"")</f>
        <v>12.916666666666668</v>
      </c>
      <c r="DH45" s="93">
        <f t="shared" ref="DH45:DH67" si="57">IFERROR(IF(AND($C$8="",$E$7="",$AE$7="",$BC$7="",$E$6=""),IF(SUM(DD45:DG45)=0,"",SUM(DD45:DG45)),""),"")</f>
        <v>59.271195652173915</v>
      </c>
      <c r="DI45" s="94">
        <f t="shared" ref="DI45:DI67" si="58">IFERROR(75+(100-75)/(100-60)*(DH45-60),"")</f>
        <v>74.544497282608702</v>
      </c>
      <c r="DJ45" s="95">
        <f t="shared" ref="DJ45:DJ67" si="59">IFERROR(75+(100-75)/(100-55)*(DH45-55),"")</f>
        <v>77.372886473429958</v>
      </c>
      <c r="DK45" s="96">
        <f t="shared" ref="DK45:DK67" si="60">IFERROR(75+(100-75)/(100-50)*(DH45-50),"")</f>
        <v>79.635597826086951</v>
      </c>
      <c r="DL45" s="97">
        <f t="shared" ref="DL45:DL67" si="61">IFERROR(IF(ROUND(IF($C$7="Green",DI45,IF($C$7="Orange",DJ45,IF($C$7="Yellow",DK45,"Error!"))),0)&lt;70,70,ROUND(IF($C$7="Green",DI45,IF($C$7="Orange",DJ45,IF($C$7="Yellow",DK45,"Error!"))),0)),"")</f>
        <v>77</v>
      </c>
      <c r="DM45" s="98"/>
      <c r="DN45" s="1"/>
    </row>
    <row r="46" spans="1:118" ht="18" customHeight="1" thickBot="1">
      <c r="A46" s="70"/>
      <c r="B46" s="71" t="s">
        <v>451</v>
      </c>
      <c r="C46" s="252" t="s">
        <v>452</v>
      </c>
      <c r="D46" s="253"/>
      <c r="E46" s="182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 t="str">
        <f t="shared" si="31"/>
        <v/>
      </c>
      <c r="R46" s="76" t="str">
        <f t="shared" si="32"/>
        <v/>
      </c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 t="str">
        <f t="shared" si="33"/>
        <v/>
      </c>
      <c r="AD46" s="79" t="str">
        <f t="shared" si="34"/>
        <v/>
      </c>
      <c r="AE46" s="182">
        <v>7</v>
      </c>
      <c r="AF46" s="76">
        <v>4</v>
      </c>
      <c r="AG46" s="76"/>
      <c r="AH46" s="76"/>
      <c r="AI46" s="76"/>
      <c r="AJ46" s="76"/>
      <c r="AK46" s="76"/>
      <c r="AL46" s="76"/>
      <c r="AM46" s="76"/>
      <c r="AN46" s="76"/>
      <c r="AO46" s="76">
        <f t="shared" si="35"/>
        <v>11</v>
      </c>
      <c r="AP46" s="76">
        <f t="shared" si="36"/>
        <v>55.000000000000007</v>
      </c>
      <c r="AQ46" s="78">
        <v>27</v>
      </c>
      <c r="AR46" s="78"/>
      <c r="AS46" s="78"/>
      <c r="AT46" s="78"/>
      <c r="AU46" s="78"/>
      <c r="AV46" s="78"/>
      <c r="AW46" s="78"/>
      <c r="AX46" s="78">
        <f t="shared" si="37"/>
        <v>27</v>
      </c>
      <c r="AY46" s="78">
        <f t="shared" si="38"/>
        <v>90</v>
      </c>
      <c r="AZ46" s="384"/>
      <c r="BA46" s="385"/>
      <c r="BB46" s="80">
        <f t="shared" si="39"/>
        <v>0</v>
      </c>
      <c r="BC46" s="76">
        <v>83</v>
      </c>
      <c r="BD46" s="182">
        <v>98</v>
      </c>
      <c r="BE46" s="76"/>
      <c r="BF46" s="76"/>
      <c r="BG46" s="76"/>
      <c r="BH46" s="76">
        <f t="shared" si="40"/>
        <v>181</v>
      </c>
      <c r="BI46" s="76">
        <f t="shared" si="41"/>
        <v>90.5</v>
      </c>
      <c r="BJ46" s="78">
        <v>14</v>
      </c>
      <c r="BK46" s="78">
        <v>12</v>
      </c>
      <c r="BL46" s="78">
        <v>14</v>
      </c>
      <c r="BM46" s="78">
        <v>23</v>
      </c>
      <c r="BN46" s="78">
        <v>11</v>
      </c>
      <c r="BO46" s="78"/>
      <c r="BP46" s="78"/>
      <c r="BQ46" s="78"/>
      <c r="BR46" s="78"/>
      <c r="BS46" s="78"/>
      <c r="BT46" s="78">
        <f t="shared" si="42"/>
        <v>74</v>
      </c>
      <c r="BU46" s="78">
        <f t="shared" si="43"/>
        <v>64.347826086956516</v>
      </c>
      <c r="BV46" s="82">
        <v>88</v>
      </c>
      <c r="BW46" s="82">
        <v>88</v>
      </c>
      <c r="BX46" s="82"/>
      <c r="BY46" s="82"/>
      <c r="BZ46" s="82"/>
      <c r="CA46" s="82">
        <f t="shared" si="44"/>
        <v>176</v>
      </c>
      <c r="CB46" s="82">
        <f t="shared" si="45"/>
        <v>88</v>
      </c>
      <c r="CC46" s="84">
        <v>98</v>
      </c>
      <c r="CD46" s="84">
        <v>98</v>
      </c>
      <c r="CE46" s="84"/>
      <c r="CF46" s="84"/>
      <c r="CG46" s="84"/>
      <c r="CH46" s="84">
        <f t="shared" si="46"/>
        <v>196</v>
      </c>
      <c r="CI46" s="84">
        <f t="shared" si="47"/>
        <v>98</v>
      </c>
      <c r="CJ46" s="86"/>
      <c r="CK46" s="86"/>
      <c r="CL46" s="86"/>
      <c r="CM46" s="86"/>
      <c r="CN46" s="86"/>
      <c r="CO46" s="86" t="str">
        <f t="shared" si="48"/>
        <v/>
      </c>
      <c r="CP46" s="86">
        <f t="shared" si="49"/>
        <v>0</v>
      </c>
      <c r="CQ46" s="182">
        <v>82</v>
      </c>
      <c r="CR46" s="76"/>
      <c r="CS46" s="76"/>
      <c r="CT46" s="88"/>
      <c r="CU46" s="88"/>
      <c r="CV46" s="88"/>
      <c r="CW46" s="88"/>
      <c r="CX46" s="88"/>
      <c r="CY46" s="88">
        <f t="shared" si="50"/>
        <v>82</v>
      </c>
      <c r="CZ46" s="89">
        <f t="shared" si="51"/>
        <v>82</v>
      </c>
      <c r="DA46" s="497">
        <v>36</v>
      </c>
      <c r="DB46" s="497"/>
      <c r="DC46" s="80">
        <f t="shared" si="52"/>
        <v>15</v>
      </c>
      <c r="DD46" s="90" t="str">
        <f t="shared" si="53"/>
        <v/>
      </c>
      <c r="DE46" s="91">
        <f t="shared" si="54"/>
        <v>18.125</v>
      </c>
      <c r="DF46" s="91">
        <f t="shared" si="55"/>
        <v>40.85217391304348</v>
      </c>
      <c r="DG46" s="92">
        <f t="shared" si="56"/>
        <v>15</v>
      </c>
      <c r="DH46" s="93">
        <f t="shared" si="57"/>
        <v>73.977173913043487</v>
      </c>
      <c r="DI46" s="94">
        <f t="shared" si="58"/>
        <v>83.735733695652186</v>
      </c>
      <c r="DJ46" s="95">
        <f t="shared" si="59"/>
        <v>85.542874396135275</v>
      </c>
      <c r="DK46" s="96">
        <f t="shared" si="60"/>
        <v>86.988586956521743</v>
      </c>
      <c r="DL46" s="97">
        <f t="shared" si="61"/>
        <v>86</v>
      </c>
      <c r="DM46" s="98"/>
      <c r="DN46" s="1"/>
    </row>
    <row r="47" spans="1:118" ht="18" customHeight="1" thickBot="1">
      <c r="A47" s="70"/>
      <c r="B47" s="71" t="s">
        <v>453</v>
      </c>
      <c r="C47" s="252" t="s">
        <v>454</v>
      </c>
      <c r="D47" s="253"/>
      <c r="E47" s="182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 t="str">
        <f t="shared" si="31"/>
        <v/>
      </c>
      <c r="R47" s="76" t="str">
        <f t="shared" si="32"/>
        <v/>
      </c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 t="str">
        <f t="shared" si="33"/>
        <v/>
      </c>
      <c r="AD47" s="79" t="str">
        <f t="shared" si="34"/>
        <v/>
      </c>
      <c r="AE47" s="182">
        <v>5</v>
      </c>
      <c r="AF47" s="76">
        <v>9</v>
      </c>
      <c r="AG47" s="76"/>
      <c r="AH47" s="76"/>
      <c r="AI47" s="76"/>
      <c r="AJ47" s="76"/>
      <c r="AK47" s="76"/>
      <c r="AL47" s="76"/>
      <c r="AM47" s="76"/>
      <c r="AN47" s="76"/>
      <c r="AO47" s="76">
        <f t="shared" si="35"/>
        <v>14</v>
      </c>
      <c r="AP47" s="76">
        <f t="shared" si="36"/>
        <v>70</v>
      </c>
      <c r="AQ47" s="78">
        <v>1</v>
      </c>
      <c r="AR47" s="78"/>
      <c r="AS47" s="78"/>
      <c r="AT47" s="78"/>
      <c r="AU47" s="78"/>
      <c r="AV47" s="78"/>
      <c r="AW47" s="78"/>
      <c r="AX47" s="78">
        <f t="shared" si="37"/>
        <v>1</v>
      </c>
      <c r="AY47" s="78">
        <f t="shared" si="38"/>
        <v>3.3333333333333335</v>
      </c>
      <c r="AZ47" s="384"/>
      <c r="BA47" s="385"/>
      <c r="BB47" s="80">
        <f t="shared" si="39"/>
        <v>0</v>
      </c>
      <c r="BC47" s="76">
        <v>89</v>
      </c>
      <c r="BD47" s="182">
        <v>70</v>
      </c>
      <c r="BE47" s="76"/>
      <c r="BF47" s="76"/>
      <c r="BG47" s="76"/>
      <c r="BH47" s="76">
        <f t="shared" si="40"/>
        <v>159</v>
      </c>
      <c r="BI47" s="76">
        <f t="shared" si="41"/>
        <v>79.5</v>
      </c>
      <c r="BJ47" s="78">
        <v>8</v>
      </c>
      <c r="BK47" s="78">
        <v>16</v>
      </c>
      <c r="BL47" s="78">
        <v>25</v>
      </c>
      <c r="BM47" s="78">
        <v>30</v>
      </c>
      <c r="BN47" s="78">
        <v>20</v>
      </c>
      <c r="BO47" s="78"/>
      <c r="BP47" s="78"/>
      <c r="BQ47" s="78"/>
      <c r="BR47" s="78"/>
      <c r="BS47" s="78"/>
      <c r="BT47" s="78">
        <f t="shared" si="42"/>
        <v>99</v>
      </c>
      <c r="BU47" s="78">
        <f t="shared" si="43"/>
        <v>86.08695652173914</v>
      </c>
      <c r="BV47" s="82">
        <v>85</v>
      </c>
      <c r="BW47" s="82">
        <v>98</v>
      </c>
      <c r="BX47" s="82"/>
      <c r="BY47" s="82"/>
      <c r="BZ47" s="82"/>
      <c r="CA47" s="82">
        <f t="shared" si="44"/>
        <v>183</v>
      </c>
      <c r="CB47" s="82">
        <f t="shared" si="45"/>
        <v>91.5</v>
      </c>
      <c r="CC47" s="84">
        <v>86</v>
      </c>
      <c r="CD47" s="84">
        <v>88</v>
      </c>
      <c r="CE47" s="84"/>
      <c r="CF47" s="84"/>
      <c r="CG47" s="84"/>
      <c r="CH47" s="84">
        <f t="shared" si="46"/>
        <v>174</v>
      </c>
      <c r="CI47" s="84">
        <f t="shared" si="47"/>
        <v>87</v>
      </c>
      <c r="CJ47" s="86"/>
      <c r="CK47" s="86"/>
      <c r="CL47" s="86"/>
      <c r="CM47" s="86"/>
      <c r="CN47" s="86"/>
      <c r="CO47" s="86" t="str">
        <f t="shared" si="48"/>
        <v/>
      </c>
      <c r="CP47" s="86">
        <f t="shared" si="49"/>
        <v>0</v>
      </c>
      <c r="CQ47" s="182">
        <v>87</v>
      </c>
      <c r="CR47" s="76"/>
      <c r="CS47" s="76"/>
      <c r="CT47" s="88"/>
      <c r="CU47" s="88"/>
      <c r="CV47" s="88"/>
      <c r="CW47" s="88"/>
      <c r="CX47" s="88"/>
      <c r="CY47" s="88">
        <f t="shared" si="50"/>
        <v>87</v>
      </c>
      <c r="CZ47" s="89">
        <f t="shared" si="51"/>
        <v>87</v>
      </c>
      <c r="DA47" s="497">
        <v>51</v>
      </c>
      <c r="DB47" s="497"/>
      <c r="DC47" s="80">
        <f t="shared" si="52"/>
        <v>21.25</v>
      </c>
      <c r="DD47" s="90" t="str">
        <f t="shared" si="53"/>
        <v/>
      </c>
      <c r="DE47" s="91">
        <f t="shared" si="54"/>
        <v>9.1666666666666661</v>
      </c>
      <c r="DF47" s="91">
        <f t="shared" si="55"/>
        <v>42.950543478260869</v>
      </c>
      <c r="DG47" s="92">
        <f t="shared" si="56"/>
        <v>21.25</v>
      </c>
      <c r="DH47" s="93">
        <f t="shared" si="57"/>
        <v>73.367210144927526</v>
      </c>
      <c r="DI47" s="94">
        <f t="shared" si="58"/>
        <v>83.354506340579704</v>
      </c>
      <c r="DJ47" s="95">
        <f t="shared" si="59"/>
        <v>85.204005636070846</v>
      </c>
      <c r="DK47" s="96">
        <f t="shared" si="60"/>
        <v>86.683605072463763</v>
      </c>
      <c r="DL47" s="97">
        <f t="shared" si="61"/>
        <v>85</v>
      </c>
      <c r="DM47" s="98"/>
      <c r="DN47" s="1"/>
    </row>
    <row r="48" spans="1:118" ht="18" customHeight="1" thickBot="1">
      <c r="A48" s="70"/>
      <c r="B48" s="71" t="s">
        <v>455</v>
      </c>
      <c r="C48" s="252" t="s">
        <v>456</v>
      </c>
      <c r="D48" s="253"/>
      <c r="E48" s="182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 t="str">
        <f t="shared" si="31"/>
        <v/>
      </c>
      <c r="R48" s="76" t="str">
        <f t="shared" si="32"/>
        <v/>
      </c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 t="str">
        <f t="shared" si="33"/>
        <v/>
      </c>
      <c r="AD48" s="79" t="str">
        <f t="shared" si="34"/>
        <v/>
      </c>
      <c r="AE48" s="182">
        <v>7</v>
      </c>
      <c r="AF48" s="76">
        <v>7</v>
      </c>
      <c r="AG48" s="76"/>
      <c r="AH48" s="76"/>
      <c r="AI48" s="76"/>
      <c r="AJ48" s="76"/>
      <c r="AK48" s="76"/>
      <c r="AL48" s="76"/>
      <c r="AM48" s="76"/>
      <c r="AN48" s="76"/>
      <c r="AO48" s="76">
        <f t="shared" si="35"/>
        <v>14</v>
      </c>
      <c r="AP48" s="76">
        <f t="shared" si="36"/>
        <v>70</v>
      </c>
      <c r="AQ48" s="78">
        <v>15</v>
      </c>
      <c r="AR48" s="78"/>
      <c r="AS48" s="78"/>
      <c r="AT48" s="78"/>
      <c r="AU48" s="78"/>
      <c r="AV48" s="78"/>
      <c r="AW48" s="78"/>
      <c r="AX48" s="78">
        <f t="shared" si="37"/>
        <v>15</v>
      </c>
      <c r="AY48" s="78">
        <f t="shared" si="38"/>
        <v>50</v>
      </c>
      <c r="AZ48" s="384"/>
      <c r="BA48" s="385"/>
      <c r="BB48" s="80">
        <f t="shared" si="39"/>
        <v>0</v>
      </c>
      <c r="BC48" s="76">
        <v>81</v>
      </c>
      <c r="BD48" s="182">
        <v>70</v>
      </c>
      <c r="BE48" s="76"/>
      <c r="BF48" s="76"/>
      <c r="BG48" s="76"/>
      <c r="BH48" s="76">
        <f t="shared" si="40"/>
        <v>151</v>
      </c>
      <c r="BI48" s="76">
        <f t="shared" si="41"/>
        <v>75.5</v>
      </c>
      <c r="BJ48" s="78">
        <v>5</v>
      </c>
      <c r="BK48" s="78">
        <v>5</v>
      </c>
      <c r="BL48" s="78">
        <v>16</v>
      </c>
      <c r="BM48" s="78">
        <v>5</v>
      </c>
      <c r="BN48" s="78">
        <v>5</v>
      </c>
      <c r="BO48" s="78"/>
      <c r="BP48" s="78"/>
      <c r="BQ48" s="78"/>
      <c r="BR48" s="78"/>
      <c r="BS48" s="78"/>
      <c r="BT48" s="78">
        <f t="shared" si="42"/>
        <v>36</v>
      </c>
      <c r="BU48" s="78">
        <f t="shared" si="43"/>
        <v>31.304347826086961</v>
      </c>
      <c r="BV48" s="82">
        <v>88</v>
      </c>
      <c r="BW48" s="82">
        <v>88</v>
      </c>
      <c r="BX48" s="82"/>
      <c r="BY48" s="82"/>
      <c r="BZ48" s="82"/>
      <c r="CA48" s="82">
        <f t="shared" si="44"/>
        <v>176</v>
      </c>
      <c r="CB48" s="82">
        <f t="shared" si="45"/>
        <v>88</v>
      </c>
      <c r="CC48" s="84">
        <v>83</v>
      </c>
      <c r="CD48" s="84">
        <v>70</v>
      </c>
      <c r="CE48" s="84"/>
      <c r="CF48" s="84"/>
      <c r="CG48" s="84"/>
      <c r="CH48" s="84">
        <f t="shared" si="46"/>
        <v>153</v>
      </c>
      <c r="CI48" s="84">
        <f t="shared" si="47"/>
        <v>76.5</v>
      </c>
      <c r="CJ48" s="86"/>
      <c r="CK48" s="86"/>
      <c r="CL48" s="86"/>
      <c r="CM48" s="86"/>
      <c r="CN48" s="86"/>
      <c r="CO48" s="86" t="str">
        <f t="shared" si="48"/>
        <v/>
      </c>
      <c r="CP48" s="86">
        <f t="shared" si="49"/>
        <v>0</v>
      </c>
      <c r="CQ48" s="182">
        <v>70</v>
      </c>
      <c r="CR48" s="76"/>
      <c r="CS48" s="76"/>
      <c r="CT48" s="88"/>
      <c r="CU48" s="88"/>
      <c r="CV48" s="88"/>
      <c r="CW48" s="88"/>
      <c r="CX48" s="88"/>
      <c r="CY48" s="88">
        <f t="shared" si="50"/>
        <v>70</v>
      </c>
      <c r="CZ48" s="89">
        <f t="shared" si="51"/>
        <v>70</v>
      </c>
      <c r="DA48" s="497">
        <v>32</v>
      </c>
      <c r="DB48" s="497"/>
      <c r="DC48" s="80">
        <f t="shared" si="52"/>
        <v>13.333333333333336</v>
      </c>
      <c r="DD48" s="90" t="str">
        <f t="shared" si="53"/>
        <v/>
      </c>
      <c r="DE48" s="91">
        <f t="shared" si="54"/>
        <v>15</v>
      </c>
      <c r="DF48" s="91">
        <f t="shared" si="55"/>
        <v>31.583152173913046</v>
      </c>
      <c r="DG48" s="92">
        <f t="shared" si="56"/>
        <v>13.333333333333336</v>
      </c>
      <c r="DH48" s="93">
        <f t="shared" si="57"/>
        <v>59.916485507246385</v>
      </c>
      <c r="DI48" s="94">
        <f t="shared" si="58"/>
        <v>74.947803442028984</v>
      </c>
      <c r="DJ48" s="95">
        <f t="shared" si="59"/>
        <v>77.731380837359097</v>
      </c>
      <c r="DK48" s="96">
        <f t="shared" si="60"/>
        <v>79.958242753623196</v>
      </c>
      <c r="DL48" s="97">
        <f t="shared" si="61"/>
        <v>78</v>
      </c>
      <c r="DM48" s="98"/>
      <c r="DN48" s="1"/>
    </row>
    <row r="49" spans="1:118" ht="18" customHeight="1">
      <c r="A49" s="70"/>
      <c r="B49" s="71" t="s">
        <v>457</v>
      </c>
      <c r="C49" s="252" t="s">
        <v>458</v>
      </c>
      <c r="D49" s="253"/>
      <c r="E49" s="182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 t="str">
        <f t="shared" si="31"/>
        <v/>
      </c>
      <c r="R49" s="76" t="str">
        <f t="shared" si="32"/>
        <v/>
      </c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 t="str">
        <f t="shared" si="33"/>
        <v/>
      </c>
      <c r="AD49" s="79" t="str">
        <f t="shared" si="34"/>
        <v/>
      </c>
      <c r="AE49" s="182">
        <v>1</v>
      </c>
      <c r="AF49" s="76">
        <v>6</v>
      </c>
      <c r="AG49" s="76"/>
      <c r="AH49" s="76"/>
      <c r="AI49" s="76"/>
      <c r="AJ49" s="76"/>
      <c r="AK49" s="76"/>
      <c r="AL49" s="76"/>
      <c r="AM49" s="76"/>
      <c r="AN49" s="76"/>
      <c r="AO49" s="76">
        <f t="shared" si="35"/>
        <v>7</v>
      </c>
      <c r="AP49" s="76">
        <f t="shared" si="36"/>
        <v>35</v>
      </c>
      <c r="AQ49" s="78">
        <v>20</v>
      </c>
      <c r="AR49" s="78"/>
      <c r="AS49" s="78"/>
      <c r="AT49" s="78"/>
      <c r="AU49" s="78"/>
      <c r="AV49" s="78"/>
      <c r="AW49" s="78"/>
      <c r="AX49" s="78">
        <f t="shared" si="37"/>
        <v>20</v>
      </c>
      <c r="AY49" s="78">
        <f t="shared" si="38"/>
        <v>66.666666666666657</v>
      </c>
      <c r="AZ49" s="384"/>
      <c r="BA49" s="385"/>
      <c r="BB49" s="80">
        <f t="shared" si="39"/>
        <v>0</v>
      </c>
      <c r="BC49" s="76">
        <v>83</v>
      </c>
      <c r="BD49" s="182">
        <v>91</v>
      </c>
      <c r="BE49" s="76"/>
      <c r="BF49" s="76"/>
      <c r="BG49" s="76"/>
      <c r="BH49" s="76">
        <f t="shared" si="40"/>
        <v>174</v>
      </c>
      <c r="BI49" s="76">
        <f t="shared" si="41"/>
        <v>87</v>
      </c>
      <c r="BJ49" s="78">
        <v>10</v>
      </c>
      <c r="BK49" s="78">
        <v>10</v>
      </c>
      <c r="BL49" s="78">
        <v>25</v>
      </c>
      <c r="BM49" s="78">
        <v>22</v>
      </c>
      <c r="BN49" s="78">
        <v>1</v>
      </c>
      <c r="BO49" s="78"/>
      <c r="BP49" s="78"/>
      <c r="BQ49" s="78"/>
      <c r="BR49" s="78"/>
      <c r="BS49" s="78"/>
      <c r="BT49" s="78">
        <f t="shared" si="42"/>
        <v>68</v>
      </c>
      <c r="BU49" s="78">
        <f t="shared" si="43"/>
        <v>59.130434782608695</v>
      </c>
      <c r="BV49" s="82">
        <v>88</v>
      </c>
      <c r="BW49" s="82">
        <v>88</v>
      </c>
      <c r="BX49" s="82"/>
      <c r="BY49" s="82"/>
      <c r="BZ49" s="82"/>
      <c r="CA49" s="82">
        <f t="shared" si="44"/>
        <v>176</v>
      </c>
      <c r="CB49" s="82">
        <f t="shared" si="45"/>
        <v>88</v>
      </c>
      <c r="CC49" s="84">
        <v>84</v>
      </c>
      <c r="CD49" s="84">
        <v>98</v>
      </c>
      <c r="CE49" s="84"/>
      <c r="CF49" s="84"/>
      <c r="CG49" s="84"/>
      <c r="CH49" s="84">
        <f t="shared" si="46"/>
        <v>182</v>
      </c>
      <c r="CI49" s="84">
        <f t="shared" si="47"/>
        <v>91</v>
      </c>
      <c r="CJ49" s="86"/>
      <c r="CK49" s="86"/>
      <c r="CL49" s="86"/>
      <c r="CM49" s="86"/>
      <c r="CN49" s="86"/>
      <c r="CO49" s="86" t="str">
        <f t="shared" si="48"/>
        <v/>
      </c>
      <c r="CP49" s="86">
        <f t="shared" si="49"/>
        <v>0</v>
      </c>
      <c r="CQ49" s="182">
        <v>89</v>
      </c>
      <c r="CR49" s="76"/>
      <c r="CS49" s="76"/>
      <c r="CT49" s="88"/>
      <c r="CU49" s="88"/>
      <c r="CV49" s="88"/>
      <c r="CW49" s="88"/>
      <c r="CX49" s="88"/>
      <c r="CY49" s="88">
        <f t="shared" si="50"/>
        <v>89</v>
      </c>
      <c r="CZ49" s="89">
        <f t="shared" si="51"/>
        <v>89</v>
      </c>
      <c r="DA49" s="497">
        <v>37</v>
      </c>
      <c r="DB49" s="497"/>
      <c r="DC49" s="80">
        <f t="shared" si="52"/>
        <v>15.416666666666668</v>
      </c>
      <c r="DD49" s="90" t="str">
        <f t="shared" si="53"/>
        <v/>
      </c>
      <c r="DE49" s="91">
        <f t="shared" si="54"/>
        <v>12.708333333333332</v>
      </c>
      <c r="DF49" s="91">
        <f t="shared" si="55"/>
        <v>39.894565217391303</v>
      </c>
      <c r="DG49" s="92">
        <f t="shared" si="56"/>
        <v>15.416666666666668</v>
      </c>
      <c r="DH49" s="93">
        <f t="shared" si="57"/>
        <v>68.019565217391303</v>
      </c>
      <c r="DI49" s="94">
        <f t="shared" si="58"/>
        <v>80.012228260869563</v>
      </c>
      <c r="DJ49" s="95">
        <f t="shared" si="59"/>
        <v>82.233091787439619</v>
      </c>
      <c r="DK49" s="96">
        <f t="shared" si="60"/>
        <v>84.009782608695645</v>
      </c>
      <c r="DL49" s="97">
        <f t="shared" si="61"/>
        <v>82</v>
      </c>
      <c r="DM49" s="98"/>
      <c r="DN49" s="1"/>
    </row>
    <row r="50" spans="1:118" ht="18" hidden="1" customHeight="1" thickBot="1">
      <c r="A50" s="70"/>
      <c r="B50" s="71"/>
      <c r="C50" s="252"/>
      <c r="D50" s="253"/>
      <c r="E50" s="182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 t="str">
        <f t="shared" si="31"/>
        <v/>
      </c>
      <c r="R50" s="76" t="str">
        <f t="shared" si="32"/>
        <v/>
      </c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 t="str">
        <f t="shared" si="33"/>
        <v/>
      </c>
      <c r="AD50" s="79" t="str">
        <f t="shared" si="34"/>
        <v/>
      </c>
      <c r="AE50" s="182"/>
      <c r="AF50" s="76"/>
      <c r="AG50" s="76"/>
      <c r="AH50" s="76"/>
      <c r="AI50" s="76"/>
      <c r="AJ50" s="76"/>
      <c r="AK50" s="76"/>
      <c r="AL50" s="76"/>
      <c r="AM50" s="76"/>
      <c r="AN50" s="76"/>
      <c r="AO50" s="76" t="str">
        <f t="shared" si="35"/>
        <v/>
      </c>
      <c r="AP50" s="76" t="str">
        <f t="shared" si="36"/>
        <v/>
      </c>
      <c r="AQ50" s="108"/>
      <c r="AR50" s="78"/>
      <c r="AS50" s="78"/>
      <c r="AT50" s="78"/>
      <c r="AU50" s="78"/>
      <c r="AV50" s="78"/>
      <c r="AW50" s="78"/>
      <c r="AX50" s="78" t="str">
        <f t="shared" si="37"/>
        <v/>
      </c>
      <c r="AY50" s="78" t="str">
        <f t="shared" si="38"/>
        <v/>
      </c>
      <c r="AZ50" s="384"/>
      <c r="BA50" s="385"/>
      <c r="BB50" s="80">
        <f t="shared" si="39"/>
        <v>0</v>
      </c>
      <c r="BC50" s="182"/>
      <c r="BD50" s="76"/>
      <c r="BE50" s="76"/>
      <c r="BF50" s="76"/>
      <c r="BG50" s="76"/>
      <c r="BH50" s="76" t="str">
        <f t="shared" si="40"/>
        <v/>
      </c>
      <c r="BI50" s="76" t="str">
        <f t="shared" si="41"/>
        <v/>
      </c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 t="str">
        <f t="shared" si="42"/>
        <v/>
      </c>
      <c r="BU50" s="78" t="str">
        <f t="shared" si="43"/>
        <v/>
      </c>
      <c r="BV50" s="82"/>
      <c r="BW50" s="82"/>
      <c r="BX50" s="82"/>
      <c r="BY50" s="82"/>
      <c r="BZ50" s="82"/>
      <c r="CA50" s="82" t="str">
        <f t="shared" si="44"/>
        <v/>
      </c>
      <c r="CB50" s="82" t="str">
        <f t="shared" si="45"/>
        <v/>
      </c>
      <c r="CC50" s="84"/>
      <c r="CD50" s="84"/>
      <c r="CE50" s="84"/>
      <c r="CF50" s="84"/>
      <c r="CG50" s="84"/>
      <c r="CH50" s="84" t="str">
        <f t="shared" si="46"/>
        <v/>
      </c>
      <c r="CI50" s="84" t="str">
        <f t="shared" si="47"/>
        <v/>
      </c>
      <c r="CJ50" s="86"/>
      <c r="CK50" s="86"/>
      <c r="CL50" s="86"/>
      <c r="CM50" s="86"/>
      <c r="CN50" s="86"/>
      <c r="CO50" s="86" t="str">
        <f t="shared" si="48"/>
        <v/>
      </c>
      <c r="CP50" s="86">
        <f t="shared" si="49"/>
        <v>0</v>
      </c>
      <c r="CQ50" s="182"/>
      <c r="CR50" s="76"/>
      <c r="CS50" s="76"/>
      <c r="CT50" s="88"/>
      <c r="CU50" s="88"/>
      <c r="CV50" s="88"/>
      <c r="CW50" s="88"/>
      <c r="CX50" s="88"/>
      <c r="CY50" s="88" t="str">
        <f t="shared" si="50"/>
        <v/>
      </c>
      <c r="CZ50" s="89" t="str">
        <f t="shared" si="51"/>
        <v/>
      </c>
      <c r="DA50" s="497"/>
      <c r="DB50" s="497"/>
      <c r="DC50" s="80" t="str">
        <f t="shared" si="52"/>
        <v/>
      </c>
      <c r="DD50" s="90" t="str">
        <f t="shared" si="53"/>
        <v/>
      </c>
      <c r="DE50" s="91" t="str">
        <f t="shared" si="54"/>
        <v/>
      </c>
      <c r="DF50" s="91" t="str">
        <f t="shared" si="55"/>
        <v/>
      </c>
      <c r="DG50" s="92" t="str">
        <f t="shared" si="56"/>
        <v/>
      </c>
      <c r="DH50" s="93" t="str">
        <f t="shared" si="57"/>
        <v/>
      </c>
      <c r="DI50" s="94" t="str">
        <f t="shared" si="58"/>
        <v/>
      </c>
      <c r="DJ50" s="95" t="str">
        <f t="shared" si="59"/>
        <v/>
      </c>
      <c r="DK50" s="96" t="str">
        <f t="shared" si="60"/>
        <v/>
      </c>
      <c r="DL50" s="97" t="str">
        <f t="shared" si="61"/>
        <v/>
      </c>
      <c r="DM50" s="98"/>
      <c r="DN50" s="1"/>
    </row>
    <row r="51" spans="1:118" ht="18" hidden="1" customHeight="1" thickBot="1">
      <c r="A51" s="70"/>
      <c r="B51" s="71"/>
      <c r="C51" s="252"/>
      <c r="D51" s="253"/>
      <c r="E51" s="182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 t="str">
        <f t="shared" si="31"/>
        <v/>
      </c>
      <c r="R51" s="76" t="str">
        <f t="shared" si="32"/>
        <v/>
      </c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 t="str">
        <f t="shared" si="33"/>
        <v/>
      </c>
      <c r="AD51" s="79" t="str">
        <f t="shared" si="34"/>
        <v/>
      </c>
      <c r="AE51" s="182"/>
      <c r="AF51" s="76"/>
      <c r="AG51" s="76"/>
      <c r="AH51" s="76"/>
      <c r="AI51" s="76"/>
      <c r="AJ51" s="76"/>
      <c r="AK51" s="76"/>
      <c r="AL51" s="76"/>
      <c r="AM51" s="76"/>
      <c r="AN51" s="76"/>
      <c r="AO51" s="76" t="str">
        <f t="shared" si="35"/>
        <v/>
      </c>
      <c r="AP51" s="76" t="str">
        <f t="shared" si="36"/>
        <v/>
      </c>
      <c r="AQ51" s="108"/>
      <c r="AR51" s="78"/>
      <c r="AS51" s="78"/>
      <c r="AT51" s="78"/>
      <c r="AU51" s="78"/>
      <c r="AV51" s="78"/>
      <c r="AW51" s="78"/>
      <c r="AX51" s="78" t="str">
        <f t="shared" si="37"/>
        <v/>
      </c>
      <c r="AY51" s="78" t="str">
        <f t="shared" si="38"/>
        <v/>
      </c>
      <c r="AZ51" s="384"/>
      <c r="BA51" s="385"/>
      <c r="BB51" s="80">
        <f t="shared" si="39"/>
        <v>0</v>
      </c>
      <c r="BC51" s="182"/>
      <c r="BD51" s="76"/>
      <c r="BE51" s="76"/>
      <c r="BF51" s="76"/>
      <c r="BG51" s="76"/>
      <c r="BH51" s="76" t="str">
        <f t="shared" si="40"/>
        <v/>
      </c>
      <c r="BI51" s="76" t="str">
        <f t="shared" si="41"/>
        <v/>
      </c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 t="str">
        <f t="shared" si="42"/>
        <v/>
      </c>
      <c r="BU51" s="78" t="str">
        <f t="shared" si="43"/>
        <v/>
      </c>
      <c r="BV51" s="82"/>
      <c r="BW51" s="82"/>
      <c r="BX51" s="82"/>
      <c r="BY51" s="82"/>
      <c r="BZ51" s="82"/>
      <c r="CA51" s="82" t="str">
        <f t="shared" si="44"/>
        <v/>
      </c>
      <c r="CB51" s="82" t="str">
        <f t="shared" si="45"/>
        <v/>
      </c>
      <c r="CC51" s="84"/>
      <c r="CD51" s="84"/>
      <c r="CE51" s="84"/>
      <c r="CF51" s="84"/>
      <c r="CG51" s="84"/>
      <c r="CH51" s="84" t="str">
        <f t="shared" si="46"/>
        <v/>
      </c>
      <c r="CI51" s="84" t="str">
        <f t="shared" si="47"/>
        <v/>
      </c>
      <c r="CJ51" s="86"/>
      <c r="CK51" s="86"/>
      <c r="CL51" s="86"/>
      <c r="CM51" s="86"/>
      <c r="CN51" s="86"/>
      <c r="CO51" s="86" t="str">
        <f t="shared" si="48"/>
        <v/>
      </c>
      <c r="CP51" s="86">
        <f t="shared" si="49"/>
        <v>0</v>
      </c>
      <c r="CQ51" s="182"/>
      <c r="CR51" s="76"/>
      <c r="CS51" s="76"/>
      <c r="CT51" s="88"/>
      <c r="CU51" s="88"/>
      <c r="CV51" s="88"/>
      <c r="CW51" s="88"/>
      <c r="CX51" s="88"/>
      <c r="CY51" s="88" t="str">
        <f t="shared" si="50"/>
        <v/>
      </c>
      <c r="CZ51" s="89" t="str">
        <f t="shared" si="51"/>
        <v/>
      </c>
      <c r="DA51" s="497"/>
      <c r="DB51" s="497"/>
      <c r="DC51" s="80" t="str">
        <f t="shared" si="52"/>
        <v/>
      </c>
      <c r="DD51" s="90" t="str">
        <f t="shared" si="53"/>
        <v/>
      </c>
      <c r="DE51" s="91" t="str">
        <f t="shared" si="54"/>
        <v/>
      </c>
      <c r="DF51" s="91" t="str">
        <f t="shared" si="55"/>
        <v/>
      </c>
      <c r="DG51" s="92" t="str">
        <f t="shared" si="56"/>
        <v/>
      </c>
      <c r="DH51" s="93" t="str">
        <f t="shared" si="57"/>
        <v/>
      </c>
      <c r="DI51" s="94" t="str">
        <f t="shared" si="58"/>
        <v/>
      </c>
      <c r="DJ51" s="95" t="str">
        <f t="shared" si="59"/>
        <v/>
      </c>
      <c r="DK51" s="96" t="str">
        <f t="shared" si="60"/>
        <v/>
      </c>
      <c r="DL51" s="97" t="str">
        <f t="shared" si="61"/>
        <v/>
      </c>
      <c r="DM51" s="98"/>
      <c r="DN51" s="1"/>
    </row>
    <row r="52" spans="1:118" ht="18" hidden="1" customHeight="1" thickBot="1">
      <c r="A52" s="70"/>
      <c r="B52" s="71"/>
      <c r="C52" s="252"/>
      <c r="D52" s="253"/>
      <c r="E52" s="182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 t="str">
        <f t="shared" si="31"/>
        <v/>
      </c>
      <c r="R52" s="76" t="str">
        <f t="shared" si="32"/>
        <v/>
      </c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 t="str">
        <f t="shared" si="33"/>
        <v/>
      </c>
      <c r="AD52" s="79" t="str">
        <f t="shared" si="34"/>
        <v/>
      </c>
      <c r="AE52" s="182"/>
      <c r="AF52" s="76"/>
      <c r="AG52" s="76"/>
      <c r="AH52" s="76"/>
      <c r="AI52" s="76"/>
      <c r="AJ52" s="76"/>
      <c r="AK52" s="76"/>
      <c r="AL52" s="76"/>
      <c r="AM52" s="76"/>
      <c r="AN52" s="76"/>
      <c r="AO52" s="76" t="str">
        <f t="shared" si="35"/>
        <v/>
      </c>
      <c r="AP52" s="76" t="str">
        <f t="shared" si="36"/>
        <v/>
      </c>
      <c r="AQ52" s="108"/>
      <c r="AR52" s="78"/>
      <c r="AS52" s="78"/>
      <c r="AT52" s="78"/>
      <c r="AU52" s="78"/>
      <c r="AV52" s="78"/>
      <c r="AW52" s="78"/>
      <c r="AX52" s="78" t="str">
        <f t="shared" si="37"/>
        <v/>
      </c>
      <c r="AY52" s="78" t="str">
        <f t="shared" si="38"/>
        <v/>
      </c>
      <c r="AZ52" s="384"/>
      <c r="BA52" s="385"/>
      <c r="BB52" s="80">
        <f t="shared" si="39"/>
        <v>0</v>
      </c>
      <c r="BC52" s="182"/>
      <c r="BD52" s="76"/>
      <c r="BE52" s="76"/>
      <c r="BF52" s="76"/>
      <c r="BG52" s="76"/>
      <c r="BH52" s="76" t="str">
        <f t="shared" si="40"/>
        <v/>
      </c>
      <c r="BI52" s="76" t="str">
        <f t="shared" si="41"/>
        <v/>
      </c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 t="str">
        <f t="shared" si="42"/>
        <v/>
      </c>
      <c r="BU52" s="78" t="str">
        <f t="shared" si="43"/>
        <v/>
      </c>
      <c r="BV52" s="82"/>
      <c r="BW52" s="82"/>
      <c r="BX52" s="82"/>
      <c r="BY52" s="82"/>
      <c r="BZ52" s="82"/>
      <c r="CA52" s="82" t="str">
        <f t="shared" si="44"/>
        <v/>
      </c>
      <c r="CB52" s="82" t="str">
        <f t="shared" si="45"/>
        <v/>
      </c>
      <c r="CC52" s="84"/>
      <c r="CD52" s="84"/>
      <c r="CE52" s="84"/>
      <c r="CF52" s="84"/>
      <c r="CG52" s="84"/>
      <c r="CH52" s="84" t="str">
        <f t="shared" si="46"/>
        <v/>
      </c>
      <c r="CI52" s="84" t="str">
        <f t="shared" si="47"/>
        <v/>
      </c>
      <c r="CJ52" s="86"/>
      <c r="CK52" s="86"/>
      <c r="CL52" s="86"/>
      <c r="CM52" s="86"/>
      <c r="CN52" s="86"/>
      <c r="CO52" s="86" t="str">
        <f t="shared" si="48"/>
        <v/>
      </c>
      <c r="CP52" s="86">
        <f t="shared" si="49"/>
        <v>0</v>
      </c>
      <c r="CQ52" s="182"/>
      <c r="CR52" s="76"/>
      <c r="CS52" s="76"/>
      <c r="CT52" s="88"/>
      <c r="CU52" s="88"/>
      <c r="CV52" s="88"/>
      <c r="CW52" s="88"/>
      <c r="CX52" s="88"/>
      <c r="CY52" s="88" t="str">
        <f t="shared" si="50"/>
        <v/>
      </c>
      <c r="CZ52" s="89" t="str">
        <f t="shared" si="51"/>
        <v/>
      </c>
      <c r="DA52" s="497"/>
      <c r="DB52" s="497"/>
      <c r="DC52" s="80" t="str">
        <f t="shared" si="52"/>
        <v/>
      </c>
      <c r="DD52" s="90" t="str">
        <f t="shared" si="53"/>
        <v/>
      </c>
      <c r="DE52" s="91" t="str">
        <f t="shared" si="54"/>
        <v/>
      </c>
      <c r="DF52" s="91" t="str">
        <f t="shared" si="55"/>
        <v/>
      </c>
      <c r="DG52" s="92" t="str">
        <f t="shared" si="56"/>
        <v/>
      </c>
      <c r="DH52" s="93" t="str">
        <f t="shared" si="57"/>
        <v/>
      </c>
      <c r="DI52" s="94" t="str">
        <f t="shared" si="58"/>
        <v/>
      </c>
      <c r="DJ52" s="95" t="str">
        <f t="shared" si="59"/>
        <v/>
      </c>
      <c r="DK52" s="96" t="str">
        <f t="shared" si="60"/>
        <v/>
      </c>
      <c r="DL52" s="97" t="str">
        <f t="shared" si="61"/>
        <v/>
      </c>
      <c r="DM52" s="98"/>
      <c r="DN52" s="1"/>
    </row>
    <row r="53" spans="1:118" ht="18" hidden="1" customHeight="1" thickBot="1">
      <c r="A53" s="70"/>
      <c r="B53" s="71"/>
      <c r="C53" s="252"/>
      <c r="D53" s="253"/>
      <c r="E53" s="182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 t="str">
        <f t="shared" si="31"/>
        <v/>
      </c>
      <c r="R53" s="76" t="str">
        <f t="shared" si="32"/>
        <v/>
      </c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 t="str">
        <f t="shared" si="33"/>
        <v/>
      </c>
      <c r="AD53" s="79" t="str">
        <f t="shared" si="34"/>
        <v/>
      </c>
      <c r="AE53" s="182"/>
      <c r="AF53" s="76"/>
      <c r="AG53" s="76"/>
      <c r="AH53" s="76"/>
      <c r="AI53" s="76"/>
      <c r="AJ53" s="76"/>
      <c r="AK53" s="76"/>
      <c r="AL53" s="76"/>
      <c r="AM53" s="76"/>
      <c r="AN53" s="76"/>
      <c r="AO53" s="76" t="str">
        <f t="shared" si="35"/>
        <v/>
      </c>
      <c r="AP53" s="76" t="str">
        <f t="shared" si="36"/>
        <v/>
      </c>
      <c r="AQ53" s="108"/>
      <c r="AR53" s="78"/>
      <c r="AS53" s="78"/>
      <c r="AT53" s="78"/>
      <c r="AU53" s="78"/>
      <c r="AV53" s="78"/>
      <c r="AW53" s="78"/>
      <c r="AX53" s="78" t="str">
        <f t="shared" si="37"/>
        <v/>
      </c>
      <c r="AY53" s="78" t="str">
        <f t="shared" si="38"/>
        <v/>
      </c>
      <c r="AZ53" s="384"/>
      <c r="BA53" s="385"/>
      <c r="BB53" s="80">
        <f t="shared" si="39"/>
        <v>0</v>
      </c>
      <c r="BC53" s="182"/>
      <c r="BD53" s="76"/>
      <c r="BE53" s="76"/>
      <c r="BF53" s="76"/>
      <c r="BG53" s="76"/>
      <c r="BH53" s="76" t="str">
        <f t="shared" si="40"/>
        <v/>
      </c>
      <c r="BI53" s="76" t="str">
        <f t="shared" si="41"/>
        <v/>
      </c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 t="str">
        <f t="shared" si="42"/>
        <v/>
      </c>
      <c r="BU53" s="78" t="str">
        <f t="shared" si="43"/>
        <v/>
      </c>
      <c r="BV53" s="82"/>
      <c r="BW53" s="82"/>
      <c r="BX53" s="82"/>
      <c r="BY53" s="82"/>
      <c r="BZ53" s="82"/>
      <c r="CA53" s="82" t="str">
        <f t="shared" si="44"/>
        <v/>
      </c>
      <c r="CB53" s="82" t="str">
        <f t="shared" si="45"/>
        <v/>
      </c>
      <c r="CC53" s="84"/>
      <c r="CD53" s="84"/>
      <c r="CE53" s="84"/>
      <c r="CF53" s="84"/>
      <c r="CG53" s="84"/>
      <c r="CH53" s="84" t="str">
        <f t="shared" si="46"/>
        <v/>
      </c>
      <c r="CI53" s="84" t="str">
        <f t="shared" si="47"/>
        <v/>
      </c>
      <c r="CJ53" s="86"/>
      <c r="CK53" s="86"/>
      <c r="CL53" s="86"/>
      <c r="CM53" s="86"/>
      <c r="CN53" s="86"/>
      <c r="CO53" s="86" t="str">
        <f t="shared" si="48"/>
        <v/>
      </c>
      <c r="CP53" s="86">
        <f t="shared" si="49"/>
        <v>0</v>
      </c>
      <c r="CQ53" s="182"/>
      <c r="CR53" s="76"/>
      <c r="CS53" s="76"/>
      <c r="CT53" s="88"/>
      <c r="CU53" s="88"/>
      <c r="CV53" s="88"/>
      <c r="CW53" s="88"/>
      <c r="CX53" s="88"/>
      <c r="CY53" s="88" t="str">
        <f t="shared" si="50"/>
        <v/>
      </c>
      <c r="CZ53" s="89" t="str">
        <f t="shared" si="51"/>
        <v/>
      </c>
      <c r="DA53" s="497"/>
      <c r="DB53" s="497"/>
      <c r="DC53" s="80" t="str">
        <f t="shared" si="52"/>
        <v/>
      </c>
      <c r="DD53" s="90" t="str">
        <f t="shared" si="53"/>
        <v/>
      </c>
      <c r="DE53" s="91" t="str">
        <f t="shared" si="54"/>
        <v/>
      </c>
      <c r="DF53" s="91" t="str">
        <f t="shared" si="55"/>
        <v/>
      </c>
      <c r="DG53" s="92" t="str">
        <f t="shared" si="56"/>
        <v/>
      </c>
      <c r="DH53" s="93" t="str">
        <f t="shared" si="57"/>
        <v/>
      </c>
      <c r="DI53" s="94" t="str">
        <f t="shared" si="58"/>
        <v/>
      </c>
      <c r="DJ53" s="95" t="str">
        <f t="shared" si="59"/>
        <v/>
      </c>
      <c r="DK53" s="96" t="str">
        <f t="shared" si="60"/>
        <v/>
      </c>
      <c r="DL53" s="97" t="str">
        <f t="shared" si="61"/>
        <v/>
      </c>
      <c r="DM53" s="98"/>
      <c r="DN53" s="1"/>
    </row>
    <row r="54" spans="1:118" ht="18" hidden="1" customHeight="1" thickBot="1">
      <c r="A54" s="70"/>
      <c r="B54" s="71"/>
      <c r="C54" s="252"/>
      <c r="D54" s="253"/>
      <c r="E54" s="182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 t="str">
        <f t="shared" si="31"/>
        <v/>
      </c>
      <c r="R54" s="76" t="str">
        <f t="shared" si="32"/>
        <v/>
      </c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 t="str">
        <f t="shared" si="33"/>
        <v/>
      </c>
      <c r="AD54" s="79" t="str">
        <f t="shared" si="34"/>
        <v/>
      </c>
      <c r="AE54" s="182"/>
      <c r="AF54" s="76"/>
      <c r="AG54" s="76"/>
      <c r="AH54" s="76"/>
      <c r="AI54" s="76"/>
      <c r="AJ54" s="76"/>
      <c r="AK54" s="76"/>
      <c r="AL54" s="76"/>
      <c r="AM54" s="76"/>
      <c r="AN54" s="76"/>
      <c r="AO54" s="76" t="str">
        <f t="shared" si="35"/>
        <v/>
      </c>
      <c r="AP54" s="76" t="str">
        <f t="shared" si="36"/>
        <v/>
      </c>
      <c r="AQ54" s="78"/>
      <c r="AR54" s="78"/>
      <c r="AS54" s="78"/>
      <c r="AT54" s="78"/>
      <c r="AU54" s="78"/>
      <c r="AV54" s="78"/>
      <c r="AW54" s="78"/>
      <c r="AX54" s="78" t="str">
        <f t="shared" si="37"/>
        <v/>
      </c>
      <c r="AY54" s="78" t="str">
        <f t="shared" si="38"/>
        <v/>
      </c>
      <c r="AZ54" s="384"/>
      <c r="BA54" s="385"/>
      <c r="BB54" s="80">
        <f t="shared" si="39"/>
        <v>0</v>
      </c>
      <c r="BC54" s="182"/>
      <c r="BD54" s="76"/>
      <c r="BE54" s="76"/>
      <c r="BF54" s="76"/>
      <c r="BG54" s="76"/>
      <c r="BH54" s="76" t="str">
        <f t="shared" si="40"/>
        <v/>
      </c>
      <c r="BI54" s="76" t="str">
        <f t="shared" si="41"/>
        <v/>
      </c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 t="str">
        <f t="shared" si="42"/>
        <v/>
      </c>
      <c r="BU54" s="78" t="str">
        <f t="shared" si="43"/>
        <v/>
      </c>
      <c r="BV54" s="82"/>
      <c r="BW54" s="82"/>
      <c r="BX54" s="82"/>
      <c r="BY54" s="82"/>
      <c r="BZ54" s="82"/>
      <c r="CA54" s="82" t="str">
        <f t="shared" si="44"/>
        <v/>
      </c>
      <c r="CB54" s="82" t="str">
        <f t="shared" si="45"/>
        <v/>
      </c>
      <c r="CC54" s="84"/>
      <c r="CD54" s="84"/>
      <c r="CE54" s="84"/>
      <c r="CF54" s="84"/>
      <c r="CG54" s="84"/>
      <c r="CH54" s="84" t="str">
        <f t="shared" si="46"/>
        <v/>
      </c>
      <c r="CI54" s="84" t="str">
        <f t="shared" si="47"/>
        <v/>
      </c>
      <c r="CJ54" s="86"/>
      <c r="CK54" s="86"/>
      <c r="CL54" s="86"/>
      <c r="CM54" s="86"/>
      <c r="CN54" s="86"/>
      <c r="CO54" s="86" t="str">
        <f t="shared" si="48"/>
        <v/>
      </c>
      <c r="CP54" s="86">
        <f t="shared" si="49"/>
        <v>0</v>
      </c>
      <c r="CQ54" s="182"/>
      <c r="CR54" s="76"/>
      <c r="CS54" s="76"/>
      <c r="CT54" s="88"/>
      <c r="CU54" s="88"/>
      <c r="CV54" s="88"/>
      <c r="CW54" s="88"/>
      <c r="CX54" s="88"/>
      <c r="CY54" s="88" t="str">
        <f t="shared" si="50"/>
        <v/>
      </c>
      <c r="CZ54" s="89" t="str">
        <f t="shared" si="51"/>
        <v/>
      </c>
      <c r="DA54" s="497"/>
      <c r="DB54" s="497"/>
      <c r="DC54" s="80" t="str">
        <f t="shared" si="52"/>
        <v/>
      </c>
      <c r="DD54" s="90" t="str">
        <f t="shared" si="53"/>
        <v/>
      </c>
      <c r="DE54" s="91" t="str">
        <f t="shared" si="54"/>
        <v/>
      </c>
      <c r="DF54" s="91" t="str">
        <f t="shared" si="55"/>
        <v/>
      </c>
      <c r="DG54" s="92" t="str">
        <f t="shared" si="56"/>
        <v/>
      </c>
      <c r="DH54" s="93" t="str">
        <f t="shared" si="57"/>
        <v/>
      </c>
      <c r="DI54" s="94" t="str">
        <f t="shared" si="58"/>
        <v/>
      </c>
      <c r="DJ54" s="95" t="str">
        <f t="shared" si="59"/>
        <v/>
      </c>
      <c r="DK54" s="96" t="str">
        <f t="shared" si="60"/>
        <v/>
      </c>
      <c r="DL54" s="97" t="str">
        <f t="shared" si="61"/>
        <v/>
      </c>
      <c r="DM54" s="98"/>
      <c r="DN54" s="1"/>
    </row>
    <row r="55" spans="1:118" ht="18" hidden="1" customHeight="1" thickBot="1">
      <c r="A55" s="70"/>
      <c r="B55" s="103"/>
      <c r="C55" s="250"/>
      <c r="D55" s="251"/>
      <c r="E55" s="182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 t="str">
        <f t="shared" si="31"/>
        <v/>
      </c>
      <c r="R55" s="76" t="str">
        <f t="shared" si="32"/>
        <v/>
      </c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 t="str">
        <f t="shared" si="33"/>
        <v/>
      </c>
      <c r="AD55" s="79" t="str">
        <f t="shared" si="34"/>
        <v/>
      </c>
      <c r="AE55" s="182"/>
      <c r="AF55" s="76"/>
      <c r="AG55" s="76"/>
      <c r="AH55" s="76"/>
      <c r="AI55" s="76"/>
      <c r="AJ55" s="76"/>
      <c r="AK55" s="76"/>
      <c r="AL55" s="76"/>
      <c r="AM55" s="76"/>
      <c r="AN55" s="76"/>
      <c r="AO55" s="76" t="str">
        <f t="shared" si="35"/>
        <v/>
      </c>
      <c r="AP55" s="76" t="str">
        <f t="shared" si="36"/>
        <v/>
      </c>
      <c r="AQ55" s="78"/>
      <c r="AR55" s="78"/>
      <c r="AS55" s="78"/>
      <c r="AT55" s="78"/>
      <c r="AU55" s="78"/>
      <c r="AV55" s="78"/>
      <c r="AW55" s="78"/>
      <c r="AX55" s="78" t="str">
        <f t="shared" si="37"/>
        <v/>
      </c>
      <c r="AY55" s="78" t="str">
        <f t="shared" si="38"/>
        <v/>
      </c>
      <c r="AZ55" s="384"/>
      <c r="BA55" s="385"/>
      <c r="BB55" s="80">
        <f t="shared" si="39"/>
        <v>0</v>
      </c>
      <c r="BC55" s="182"/>
      <c r="BD55" s="76"/>
      <c r="BE55" s="76"/>
      <c r="BF55" s="76"/>
      <c r="BG55" s="76"/>
      <c r="BH55" s="76" t="str">
        <f t="shared" si="40"/>
        <v/>
      </c>
      <c r="BI55" s="76" t="str">
        <f t="shared" si="41"/>
        <v/>
      </c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 t="str">
        <f t="shared" si="42"/>
        <v/>
      </c>
      <c r="BU55" s="78" t="str">
        <f t="shared" si="43"/>
        <v/>
      </c>
      <c r="BV55" s="82"/>
      <c r="BW55" s="82"/>
      <c r="BX55" s="82"/>
      <c r="BY55" s="82"/>
      <c r="BZ55" s="82"/>
      <c r="CA55" s="82" t="str">
        <f t="shared" si="44"/>
        <v/>
      </c>
      <c r="CB55" s="82" t="str">
        <f t="shared" si="45"/>
        <v/>
      </c>
      <c r="CC55" s="84"/>
      <c r="CD55" s="84"/>
      <c r="CE55" s="84"/>
      <c r="CF55" s="84"/>
      <c r="CG55" s="84"/>
      <c r="CH55" s="84" t="str">
        <f t="shared" si="46"/>
        <v/>
      </c>
      <c r="CI55" s="84" t="str">
        <f t="shared" si="47"/>
        <v/>
      </c>
      <c r="CJ55" s="86"/>
      <c r="CK55" s="86"/>
      <c r="CL55" s="86"/>
      <c r="CM55" s="86"/>
      <c r="CN55" s="86"/>
      <c r="CO55" s="86" t="str">
        <f t="shared" si="48"/>
        <v/>
      </c>
      <c r="CP55" s="86">
        <f t="shared" si="49"/>
        <v>0</v>
      </c>
      <c r="CQ55" s="182"/>
      <c r="CR55" s="76"/>
      <c r="CS55" s="76"/>
      <c r="CT55" s="88"/>
      <c r="CU55" s="88"/>
      <c r="CV55" s="88"/>
      <c r="CW55" s="88"/>
      <c r="CX55" s="88"/>
      <c r="CY55" s="88" t="str">
        <f t="shared" si="50"/>
        <v/>
      </c>
      <c r="CZ55" s="89" t="str">
        <f t="shared" si="51"/>
        <v/>
      </c>
      <c r="DA55" s="497"/>
      <c r="DB55" s="497"/>
      <c r="DC55" s="80" t="str">
        <f t="shared" si="52"/>
        <v/>
      </c>
      <c r="DD55" s="90" t="str">
        <f t="shared" si="53"/>
        <v/>
      </c>
      <c r="DE55" s="91" t="str">
        <f t="shared" si="54"/>
        <v/>
      </c>
      <c r="DF55" s="91" t="str">
        <f t="shared" si="55"/>
        <v/>
      </c>
      <c r="DG55" s="92" t="str">
        <f t="shared" si="56"/>
        <v/>
      </c>
      <c r="DH55" s="93" t="str">
        <f t="shared" si="57"/>
        <v/>
      </c>
      <c r="DI55" s="94" t="str">
        <f t="shared" si="58"/>
        <v/>
      </c>
      <c r="DJ55" s="95" t="str">
        <f t="shared" si="59"/>
        <v/>
      </c>
      <c r="DK55" s="96" t="str">
        <f t="shared" si="60"/>
        <v/>
      </c>
      <c r="DL55" s="97" t="str">
        <f t="shared" si="61"/>
        <v/>
      </c>
      <c r="DM55" s="98"/>
      <c r="DN55" s="1"/>
    </row>
    <row r="56" spans="1:118" ht="18" hidden="1" customHeight="1" thickBot="1">
      <c r="A56" s="70"/>
      <c r="B56" s="103"/>
      <c r="C56" s="250"/>
      <c r="D56" s="251"/>
      <c r="E56" s="182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 t="str">
        <f t="shared" si="31"/>
        <v/>
      </c>
      <c r="R56" s="76" t="str">
        <f t="shared" si="32"/>
        <v/>
      </c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 t="str">
        <f t="shared" si="33"/>
        <v/>
      </c>
      <c r="AD56" s="79" t="str">
        <f t="shared" si="34"/>
        <v/>
      </c>
      <c r="AE56" s="182"/>
      <c r="AF56" s="76"/>
      <c r="AG56" s="76"/>
      <c r="AH56" s="76"/>
      <c r="AI56" s="76"/>
      <c r="AJ56" s="76"/>
      <c r="AK56" s="76"/>
      <c r="AL56" s="76"/>
      <c r="AM56" s="76"/>
      <c r="AN56" s="76"/>
      <c r="AO56" s="76" t="str">
        <f t="shared" si="35"/>
        <v/>
      </c>
      <c r="AP56" s="76" t="str">
        <f t="shared" si="36"/>
        <v/>
      </c>
      <c r="AQ56" s="78"/>
      <c r="AR56" s="78"/>
      <c r="AS56" s="78"/>
      <c r="AT56" s="78"/>
      <c r="AU56" s="78"/>
      <c r="AV56" s="78"/>
      <c r="AW56" s="78"/>
      <c r="AX56" s="78" t="str">
        <f t="shared" si="37"/>
        <v/>
      </c>
      <c r="AY56" s="78" t="str">
        <f t="shared" si="38"/>
        <v/>
      </c>
      <c r="AZ56" s="384"/>
      <c r="BA56" s="385"/>
      <c r="BB56" s="80">
        <f t="shared" si="39"/>
        <v>0</v>
      </c>
      <c r="BC56" s="182"/>
      <c r="BD56" s="76"/>
      <c r="BE56" s="76"/>
      <c r="BF56" s="76"/>
      <c r="BG56" s="76"/>
      <c r="BH56" s="76" t="str">
        <f t="shared" si="40"/>
        <v/>
      </c>
      <c r="BI56" s="76" t="str">
        <f t="shared" si="41"/>
        <v/>
      </c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 t="str">
        <f t="shared" si="42"/>
        <v/>
      </c>
      <c r="BU56" s="78" t="str">
        <f t="shared" si="43"/>
        <v/>
      </c>
      <c r="BV56" s="82"/>
      <c r="BW56" s="82"/>
      <c r="BX56" s="82"/>
      <c r="BY56" s="82"/>
      <c r="BZ56" s="82"/>
      <c r="CA56" s="82" t="str">
        <f t="shared" si="44"/>
        <v/>
      </c>
      <c r="CB56" s="82" t="str">
        <f t="shared" si="45"/>
        <v/>
      </c>
      <c r="CC56" s="84"/>
      <c r="CD56" s="84"/>
      <c r="CE56" s="84"/>
      <c r="CF56" s="84"/>
      <c r="CG56" s="84"/>
      <c r="CH56" s="84" t="str">
        <f t="shared" si="46"/>
        <v/>
      </c>
      <c r="CI56" s="84" t="str">
        <f t="shared" si="47"/>
        <v/>
      </c>
      <c r="CJ56" s="86"/>
      <c r="CK56" s="86"/>
      <c r="CL56" s="86"/>
      <c r="CM56" s="86"/>
      <c r="CN56" s="86"/>
      <c r="CO56" s="86" t="str">
        <f t="shared" si="48"/>
        <v/>
      </c>
      <c r="CP56" s="86">
        <f t="shared" si="49"/>
        <v>0</v>
      </c>
      <c r="CQ56" s="182"/>
      <c r="CR56" s="76"/>
      <c r="CS56" s="76"/>
      <c r="CT56" s="88"/>
      <c r="CU56" s="88"/>
      <c r="CV56" s="88"/>
      <c r="CW56" s="88"/>
      <c r="CX56" s="88"/>
      <c r="CY56" s="88" t="str">
        <f t="shared" si="50"/>
        <v/>
      </c>
      <c r="CZ56" s="89" t="str">
        <f t="shared" si="51"/>
        <v/>
      </c>
      <c r="DA56" s="497"/>
      <c r="DB56" s="497"/>
      <c r="DC56" s="80" t="str">
        <f t="shared" si="52"/>
        <v/>
      </c>
      <c r="DD56" s="90" t="str">
        <f t="shared" si="53"/>
        <v/>
      </c>
      <c r="DE56" s="91" t="str">
        <f t="shared" si="54"/>
        <v/>
      </c>
      <c r="DF56" s="91" t="str">
        <f t="shared" si="55"/>
        <v/>
      </c>
      <c r="DG56" s="92" t="str">
        <f t="shared" si="56"/>
        <v/>
      </c>
      <c r="DH56" s="93" t="str">
        <f t="shared" si="57"/>
        <v/>
      </c>
      <c r="DI56" s="94" t="str">
        <f t="shared" si="58"/>
        <v/>
      </c>
      <c r="DJ56" s="95" t="str">
        <f t="shared" si="59"/>
        <v/>
      </c>
      <c r="DK56" s="96" t="str">
        <f t="shared" si="60"/>
        <v/>
      </c>
      <c r="DL56" s="97" t="str">
        <f t="shared" si="61"/>
        <v/>
      </c>
      <c r="DM56" s="98"/>
      <c r="DN56" s="1"/>
    </row>
    <row r="57" spans="1:118" ht="18" hidden="1" customHeight="1" thickBot="1">
      <c r="A57" s="70"/>
      <c r="B57" s="103"/>
      <c r="C57" s="250"/>
      <c r="D57" s="251"/>
      <c r="E57" s="182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 t="str">
        <f t="shared" si="31"/>
        <v/>
      </c>
      <c r="R57" s="76" t="str">
        <f t="shared" si="32"/>
        <v/>
      </c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 t="str">
        <f t="shared" si="33"/>
        <v/>
      </c>
      <c r="AD57" s="79" t="str">
        <f t="shared" si="34"/>
        <v/>
      </c>
      <c r="AE57" s="182"/>
      <c r="AF57" s="76"/>
      <c r="AG57" s="76"/>
      <c r="AH57" s="76"/>
      <c r="AI57" s="76"/>
      <c r="AJ57" s="76"/>
      <c r="AK57" s="76"/>
      <c r="AL57" s="76"/>
      <c r="AM57" s="76"/>
      <c r="AN57" s="76"/>
      <c r="AO57" s="76" t="str">
        <f t="shared" si="35"/>
        <v/>
      </c>
      <c r="AP57" s="76" t="str">
        <f t="shared" si="36"/>
        <v/>
      </c>
      <c r="AQ57" s="78"/>
      <c r="AR57" s="78"/>
      <c r="AS57" s="78"/>
      <c r="AT57" s="78"/>
      <c r="AU57" s="78"/>
      <c r="AV57" s="78"/>
      <c r="AW57" s="78"/>
      <c r="AX57" s="78" t="str">
        <f t="shared" si="37"/>
        <v/>
      </c>
      <c r="AY57" s="78" t="str">
        <f t="shared" si="38"/>
        <v/>
      </c>
      <c r="AZ57" s="384"/>
      <c r="BA57" s="385"/>
      <c r="BB57" s="80">
        <f t="shared" si="39"/>
        <v>0</v>
      </c>
      <c r="BC57" s="182"/>
      <c r="BD57" s="76"/>
      <c r="BE57" s="76"/>
      <c r="BF57" s="76"/>
      <c r="BG57" s="76"/>
      <c r="BH57" s="76" t="str">
        <f t="shared" si="40"/>
        <v/>
      </c>
      <c r="BI57" s="76" t="str">
        <f t="shared" si="41"/>
        <v/>
      </c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 t="str">
        <f t="shared" si="42"/>
        <v/>
      </c>
      <c r="BU57" s="78" t="str">
        <f t="shared" si="43"/>
        <v/>
      </c>
      <c r="BV57" s="82"/>
      <c r="BW57" s="82"/>
      <c r="BX57" s="82"/>
      <c r="BY57" s="82"/>
      <c r="BZ57" s="82"/>
      <c r="CA57" s="82" t="str">
        <f t="shared" si="44"/>
        <v/>
      </c>
      <c r="CB57" s="82" t="str">
        <f t="shared" si="45"/>
        <v/>
      </c>
      <c r="CC57" s="84"/>
      <c r="CD57" s="84"/>
      <c r="CE57" s="84"/>
      <c r="CF57" s="84"/>
      <c r="CG57" s="84"/>
      <c r="CH57" s="84" t="str">
        <f t="shared" si="46"/>
        <v/>
      </c>
      <c r="CI57" s="84" t="str">
        <f t="shared" si="47"/>
        <v/>
      </c>
      <c r="CJ57" s="86"/>
      <c r="CK57" s="86"/>
      <c r="CL57" s="86"/>
      <c r="CM57" s="86"/>
      <c r="CN57" s="86"/>
      <c r="CO57" s="86" t="str">
        <f t="shared" si="48"/>
        <v/>
      </c>
      <c r="CP57" s="86">
        <f t="shared" si="49"/>
        <v>0</v>
      </c>
      <c r="CQ57" s="88"/>
      <c r="CR57" s="88"/>
      <c r="CS57" s="88"/>
      <c r="CT57" s="88"/>
      <c r="CU57" s="88"/>
      <c r="CV57" s="88"/>
      <c r="CW57" s="88"/>
      <c r="CX57" s="88"/>
      <c r="CY57" s="88" t="str">
        <f t="shared" si="50"/>
        <v/>
      </c>
      <c r="CZ57" s="89" t="str">
        <f t="shared" si="51"/>
        <v/>
      </c>
      <c r="DA57" s="497"/>
      <c r="DB57" s="497"/>
      <c r="DC57" s="80" t="str">
        <f t="shared" si="52"/>
        <v/>
      </c>
      <c r="DD57" s="90" t="str">
        <f t="shared" si="53"/>
        <v/>
      </c>
      <c r="DE57" s="91" t="str">
        <f t="shared" si="54"/>
        <v/>
      </c>
      <c r="DF57" s="91" t="str">
        <f t="shared" si="55"/>
        <v/>
      </c>
      <c r="DG57" s="92" t="str">
        <f t="shared" si="56"/>
        <v/>
      </c>
      <c r="DH57" s="93" t="str">
        <f t="shared" si="57"/>
        <v/>
      </c>
      <c r="DI57" s="94" t="str">
        <f t="shared" si="58"/>
        <v/>
      </c>
      <c r="DJ57" s="95" t="str">
        <f t="shared" si="59"/>
        <v/>
      </c>
      <c r="DK57" s="96" t="str">
        <f t="shared" si="60"/>
        <v/>
      </c>
      <c r="DL57" s="97" t="str">
        <f t="shared" si="61"/>
        <v/>
      </c>
      <c r="DM57" s="98"/>
      <c r="DN57" s="1"/>
    </row>
    <row r="58" spans="1:118" ht="18" hidden="1" customHeight="1" thickBot="1">
      <c r="A58" s="70"/>
      <c r="B58" s="103"/>
      <c r="C58" s="250"/>
      <c r="D58" s="251"/>
      <c r="E58" s="182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 t="str">
        <f t="shared" si="31"/>
        <v/>
      </c>
      <c r="R58" s="76" t="str">
        <f t="shared" si="32"/>
        <v/>
      </c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 t="str">
        <f t="shared" si="33"/>
        <v/>
      </c>
      <c r="AD58" s="79" t="str">
        <f t="shared" si="34"/>
        <v/>
      </c>
      <c r="AE58" s="182"/>
      <c r="AF58" s="76"/>
      <c r="AG58" s="76"/>
      <c r="AH58" s="76"/>
      <c r="AI58" s="76"/>
      <c r="AJ58" s="76"/>
      <c r="AK58" s="76"/>
      <c r="AL58" s="76"/>
      <c r="AM58" s="76"/>
      <c r="AN58" s="76"/>
      <c r="AO58" s="76" t="str">
        <f t="shared" si="35"/>
        <v/>
      </c>
      <c r="AP58" s="76" t="str">
        <f t="shared" si="36"/>
        <v/>
      </c>
      <c r="AQ58" s="78"/>
      <c r="AR58" s="78"/>
      <c r="AS58" s="78"/>
      <c r="AT58" s="78"/>
      <c r="AU58" s="78"/>
      <c r="AV58" s="78"/>
      <c r="AW58" s="78"/>
      <c r="AX58" s="78" t="str">
        <f t="shared" si="37"/>
        <v/>
      </c>
      <c r="AY58" s="78" t="str">
        <f t="shared" si="38"/>
        <v/>
      </c>
      <c r="AZ58" s="384"/>
      <c r="BA58" s="385"/>
      <c r="BB58" s="80">
        <f t="shared" si="39"/>
        <v>0</v>
      </c>
      <c r="BC58" s="182"/>
      <c r="BD58" s="76"/>
      <c r="BE58" s="76"/>
      <c r="BF58" s="76"/>
      <c r="BG58" s="76"/>
      <c r="BH58" s="76" t="str">
        <f t="shared" si="40"/>
        <v/>
      </c>
      <c r="BI58" s="76" t="str">
        <f t="shared" si="41"/>
        <v/>
      </c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 t="str">
        <f t="shared" si="42"/>
        <v/>
      </c>
      <c r="BU58" s="78" t="str">
        <f t="shared" si="43"/>
        <v/>
      </c>
      <c r="BV58" s="82"/>
      <c r="BW58" s="82"/>
      <c r="BX58" s="82"/>
      <c r="BY58" s="82"/>
      <c r="BZ58" s="82"/>
      <c r="CA58" s="82" t="str">
        <f t="shared" si="44"/>
        <v/>
      </c>
      <c r="CB58" s="82" t="str">
        <f t="shared" si="45"/>
        <v/>
      </c>
      <c r="CC58" s="84"/>
      <c r="CD58" s="84"/>
      <c r="CE58" s="84"/>
      <c r="CF58" s="84"/>
      <c r="CG58" s="84"/>
      <c r="CH58" s="84" t="str">
        <f t="shared" si="46"/>
        <v/>
      </c>
      <c r="CI58" s="84" t="str">
        <f t="shared" si="47"/>
        <v/>
      </c>
      <c r="CJ58" s="86"/>
      <c r="CK58" s="86"/>
      <c r="CL58" s="86"/>
      <c r="CM58" s="86"/>
      <c r="CN58" s="86"/>
      <c r="CO58" s="86" t="str">
        <f t="shared" si="48"/>
        <v/>
      </c>
      <c r="CP58" s="86">
        <f t="shared" si="49"/>
        <v>0</v>
      </c>
      <c r="CQ58" s="88"/>
      <c r="CR58" s="88"/>
      <c r="CS58" s="88"/>
      <c r="CT58" s="88"/>
      <c r="CU58" s="88"/>
      <c r="CV58" s="88"/>
      <c r="CW58" s="88"/>
      <c r="CX58" s="88"/>
      <c r="CY58" s="88" t="str">
        <f t="shared" si="50"/>
        <v/>
      </c>
      <c r="CZ58" s="89" t="str">
        <f t="shared" si="51"/>
        <v/>
      </c>
      <c r="DA58" s="497"/>
      <c r="DB58" s="497"/>
      <c r="DC58" s="80" t="str">
        <f t="shared" si="52"/>
        <v/>
      </c>
      <c r="DD58" s="90" t="str">
        <f t="shared" si="53"/>
        <v/>
      </c>
      <c r="DE58" s="91" t="str">
        <f t="shared" si="54"/>
        <v/>
      </c>
      <c r="DF58" s="91" t="str">
        <f t="shared" si="55"/>
        <v/>
      </c>
      <c r="DG58" s="92" t="str">
        <f t="shared" si="56"/>
        <v/>
      </c>
      <c r="DH58" s="93" t="str">
        <f t="shared" si="57"/>
        <v/>
      </c>
      <c r="DI58" s="94" t="str">
        <f t="shared" si="58"/>
        <v/>
      </c>
      <c r="DJ58" s="95" t="str">
        <f t="shared" si="59"/>
        <v/>
      </c>
      <c r="DK58" s="96" t="str">
        <f t="shared" si="60"/>
        <v/>
      </c>
      <c r="DL58" s="97" t="str">
        <f t="shared" si="61"/>
        <v/>
      </c>
      <c r="DM58" s="98"/>
      <c r="DN58" s="1"/>
    </row>
    <row r="59" spans="1:118" ht="18" hidden="1" customHeight="1" thickBot="1">
      <c r="A59" s="70"/>
      <c r="B59" s="103"/>
      <c r="C59" s="250"/>
      <c r="D59" s="251"/>
      <c r="E59" s="182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 t="str">
        <f t="shared" si="31"/>
        <v/>
      </c>
      <c r="R59" s="76" t="str">
        <f t="shared" si="32"/>
        <v/>
      </c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 t="str">
        <f t="shared" si="33"/>
        <v/>
      </c>
      <c r="AD59" s="79" t="str">
        <f t="shared" si="34"/>
        <v/>
      </c>
      <c r="AE59" s="182"/>
      <c r="AF59" s="76"/>
      <c r="AG59" s="76"/>
      <c r="AH59" s="76"/>
      <c r="AI59" s="76"/>
      <c r="AJ59" s="76"/>
      <c r="AK59" s="76"/>
      <c r="AL59" s="76"/>
      <c r="AM59" s="76"/>
      <c r="AN59" s="76"/>
      <c r="AO59" s="76" t="str">
        <f t="shared" si="35"/>
        <v/>
      </c>
      <c r="AP59" s="76" t="str">
        <f t="shared" si="36"/>
        <v/>
      </c>
      <c r="AQ59" s="78"/>
      <c r="AR59" s="78"/>
      <c r="AS59" s="78"/>
      <c r="AT59" s="78"/>
      <c r="AU59" s="78"/>
      <c r="AV59" s="78"/>
      <c r="AW59" s="78"/>
      <c r="AX59" s="78" t="str">
        <f t="shared" si="37"/>
        <v/>
      </c>
      <c r="AY59" s="78" t="str">
        <f t="shared" si="38"/>
        <v/>
      </c>
      <c r="AZ59" s="384"/>
      <c r="BA59" s="385"/>
      <c r="BB59" s="80">
        <f t="shared" si="39"/>
        <v>0</v>
      </c>
      <c r="BC59" s="182"/>
      <c r="BD59" s="76"/>
      <c r="BE59" s="76"/>
      <c r="BF59" s="76"/>
      <c r="BG59" s="76"/>
      <c r="BH59" s="76" t="str">
        <f t="shared" si="40"/>
        <v/>
      </c>
      <c r="BI59" s="76" t="str">
        <f t="shared" si="41"/>
        <v/>
      </c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 t="str">
        <f t="shared" si="42"/>
        <v/>
      </c>
      <c r="BU59" s="78" t="str">
        <f t="shared" si="43"/>
        <v/>
      </c>
      <c r="BV59" s="82"/>
      <c r="BW59" s="82"/>
      <c r="BX59" s="82"/>
      <c r="BY59" s="82"/>
      <c r="BZ59" s="82"/>
      <c r="CA59" s="82" t="str">
        <f t="shared" si="44"/>
        <v/>
      </c>
      <c r="CB59" s="82" t="str">
        <f t="shared" si="45"/>
        <v/>
      </c>
      <c r="CC59" s="84"/>
      <c r="CD59" s="84"/>
      <c r="CE59" s="84"/>
      <c r="CF59" s="84"/>
      <c r="CG59" s="84"/>
      <c r="CH59" s="84" t="str">
        <f t="shared" si="46"/>
        <v/>
      </c>
      <c r="CI59" s="84" t="str">
        <f t="shared" si="47"/>
        <v/>
      </c>
      <c r="CJ59" s="86"/>
      <c r="CK59" s="86"/>
      <c r="CL59" s="86"/>
      <c r="CM59" s="86"/>
      <c r="CN59" s="86"/>
      <c r="CO59" s="86" t="str">
        <f t="shared" si="48"/>
        <v/>
      </c>
      <c r="CP59" s="86">
        <f t="shared" si="49"/>
        <v>0</v>
      </c>
      <c r="CQ59" s="88"/>
      <c r="CR59" s="88"/>
      <c r="CS59" s="88"/>
      <c r="CT59" s="88"/>
      <c r="CU59" s="88"/>
      <c r="CV59" s="88"/>
      <c r="CW59" s="88"/>
      <c r="CX59" s="88"/>
      <c r="CY59" s="88" t="str">
        <f t="shared" si="50"/>
        <v/>
      </c>
      <c r="CZ59" s="89" t="str">
        <f t="shared" si="51"/>
        <v/>
      </c>
      <c r="DA59" s="497"/>
      <c r="DB59" s="497"/>
      <c r="DC59" s="80" t="str">
        <f t="shared" si="52"/>
        <v/>
      </c>
      <c r="DD59" s="90" t="str">
        <f t="shared" si="53"/>
        <v/>
      </c>
      <c r="DE59" s="91" t="str">
        <f t="shared" si="54"/>
        <v/>
      </c>
      <c r="DF59" s="91" t="str">
        <f t="shared" si="55"/>
        <v/>
      </c>
      <c r="DG59" s="92" t="str">
        <f t="shared" si="56"/>
        <v/>
      </c>
      <c r="DH59" s="93" t="str">
        <f t="shared" si="57"/>
        <v/>
      </c>
      <c r="DI59" s="94" t="str">
        <f t="shared" si="58"/>
        <v/>
      </c>
      <c r="DJ59" s="95" t="str">
        <f t="shared" si="59"/>
        <v/>
      </c>
      <c r="DK59" s="96" t="str">
        <f t="shared" si="60"/>
        <v/>
      </c>
      <c r="DL59" s="97" t="str">
        <f t="shared" si="61"/>
        <v/>
      </c>
      <c r="DM59" s="98"/>
      <c r="DN59" s="1"/>
    </row>
    <row r="60" spans="1:118" ht="18" hidden="1" customHeight="1">
      <c r="A60" s="70"/>
      <c r="B60" s="103"/>
      <c r="C60" s="250"/>
      <c r="D60" s="251"/>
      <c r="E60" s="182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 t="str">
        <f t="shared" si="31"/>
        <v/>
      </c>
      <c r="R60" s="76" t="str">
        <f t="shared" si="32"/>
        <v/>
      </c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 t="str">
        <f t="shared" si="33"/>
        <v/>
      </c>
      <c r="AD60" s="79" t="str">
        <f t="shared" si="34"/>
        <v/>
      </c>
      <c r="AE60" s="182"/>
      <c r="AF60" s="76"/>
      <c r="AG60" s="76"/>
      <c r="AH60" s="76"/>
      <c r="AI60" s="76"/>
      <c r="AJ60" s="76"/>
      <c r="AK60" s="76"/>
      <c r="AL60" s="76"/>
      <c r="AM60" s="76"/>
      <c r="AN60" s="76"/>
      <c r="AO60" s="76" t="str">
        <f t="shared" si="35"/>
        <v/>
      </c>
      <c r="AP60" s="76" t="str">
        <f t="shared" si="36"/>
        <v/>
      </c>
      <c r="AQ60" s="78"/>
      <c r="AR60" s="78"/>
      <c r="AS60" s="78"/>
      <c r="AT60" s="78"/>
      <c r="AU60" s="78"/>
      <c r="AV60" s="78"/>
      <c r="AW60" s="78"/>
      <c r="AX60" s="78" t="str">
        <f t="shared" si="37"/>
        <v/>
      </c>
      <c r="AY60" s="78" t="str">
        <f t="shared" si="38"/>
        <v/>
      </c>
      <c r="AZ60" s="384"/>
      <c r="BA60" s="385"/>
      <c r="BB60" s="80">
        <f t="shared" si="39"/>
        <v>0</v>
      </c>
      <c r="BC60" s="182"/>
      <c r="BD60" s="76"/>
      <c r="BE60" s="76"/>
      <c r="BF60" s="76"/>
      <c r="BG60" s="76"/>
      <c r="BH60" s="76" t="str">
        <f t="shared" si="40"/>
        <v/>
      </c>
      <c r="BI60" s="76" t="str">
        <f t="shared" si="41"/>
        <v/>
      </c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 t="str">
        <f t="shared" si="42"/>
        <v/>
      </c>
      <c r="BU60" s="78" t="str">
        <f t="shared" si="43"/>
        <v/>
      </c>
      <c r="BV60" s="82"/>
      <c r="BW60" s="82"/>
      <c r="BX60" s="82"/>
      <c r="BY60" s="82"/>
      <c r="BZ60" s="82"/>
      <c r="CA60" s="82" t="str">
        <f t="shared" si="44"/>
        <v/>
      </c>
      <c r="CB60" s="82" t="str">
        <f t="shared" si="45"/>
        <v/>
      </c>
      <c r="CC60" s="84"/>
      <c r="CD60" s="84"/>
      <c r="CE60" s="84"/>
      <c r="CF60" s="84"/>
      <c r="CG60" s="84"/>
      <c r="CH60" s="84" t="str">
        <f t="shared" si="46"/>
        <v/>
      </c>
      <c r="CI60" s="84" t="str">
        <f t="shared" si="47"/>
        <v/>
      </c>
      <c r="CJ60" s="86"/>
      <c r="CK60" s="86"/>
      <c r="CL60" s="86"/>
      <c r="CM60" s="86"/>
      <c r="CN60" s="86"/>
      <c r="CO60" s="86" t="str">
        <f t="shared" si="48"/>
        <v/>
      </c>
      <c r="CP60" s="86">
        <f t="shared" si="49"/>
        <v>0</v>
      </c>
      <c r="CQ60" s="88"/>
      <c r="CR60" s="88"/>
      <c r="CS60" s="88"/>
      <c r="CT60" s="88"/>
      <c r="CU60" s="88"/>
      <c r="CV60" s="88"/>
      <c r="CW60" s="88"/>
      <c r="CX60" s="88"/>
      <c r="CY60" s="88" t="str">
        <f t="shared" si="50"/>
        <v/>
      </c>
      <c r="CZ60" s="89" t="str">
        <f t="shared" si="51"/>
        <v/>
      </c>
      <c r="DA60" s="497"/>
      <c r="DB60" s="497"/>
      <c r="DC60" s="80" t="str">
        <f t="shared" si="52"/>
        <v/>
      </c>
      <c r="DD60" s="90" t="str">
        <f t="shared" si="53"/>
        <v/>
      </c>
      <c r="DE60" s="91" t="str">
        <f t="shared" si="54"/>
        <v/>
      </c>
      <c r="DF60" s="91" t="str">
        <f t="shared" si="55"/>
        <v/>
      </c>
      <c r="DG60" s="92" t="str">
        <f t="shared" si="56"/>
        <v/>
      </c>
      <c r="DH60" s="93" t="str">
        <f t="shared" si="57"/>
        <v/>
      </c>
      <c r="DI60" s="94" t="str">
        <f t="shared" si="58"/>
        <v/>
      </c>
      <c r="DJ60" s="95" t="str">
        <f t="shared" si="59"/>
        <v/>
      </c>
      <c r="DK60" s="96" t="str">
        <f t="shared" si="60"/>
        <v/>
      </c>
      <c r="DL60" s="97" t="str">
        <f t="shared" si="61"/>
        <v/>
      </c>
      <c r="DM60" s="98"/>
      <c r="DN60" s="1"/>
    </row>
    <row r="61" spans="1:118" ht="18" hidden="1" customHeight="1" thickBot="1">
      <c r="A61" s="70"/>
      <c r="B61" s="103"/>
      <c r="C61" s="250"/>
      <c r="D61" s="251"/>
      <c r="E61" s="182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 t="str">
        <f t="shared" si="31"/>
        <v/>
      </c>
      <c r="R61" s="76" t="str">
        <f t="shared" si="32"/>
        <v/>
      </c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 t="str">
        <f t="shared" si="33"/>
        <v/>
      </c>
      <c r="AD61" s="79" t="str">
        <f t="shared" si="34"/>
        <v/>
      </c>
      <c r="AE61" s="182"/>
      <c r="AF61" s="76"/>
      <c r="AG61" s="76"/>
      <c r="AH61" s="76"/>
      <c r="AI61" s="76"/>
      <c r="AJ61" s="76"/>
      <c r="AK61" s="76"/>
      <c r="AL61" s="76"/>
      <c r="AM61" s="76"/>
      <c r="AN61" s="76"/>
      <c r="AO61" s="76" t="str">
        <f t="shared" si="35"/>
        <v/>
      </c>
      <c r="AP61" s="76" t="str">
        <f t="shared" si="36"/>
        <v/>
      </c>
      <c r="AQ61" s="78"/>
      <c r="AR61" s="78"/>
      <c r="AS61" s="78"/>
      <c r="AT61" s="78"/>
      <c r="AU61" s="78"/>
      <c r="AV61" s="78"/>
      <c r="AW61" s="78"/>
      <c r="AX61" s="78" t="str">
        <f t="shared" si="37"/>
        <v/>
      </c>
      <c r="AY61" s="78" t="str">
        <f t="shared" si="38"/>
        <v/>
      </c>
      <c r="AZ61" s="384"/>
      <c r="BA61" s="385"/>
      <c r="BB61" s="80">
        <f t="shared" si="39"/>
        <v>0</v>
      </c>
      <c r="BC61" s="182"/>
      <c r="BD61" s="76"/>
      <c r="BE61" s="76"/>
      <c r="BF61" s="76"/>
      <c r="BG61" s="76"/>
      <c r="BH61" s="76" t="str">
        <f t="shared" si="40"/>
        <v/>
      </c>
      <c r="BI61" s="76" t="str">
        <f t="shared" si="41"/>
        <v/>
      </c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 t="str">
        <f t="shared" si="42"/>
        <v/>
      </c>
      <c r="BU61" s="78" t="str">
        <f t="shared" si="43"/>
        <v/>
      </c>
      <c r="BV61" s="82"/>
      <c r="BW61" s="82"/>
      <c r="BX61" s="82"/>
      <c r="BY61" s="82"/>
      <c r="BZ61" s="82"/>
      <c r="CA61" s="82" t="str">
        <f t="shared" si="44"/>
        <v/>
      </c>
      <c r="CB61" s="82" t="str">
        <f t="shared" si="45"/>
        <v/>
      </c>
      <c r="CC61" s="84"/>
      <c r="CD61" s="84"/>
      <c r="CE61" s="84"/>
      <c r="CF61" s="84"/>
      <c r="CG61" s="84"/>
      <c r="CH61" s="84" t="str">
        <f t="shared" si="46"/>
        <v/>
      </c>
      <c r="CI61" s="84" t="str">
        <f t="shared" si="47"/>
        <v/>
      </c>
      <c r="CJ61" s="86"/>
      <c r="CK61" s="86"/>
      <c r="CL61" s="86"/>
      <c r="CM61" s="86"/>
      <c r="CN61" s="86"/>
      <c r="CO61" s="86" t="str">
        <f t="shared" si="48"/>
        <v/>
      </c>
      <c r="CP61" s="86">
        <f t="shared" si="49"/>
        <v>0</v>
      </c>
      <c r="CQ61" s="88"/>
      <c r="CR61" s="88"/>
      <c r="CS61" s="88"/>
      <c r="CT61" s="88"/>
      <c r="CU61" s="88"/>
      <c r="CV61" s="88"/>
      <c r="CW61" s="88"/>
      <c r="CX61" s="88"/>
      <c r="CY61" s="88" t="str">
        <f t="shared" si="50"/>
        <v/>
      </c>
      <c r="CZ61" s="89" t="str">
        <f t="shared" si="51"/>
        <v/>
      </c>
      <c r="DA61" s="497"/>
      <c r="DB61" s="497"/>
      <c r="DC61" s="80" t="str">
        <f t="shared" si="52"/>
        <v/>
      </c>
      <c r="DD61" s="90" t="str">
        <f t="shared" si="53"/>
        <v/>
      </c>
      <c r="DE61" s="91" t="str">
        <f t="shared" si="54"/>
        <v/>
      </c>
      <c r="DF61" s="91" t="str">
        <f t="shared" si="55"/>
        <v/>
      </c>
      <c r="DG61" s="92" t="str">
        <f t="shared" si="56"/>
        <v/>
      </c>
      <c r="DH61" s="93" t="str">
        <f t="shared" si="57"/>
        <v/>
      </c>
      <c r="DI61" s="94" t="str">
        <f t="shared" si="58"/>
        <v/>
      </c>
      <c r="DJ61" s="95" t="str">
        <f t="shared" si="59"/>
        <v/>
      </c>
      <c r="DK61" s="96" t="str">
        <f t="shared" si="60"/>
        <v/>
      </c>
      <c r="DL61" s="97" t="str">
        <f t="shared" si="61"/>
        <v/>
      </c>
      <c r="DM61" s="98"/>
      <c r="DN61" s="1"/>
    </row>
    <row r="62" spans="1:118" ht="18" hidden="1" customHeight="1" thickBot="1">
      <c r="A62" s="70"/>
      <c r="B62" s="103"/>
      <c r="C62" s="250"/>
      <c r="D62" s="251"/>
      <c r="E62" s="182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 t="str">
        <f t="shared" si="31"/>
        <v/>
      </c>
      <c r="R62" s="76" t="str">
        <f t="shared" si="32"/>
        <v/>
      </c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 t="str">
        <f t="shared" si="33"/>
        <v/>
      </c>
      <c r="AD62" s="79" t="str">
        <f t="shared" si="34"/>
        <v/>
      </c>
      <c r="AE62" s="182"/>
      <c r="AF62" s="76"/>
      <c r="AG62" s="76"/>
      <c r="AH62" s="76"/>
      <c r="AI62" s="76"/>
      <c r="AJ62" s="76"/>
      <c r="AK62" s="76"/>
      <c r="AL62" s="76"/>
      <c r="AM62" s="76"/>
      <c r="AN62" s="76"/>
      <c r="AO62" s="76" t="str">
        <f t="shared" si="35"/>
        <v/>
      </c>
      <c r="AP62" s="76" t="str">
        <f t="shared" si="36"/>
        <v/>
      </c>
      <c r="AQ62" s="78"/>
      <c r="AR62" s="78"/>
      <c r="AS62" s="78"/>
      <c r="AT62" s="78"/>
      <c r="AU62" s="78"/>
      <c r="AV62" s="78"/>
      <c r="AW62" s="78"/>
      <c r="AX62" s="78" t="str">
        <f t="shared" si="37"/>
        <v/>
      </c>
      <c r="AY62" s="78" t="str">
        <f t="shared" si="38"/>
        <v/>
      </c>
      <c r="AZ62" s="384"/>
      <c r="BA62" s="385"/>
      <c r="BB62" s="80">
        <f t="shared" si="39"/>
        <v>0</v>
      </c>
      <c r="BC62" s="182"/>
      <c r="BD62" s="76"/>
      <c r="BE62" s="76"/>
      <c r="BF62" s="76"/>
      <c r="BG62" s="76"/>
      <c r="BH62" s="76" t="str">
        <f t="shared" si="40"/>
        <v/>
      </c>
      <c r="BI62" s="76" t="str">
        <f t="shared" si="41"/>
        <v/>
      </c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 t="str">
        <f t="shared" si="42"/>
        <v/>
      </c>
      <c r="BU62" s="78" t="str">
        <f t="shared" si="43"/>
        <v/>
      </c>
      <c r="BV62" s="82"/>
      <c r="BW62" s="82"/>
      <c r="BX62" s="82"/>
      <c r="BY62" s="82"/>
      <c r="BZ62" s="82"/>
      <c r="CA62" s="82" t="str">
        <f t="shared" si="44"/>
        <v/>
      </c>
      <c r="CB62" s="82" t="str">
        <f t="shared" si="45"/>
        <v/>
      </c>
      <c r="CC62" s="84"/>
      <c r="CD62" s="84"/>
      <c r="CE62" s="84"/>
      <c r="CF62" s="84"/>
      <c r="CG62" s="84"/>
      <c r="CH62" s="84" t="str">
        <f t="shared" si="46"/>
        <v/>
      </c>
      <c r="CI62" s="84" t="str">
        <f t="shared" si="47"/>
        <v/>
      </c>
      <c r="CJ62" s="86"/>
      <c r="CK62" s="86"/>
      <c r="CL62" s="86"/>
      <c r="CM62" s="86"/>
      <c r="CN62" s="86"/>
      <c r="CO62" s="86" t="str">
        <f t="shared" si="48"/>
        <v/>
      </c>
      <c r="CP62" s="86">
        <f t="shared" si="49"/>
        <v>0</v>
      </c>
      <c r="CQ62" s="88"/>
      <c r="CR62" s="88"/>
      <c r="CS62" s="88"/>
      <c r="CT62" s="88"/>
      <c r="CU62" s="88"/>
      <c r="CV62" s="88"/>
      <c r="CW62" s="88"/>
      <c r="CX62" s="88"/>
      <c r="CY62" s="88" t="str">
        <f t="shared" si="50"/>
        <v/>
      </c>
      <c r="CZ62" s="89" t="str">
        <f t="shared" si="51"/>
        <v/>
      </c>
      <c r="DA62" s="497"/>
      <c r="DB62" s="497"/>
      <c r="DC62" s="80" t="str">
        <f t="shared" si="52"/>
        <v/>
      </c>
      <c r="DD62" s="90" t="str">
        <f t="shared" si="53"/>
        <v/>
      </c>
      <c r="DE62" s="91" t="str">
        <f t="shared" si="54"/>
        <v/>
      </c>
      <c r="DF62" s="91" t="str">
        <f t="shared" si="55"/>
        <v/>
      </c>
      <c r="DG62" s="92" t="str">
        <f t="shared" si="56"/>
        <v/>
      </c>
      <c r="DH62" s="93" t="str">
        <f t="shared" si="57"/>
        <v/>
      </c>
      <c r="DI62" s="94" t="str">
        <f t="shared" si="58"/>
        <v/>
      </c>
      <c r="DJ62" s="95" t="str">
        <f t="shared" si="59"/>
        <v/>
      </c>
      <c r="DK62" s="96" t="str">
        <f t="shared" si="60"/>
        <v/>
      </c>
      <c r="DL62" s="97" t="str">
        <f t="shared" si="61"/>
        <v/>
      </c>
      <c r="DM62" s="98"/>
      <c r="DN62" s="1"/>
    </row>
    <row r="63" spans="1:118" ht="18" hidden="1" customHeight="1" thickBot="1">
      <c r="A63" s="70"/>
      <c r="B63" s="103"/>
      <c r="C63" s="250"/>
      <c r="D63" s="251"/>
      <c r="E63" s="182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 t="str">
        <f t="shared" si="31"/>
        <v/>
      </c>
      <c r="R63" s="76" t="str">
        <f t="shared" si="32"/>
        <v/>
      </c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 t="str">
        <f t="shared" si="33"/>
        <v/>
      </c>
      <c r="AD63" s="79" t="str">
        <f t="shared" si="34"/>
        <v/>
      </c>
      <c r="AE63" s="182"/>
      <c r="AF63" s="76"/>
      <c r="AG63" s="76"/>
      <c r="AH63" s="76"/>
      <c r="AI63" s="76"/>
      <c r="AJ63" s="76"/>
      <c r="AK63" s="76"/>
      <c r="AL63" s="76"/>
      <c r="AM63" s="76"/>
      <c r="AN63" s="76"/>
      <c r="AO63" s="76" t="str">
        <f t="shared" si="35"/>
        <v/>
      </c>
      <c r="AP63" s="76" t="str">
        <f t="shared" si="36"/>
        <v/>
      </c>
      <c r="AQ63" s="78"/>
      <c r="AR63" s="78"/>
      <c r="AS63" s="78"/>
      <c r="AT63" s="78"/>
      <c r="AU63" s="78"/>
      <c r="AV63" s="78"/>
      <c r="AW63" s="78"/>
      <c r="AX63" s="78" t="str">
        <f t="shared" si="37"/>
        <v/>
      </c>
      <c r="AY63" s="78" t="str">
        <f t="shared" si="38"/>
        <v/>
      </c>
      <c r="AZ63" s="384"/>
      <c r="BA63" s="385"/>
      <c r="BB63" s="80">
        <f t="shared" si="39"/>
        <v>0</v>
      </c>
      <c r="BC63" s="182"/>
      <c r="BD63" s="76"/>
      <c r="BE63" s="76"/>
      <c r="BF63" s="76"/>
      <c r="BG63" s="76"/>
      <c r="BH63" s="76" t="str">
        <f t="shared" si="40"/>
        <v/>
      </c>
      <c r="BI63" s="76" t="str">
        <f t="shared" si="41"/>
        <v/>
      </c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 t="str">
        <f t="shared" si="42"/>
        <v/>
      </c>
      <c r="BU63" s="78" t="str">
        <f t="shared" si="43"/>
        <v/>
      </c>
      <c r="BV63" s="82"/>
      <c r="BW63" s="82"/>
      <c r="BX63" s="82"/>
      <c r="BY63" s="82"/>
      <c r="BZ63" s="82"/>
      <c r="CA63" s="82" t="str">
        <f t="shared" si="44"/>
        <v/>
      </c>
      <c r="CB63" s="82" t="str">
        <f t="shared" si="45"/>
        <v/>
      </c>
      <c r="CC63" s="84"/>
      <c r="CD63" s="84"/>
      <c r="CE63" s="84"/>
      <c r="CF63" s="84"/>
      <c r="CG63" s="84"/>
      <c r="CH63" s="84" t="str">
        <f t="shared" si="46"/>
        <v/>
      </c>
      <c r="CI63" s="84" t="str">
        <f t="shared" si="47"/>
        <v/>
      </c>
      <c r="CJ63" s="86"/>
      <c r="CK63" s="86"/>
      <c r="CL63" s="86"/>
      <c r="CM63" s="86"/>
      <c r="CN63" s="86"/>
      <c r="CO63" s="86" t="str">
        <f t="shared" si="48"/>
        <v/>
      </c>
      <c r="CP63" s="86">
        <f t="shared" si="49"/>
        <v>0</v>
      </c>
      <c r="CQ63" s="88"/>
      <c r="CR63" s="88"/>
      <c r="CS63" s="88"/>
      <c r="CT63" s="88"/>
      <c r="CU63" s="88"/>
      <c r="CV63" s="88"/>
      <c r="CW63" s="88"/>
      <c r="CX63" s="88"/>
      <c r="CY63" s="88" t="str">
        <f t="shared" si="50"/>
        <v/>
      </c>
      <c r="CZ63" s="89" t="str">
        <f t="shared" si="51"/>
        <v/>
      </c>
      <c r="DA63" s="497"/>
      <c r="DB63" s="497"/>
      <c r="DC63" s="80" t="str">
        <f t="shared" si="52"/>
        <v/>
      </c>
      <c r="DD63" s="90" t="str">
        <f t="shared" si="53"/>
        <v/>
      </c>
      <c r="DE63" s="91" t="str">
        <f t="shared" si="54"/>
        <v/>
      </c>
      <c r="DF63" s="91" t="str">
        <f t="shared" si="55"/>
        <v/>
      </c>
      <c r="DG63" s="92" t="str">
        <f t="shared" si="56"/>
        <v/>
      </c>
      <c r="DH63" s="93" t="str">
        <f t="shared" si="57"/>
        <v/>
      </c>
      <c r="DI63" s="94" t="str">
        <f t="shared" si="58"/>
        <v/>
      </c>
      <c r="DJ63" s="95" t="str">
        <f t="shared" si="59"/>
        <v/>
      </c>
      <c r="DK63" s="96" t="str">
        <f t="shared" si="60"/>
        <v/>
      </c>
      <c r="DL63" s="97" t="str">
        <f t="shared" si="61"/>
        <v/>
      </c>
      <c r="DM63" s="98"/>
      <c r="DN63" s="1"/>
    </row>
    <row r="64" spans="1:118" ht="18" hidden="1" customHeight="1" thickBot="1">
      <c r="A64" s="70"/>
      <c r="B64" s="103"/>
      <c r="C64" s="250"/>
      <c r="D64" s="251"/>
      <c r="E64" s="182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 t="str">
        <f t="shared" si="31"/>
        <v/>
      </c>
      <c r="R64" s="76" t="str">
        <f t="shared" si="32"/>
        <v/>
      </c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 t="str">
        <f t="shared" si="33"/>
        <v/>
      </c>
      <c r="AD64" s="79" t="str">
        <f t="shared" si="34"/>
        <v/>
      </c>
      <c r="AE64" s="182"/>
      <c r="AF64" s="76"/>
      <c r="AG64" s="76"/>
      <c r="AH64" s="76"/>
      <c r="AI64" s="76"/>
      <c r="AJ64" s="76"/>
      <c r="AK64" s="76"/>
      <c r="AL64" s="76"/>
      <c r="AM64" s="76"/>
      <c r="AN64" s="76"/>
      <c r="AO64" s="76" t="str">
        <f t="shared" si="35"/>
        <v/>
      </c>
      <c r="AP64" s="76" t="str">
        <f t="shared" si="36"/>
        <v/>
      </c>
      <c r="AQ64" s="78"/>
      <c r="AR64" s="78"/>
      <c r="AS64" s="78"/>
      <c r="AT64" s="78"/>
      <c r="AU64" s="78"/>
      <c r="AV64" s="78"/>
      <c r="AW64" s="78"/>
      <c r="AX64" s="78" t="str">
        <f t="shared" si="37"/>
        <v/>
      </c>
      <c r="AY64" s="78" t="str">
        <f t="shared" si="38"/>
        <v/>
      </c>
      <c r="AZ64" s="384"/>
      <c r="BA64" s="385"/>
      <c r="BB64" s="80">
        <f t="shared" si="39"/>
        <v>0</v>
      </c>
      <c r="BC64" s="182"/>
      <c r="BD64" s="76"/>
      <c r="BE64" s="76"/>
      <c r="BF64" s="76"/>
      <c r="BG64" s="76"/>
      <c r="BH64" s="76" t="str">
        <f t="shared" si="40"/>
        <v/>
      </c>
      <c r="BI64" s="76" t="str">
        <f t="shared" si="41"/>
        <v/>
      </c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 t="str">
        <f t="shared" si="42"/>
        <v/>
      </c>
      <c r="BU64" s="78" t="str">
        <f t="shared" si="43"/>
        <v/>
      </c>
      <c r="BV64" s="82"/>
      <c r="BW64" s="82"/>
      <c r="BX64" s="82"/>
      <c r="BY64" s="82"/>
      <c r="BZ64" s="82"/>
      <c r="CA64" s="82" t="str">
        <f t="shared" si="44"/>
        <v/>
      </c>
      <c r="CB64" s="82" t="str">
        <f t="shared" si="45"/>
        <v/>
      </c>
      <c r="CC64" s="84"/>
      <c r="CD64" s="84"/>
      <c r="CE64" s="84"/>
      <c r="CF64" s="84"/>
      <c r="CG64" s="84"/>
      <c r="CH64" s="84" t="str">
        <f t="shared" si="46"/>
        <v/>
      </c>
      <c r="CI64" s="84" t="str">
        <f t="shared" si="47"/>
        <v/>
      </c>
      <c r="CJ64" s="86"/>
      <c r="CK64" s="86"/>
      <c r="CL64" s="86"/>
      <c r="CM64" s="86"/>
      <c r="CN64" s="86"/>
      <c r="CO64" s="86" t="str">
        <f t="shared" si="48"/>
        <v/>
      </c>
      <c r="CP64" s="86">
        <f t="shared" si="49"/>
        <v>0</v>
      </c>
      <c r="CQ64" s="88"/>
      <c r="CR64" s="88"/>
      <c r="CS64" s="88"/>
      <c r="CT64" s="88"/>
      <c r="CU64" s="88"/>
      <c r="CV64" s="88"/>
      <c r="CW64" s="88"/>
      <c r="CX64" s="88"/>
      <c r="CY64" s="88" t="str">
        <f t="shared" si="50"/>
        <v/>
      </c>
      <c r="CZ64" s="89" t="str">
        <f t="shared" si="51"/>
        <v/>
      </c>
      <c r="DA64" s="497"/>
      <c r="DB64" s="497"/>
      <c r="DC64" s="80" t="str">
        <f t="shared" si="52"/>
        <v/>
      </c>
      <c r="DD64" s="90" t="str">
        <f t="shared" si="53"/>
        <v/>
      </c>
      <c r="DE64" s="91" t="str">
        <f t="shared" si="54"/>
        <v/>
      </c>
      <c r="DF64" s="91" t="str">
        <f t="shared" si="55"/>
        <v/>
      </c>
      <c r="DG64" s="92" t="str">
        <f t="shared" si="56"/>
        <v/>
      </c>
      <c r="DH64" s="93" t="str">
        <f t="shared" si="57"/>
        <v/>
      </c>
      <c r="DI64" s="94" t="str">
        <f t="shared" si="58"/>
        <v/>
      </c>
      <c r="DJ64" s="95" t="str">
        <f t="shared" si="59"/>
        <v/>
      </c>
      <c r="DK64" s="96" t="str">
        <f t="shared" si="60"/>
        <v/>
      </c>
      <c r="DL64" s="97" t="str">
        <f t="shared" si="61"/>
        <v/>
      </c>
      <c r="DM64" s="98"/>
      <c r="DN64" s="1"/>
    </row>
    <row r="65" spans="1:127" ht="18" hidden="1" customHeight="1" thickBot="1">
      <c r="A65" s="70"/>
      <c r="B65" s="103"/>
      <c r="C65" s="250"/>
      <c r="D65" s="251"/>
      <c r="E65" s="182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 t="str">
        <f t="shared" si="31"/>
        <v/>
      </c>
      <c r="R65" s="76" t="str">
        <f t="shared" si="32"/>
        <v/>
      </c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 t="str">
        <f t="shared" si="33"/>
        <v/>
      </c>
      <c r="AD65" s="79" t="str">
        <f t="shared" si="34"/>
        <v/>
      </c>
      <c r="AE65" s="182"/>
      <c r="AF65" s="76"/>
      <c r="AG65" s="76"/>
      <c r="AH65" s="76"/>
      <c r="AI65" s="76"/>
      <c r="AJ65" s="76"/>
      <c r="AK65" s="76"/>
      <c r="AL65" s="76"/>
      <c r="AM65" s="76"/>
      <c r="AN65" s="76"/>
      <c r="AO65" s="76" t="str">
        <f t="shared" si="35"/>
        <v/>
      </c>
      <c r="AP65" s="76" t="str">
        <f t="shared" si="36"/>
        <v/>
      </c>
      <c r="AQ65" s="78"/>
      <c r="AR65" s="78"/>
      <c r="AS65" s="78"/>
      <c r="AT65" s="78"/>
      <c r="AU65" s="78"/>
      <c r="AV65" s="78"/>
      <c r="AW65" s="78"/>
      <c r="AX65" s="78" t="str">
        <f t="shared" si="37"/>
        <v/>
      </c>
      <c r="AY65" s="78" t="str">
        <f t="shared" si="38"/>
        <v/>
      </c>
      <c r="AZ65" s="384"/>
      <c r="BA65" s="385"/>
      <c r="BB65" s="80">
        <f t="shared" si="39"/>
        <v>0</v>
      </c>
      <c r="BC65" s="182"/>
      <c r="BD65" s="76"/>
      <c r="BE65" s="76"/>
      <c r="BF65" s="76"/>
      <c r="BG65" s="76"/>
      <c r="BH65" s="76" t="str">
        <f t="shared" si="40"/>
        <v/>
      </c>
      <c r="BI65" s="76" t="str">
        <f t="shared" si="41"/>
        <v/>
      </c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 t="str">
        <f t="shared" si="42"/>
        <v/>
      </c>
      <c r="BU65" s="78" t="str">
        <f t="shared" si="43"/>
        <v/>
      </c>
      <c r="BV65" s="82"/>
      <c r="BW65" s="82"/>
      <c r="BX65" s="82"/>
      <c r="BY65" s="82"/>
      <c r="BZ65" s="82"/>
      <c r="CA65" s="82" t="str">
        <f t="shared" si="44"/>
        <v/>
      </c>
      <c r="CB65" s="82" t="str">
        <f t="shared" si="45"/>
        <v/>
      </c>
      <c r="CC65" s="84"/>
      <c r="CD65" s="84"/>
      <c r="CE65" s="84"/>
      <c r="CF65" s="84"/>
      <c r="CG65" s="84"/>
      <c r="CH65" s="84" t="str">
        <f t="shared" si="46"/>
        <v/>
      </c>
      <c r="CI65" s="84" t="str">
        <f t="shared" si="47"/>
        <v/>
      </c>
      <c r="CJ65" s="86"/>
      <c r="CK65" s="86"/>
      <c r="CL65" s="86"/>
      <c r="CM65" s="86"/>
      <c r="CN65" s="86"/>
      <c r="CO65" s="86" t="str">
        <f t="shared" si="48"/>
        <v/>
      </c>
      <c r="CP65" s="86">
        <f t="shared" si="49"/>
        <v>0</v>
      </c>
      <c r="CQ65" s="88"/>
      <c r="CR65" s="88"/>
      <c r="CS65" s="88"/>
      <c r="CT65" s="88"/>
      <c r="CU65" s="88"/>
      <c r="CV65" s="88"/>
      <c r="CW65" s="88"/>
      <c r="CX65" s="88"/>
      <c r="CY65" s="88" t="str">
        <f t="shared" si="50"/>
        <v/>
      </c>
      <c r="CZ65" s="89" t="str">
        <f t="shared" si="51"/>
        <v/>
      </c>
      <c r="DA65" s="497"/>
      <c r="DB65" s="497"/>
      <c r="DC65" s="80" t="str">
        <f t="shared" si="52"/>
        <v/>
      </c>
      <c r="DD65" s="90" t="str">
        <f t="shared" si="53"/>
        <v/>
      </c>
      <c r="DE65" s="91" t="str">
        <f t="shared" si="54"/>
        <v/>
      </c>
      <c r="DF65" s="91" t="str">
        <f t="shared" si="55"/>
        <v/>
      </c>
      <c r="DG65" s="92" t="str">
        <f t="shared" si="56"/>
        <v/>
      </c>
      <c r="DH65" s="93" t="str">
        <f t="shared" si="57"/>
        <v/>
      </c>
      <c r="DI65" s="94" t="str">
        <f t="shared" si="58"/>
        <v/>
      </c>
      <c r="DJ65" s="95" t="str">
        <f t="shared" si="59"/>
        <v/>
      </c>
      <c r="DK65" s="96" t="str">
        <f t="shared" si="60"/>
        <v/>
      </c>
      <c r="DL65" s="97" t="str">
        <f t="shared" si="61"/>
        <v/>
      </c>
      <c r="DM65" s="98"/>
    </row>
    <row r="66" spans="1:127" ht="18" hidden="1" customHeight="1" thickBot="1">
      <c r="A66" s="70"/>
      <c r="B66" s="103"/>
      <c r="C66" s="250"/>
      <c r="D66" s="251"/>
      <c r="E66" s="182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 t="str">
        <f t="shared" si="31"/>
        <v/>
      </c>
      <c r="R66" s="76" t="str">
        <f t="shared" si="32"/>
        <v/>
      </c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 t="str">
        <f t="shared" si="33"/>
        <v/>
      </c>
      <c r="AD66" s="79" t="str">
        <f t="shared" si="34"/>
        <v/>
      </c>
      <c r="AE66" s="182"/>
      <c r="AF66" s="121"/>
      <c r="AG66" s="76"/>
      <c r="AH66" s="76"/>
      <c r="AI66" s="76"/>
      <c r="AJ66" s="76"/>
      <c r="AK66" s="76"/>
      <c r="AL66" s="76"/>
      <c r="AM66" s="76"/>
      <c r="AN66" s="76"/>
      <c r="AO66" s="76" t="str">
        <f t="shared" si="35"/>
        <v/>
      </c>
      <c r="AP66" s="76" t="str">
        <f t="shared" si="36"/>
        <v/>
      </c>
      <c r="AQ66" s="78"/>
      <c r="AR66" s="78"/>
      <c r="AS66" s="78"/>
      <c r="AT66" s="78"/>
      <c r="AU66" s="78"/>
      <c r="AV66" s="78"/>
      <c r="AW66" s="78"/>
      <c r="AX66" s="78" t="str">
        <f t="shared" si="37"/>
        <v/>
      </c>
      <c r="AY66" s="78" t="str">
        <f t="shared" si="38"/>
        <v/>
      </c>
      <c r="AZ66" s="384"/>
      <c r="BA66" s="385"/>
      <c r="BB66" s="80">
        <f t="shared" si="39"/>
        <v>0</v>
      </c>
      <c r="BC66" s="182"/>
      <c r="BD66" s="76"/>
      <c r="BE66" s="76"/>
      <c r="BF66" s="76"/>
      <c r="BG66" s="76"/>
      <c r="BH66" s="76" t="str">
        <f t="shared" si="40"/>
        <v/>
      </c>
      <c r="BI66" s="76" t="str">
        <f t="shared" si="41"/>
        <v/>
      </c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 t="str">
        <f t="shared" si="42"/>
        <v/>
      </c>
      <c r="BU66" s="78" t="str">
        <f t="shared" si="43"/>
        <v/>
      </c>
      <c r="BV66" s="82"/>
      <c r="BW66" s="82"/>
      <c r="BX66" s="82"/>
      <c r="BY66" s="82"/>
      <c r="BZ66" s="82"/>
      <c r="CA66" s="82" t="str">
        <f t="shared" si="44"/>
        <v/>
      </c>
      <c r="CB66" s="82" t="str">
        <f t="shared" si="45"/>
        <v/>
      </c>
      <c r="CC66" s="84"/>
      <c r="CD66" s="84"/>
      <c r="CE66" s="84"/>
      <c r="CF66" s="84"/>
      <c r="CG66" s="84"/>
      <c r="CH66" s="84" t="str">
        <f t="shared" si="46"/>
        <v/>
      </c>
      <c r="CI66" s="84" t="str">
        <f t="shared" si="47"/>
        <v/>
      </c>
      <c r="CJ66" s="86"/>
      <c r="CK66" s="86"/>
      <c r="CL66" s="86"/>
      <c r="CM66" s="86"/>
      <c r="CN66" s="86"/>
      <c r="CO66" s="86" t="str">
        <f t="shared" si="48"/>
        <v/>
      </c>
      <c r="CP66" s="86">
        <f t="shared" si="49"/>
        <v>0</v>
      </c>
      <c r="CQ66" s="88"/>
      <c r="CR66" s="88"/>
      <c r="CS66" s="88"/>
      <c r="CT66" s="88"/>
      <c r="CU66" s="88"/>
      <c r="CV66" s="88"/>
      <c r="CW66" s="88"/>
      <c r="CX66" s="88"/>
      <c r="CY66" s="88" t="str">
        <f t="shared" si="50"/>
        <v/>
      </c>
      <c r="CZ66" s="89" t="str">
        <f t="shared" si="51"/>
        <v/>
      </c>
      <c r="DA66" s="497"/>
      <c r="DB66" s="497"/>
      <c r="DC66" s="80" t="str">
        <f t="shared" si="52"/>
        <v/>
      </c>
      <c r="DD66" s="90" t="str">
        <f t="shared" si="53"/>
        <v/>
      </c>
      <c r="DE66" s="91" t="str">
        <f t="shared" si="54"/>
        <v/>
      </c>
      <c r="DF66" s="91" t="str">
        <f t="shared" si="55"/>
        <v/>
      </c>
      <c r="DG66" s="92" t="str">
        <f t="shared" si="56"/>
        <v/>
      </c>
      <c r="DH66" s="93" t="str">
        <f t="shared" si="57"/>
        <v/>
      </c>
      <c r="DI66" s="94" t="str">
        <f t="shared" si="58"/>
        <v/>
      </c>
      <c r="DJ66" s="95" t="str">
        <f t="shared" si="59"/>
        <v/>
      </c>
      <c r="DK66" s="96" t="str">
        <f t="shared" si="60"/>
        <v/>
      </c>
      <c r="DL66" s="97" t="str">
        <f t="shared" si="61"/>
        <v/>
      </c>
      <c r="DM66" s="98"/>
    </row>
    <row r="67" spans="1:127" ht="18" hidden="1" customHeight="1" thickBot="1">
      <c r="A67" s="70"/>
      <c r="B67" s="118"/>
      <c r="C67" s="117"/>
      <c r="D67" s="115"/>
      <c r="E67" s="183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76" t="str">
        <f t="shared" si="31"/>
        <v/>
      </c>
      <c r="R67" s="76" t="str">
        <f t="shared" si="32"/>
        <v/>
      </c>
      <c r="S67" s="123"/>
      <c r="T67" s="123"/>
      <c r="U67" s="123"/>
      <c r="V67" s="123"/>
      <c r="W67" s="123"/>
      <c r="X67" s="123"/>
      <c r="Y67" s="123"/>
      <c r="Z67" s="123"/>
      <c r="AA67" s="123"/>
      <c r="AB67" s="123"/>
      <c r="AC67" s="78" t="str">
        <f t="shared" si="33"/>
        <v/>
      </c>
      <c r="AD67" s="79" t="str">
        <f t="shared" si="34"/>
        <v/>
      </c>
      <c r="AE67" s="183"/>
      <c r="AF67" s="121"/>
      <c r="AG67" s="121"/>
      <c r="AH67" s="121"/>
      <c r="AI67" s="121"/>
      <c r="AJ67" s="121"/>
      <c r="AK67" s="121"/>
      <c r="AL67" s="121"/>
      <c r="AM67" s="121"/>
      <c r="AN67" s="121"/>
      <c r="AO67" s="76" t="str">
        <f t="shared" si="35"/>
        <v/>
      </c>
      <c r="AP67" s="76" t="str">
        <f t="shared" si="36"/>
        <v/>
      </c>
      <c r="AQ67" s="123"/>
      <c r="AR67" s="78"/>
      <c r="AS67" s="123"/>
      <c r="AT67" s="123"/>
      <c r="AU67" s="123"/>
      <c r="AV67" s="123"/>
      <c r="AW67" s="123"/>
      <c r="AX67" s="78" t="str">
        <f t="shared" si="37"/>
        <v/>
      </c>
      <c r="AY67" s="78" t="str">
        <f t="shared" si="38"/>
        <v/>
      </c>
      <c r="AZ67" s="387"/>
      <c r="BA67" s="388"/>
      <c r="BB67" s="80">
        <f t="shared" si="39"/>
        <v>0</v>
      </c>
      <c r="BC67" s="183"/>
      <c r="BD67" s="121"/>
      <c r="BE67" s="121"/>
      <c r="BF67" s="121"/>
      <c r="BG67" s="121"/>
      <c r="BH67" s="76" t="str">
        <f t="shared" si="40"/>
        <v/>
      </c>
      <c r="BI67" s="76" t="str">
        <f t="shared" si="41"/>
        <v/>
      </c>
      <c r="BJ67" s="123"/>
      <c r="BK67" s="123"/>
      <c r="BL67" s="123"/>
      <c r="BM67" s="123"/>
      <c r="BN67" s="123"/>
      <c r="BO67" s="123"/>
      <c r="BP67" s="123"/>
      <c r="BQ67" s="123"/>
      <c r="BR67" s="123"/>
      <c r="BS67" s="123"/>
      <c r="BT67" s="78" t="str">
        <f t="shared" si="42"/>
        <v/>
      </c>
      <c r="BU67" s="78" t="str">
        <f t="shared" si="43"/>
        <v/>
      </c>
      <c r="BV67" s="127"/>
      <c r="BW67" s="127"/>
      <c r="BX67" s="127"/>
      <c r="BY67" s="127"/>
      <c r="BZ67" s="127"/>
      <c r="CA67" s="82" t="str">
        <f t="shared" si="44"/>
        <v/>
      </c>
      <c r="CB67" s="82" t="str">
        <f t="shared" si="45"/>
        <v/>
      </c>
      <c r="CC67" s="129"/>
      <c r="CD67" s="129"/>
      <c r="CE67" s="129"/>
      <c r="CF67" s="129"/>
      <c r="CG67" s="129"/>
      <c r="CH67" s="84" t="str">
        <f t="shared" si="46"/>
        <v/>
      </c>
      <c r="CI67" s="84" t="str">
        <f t="shared" si="47"/>
        <v/>
      </c>
      <c r="CJ67" s="131"/>
      <c r="CK67" s="131"/>
      <c r="CL67" s="131"/>
      <c r="CM67" s="131"/>
      <c r="CN67" s="131"/>
      <c r="CO67" s="86" t="str">
        <f t="shared" si="48"/>
        <v/>
      </c>
      <c r="CP67" s="86">
        <f t="shared" si="49"/>
        <v>0</v>
      </c>
      <c r="CQ67" s="133"/>
      <c r="CR67" s="133"/>
      <c r="CS67" s="133"/>
      <c r="CT67" s="133"/>
      <c r="CU67" s="133"/>
      <c r="CV67" s="133"/>
      <c r="CW67" s="133"/>
      <c r="CX67" s="133"/>
      <c r="CY67" s="88" t="str">
        <f t="shared" si="50"/>
        <v/>
      </c>
      <c r="CZ67" s="89" t="str">
        <f t="shared" si="51"/>
        <v/>
      </c>
      <c r="DA67" s="497"/>
      <c r="DB67" s="497"/>
      <c r="DC67" s="80" t="str">
        <f t="shared" si="52"/>
        <v/>
      </c>
      <c r="DD67" s="90" t="str">
        <f t="shared" si="53"/>
        <v/>
      </c>
      <c r="DE67" s="91" t="str">
        <f t="shared" si="54"/>
        <v/>
      </c>
      <c r="DF67" s="91" t="str">
        <f t="shared" si="55"/>
        <v/>
      </c>
      <c r="DG67" s="92" t="str">
        <f t="shared" si="56"/>
        <v/>
      </c>
      <c r="DH67" s="93" t="str">
        <f t="shared" si="57"/>
        <v/>
      </c>
      <c r="DI67" s="94" t="str">
        <f t="shared" si="58"/>
        <v/>
      </c>
      <c r="DJ67" s="95" t="str">
        <f t="shared" si="59"/>
        <v/>
      </c>
      <c r="DK67" s="96" t="str">
        <f t="shared" si="60"/>
        <v/>
      </c>
      <c r="DL67" s="97" t="str">
        <f t="shared" si="61"/>
        <v/>
      </c>
      <c r="DM67" s="98"/>
    </row>
    <row r="68" spans="1:127" ht="15"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144"/>
      <c r="AN68" s="144"/>
      <c r="AO68" s="144"/>
      <c r="AP68" s="144"/>
      <c r="AQ68" s="144"/>
      <c r="AR68" s="144"/>
      <c r="AS68" s="144"/>
      <c r="AT68" s="144"/>
      <c r="AU68" s="144"/>
      <c r="AV68" s="144"/>
      <c r="AW68" s="144"/>
      <c r="AX68" s="144"/>
      <c r="AY68" s="144"/>
      <c r="AZ68" s="144"/>
      <c r="BA68" s="144"/>
      <c r="BB68" s="144"/>
      <c r="BC68" s="144"/>
      <c r="BD68" s="144"/>
      <c r="BE68" s="144"/>
      <c r="BF68" s="144"/>
      <c r="BG68" s="144"/>
      <c r="BH68" s="144"/>
      <c r="BI68" s="144"/>
      <c r="BJ68" s="144"/>
      <c r="BK68" s="144"/>
      <c r="BL68" s="144"/>
      <c r="BM68" s="144"/>
      <c r="BN68" s="144"/>
      <c r="BO68" s="144"/>
      <c r="BP68" s="144"/>
      <c r="BQ68" s="144"/>
      <c r="BR68" s="144"/>
      <c r="BS68" s="144"/>
      <c r="BT68" s="144"/>
      <c r="BU68" s="144"/>
      <c r="BV68" s="144"/>
      <c r="BW68" s="144"/>
      <c r="BX68" s="144"/>
      <c r="BY68" s="144"/>
      <c r="BZ68" s="144"/>
      <c r="CA68" s="144"/>
      <c r="CB68" s="144"/>
      <c r="CC68" s="144"/>
      <c r="CD68" s="144"/>
      <c r="CE68" s="144"/>
      <c r="CF68" s="144"/>
      <c r="CG68" s="144"/>
      <c r="CH68" s="144"/>
      <c r="CI68" s="144"/>
      <c r="CJ68" s="144"/>
      <c r="CK68" s="144"/>
      <c r="CL68" s="144"/>
      <c r="CM68" s="144"/>
      <c r="CN68" s="144"/>
      <c r="CO68" s="144"/>
      <c r="CP68" s="144"/>
      <c r="CQ68" s="144"/>
      <c r="CR68" s="144"/>
      <c r="CS68" s="144"/>
      <c r="CT68" s="144"/>
      <c r="CU68" s="144"/>
      <c r="CV68" s="144"/>
      <c r="CW68" s="144"/>
      <c r="CX68" s="144"/>
      <c r="CY68" s="144"/>
      <c r="CZ68" s="268" t="s">
        <v>102</v>
      </c>
      <c r="DA68" s="268"/>
      <c r="DB68" s="268"/>
      <c r="DC68" s="268"/>
      <c r="DH68" s="145">
        <f>IFERROR(AVERAGE(DH13:DH67),"")</f>
        <v>63.889124396135266</v>
      </c>
      <c r="DI68" s="145">
        <f>IFERROR(AVERAGE(DI13:DI67),"")</f>
        <v>77.430702747584547</v>
      </c>
      <c r="DJ68" s="145">
        <f>IFERROR(AVERAGE(DJ13:DJ67),"")</f>
        <v>79.938402442297374</v>
      </c>
      <c r="DK68" s="145">
        <f>IFERROR(AVERAGE(DK13:DK67),"")</f>
        <v>81.944562198067644</v>
      </c>
      <c r="DL68" s="146"/>
      <c r="DM68" s="147"/>
    </row>
    <row r="69" spans="1:127" ht="15"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144"/>
      <c r="AK69" s="144"/>
      <c r="AL69" s="144"/>
      <c r="AM69" s="144"/>
      <c r="AN69" s="144"/>
      <c r="AO69" s="144"/>
      <c r="AP69" s="144"/>
      <c r="AQ69" s="144"/>
      <c r="AR69" s="144"/>
      <c r="AS69" s="144"/>
      <c r="AT69" s="144"/>
      <c r="AU69" s="144"/>
      <c r="AV69" s="144"/>
      <c r="AW69" s="144"/>
      <c r="AX69" s="144"/>
      <c r="AY69" s="144"/>
      <c r="AZ69" s="144"/>
      <c r="BA69" s="144"/>
      <c r="BB69" s="144"/>
      <c r="BC69" s="144"/>
      <c r="BD69" s="144"/>
      <c r="BE69" s="144"/>
      <c r="BF69" s="144"/>
      <c r="BG69" s="144"/>
      <c r="BH69" s="144"/>
      <c r="BI69" s="144"/>
      <c r="BJ69" s="144"/>
      <c r="BK69" s="144"/>
      <c r="BL69" s="144"/>
      <c r="BM69" s="144"/>
      <c r="BN69" s="144"/>
      <c r="BO69" s="144"/>
      <c r="BP69" s="144"/>
      <c r="BQ69" s="144"/>
      <c r="BR69" s="144"/>
      <c r="BS69" s="144"/>
      <c r="BT69" s="144"/>
      <c r="BU69" s="144"/>
      <c r="BV69" s="144"/>
      <c r="BW69" s="144"/>
      <c r="BX69" s="144"/>
      <c r="BY69" s="144"/>
      <c r="BZ69" s="144"/>
      <c r="CA69" s="144"/>
      <c r="CB69" s="144"/>
      <c r="CC69" s="144"/>
      <c r="CD69" s="144"/>
      <c r="CE69" s="144"/>
      <c r="CF69" s="144"/>
      <c r="CG69" s="144"/>
      <c r="CH69" s="144"/>
      <c r="CI69" s="144"/>
      <c r="CJ69" s="144"/>
      <c r="CK69" s="144"/>
      <c r="CL69" s="144"/>
      <c r="CM69" s="144"/>
      <c r="CN69" s="144"/>
      <c r="CO69" s="144"/>
      <c r="CP69" s="144"/>
      <c r="CQ69" s="144"/>
      <c r="CR69" s="144"/>
      <c r="CS69" s="144"/>
      <c r="CT69" s="144"/>
      <c r="CU69" s="144"/>
      <c r="CV69" s="144"/>
      <c r="CW69" s="144"/>
      <c r="CX69" s="144"/>
      <c r="CY69" s="144"/>
      <c r="CZ69" s="270" t="s">
        <v>103</v>
      </c>
      <c r="DA69" s="270"/>
      <c r="DB69" s="270"/>
      <c r="DC69" s="270"/>
      <c r="DH69" s="145">
        <f>IFERROR(ROUND(STDEV(DH13:DH67),2),"")</f>
        <v>8.1199999999999992</v>
      </c>
      <c r="DI69" s="145">
        <f>IFERROR(ROUND(STDEV(DI13:DI67),2),"")</f>
        <v>5.07</v>
      </c>
      <c r="DJ69" s="145">
        <f>IFERROR(ROUND(STDEV(DJ13:DJ67),2),"")</f>
        <v>4.51</v>
      </c>
      <c r="DK69" s="145">
        <f>IFERROR(ROUND(STDEV(DK13:DK67),2),"")</f>
        <v>4.0599999999999996</v>
      </c>
      <c r="DL69" s="146"/>
      <c r="DM69" s="147"/>
    </row>
    <row r="72" spans="1:127" s="148" customFormat="1" ht="15">
      <c r="B72" s="144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  <c r="AN72" s="144"/>
      <c r="AO72" s="144"/>
      <c r="AP72" s="144"/>
      <c r="AQ72" s="144"/>
      <c r="AR72" s="144"/>
      <c r="AS72" s="144"/>
      <c r="AT72" s="144"/>
      <c r="AU72" s="144"/>
      <c r="AV72" s="144"/>
      <c r="AW72" s="144"/>
      <c r="AX72" s="144"/>
      <c r="AY72" s="144"/>
      <c r="AZ72" s="144"/>
      <c r="BA72" s="144"/>
      <c r="BB72" s="144"/>
      <c r="BC72" s="144"/>
      <c r="BD72" s="144"/>
      <c r="BE72" s="144"/>
      <c r="BF72" s="144"/>
      <c r="BG72" s="144"/>
      <c r="BH72" s="144"/>
      <c r="BI72" s="144"/>
      <c r="BJ72" s="144"/>
      <c r="BK72" s="144"/>
      <c r="BL72" s="144"/>
      <c r="BM72" s="144"/>
      <c r="BN72" s="144"/>
      <c r="BO72" s="144"/>
      <c r="BP72" s="144"/>
      <c r="BQ72" s="144"/>
      <c r="BR72" s="144"/>
      <c r="BS72" s="144"/>
      <c r="BT72" s="144"/>
      <c r="BU72" s="144"/>
      <c r="BV72" s="144"/>
      <c r="BW72" s="144"/>
      <c r="BX72" s="144"/>
      <c r="BY72" s="144"/>
      <c r="BZ72" s="144"/>
      <c r="CA72" s="144"/>
      <c r="CB72" s="144"/>
      <c r="CC72" s="144"/>
      <c r="CD72" s="144"/>
      <c r="CE72" s="144"/>
      <c r="CF72" s="144"/>
      <c r="CG72" s="144"/>
      <c r="CH72" s="144"/>
      <c r="CI72" s="144"/>
      <c r="CJ72" s="144"/>
      <c r="CK72" s="144"/>
      <c r="CL72" s="144"/>
      <c r="CM72" s="144"/>
      <c r="CN72" s="144"/>
      <c r="CO72" s="144"/>
      <c r="CP72" s="144"/>
      <c r="CQ72" s="144"/>
      <c r="CR72" s="144"/>
      <c r="CS72" s="144"/>
      <c r="CT72" s="144"/>
      <c r="CU72" s="144"/>
      <c r="CV72" s="144"/>
      <c r="CW72" s="144"/>
      <c r="CX72" s="144"/>
      <c r="CY72" s="144"/>
      <c r="CZ72" s="144"/>
      <c r="DA72" s="144"/>
      <c r="DB72" s="144"/>
      <c r="DC72" s="144"/>
      <c r="DD72" s="149"/>
      <c r="DE72" s="149"/>
      <c r="DF72" s="149"/>
      <c r="DG72" s="149"/>
      <c r="DH72" s="150"/>
      <c r="DL72" s="151"/>
      <c r="DM72" s="147"/>
      <c r="DN72" s="151"/>
    </row>
    <row r="73" spans="1:127" ht="24" thickBot="1">
      <c r="B73" s="1"/>
      <c r="C73" s="363" t="s">
        <v>219</v>
      </c>
      <c r="D73" s="363"/>
      <c r="DM73" s="1"/>
      <c r="DN73" s="1"/>
    </row>
    <row r="74" spans="1:127" ht="21" thickBot="1">
      <c r="B74" s="1"/>
      <c r="C74" s="364" t="s">
        <v>1</v>
      </c>
      <c r="D74" s="364"/>
      <c r="E74" s="365" t="str">
        <f>IF($AC$76+$BA$76+$CY$76+$DC$77=100,"","Total weight should be equal to 100")</f>
        <v/>
      </c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  <c r="S74" s="366"/>
      <c r="T74" s="366"/>
      <c r="U74" s="366"/>
      <c r="V74" s="366"/>
      <c r="W74" s="366"/>
      <c r="X74" s="366"/>
      <c r="Y74" s="366"/>
      <c r="Z74" s="366"/>
      <c r="AA74" s="366"/>
      <c r="AB74" s="366"/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  <c r="AO74" s="366"/>
      <c r="AP74" s="366"/>
      <c r="AQ74" s="366"/>
      <c r="AR74" s="366"/>
      <c r="AS74" s="366"/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  <c r="BD74" s="366"/>
      <c r="BE74" s="366"/>
      <c r="BF74" s="366"/>
      <c r="BG74" s="366"/>
      <c r="BH74" s="366"/>
      <c r="BI74" s="366"/>
      <c r="BJ74" s="366"/>
      <c r="BK74" s="366"/>
      <c r="BL74" s="366"/>
      <c r="BM74" s="366"/>
      <c r="BN74" s="366"/>
      <c r="BO74" s="366"/>
      <c r="BP74" s="366"/>
      <c r="BQ74" s="366"/>
      <c r="BR74" s="366"/>
      <c r="BS74" s="366"/>
      <c r="BT74" s="366"/>
      <c r="BU74" s="366"/>
      <c r="BV74" s="366"/>
      <c r="BW74" s="366"/>
      <c r="BX74" s="366"/>
      <c r="BY74" s="366"/>
      <c r="BZ74" s="366"/>
      <c r="CA74" s="366"/>
      <c r="CB74" s="366"/>
      <c r="CC74" s="366"/>
      <c r="CD74" s="366"/>
      <c r="CE74" s="366"/>
      <c r="CF74" s="366"/>
      <c r="CG74" s="366"/>
      <c r="CH74" s="366"/>
      <c r="CI74" s="366"/>
      <c r="CJ74" s="366"/>
      <c r="CK74" s="366"/>
      <c r="CL74" s="366"/>
      <c r="CM74" s="366"/>
      <c r="CN74" s="366"/>
      <c r="CO74" s="366"/>
      <c r="CP74" s="366"/>
      <c r="CQ74" s="366"/>
      <c r="CR74" s="366"/>
      <c r="CS74" s="366"/>
      <c r="CT74" s="366"/>
      <c r="CU74" s="366"/>
      <c r="CV74" s="366"/>
      <c r="CW74" s="366"/>
      <c r="CX74" s="366"/>
      <c r="CY74" s="366"/>
      <c r="CZ74" s="367"/>
      <c r="DM74" s="1"/>
      <c r="DN74" s="1"/>
    </row>
    <row r="75" spans="1:127" ht="17.25" thickBot="1">
      <c r="B75" s="1"/>
      <c r="C75" s="368" t="s">
        <v>460</v>
      </c>
      <c r="D75" s="369"/>
      <c r="E75" s="370" t="str">
        <f>IF(R77+AD77=100,"","Total formative assessment weight should be 100")</f>
        <v/>
      </c>
      <c r="F75" s="371"/>
      <c r="G75" s="371"/>
      <c r="H75" s="371"/>
      <c r="I75" s="371"/>
      <c r="J75" s="371"/>
      <c r="K75" s="371"/>
      <c r="L75" s="371"/>
      <c r="M75" s="371"/>
      <c r="N75" s="371"/>
      <c r="O75" s="371"/>
      <c r="P75" s="371"/>
      <c r="Q75" s="371"/>
      <c r="R75" s="371"/>
      <c r="S75" s="371"/>
      <c r="T75" s="371"/>
      <c r="U75" s="371"/>
      <c r="V75" s="371"/>
      <c r="W75" s="371"/>
      <c r="X75" s="371"/>
      <c r="Y75" s="371"/>
      <c r="Z75" s="371"/>
      <c r="AA75" s="371"/>
      <c r="AB75" s="371"/>
      <c r="AC75" s="371"/>
      <c r="AD75" s="371"/>
      <c r="AE75" s="371" t="str">
        <f>IF(AP77+AY77+BB77=100,"","Total written work weight should be 100")</f>
        <v/>
      </c>
      <c r="AF75" s="371"/>
      <c r="AG75" s="371"/>
      <c r="AH75" s="371"/>
      <c r="AI75" s="371"/>
      <c r="AJ75" s="371"/>
      <c r="AK75" s="371"/>
      <c r="AL75" s="371"/>
      <c r="AM75" s="371"/>
      <c r="AN75" s="371"/>
      <c r="AO75" s="371"/>
      <c r="AP75" s="371"/>
      <c r="AQ75" s="371"/>
      <c r="AR75" s="371"/>
      <c r="AS75" s="371"/>
      <c r="AT75" s="371"/>
      <c r="AU75" s="371"/>
      <c r="AV75" s="371"/>
      <c r="AW75" s="371"/>
      <c r="AX75" s="371"/>
      <c r="AY75" s="371"/>
      <c r="AZ75" s="371"/>
      <c r="BA75" s="371"/>
      <c r="BB75" s="371"/>
      <c r="BC75" s="371" t="str">
        <f>IF(BI77+BU77+CB77+CI77+CP77+CZ77=100,"","Total written work weight should be 100")</f>
        <v/>
      </c>
      <c r="BD75" s="371"/>
      <c r="BE75" s="371"/>
      <c r="BF75" s="371"/>
      <c r="BG75" s="371"/>
      <c r="BH75" s="371"/>
      <c r="BI75" s="371"/>
      <c r="BJ75" s="371"/>
      <c r="BK75" s="371"/>
      <c r="BL75" s="371"/>
      <c r="BM75" s="371"/>
      <c r="BN75" s="371"/>
      <c r="BO75" s="371"/>
      <c r="BP75" s="371"/>
      <c r="BQ75" s="371"/>
      <c r="BR75" s="371"/>
      <c r="BS75" s="371"/>
      <c r="BT75" s="371"/>
      <c r="BU75" s="371"/>
      <c r="BV75" s="371"/>
      <c r="BW75" s="371"/>
      <c r="BX75" s="371"/>
      <c r="BY75" s="371"/>
      <c r="BZ75" s="371"/>
      <c r="CA75" s="371"/>
      <c r="CB75" s="371"/>
      <c r="CC75" s="371"/>
      <c r="CD75" s="371"/>
      <c r="CE75" s="371"/>
      <c r="CF75" s="371"/>
      <c r="CG75" s="371"/>
      <c r="CH75" s="371"/>
      <c r="CI75" s="371"/>
      <c r="CJ75" s="371"/>
      <c r="CK75" s="371"/>
      <c r="CL75" s="371"/>
      <c r="CM75" s="371"/>
      <c r="CN75" s="371"/>
      <c r="CO75" s="371"/>
      <c r="CP75" s="371"/>
      <c r="CQ75" s="371"/>
      <c r="CR75" s="371"/>
      <c r="CS75" s="371"/>
      <c r="CT75" s="371"/>
      <c r="CU75" s="371"/>
      <c r="CV75" s="371"/>
      <c r="CW75" s="371"/>
      <c r="CX75" s="371"/>
      <c r="CY75" s="371"/>
      <c r="CZ75" s="372"/>
      <c r="DA75" s="373" t="s">
        <v>220</v>
      </c>
      <c r="DB75" s="374"/>
      <c r="DC75" s="375"/>
      <c r="DD75" s="9"/>
      <c r="DE75" s="9"/>
      <c r="DF75" s="9"/>
      <c r="DG75" s="9"/>
      <c r="DH75" s="7"/>
      <c r="DI75" s="5"/>
      <c r="DJ75" s="5"/>
      <c r="DK75" s="5"/>
      <c r="DL75" s="10"/>
      <c r="DN75" s="1"/>
    </row>
    <row r="76" spans="1:127" ht="18.75" thickBot="1">
      <c r="B76" s="1"/>
      <c r="C76" s="359"/>
      <c r="D76" s="359"/>
      <c r="E76" s="431" t="s">
        <v>4</v>
      </c>
      <c r="F76" s="432"/>
      <c r="G76" s="432"/>
      <c r="H76" s="432"/>
      <c r="I76" s="432"/>
      <c r="J76" s="432"/>
      <c r="K76" s="432"/>
      <c r="L76" s="432"/>
      <c r="M76" s="432"/>
      <c r="N76" s="432"/>
      <c r="O76" s="432"/>
      <c r="P76" s="432"/>
      <c r="Q76" s="432"/>
      <c r="R76" s="432"/>
      <c r="S76" s="432"/>
      <c r="T76" s="432"/>
      <c r="U76" s="432"/>
      <c r="V76" s="432"/>
      <c r="W76" s="432"/>
      <c r="X76" s="432" t="s">
        <v>5</v>
      </c>
      <c r="Y76" s="432"/>
      <c r="Z76" s="432"/>
      <c r="AA76" s="432"/>
      <c r="AB76" s="432"/>
      <c r="AC76" s="432">
        <v>0</v>
      </c>
      <c r="AD76" s="433"/>
      <c r="AE76" s="434" t="s">
        <v>6</v>
      </c>
      <c r="AF76" s="435"/>
      <c r="AG76" s="435"/>
      <c r="AH76" s="435"/>
      <c r="AI76" s="435"/>
      <c r="AJ76" s="435"/>
      <c r="AK76" s="435"/>
      <c r="AL76" s="435"/>
      <c r="AM76" s="435"/>
      <c r="AN76" s="435"/>
      <c r="AO76" s="435"/>
      <c r="AP76" s="435"/>
      <c r="AQ76" s="435"/>
      <c r="AR76" s="435"/>
      <c r="AS76" s="435"/>
      <c r="AT76" s="435"/>
      <c r="AU76" s="435"/>
      <c r="AV76" s="435"/>
      <c r="AW76" s="435" t="s">
        <v>5</v>
      </c>
      <c r="AX76" s="435"/>
      <c r="AY76" s="435"/>
      <c r="AZ76" s="435"/>
      <c r="BA76" s="329">
        <v>25</v>
      </c>
      <c r="BB76" s="330"/>
      <c r="BC76" s="480" t="s">
        <v>7</v>
      </c>
      <c r="BD76" s="481"/>
      <c r="BE76" s="481"/>
      <c r="BF76" s="481"/>
      <c r="BG76" s="481"/>
      <c r="BH76" s="481"/>
      <c r="BI76" s="481"/>
      <c r="BJ76" s="481"/>
      <c r="BK76" s="481"/>
      <c r="BL76" s="481"/>
      <c r="BM76" s="481"/>
      <c r="BN76" s="481"/>
      <c r="BO76" s="481"/>
      <c r="BP76" s="481"/>
      <c r="BQ76" s="481"/>
      <c r="BR76" s="481"/>
      <c r="BS76" s="481"/>
      <c r="BT76" s="481"/>
      <c r="BU76" s="481"/>
      <c r="BV76" s="481"/>
      <c r="BW76" s="481"/>
      <c r="BX76" s="481"/>
      <c r="BY76" s="481"/>
      <c r="BZ76" s="481"/>
      <c r="CA76" s="481"/>
      <c r="CB76" s="481"/>
      <c r="CC76" s="481"/>
      <c r="CD76" s="481"/>
      <c r="CE76" s="481"/>
      <c r="CF76" s="481"/>
      <c r="CG76" s="481"/>
      <c r="CH76" s="481"/>
      <c r="CI76" s="481"/>
      <c r="CJ76" s="481"/>
      <c r="CK76" s="481"/>
      <c r="CL76" s="481"/>
      <c r="CM76" s="481"/>
      <c r="CN76" s="481"/>
      <c r="CO76" s="481"/>
      <c r="CP76" s="481"/>
      <c r="CQ76" s="481"/>
      <c r="CR76" s="481"/>
      <c r="CS76" s="481"/>
      <c r="CT76" s="482" t="s">
        <v>5</v>
      </c>
      <c r="CU76" s="483"/>
      <c r="CV76" s="483"/>
      <c r="CW76" s="483"/>
      <c r="CX76" s="484"/>
      <c r="CY76" s="481">
        <v>50</v>
      </c>
      <c r="CZ76" s="485"/>
      <c r="DA76" s="428"/>
      <c r="DB76" s="429"/>
      <c r="DC76" s="430"/>
      <c r="DD76" s="12"/>
      <c r="DE76" s="12"/>
      <c r="DF76" s="12"/>
      <c r="DG76" s="12"/>
      <c r="DH76" s="13"/>
      <c r="DI76" s="14"/>
      <c r="DJ76" s="14"/>
      <c r="DK76" s="14"/>
      <c r="DL76" s="15"/>
      <c r="DN76" s="1"/>
    </row>
    <row r="77" spans="1:127" ht="24.75" customHeight="1">
      <c r="A77" s="350"/>
      <c r="B77" s="350" t="s">
        <v>8</v>
      </c>
      <c r="C77" s="353" t="s">
        <v>9</v>
      </c>
      <c r="D77" s="356" t="s">
        <v>10</v>
      </c>
      <c r="E77" s="419" t="s">
        <v>11</v>
      </c>
      <c r="F77" s="420"/>
      <c r="G77" s="420"/>
      <c r="H77" s="420"/>
      <c r="I77" s="420"/>
      <c r="J77" s="420"/>
      <c r="K77" s="420"/>
      <c r="L77" s="420"/>
      <c r="M77" s="421"/>
      <c r="N77" s="422" t="s">
        <v>5</v>
      </c>
      <c r="O77" s="423"/>
      <c r="P77" s="423"/>
      <c r="Q77" s="424"/>
      <c r="R77" s="152">
        <v>0</v>
      </c>
      <c r="S77" s="404" t="s">
        <v>12</v>
      </c>
      <c r="T77" s="404"/>
      <c r="U77" s="404"/>
      <c r="V77" s="404"/>
      <c r="W77" s="404"/>
      <c r="X77" s="404"/>
      <c r="Y77" s="404"/>
      <c r="Z77" s="405" t="s">
        <v>5</v>
      </c>
      <c r="AA77" s="425"/>
      <c r="AB77" s="425"/>
      <c r="AC77" s="406"/>
      <c r="AD77" s="153">
        <v>100</v>
      </c>
      <c r="AE77" s="419" t="s">
        <v>13</v>
      </c>
      <c r="AF77" s="420"/>
      <c r="AG77" s="420"/>
      <c r="AH77" s="420"/>
      <c r="AI77" s="420"/>
      <c r="AJ77" s="420"/>
      <c r="AK77" s="420"/>
      <c r="AL77" s="420"/>
      <c r="AM77" s="421"/>
      <c r="AN77" s="422" t="s">
        <v>5</v>
      </c>
      <c r="AO77" s="424"/>
      <c r="AP77" s="152">
        <v>100</v>
      </c>
      <c r="AQ77" s="404" t="s">
        <v>14</v>
      </c>
      <c r="AR77" s="404"/>
      <c r="AS77" s="404"/>
      <c r="AT77" s="404"/>
      <c r="AU77" s="404"/>
      <c r="AV77" s="404"/>
      <c r="AW77" s="405" t="s">
        <v>5</v>
      </c>
      <c r="AX77" s="406"/>
      <c r="AY77" s="154">
        <v>0</v>
      </c>
      <c r="AZ77" s="413" t="s">
        <v>15</v>
      </c>
      <c r="BA77" s="414"/>
      <c r="BB77" s="155">
        <v>0</v>
      </c>
      <c r="BC77" s="415" t="s">
        <v>16</v>
      </c>
      <c r="BD77" s="416"/>
      <c r="BE77" s="416"/>
      <c r="BF77" s="416"/>
      <c r="BG77" s="436" t="s">
        <v>5</v>
      </c>
      <c r="BH77" s="436"/>
      <c r="BI77" s="152">
        <v>20</v>
      </c>
      <c r="BJ77" s="404" t="s">
        <v>17</v>
      </c>
      <c r="BK77" s="404"/>
      <c r="BL77" s="404"/>
      <c r="BM77" s="404"/>
      <c r="BN77" s="404"/>
      <c r="BO77" s="404"/>
      <c r="BP77" s="404"/>
      <c r="BQ77" s="404"/>
      <c r="BR77" s="404"/>
      <c r="BS77" s="405" t="s">
        <v>5</v>
      </c>
      <c r="BT77" s="406"/>
      <c r="BU77" s="154">
        <v>20</v>
      </c>
      <c r="BV77" s="407" t="s">
        <v>18</v>
      </c>
      <c r="BW77" s="407"/>
      <c r="BX77" s="407"/>
      <c r="BY77" s="407"/>
      <c r="BZ77" s="408" t="s">
        <v>5</v>
      </c>
      <c r="CA77" s="408"/>
      <c r="CB77" s="156">
        <v>20</v>
      </c>
      <c r="CC77" s="409" t="s">
        <v>19</v>
      </c>
      <c r="CD77" s="409"/>
      <c r="CE77" s="409"/>
      <c r="CF77" s="409"/>
      <c r="CG77" s="410" t="s">
        <v>5</v>
      </c>
      <c r="CH77" s="410"/>
      <c r="CI77" s="157">
        <v>20</v>
      </c>
      <c r="CJ77" s="398" t="s">
        <v>20</v>
      </c>
      <c r="CK77" s="398"/>
      <c r="CL77" s="398"/>
      <c r="CM77" s="398"/>
      <c r="CN77" s="399" t="s">
        <v>5</v>
      </c>
      <c r="CO77" s="399"/>
      <c r="CP77" s="158">
        <v>20</v>
      </c>
      <c r="CQ77" s="400" t="s">
        <v>21</v>
      </c>
      <c r="CR77" s="400"/>
      <c r="CS77" s="400"/>
      <c r="CT77" s="400"/>
      <c r="CU77" s="400"/>
      <c r="CV77" s="400"/>
      <c r="CW77" s="400"/>
      <c r="CX77" s="401" t="s">
        <v>5</v>
      </c>
      <c r="CY77" s="401"/>
      <c r="CZ77" s="159"/>
      <c r="DA77" s="402" t="s">
        <v>5</v>
      </c>
      <c r="DB77" s="403"/>
      <c r="DC77" s="160">
        <v>25</v>
      </c>
      <c r="DD77" s="161"/>
      <c r="DE77" s="161"/>
      <c r="DF77" s="161"/>
      <c r="DG77" s="161"/>
      <c r="DH77" s="306" t="s">
        <v>22</v>
      </c>
      <c r="DI77" s="309" t="s">
        <v>23</v>
      </c>
      <c r="DJ77" s="312" t="s">
        <v>23</v>
      </c>
      <c r="DK77" s="315" t="s">
        <v>23</v>
      </c>
      <c r="DL77" s="282" t="s">
        <v>24</v>
      </c>
      <c r="DM77" s="282" t="s">
        <v>105</v>
      </c>
      <c r="DN77" s="282" t="s">
        <v>221</v>
      </c>
      <c r="DO77" s="490" t="s">
        <v>222</v>
      </c>
    </row>
    <row r="78" spans="1:127" ht="15" customHeight="1">
      <c r="A78" s="351"/>
      <c r="B78" s="351"/>
      <c r="C78" s="354"/>
      <c r="D78" s="357"/>
      <c r="E78" s="30">
        <v>1</v>
      </c>
      <c r="F78" s="227">
        <v>2</v>
      </c>
      <c r="G78" s="227">
        <v>3</v>
      </c>
      <c r="H78" s="227">
        <v>4</v>
      </c>
      <c r="I78" s="227">
        <v>5</v>
      </c>
      <c r="J78" s="227">
        <v>6</v>
      </c>
      <c r="K78" s="227">
        <v>7</v>
      </c>
      <c r="L78" s="227">
        <v>8</v>
      </c>
      <c r="M78" s="227">
        <v>9</v>
      </c>
      <c r="N78" s="227">
        <v>10</v>
      </c>
      <c r="O78" s="227">
        <v>11</v>
      </c>
      <c r="P78" s="227">
        <v>12</v>
      </c>
      <c r="Q78" s="336" t="s">
        <v>25</v>
      </c>
      <c r="R78" s="289" t="s">
        <v>26</v>
      </c>
      <c r="S78" s="29">
        <v>1</v>
      </c>
      <c r="T78" s="29">
        <v>2</v>
      </c>
      <c r="U78" s="29">
        <v>3</v>
      </c>
      <c r="V78" s="29">
        <v>4</v>
      </c>
      <c r="W78" s="29">
        <v>5</v>
      </c>
      <c r="X78" s="29">
        <v>6</v>
      </c>
      <c r="Y78" s="29">
        <v>7</v>
      </c>
      <c r="Z78" s="29">
        <v>8</v>
      </c>
      <c r="AA78" s="29">
        <v>9</v>
      </c>
      <c r="AB78" s="29">
        <v>10</v>
      </c>
      <c r="AC78" s="285" t="s">
        <v>25</v>
      </c>
      <c r="AD78" s="338" t="s">
        <v>26</v>
      </c>
      <c r="AE78" s="30">
        <v>1</v>
      </c>
      <c r="AF78" s="227">
        <v>2</v>
      </c>
      <c r="AG78" s="227">
        <v>3</v>
      </c>
      <c r="AH78" s="227">
        <v>4</v>
      </c>
      <c r="AI78" s="227">
        <v>5</v>
      </c>
      <c r="AJ78" s="227">
        <v>6</v>
      </c>
      <c r="AK78" s="227">
        <v>7</v>
      </c>
      <c r="AL78" s="227">
        <v>8</v>
      </c>
      <c r="AM78" s="227">
        <v>9</v>
      </c>
      <c r="AN78" s="227">
        <v>10</v>
      </c>
      <c r="AO78" s="336" t="s">
        <v>25</v>
      </c>
      <c r="AP78" s="289" t="s">
        <v>26</v>
      </c>
      <c r="AQ78" s="29">
        <v>1</v>
      </c>
      <c r="AR78" s="29">
        <v>2</v>
      </c>
      <c r="AS78" s="29">
        <v>3</v>
      </c>
      <c r="AT78" s="29">
        <v>4</v>
      </c>
      <c r="AU78" s="29">
        <v>5</v>
      </c>
      <c r="AV78" s="29">
        <v>6</v>
      </c>
      <c r="AW78" s="29">
        <v>7</v>
      </c>
      <c r="AX78" s="285" t="s">
        <v>25</v>
      </c>
      <c r="AY78" s="278" t="s">
        <v>26</v>
      </c>
      <c r="AZ78" s="297"/>
      <c r="BA78" s="298"/>
      <c r="BB78" s="287" t="s">
        <v>26</v>
      </c>
      <c r="BC78" s="30">
        <v>1</v>
      </c>
      <c r="BD78" s="227">
        <v>2</v>
      </c>
      <c r="BE78" s="227">
        <v>3</v>
      </c>
      <c r="BF78" s="227">
        <v>4</v>
      </c>
      <c r="BG78" s="227">
        <v>5</v>
      </c>
      <c r="BH78" s="288" t="s">
        <v>25</v>
      </c>
      <c r="BI78" s="289" t="s">
        <v>26</v>
      </c>
      <c r="BJ78" s="29">
        <v>1</v>
      </c>
      <c r="BK78" s="29">
        <v>2</v>
      </c>
      <c r="BL78" s="29">
        <v>3</v>
      </c>
      <c r="BM78" s="29">
        <v>4</v>
      </c>
      <c r="BN78" s="29">
        <v>5</v>
      </c>
      <c r="BO78" s="29">
        <v>6</v>
      </c>
      <c r="BP78" s="29">
        <v>7</v>
      </c>
      <c r="BQ78" s="29">
        <v>8</v>
      </c>
      <c r="BR78" s="29">
        <v>9</v>
      </c>
      <c r="BS78" s="29">
        <v>10</v>
      </c>
      <c r="BT78" s="290" t="s">
        <v>25</v>
      </c>
      <c r="BU78" s="278" t="s">
        <v>26</v>
      </c>
      <c r="BV78" s="31">
        <v>1</v>
      </c>
      <c r="BW78" s="31">
        <v>2</v>
      </c>
      <c r="BX78" s="31">
        <v>3</v>
      </c>
      <c r="BY78" s="31">
        <v>4</v>
      </c>
      <c r="BZ78" s="32">
        <v>5</v>
      </c>
      <c r="CA78" s="344" t="s">
        <v>25</v>
      </c>
      <c r="CB78" s="345" t="s">
        <v>26</v>
      </c>
      <c r="CC78" s="230">
        <v>1</v>
      </c>
      <c r="CD78" s="230">
        <v>2</v>
      </c>
      <c r="CE78" s="230">
        <v>3</v>
      </c>
      <c r="CF78" s="230">
        <v>4</v>
      </c>
      <c r="CG78" s="230">
        <v>5</v>
      </c>
      <c r="CH78" s="346" t="s">
        <v>25</v>
      </c>
      <c r="CI78" s="347" t="s">
        <v>26</v>
      </c>
      <c r="CJ78" s="34">
        <v>1</v>
      </c>
      <c r="CK78" s="34">
        <v>2</v>
      </c>
      <c r="CL78" s="34">
        <v>3</v>
      </c>
      <c r="CM78" s="34">
        <v>4</v>
      </c>
      <c r="CN78" s="34">
        <v>5</v>
      </c>
      <c r="CO78" s="348" t="s">
        <v>25</v>
      </c>
      <c r="CP78" s="349" t="s">
        <v>26</v>
      </c>
      <c r="CQ78" s="35">
        <v>1</v>
      </c>
      <c r="CR78" s="35">
        <v>2</v>
      </c>
      <c r="CS78" s="35">
        <v>3</v>
      </c>
      <c r="CT78" s="36">
        <v>4</v>
      </c>
      <c r="CU78" s="35">
        <v>5</v>
      </c>
      <c r="CV78" s="35">
        <v>6</v>
      </c>
      <c r="CW78" s="35">
        <v>7</v>
      </c>
      <c r="CX78" s="35">
        <v>8</v>
      </c>
      <c r="CY78" s="288" t="s">
        <v>25</v>
      </c>
      <c r="CZ78" s="318" t="s">
        <v>26</v>
      </c>
      <c r="DA78" s="37"/>
      <c r="DB78" s="38"/>
      <c r="DC78" s="287" t="s">
        <v>27</v>
      </c>
      <c r="DD78" s="39"/>
      <c r="DE78" s="39"/>
      <c r="DF78" s="39"/>
      <c r="DG78" s="39"/>
      <c r="DH78" s="307"/>
      <c r="DI78" s="310"/>
      <c r="DJ78" s="313"/>
      <c r="DK78" s="316"/>
      <c r="DL78" s="283"/>
      <c r="DM78" s="283"/>
      <c r="DN78" s="283"/>
      <c r="DO78" s="491"/>
    </row>
    <row r="79" spans="1:127" ht="17.25" customHeight="1">
      <c r="A79" s="351"/>
      <c r="B79" s="351"/>
      <c r="C79" s="354"/>
      <c r="D79" s="40" t="s">
        <v>28</v>
      </c>
      <c r="E79" s="41"/>
      <c r="F79" s="42"/>
      <c r="G79" s="42"/>
      <c r="H79" s="42"/>
      <c r="I79" s="42"/>
      <c r="J79" s="42"/>
      <c r="K79" s="42"/>
      <c r="L79" s="42"/>
      <c r="M79" s="43"/>
      <c r="N79" s="44"/>
      <c r="O79" s="44"/>
      <c r="P79" s="44"/>
      <c r="Q79" s="337"/>
      <c r="R79" s="289"/>
      <c r="S79" s="45"/>
      <c r="T79" s="45"/>
      <c r="U79" s="45"/>
      <c r="V79" s="45"/>
      <c r="W79" s="45"/>
      <c r="X79" s="46"/>
      <c r="Y79" s="46"/>
      <c r="Z79" s="46"/>
      <c r="AA79" s="47"/>
      <c r="AB79" s="47"/>
      <c r="AC79" s="286"/>
      <c r="AD79" s="338"/>
      <c r="AE79" s="41">
        <v>39845</v>
      </c>
      <c r="AF79" s="42">
        <v>39851</v>
      </c>
      <c r="AG79" s="42">
        <v>39859</v>
      </c>
      <c r="AH79" s="42">
        <v>39872</v>
      </c>
      <c r="AI79" s="42">
        <v>39884</v>
      </c>
      <c r="AJ79" s="42">
        <v>39886</v>
      </c>
      <c r="AK79" s="42"/>
      <c r="AL79" s="43"/>
      <c r="AM79" s="43"/>
      <c r="AN79" s="43"/>
      <c r="AO79" s="337"/>
      <c r="AP79" s="289"/>
      <c r="AQ79" s="45"/>
      <c r="AR79" s="45"/>
      <c r="AS79" s="45"/>
      <c r="AT79" s="45"/>
      <c r="AU79" s="46"/>
      <c r="AV79" s="46"/>
      <c r="AW79" s="46"/>
      <c r="AX79" s="286"/>
      <c r="AY79" s="278"/>
      <c r="AZ79" s="291"/>
      <c r="BA79" s="292"/>
      <c r="BB79" s="287"/>
      <c r="BC79" s="41">
        <v>39871</v>
      </c>
      <c r="BD79" s="42">
        <v>39883</v>
      </c>
      <c r="BE79" s="42">
        <v>43553</v>
      </c>
      <c r="BF79" s="42"/>
      <c r="BG79" s="42"/>
      <c r="BH79" s="288"/>
      <c r="BI79" s="289"/>
      <c r="BJ79" s="45">
        <v>39851</v>
      </c>
      <c r="BK79" s="45">
        <v>39859</v>
      </c>
      <c r="BL79" s="45"/>
      <c r="BM79" s="45"/>
      <c r="BN79" s="45"/>
      <c r="BO79" s="45"/>
      <c r="BP79" s="45"/>
      <c r="BQ79" s="45"/>
      <c r="BR79" s="45"/>
      <c r="BS79" s="45"/>
      <c r="BT79" s="290"/>
      <c r="BU79" s="278"/>
      <c r="BV79" s="48">
        <v>39851</v>
      </c>
      <c r="BW79" s="48">
        <v>39871</v>
      </c>
      <c r="BX79" s="48">
        <v>39887</v>
      </c>
      <c r="BY79" s="49"/>
      <c r="BZ79" s="50"/>
      <c r="CA79" s="344"/>
      <c r="CB79" s="345"/>
      <c r="CC79" s="51">
        <v>39887</v>
      </c>
      <c r="CD79" s="51">
        <v>39891</v>
      </c>
      <c r="CE79" s="52"/>
      <c r="CF79" s="52"/>
      <c r="CG79" s="52"/>
      <c r="CH79" s="346"/>
      <c r="CI79" s="347"/>
      <c r="CJ79" s="53">
        <v>43512</v>
      </c>
      <c r="CK79" s="53">
        <v>39896</v>
      </c>
      <c r="CL79" s="54"/>
      <c r="CM79" s="54"/>
      <c r="CN79" s="54"/>
      <c r="CO79" s="348"/>
      <c r="CP79" s="349"/>
      <c r="CQ79" s="55"/>
      <c r="CR79" s="55"/>
      <c r="CS79" s="55"/>
      <c r="CT79" s="56"/>
      <c r="CU79" s="57"/>
      <c r="CV79" s="57"/>
      <c r="CW79" s="57"/>
      <c r="CX79" s="57"/>
      <c r="CY79" s="288"/>
      <c r="CZ79" s="318"/>
      <c r="DA79" s="320">
        <v>60</v>
      </c>
      <c r="DB79" s="321"/>
      <c r="DC79" s="287"/>
      <c r="DD79" s="39" t="s">
        <v>29</v>
      </c>
      <c r="DE79" s="39" t="s">
        <v>30</v>
      </c>
      <c r="DF79" s="39" t="s">
        <v>31</v>
      </c>
      <c r="DG79" s="39" t="s">
        <v>32</v>
      </c>
      <c r="DH79" s="307"/>
      <c r="DI79" s="311"/>
      <c r="DJ79" s="314"/>
      <c r="DK79" s="317"/>
      <c r="DL79" s="283"/>
      <c r="DM79" s="283"/>
      <c r="DN79" s="283"/>
      <c r="DO79" s="491"/>
    </row>
    <row r="80" spans="1:127" ht="15" customHeight="1" thickBot="1">
      <c r="A80" s="352"/>
      <c r="B80" s="352"/>
      <c r="C80" s="355"/>
      <c r="D80" s="40" t="s">
        <v>33</v>
      </c>
      <c r="E80" s="58"/>
      <c r="F80" s="17"/>
      <c r="G80" s="17"/>
      <c r="H80" s="17"/>
      <c r="I80" s="17"/>
      <c r="J80" s="17"/>
      <c r="K80" s="17"/>
      <c r="L80" s="17"/>
      <c r="M80" s="227"/>
      <c r="N80" s="227"/>
      <c r="O80" s="227"/>
      <c r="P80" s="227"/>
      <c r="Q80" s="227">
        <f>SUM(E80:P80)</f>
        <v>0</v>
      </c>
      <c r="R80" s="289"/>
      <c r="S80" s="59"/>
      <c r="T80" s="59"/>
      <c r="U80" s="59"/>
      <c r="V80" s="59"/>
      <c r="W80" s="59"/>
      <c r="X80" s="29"/>
      <c r="Y80" s="29"/>
      <c r="Z80" s="29"/>
      <c r="AA80" s="29"/>
      <c r="AB80" s="29"/>
      <c r="AC80" s="29">
        <f>SUM(S80:AB80)</f>
        <v>0</v>
      </c>
      <c r="AD80" s="338"/>
      <c r="AE80" s="58">
        <v>10</v>
      </c>
      <c r="AF80" s="17">
        <v>15</v>
      </c>
      <c r="AG80" s="17">
        <v>20</v>
      </c>
      <c r="AH80" s="17">
        <v>15</v>
      </c>
      <c r="AI80" s="17">
        <v>15</v>
      </c>
      <c r="AJ80" s="17">
        <v>20</v>
      </c>
      <c r="AK80" s="17"/>
      <c r="AL80" s="227"/>
      <c r="AM80" s="227"/>
      <c r="AN80" s="227"/>
      <c r="AO80" s="227">
        <f>SUM(AE80:AN80)</f>
        <v>95</v>
      </c>
      <c r="AP80" s="289"/>
      <c r="AQ80" s="59"/>
      <c r="AR80" s="59"/>
      <c r="AS80" s="59"/>
      <c r="AT80" s="59"/>
      <c r="AU80" s="29"/>
      <c r="AV80" s="29"/>
      <c r="AW80" s="29"/>
      <c r="AX80" s="29">
        <f>SUM(AQ80:AW80)</f>
        <v>0</v>
      </c>
      <c r="AY80" s="278"/>
      <c r="AZ80" s="293"/>
      <c r="BA80" s="294"/>
      <c r="BB80" s="287"/>
      <c r="BC80" s="58">
        <v>100</v>
      </c>
      <c r="BD80" s="17">
        <v>100</v>
      </c>
      <c r="BE80" s="17">
        <v>100</v>
      </c>
      <c r="BF80" s="17"/>
      <c r="BG80" s="17"/>
      <c r="BH80" s="227">
        <f>SUM(BC80:BG80)</f>
        <v>300</v>
      </c>
      <c r="BI80" s="289"/>
      <c r="BJ80" s="59">
        <v>30</v>
      </c>
      <c r="BK80" s="59">
        <v>25</v>
      </c>
      <c r="BL80" s="59"/>
      <c r="BM80" s="59"/>
      <c r="BN80" s="59"/>
      <c r="BO80" s="59"/>
      <c r="BP80" s="59"/>
      <c r="BQ80" s="59"/>
      <c r="BR80" s="59"/>
      <c r="BS80" s="59"/>
      <c r="BT80" s="29">
        <f>SUM(BJ80:BS80)</f>
        <v>55</v>
      </c>
      <c r="BU80" s="278"/>
      <c r="BV80" s="60">
        <v>100</v>
      </c>
      <c r="BW80" s="60">
        <v>100</v>
      </c>
      <c r="BX80" s="60">
        <v>100</v>
      </c>
      <c r="BY80" s="31"/>
      <c r="BZ80" s="31"/>
      <c r="CA80" s="32">
        <f>SUM(BV80:BZ80)</f>
        <v>300</v>
      </c>
      <c r="CB80" s="345"/>
      <c r="CC80" s="257">
        <v>100</v>
      </c>
      <c r="CD80" s="257">
        <v>100</v>
      </c>
      <c r="CE80" s="230"/>
      <c r="CF80" s="230"/>
      <c r="CG80" s="230"/>
      <c r="CH80" s="230">
        <f>SUM(CC80:CG80)</f>
        <v>200</v>
      </c>
      <c r="CI80" s="347"/>
      <c r="CJ80" s="62">
        <v>100</v>
      </c>
      <c r="CK80" s="62">
        <v>100</v>
      </c>
      <c r="CL80" s="34"/>
      <c r="CM80" s="34"/>
      <c r="CN80" s="34"/>
      <c r="CO80" s="63">
        <f>SUM(CJ80:CN80)</f>
        <v>200</v>
      </c>
      <c r="CP80" s="349"/>
      <c r="CQ80" s="64"/>
      <c r="CR80" s="64"/>
      <c r="CS80" s="64"/>
      <c r="CT80" s="65"/>
      <c r="CU80" s="35"/>
      <c r="CV80" s="35"/>
      <c r="CW80" s="35"/>
      <c r="CX80" s="35"/>
      <c r="CY80" s="66">
        <f>SUM(CQ80:CX80)</f>
        <v>0</v>
      </c>
      <c r="CZ80" s="318"/>
      <c r="DA80" s="322"/>
      <c r="DB80" s="323"/>
      <c r="DC80" s="319"/>
      <c r="DD80" s="39"/>
      <c r="DE80" s="39"/>
      <c r="DF80" s="39"/>
      <c r="DG80" s="39"/>
      <c r="DH80" s="308"/>
      <c r="DI80" s="67" t="s">
        <v>34</v>
      </c>
      <c r="DJ80" s="68" t="s">
        <v>35</v>
      </c>
      <c r="DK80" s="69" t="s">
        <v>36</v>
      </c>
      <c r="DL80" s="283"/>
      <c r="DM80" s="283"/>
      <c r="DN80" s="283"/>
      <c r="DO80" s="491"/>
      <c r="DR80" s="279" t="s">
        <v>37</v>
      </c>
      <c r="DS80" s="279"/>
      <c r="DT80" s="279"/>
      <c r="DU80" s="279"/>
      <c r="DV80" s="279"/>
      <c r="DW80" s="279"/>
    </row>
    <row r="81" spans="1:127" ht="18" customHeight="1">
      <c r="A81" s="70"/>
      <c r="B81" s="71" t="s">
        <v>387</v>
      </c>
      <c r="C81" s="236" t="s">
        <v>388</v>
      </c>
      <c r="D81" s="237"/>
      <c r="E81" s="74"/>
      <c r="F81" s="75"/>
      <c r="G81" s="75"/>
      <c r="H81" s="75"/>
      <c r="I81" s="75"/>
      <c r="J81" s="75"/>
      <c r="K81" s="75"/>
      <c r="L81" s="75"/>
      <c r="M81" s="76"/>
      <c r="N81" s="76"/>
      <c r="O81" s="76"/>
      <c r="P81" s="76"/>
      <c r="Q81" s="76" t="str">
        <f t="shared" ref="Q81:Q112" si="62">IF(SUMIFS(E81:P81,E81:P81,"&gt;=0")=0,"",SUMIFS(E81:P81,E81:P81,"&gt;=0"))</f>
        <v/>
      </c>
      <c r="R81" s="76">
        <f t="shared" ref="R81:R112" si="63">IFERROR(IF($R$77=0,0,((Q81/SUMIFS($E$80:$P$80,E81:P81,"&gt;=0")*100))),"")</f>
        <v>0</v>
      </c>
      <c r="S81" s="77"/>
      <c r="T81" s="77"/>
      <c r="U81" s="77"/>
      <c r="V81" s="77"/>
      <c r="W81" s="77"/>
      <c r="X81" s="78"/>
      <c r="Y81" s="78"/>
      <c r="Z81" s="78"/>
      <c r="AA81" s="78"/>
      <c r="AB81" s="78"/>
      <c r="AC81" s="78" t="str">
        <f t="shared" ref="AC81:AC112" si="64">IF(SUMIFS(S81:AB81,S81:AB81,"&gt;=0")=0,"",SUMIFS(S81:AB81,S81:AB81,"&gt;=0"))</f>
        <v/>
      </c>
      <c r="AD81" s="79" t="str">
        <f t="shared" ref="AD81:AD112" si="65">IFERROR(IF($AD$77=0,0,((AC81/SUMIFS($S$80:$AB$80,S81:AB81,"&gt;=0")*100))),"")</f>
        <v/>
      </c>
      <c r="AE81" s="74">
        <v>8</v>
      </c>
      <c r="AF81" s="75">
        <v>4</v>
      </c>
      <c r="AG81" s="75">
        <v>11</v>
      </c>
      <c r="AH81" s="75">
        <v>7</v>
      </c>
      <c r="AI81" s="75">
        <v>1</v>
      </c>
      <c r="AJ81" s="75">
        <v>10</v>
      </c>
      <c r="AK81" s="75"/>
      <c r="AL81" s="76"/>
      <c r="AM81" s="76"/>
      <c r="AN81" s="76"/>
      <c r="AO81" s="76">
        <f t="shared" ref="AO81:AO112" si="66">IF(SUMIFS(AE81:AN81,AE81:AN81,"&gt;=0")=0,"",SUMIFS(AE81:AN81,AE81:AN81,"&gt;=0"))</f>
        <v>41</v>
      </c>
      <c r="AP81" s="76">
        <f t="shared" ref="AP81:AP112" si="67">IFERROR(IF($AP$77=0,0,((AO81/SUMIFS($AE$80:$AN$80,AE81:AN81,"&gt;=0"))*100)),"")</f>
        <v>43.15789473684211</v>
      </c>
      <c r="AQ81" s="77"/>
      <c r="AR81" s="77"/>
      <c r="AS81" s="77"/>
      <c r="AT81" s="77"/>
      <c r="AU81" s="78"/>
      <c r="AV81" s="78"/>
      <c r="AW81" s="78"/>
      <c r="AX81" s="78" t="str">
        <f t="shared" ref="AX81:AX112" si="68">IF(SUMIFS(AQ81:AW81,AQ81:AW81,"&gt;=0")=0,"",SUMIFS(AQ81:AW81,AQ81:AW81,"&gt;=0"))</f>
        <v/>
      </c>
      <c r="AY81" s="78">
        <f t="shared" ref="AY81:AY112" si="69">IFERROR(IF($AY$77=0,0,((AX81/SUMIFS($AQ$80:$AW$80,AQ81:AW81,"&gt;=0"))*100)),"")</f>
        <v>0</v>
      </c>
      <c r="AZ81" s="262"/>
      <c r="BA81" s="263"/>
      <c r="BB81" s="80">
        <f t="shared" ref="BB81:BB112" si="70">IFERROR(IF(OR($BB$77="",$BB$77=0),0,IF(AZ81/$AZ$80*100=0,"",AZ81/$AZ$80*100)),"")</f>
        <v>0</v>
      </c>
      <c r="BC81" s="74">
        <v>83</v>
      </c>
      <c r="BD81" s="75">
        <v>84</v>
      </c>
      <c r="BE81" s="75">
        <v>88</v>
      </c>
      <c r="BF81" s="75"/>
      <c r="BG81" s="75"/>
      <c r="BH81" s="76">
        <f t="shared" ref="BH81:BH112" si="71">IF(SUMIFS(BC81:BG81,BC81:BG81,"&gt;=0")=0,"",SUMIFS(BC81:BG81,BC81:BG81,"&gt;=0"))</f>
        <v>255</v>
      </c>
      <c r="BI81" s="76">
        <f t="shared" ref="BI81:BI112" si="72">IFERROR(IF($BI$77=0,0,((BH81/SUMIFS($BC$80:$BG$80,BC81:BG81,"&gt;=0"))*100)),"")</f>
        <v>85</v>
      </c>
      <c r="BJ81" s="77">
        <v>27</v>
      </c>
      <c r="BK81" s="77">
        <v>24</v>
      </c>
      <c r="BL81" s="77"/>
      <c r="BM81" s="77"/>
      <c r="BN81" s="77"/>
      <c r="BO81" s="77"/>
      <c r="BP81" s="77"/>
      <c r="BQ81" s="77"/>
      <c r="BR81" s="77"/>
      <c r="BS81" s="77"/>
      <c r="BT81" s="78">
        <f t="shared" ref="BT81:BT112" si="73">IF(SUMIFS(BJ81:BS81,BJ81:BS81,"&gt;=0")=0,"",SUMIFS(BJ81:BS81,BJ81:BS81,"&gt;=0"))</f>
        <v>51</v>
      </c>
      <c r="BU81" s="78">
        <f t="shared" ref="BU81:BU112" si="74">IFERROR(IF($BU$77=0,0,((BT81/SUMIFS($BJ$80:$BS$80,BJ81:BS81,"&gt;=0"))*100)),"")</f>
        <v>92.72727272727272</v>
      </c>
      <c r="BV81" s="81">
        <v>84</v>
      </c>
      <c r="BW81" s="81">
        <v>95</v>
      </c>
      <c r="BX81" s="81">
        <v>90</v>
      </c>
      <c r="BY81" s="82"/>
      <c r="BZ81" s="82"/>
      <c r="CA81" s="82">
        <f t="shared" ref="CA81:CA112" si="75">IF(SUMIFS(BV81:BZ81,BV81:BZ81,"&gt;=0")=0,"",SUMIFS(BV81:BZ81,BV81:BZ81,"&gt;=0"))</f>
        <v>269</v>
      </c>
      <c r="CB81" s="82">
        <f t="shared" ref="CB81:CB112" si="76">IFERROR(IF($CB$77=0,0,((CA81/SUMIFS($BV$80:$BZ$80,BV81:BZ81,"&gt;=0"))*100)),"")</f>
        <v>89.666666666666657</v>
      </c>
      <c r="CC81" s="83">
        <v>80</v>
      </c>
      <c r="CD81" s="83">
        <v>84</v>
      </c>
      <c r="CE81" s="84"/>
      <c r="CF81" s="84"/>
      <c r="CG81" s="84"/>
      <c r="CH81" s="84">
        <f t="shared" ref="CH81:CH112" si="77">IF(SUMIFS(CC81:CG81,CC81:CG81,"&gt;=0")=0,"",SUMIFS(CC81:CG81,CC81:CG81,"&gt;=0"))</f>
        <v>164</v>
      </c>
      <c r="CI81" s="84">
        <f t="shared" ref="CI81:CI112" si="78">IFERROR(IF($CI$77=0,0,((CH81/SUMIFS($CC$80:$CG$80,CC81:CG81,"&gt;=0"))*100)),"")</f>
        <v>82</v>
      </c>
      <c r="CJ81" s="85">
        <v>86</v>
      </c>
      <c r="CK81" s="85">
        <v>84</v>
      </c>
      <c r="CL81" s="86"/>
      <c r="CM81" s="86"/>
      <c r="CN81" s="86"/>
      <c r="CO81" s="86">
        <f t="shared" ref="CO81:CO112" si="79">IF(SUMIFS(CJ81:CN81,CJ81:CN81,"&gt;=0")=0,"",SUMIFS(CJ81:CN81,CJ81:CN81,"&gt;=0"))</f>
        <v>170</v>
      </c>
      <c r="CP81" s="86">
        <f t="shared" ref="CP81:CP112" si="80">IFERROR(IF($CP$77=0,0,((CO81/SUMIFS($CJ$80:$CN$80,CJ81:CN81,"&gt;=0"))*100)),"")</f>
        <v>85</v>
      </c>
      <c r="CQ81" s="74"/>
      <c r="CR81" s="75"/>
      <c r="CS81" s="75"/>
      <c r="CT81" s="87"/>
      <c r="CU81" s="88"/>
      <c r="CV81" s="88"/>
      <c r="CW81" s="88"/>
      <c r="CX81" s="88"/>
      <c r="CY81" s="88" t="str">
        <f t="shared" ref="CY81:CY112" si="81">IF(SUMIFS(CQ81:CX81,CQ81:CX81,"&gt;=0")=0,"",SUMIFS(CQ81:CX81,CQ81:CX81,"&gt;=0"))</f>
        <v/>
      </c>
      <c r="CZ81" s="89">
        <f t="shared" ref="CZ81:CZ112" si="82">IFERROR(IF($CZ$77=0,0,((CY81/SUMIFS($CQ$80:$CX$80,CQ81:CX81,"&gt;=0"))*100)),"")</f>
        <v>0</v>
      </c>
      <c r="DA81" s="496">
        <v>26</v>
      </c>
      <c r="DB81" s="496"/>
      <c r="DC81" s="80">
        <f t="shared" ref="DC81:DC112" si="83">IFERROR(IF(OR($DC$77="",$DC$77=0),0,IF((DA81/$DA$79*100)*$DC$77/100=0,"",(DA81/$DA$79*100)*$DC$77/100)),"")</f>
        <v>10.833333333333336</v>
      </c>
      <c r="DD81" s="162" t="str">
        <f t="shared" ref="DD81:DD112" si="84">IFERROR((R81*$R$77+AD81*$AD$77)/100*$AC$76/100,"")</f>
        <v/>
      </c>
      <c r="DE81" s="162">
        <f t="shared" ref="DE81:DE112" si="85">IFERROR(((AP81*$AP$77+AY81*$AY$77+BB81*$BB$77)/100)*$BA$76/100,"")</f>
        <v>10.789473684210527</v>
      </c>
      <c r="DF81" s="162">
        <f t="shared" ref="DF81:DF112" si="86">IFERROR(((BI81*$BI$77+BU81*$BU$77+CB81*$CB$77+CI81*$CI$77+CP81*$CP$77+CZ81*$CZ$77)/100)*$CY$76/100,"")</f>
        <v>43.439393939393938</v>
      </c>
      <c r="DG81" s="162">
        <f t="shared" ref="DG81:DG112" si="87">IFERROR(DC81,"")</f>
        <v>10.833333333333336</v>
      </c>
      <c r="DH81" s="93">
        <f t="shared" ref="DH81:DH112" si="88">IFERROR(IF(AND($C$76="",$E$75="",$AE$75="",$BC$75="",$E$74=""),IF(SUM(DD81:DG81)=0,"",SUM(DD81:DG81)),""),"")</f>
        <v>65.062200956937801</v>
      </c>
      <c r="DI81" s="94">
        <f t="shared" ref="DI81:DI112" si="89">IFERROR(75+(100-75)/(100-60)*(DH81-60),"")</f>
        <v>78.163875598086122</v>
      </c>
      <c r="DJ81" s="95">
        <f t="shared" ref="DJ81:DJ112" si="90">IFERROR(75+(100-75)/(100-55)*(DH81-55),"")</f>
        <v>80.590111642743224</v>
      </c>
      <c r="DK81" s="96">
        <f t="shared" ref="DK81:DK112" si="91">IFERROR(75+(100-75)/(100-50)*(DH81-50),"")</f>
        <v>82.5311004784689</v>
      </c>
      <c r="DL81" s="163">
        <f t="shared" ref="DL81:DL112" si="92">IFERROR(IF(ROUND(IF($C$75="Green",DI81,IF($C$75="Orange",DJ81,IF($C$75="Yellow",DK81,"Error!"))),0)&lt;70,70,ROUND(IF($C$75="Green",DI81,IF($C$75="Orange",DJ81,IF($C$75="Yellow",DK81,"Error!"))),0)),"")</f>
        <v>83</v>
      </c>
      <c r="DM81" s="164">
        <f t="shared" ref="DM81:DM112" si="93">IFERROR(DL81-DN81,"")</f>
        <v>2</v>
      </c>
      <c r="DN81" s="225">
        <f t="shared" ref="DN81:DN112" si="94">DL13</f>
        <v>81</v>
      </c>
      <c r="DO81" s="240">
        <f t="shared" ref="DO81:DO112" si="95">IFERROR(AVERAGE(DL81,DN81),"")</f>
        <v>82</v>
      </c>
      <c r="DR81" s="275" t="s">
        <v>40</v>
      </c>
      <c r="DS81" s="275"/>
      <c r="DT81" s="275"/>
      <c r="DU81" s="275"/>
      <c r="DV81" s="276">
        <f>COUNTIFS($DL$81:$DL$135,"&gt;=95",$DL$81:$DL$135,"&lt;=100")</f>
        <v>1</v>
      </c>
      <c r="DW81" s="276"/>
    </row>
    <row r="82" spans="1:127" ht="18" customHeight="1">
      <c r="A82" s="70"/>
      <c r="B82" s="71" t="s">
        <v>389</v>
      </c>
      <c r="C82" s="236" t="s">
        <v>390</v>
      </c>
      <c r="D82" s="237"/>
      <c r="E82" s="74"/>
      <c r="F82" s="75"/>
      <c r="G82" s="75"/>
      <c r="H82" s="75"/>
      <c r="I82" s="75"/>
      <c r="J82" s="75"/>
      <c r="K82" s="75"/>
      <c r="L82" s="75"/>
      <c r="M82" s="76"/>
      <c r="N82" s="76"/>
      <c r="O82" s="76"/>
      <c r="P82" s="76"/>
      <c r="Q82" s="76" t="str">
        <f t="shared" si="62"/>
        <v/>
      </c>
      <c r="R82" s="76">
        <f t="shared" si="63"/>
        <v>0</v>
      </c>
      <c r="S82" s="77"/>
      <c r="T82" s="77"/>
      <c r="U82" s="77"/>
      <c r="V82" s="77"/>
      <c r="W82" s="77"/>
      <c r="X82" s="78"/>
      <c r="Y82" s="78"/>
      <c r="Z82" s="78"/>
      <c r="AA82" s="78"/>
      <c r="AB82" s="78"/>
      <c r="AC82" s="78" t="str">
        <f t="shared" si="64"/>
        <v/>
      </c>
      <c r="AD82" s="79" t="str">
        <f t="shared" si="65"/>
        <v/>
      </c>
      <c r="AE82" s="74">
        <v>5</v>
      </c>
      <c r="AF82" s="75">
        <v>1</v>
      </c>
      <c r="AG82" s="75">
        <v>11</v>
      </c>
      <c r="AH82" s="75">
        <v>1</v>
      </c>
      <c r="AI82" s="75">
        <v>4</v>
      </c>
      <c r="AJ82" s="75">
        <v>1</v>
      </c>
      <c r="AK82" s="75"/>
      <c r="AL82" s="76"/>
      <c r="AM82" s="76"/>
      <c r="AN82" s="76"/>
      <c r="AO82" s="76">
        <f t="shared" si="66"/>
        <v>23</v>
      </c>
      <c r="AP82" s="76">
        <f t="shared" si="67"/>
        <v>24.210526315789473</v>
      </c>
      <c r="AQ82" s="77"/>
      <c r="AR82" s="77"/>
      <c r="AS82" s="77"/>
      <c r="AT82" s="77"/>
      <c r="AU82" s="78"/>
      <c r="AV82" s="78"/>
      <c r="AW82" s="78"/>
      <c r="AX82" s="78" t="str">
        <f t="shared" si="68"/>
        <v/>
      </c>
      <c r="AY82" s="78">
        <f t="shared" si="69"/>
        <v>0</v>
      </c>
      <c r="AZ82" s="262"/>
      <c r="BA82" s="263"/>
      <c r="BB82" s="80">
        <f t="shared" si="70"/>
        <v>0</v>
      </c>
      <c r="BC82" s="74">
        <v>70</v>
      </c>
      <c r="BD82" s="75">
        <v>80</v>
      </c>
      <c r="BE82" s="75">
        <v>84</v>
      </c>
      <c r="BF82" s="75"/>
      <c r="BG82" s="75"/>
      <c r="BH82" s="76">
        <f t="shared" si="71"/>
        <v>234</v>
      </c>
      <c r="BI82" s="76">
        <f t="shared" si="72"/>
        <v>78</v>
      </c>
      <c r="BJ82" s="77">
        <v>1</v>
      </c>
      <c r="BK82" s="77">
        <v>25</v>
      </c>
      <c r="BL82" s="77"/>
      <c r="BM82" s="77"/>
      <c r="BN82" s="77"/>
      <c r="BO82" s="77"/>
      <c r="BP82" s="77"/>
      <c r="BQ82" s="77"/>
      <c r="BR82" s="77"/>
      <c r="BS82" s="77"/>
      <c r="BT82" s="78">
        <f t="shared" si="73"/>
        <v>26</v>
      </c>
      <c r="BU82" s="78">
        <f t="shared" si="74"/>
        <v>47.272727272727273</v>
      </c>
      <c r="BV82" s="81">
        <v>92</v>
      </c>
      <c r="BW82" s="81">
        <v>70</v>
      </c>
      <c r="BX82" s="81">
        <v>91</v>
      </c>
      <c r="BY82" s="82"/>
      <c r="BZ82" s="82"/>
      <c r="CA82" s="82">
        <f t="shared" si="75"/>
        <v>253</v>
      </c>
      <c r="CB82" s="82">
        <f t="shared" si="76"/>
        <v>84.333333333333343</v>
      </c>
      <c r="CC82" s="83">
        <v>70</v>
      </c>
      <c r="CD82" s="83">
        <v>90</v>
      </c>
      <c r="CE82" s="84"/>
      <c r="CF82" s="84"/>
      <c r="CG82" s="84"/>
      <c r="CH82" s="84">
        <f t="shared" si="77"/>
        <v>160</v>
      </c>
      <c r="CI82" s="84">
        <f t="shared" si="78"/>
        <v>80</v>
      </c>
      <c r="CJ82" s="85">
        <v>70</v>
      </c>
      <c r="CK82" s="85">
        <v>70</v>
      </c>
      <c r="CL82" s="86"/>
      <c r="CM82" s="86"/>
      <c r="CN82" s="86"/>
      <c r="CO82" s="86">
        <f t="shared" si="79"/>
        <v>140</v>
      </c>
      <c r="CP82" s="86">
        <f t="shared" si="80"/>
        <v>70</v>
      </c>
      <c r="CQ82" s="74"/>
      <c r="CR82" s="75"/>
      <c r="CS82" s="75"/>
      <c r="CT82" s="87"/>
      <c r="CU82" s="88"/>
      <c r="CV82" s="88"/>
      <c r="CW82" s="88"/>
      <c r="CX82" s="88"/>
      <c r="CY82" s="88" t="str">
        <f t="shared" si="81"/>
        <v/>
      </c>
      <c r="CZ82" s="89">
        <f t="shared" si="82"/>
        <v>0</v>
      </c>
      <c r="DA82" s="496">
        <v>22</v>
      </c>
      <c r="DB82" s="496"/>
      <c r="DC82" s="80">
        <f t="shared" si="83"/>
        <v>9.1666666666666661</v>
      </c>
      <c r="DD82" s="162" t="str">
        <f t="shared" si="84"/>
        <v/>
      </c>
      <c r="DE82" s="162">
        <f t="shared" si="85"/>
        <v>6.0526315789473673</v>
      </c>
      <c r="DF82" s="162">
        <f t="shared" si="86"/>
        <v>35.960606060606061</v>
      </c>
      <c r="DG82" s="162">
        <f t="shared" si="87"/>
        <v>9.1666666666666661</v>
      </c>
      <c r="DH82" s="93">
        <f t="shared" si="88"/>
        <v>51.179904306220095</v>
      </c>
      <c r="DI82" s="94">
        <f t="shared" si="89"/>
        <v>69.487440191387563</v>
      </c>
      <c r="DJ82" s="95">
        <f t="shared" si="90"/>
        <v>72.877724614566716</v>
      </c>
      <c r="DK82" s="96">
        <f t="shared" si="91"/>
        <v>75.589952153110048</v>
      </c>
      <c r="DL82" s="163">
        <f t="shared" si="92"/>
        <v>76</v>
      </c>
      <c r="DM82" s="164">
        <f t="shared" si="93"/>
        <v>1</v>
      </c>
      <c r="DN82" s="225">
        <f t="shared" si="94"/>
        <v>75</v>
      </c>
      <c r="DO82" s="240">
        <f t="shared" si="95"/>
        <v>75.5</v>
      </c>
      <c r="DR82" s="275" t="s">
        <v>43</v>
      </c>
      <c r="DS82" s="275"/>
      <c r="DT82" s="275"/>
      <c r="DU82" s="275"/>
      <c r="DV82" s="276">
        <f>COUNTIFS($DL$81:$DL$135,"&gt;=90",$DL$81:$DL$135,"&lt;95")</f>
        <v>1</v>
      </c>
      <c r="DW82" s="276"/>
    </row>
    <row r="83" spans="1:127" ht="18" customHeight="1">
      <c r="A83" s="70"/>
      <c r="B83" s="99" t="s">
        <v>391</v>
      </c>
      <c r="C83" s="234" t="s">
        <v>392</v>
      </c>
      <c r="D83" s="235"/>
      <c r="E83" s="74"/>
      <c r="F83" s="75"/>
      <c r="G83" s="75"/>
      <c r="H83" s="75"/>
      <c r="I83" s="75"/>
      <c r="J83" s="75"/>
      <c r="K83" s="75"/>
      <c r="L83" s="75"/>
      <c r="M83" s="76"/>
      <c r="N83" s="76"/>
      <c r="O83" s="76"/>
      <c r="P83" s="76"/>
      <c r="Q83" s="76" t="str">
        <f t="shared" si="62"/>
        <v/>
      </c>
      <c r="R83" s="76">
        <f t="shared" si="63"/>
        <v>0</v>
      </c>
      <c r="S83" s="77"/>
      <c r="T83" s="77"/>
      <c r="U83" s="77"/>
      <c r="V83" s="77"/>
      <c r="W83" s="77"/>
      <c r="X83" s="78"/>
      <c r="Y83" s="78"/>
      <c r="Z83" s="78"/>
      <c r="AA83" s="78"/>
      <c r="AB83" s="78"/>
      <c r="AC83" s="78" t="str">
        <f t="shared" si="64"/>
        <v/>
      </c>
      <c r="AD83" s="79" t="str">
        <f t="shared" si="65"/>
        <v/>
      </c>
      <c r="AE83" s="74">
        <v>9</v>
      </c>
      <c r="AF83" s="75">
        <v>10</v>
      </c>
      <c r="AG83" s="75">
        <v>10</v>
      </c>
      <c r="AH83" s="75">
        <v>8</v>
      </c>
      <c r="AI83" s="75">
        <v>12</v>
      </c>
      <c r="AJ83" s="75">
        <v>7</v>
      </c>
      <c r="AK83" s="75"/>
      <c r="AL83" s="76"/>
      <c r="AM83" s="76"/>
      <c r="AN83" s="76"/>
      <c r="AO83" s="76">
        <f t="shared" si="66"/>
        <v>56</v>
      </c>
      <c r="AP83" s="76">
        <f t="shared" si="67"/>
        <v>58.947368421052623</v>
      </c>
      <c r="AQ83" s="77"/>
      <c r="AR83" s="77"/>
      <c r="AS83" s="77"/>
      <c r="AT83" s="77"/>
      <c r="AU83" s="78"/>
      <c r="AV83" s="78"/>
      <c r="AW83" s="78"/>
      <c r="AX83" s="78" t="str">
        <f t="shared" si="68"/>
        <v/>
      </c>
      <c r="AY83" s="78">
        <f t="shared" si="69"/>
        <v>0</v>
      </c>
      <c r="AZ83" s="262"/>
      <c r="BA83" s="263"/>
      <c r="BB83" s="80">
        <f t="shared" si="70"/>
        <v>0</v>
      </c>
      <c r="BC83" s="74">
        <v>85</v>
      </c>
      <c r="BD83" s="75">
        <v>84</v>
      </c>
      <c r="BE83" s="75">
        <v>87</v>
      </c>
      <c r="BF83" s="75"/>
      <c r="BG83" s="75"/>
      <c r="BH83" s="76">
        <f t="shared" si="71"/>
        <v>256</v>
      </c>
      <c r="BI83" s="76">
        <f t="shared" si="72"/>
        <v>85.333333333333343</v>
      </c>
      <c r="BJ83" s="77">
        <v>26</v>
      </c>
      <c r="BK83" s="77">
        <v>24</v>
      </c>
      <c r="BL83" s="77"/>
      <c r="BM83" s="77"/>
      <c r="BN83" s="77"/>
      <c r="BO83" s="77"/>
      <c r="BP83" s="77"/>
      <c r="BQ83" s="77"/>
      <c r="BR83" s="77"/>
      <c r="BS83" s="77"/>
      <c r="BT83" s="78">
        <f t="shared" si="73"/>
        <v>50</v>
      </c>
      <c r="BU83" s="78">
        <f t="shared" si="74"/>
        <v>90.909090909090907</v>
      </c>
      <c r="BV83" s="81">
        <v>84</v>
      </c>
      <c r="BW83" s="81">
        <v>95</v>
      </c>
      <c r="BX83" s="81">
        <v>70</v>
      </c>
      <c r="BY83" s="82"/>
      <c r="BZ83" s="82"/>
      <c r="CA83" s="82">
        <f t="shared" si="75"/>
        <v>249</v>
      </c>
      <c r="CB83" s="82">
        <f t="shared" si="76"/>
        <v>83</v>
      </c>
      <c r="CC83" s="83">
        <v>86</v>
      </c>
      <c r="CD83" s="83">
        <v>70</v>
      </c>
      <c r="CE83" s="84"/>
      <c r="CF83" s="84"/>
      <c r="CG83" s="84"/>
      <c r="CH83" s="84">
        <f t="shared" si="77"/>
        <v>156</v>
      </c>
      <c r="CI83" s="84">
        <f t="shared" si="78"/>
        <v>78</v>
      </c>
      <c r="CJ83" s="85">
        <v>86</v>
      </c>
      <c r="CK83" s="85">
        <v>98</v>
      </c>
      <c r="CL83" s="86"/>
      <c r="CM83" s="86"/>
      <c r="CN83" s="86"/>
      <c r="CO83" s="86">
        <f t="shared" si="79"/>
        <v>184</v>
      </c>
      <c r="CP83" s="86">
        <f t="shared" si="80"/>
        <v>92</v>
      </c>
      <c r="CQ83" s="74"/>
      <c r="CR83" s="75"/>
      <c r="CS83" s="75"/>
      <c r="CT83" s="87"/>
      <c r="CU83" s="88"/>
      <c r="CV83" s="88"/>
      <c r="CW83" s="88"/>
      <c r="CX83" s="88"/>
      <c r="CY83" s="88" t="str">
        <f t="shared" si="81"/>
        <v/>
      </c>
      <c r="CZ83" s="89">
        <f t="shared" si="82"/>
        <v>0</v>
      </c>
      <c r="DA83" s="496">
        <v>27</v>
      </c>
      <c r="DB83" s="496"/>
      <c r="DC83" s="80">
        <f t="shared" si="83"/>
        <v>11.25</v>
      </c>
      <c r="DD83" s="162" t="str">
        <f t="shared" si="84"/>
        <v/>
      </c>
      <c r="DE83" s="162">
        <f t="shared" si="85"/>
        <v>14.736842105263156</v>
      </c>
      <c r="DF83" s="162">
        <f t="shared" si="86"/>
        <v>42.924242424242422</v>
      </c>
      <c r="DG83" s="162">
        <f t="shared" si="87"/>
        <v>11.25</v>
      </c>
      <c r="DH83" s="93">
        <f t="shared" si="88"/>
        <v>68.911084529505587</v>
      </c>
      <c r="DI83" s="94">
        <f t="shared" si="89"/>
        <v>80.569427830940995</v>
      </c>
      <c r="DJ83" s="95">
        <f t="shared" si="90"/>
        <v>82.728380294169767</v>
      </c>
      <c r="DK83" s="96">
        <f t="shared" si="91"/>
        <v>84.455542264752793</v>
      </c>
      <c r="DL83" s="163">
        <f t="shared" si="92"/>
        <v>84</v>
      </c>
      <c r="DM83" s="164">
        <f t="shared" si="93"/>
        <v>1</v>
      </c>
      <c r="DN83" s="225">
        <f t="shared" si="94"/>
        <v>83</v>
      </c>
      <c r="DO83" s="240">
        <f t="shared" si="95"/>
        <v>83.5</v>
      </c>
      <c r="DR83" s="275" t="s">
        <v>46</v>
      </c>
      <c r="DS83" s="275"/>
      <c r="DT83" s="275"/>
      <c r="DU83" s="275"/>
      <c r="DV83" s="276">
        <f>COUNTIFS($DL$81:$DL$135,"&gt;=85",$DL$81:$DL$135,"&lt;90")</f>
        <v>3</v>
      </c>
      <c r="DW83" s="276"/>
    </row>
    <row r="84" spans="1:127" ht="18" customHeight="1">
      <c r="A84" s="70"/>
      <c r="B84" s="71" t="s">
        <v>393</v>
      </c>
      <c r="C84" s="236" t="s">
        <v>394</v>
      </c>
      <c r="D84" s="237"/>
      <c r="E84" s="74"/>
      <c r="F84" s="75"/>
      <c r="G84" s="75"/>
      <c r="H84" s="75"/>
      <c r="I84" s="75"/>
      <c r="J84" s="75"/>
      <c r="K84" s="75"/>
      <c r="L84" s="75"/>
      <c r="M84" s="76"/>
      <c r="N84" s="76"/>
      <c r="O84" s="76"/>
      <c r="P84" s="76"/>
      <c r="Q84" s="76" t="str">
        <f t="shared" si="62"/>
        <v/>
      </c>
      <c r="R84" s="76">
        <f t="shared" si="63"/>
        <v>0</v>
      </c>
      <c r="S84" s="77"/>
      <c r="T84" s="77"/>
      <c r="U84" s="77"/>
      <c r="V84" s="77"/>
      <c r="W84" s="77"/>
      <c r="X84" s="78"/>
      <c r="Y84" s="78"/>
      <c r="Z84" s="78"/>
      <c r="AA84" s="78"/>
      <c r="AB84" s="78"/>
      <c r="AC84" s="78" t="str">
        <f t="shared" si="64"/>
        <v/>
      </c>
      <c r="AD84" s="79" t="str">
        <f t="shared" si="65"/>
        <v/>
      </c>
      <c r="AE84" s="74">
        <v>5</v>
      </c>
      <c r="AF84" s="75">
        <v>3</v>
      </c>
      <c r="AG84" s="75">
        <v>6</v>
      </c>
      <c r="AH84" s="75">
        <v>6</v>
      </c>
      <c r="AI84" s="75">
        <v>1</v>
      </c>
      <c r="AJ84" s="75">
        <v>1</v>
      </c>
      <c r="AK84" s="75"/>
      <c r="AL84" s="76"/>
      <c r="AM84" s="76"/>
      <c r="AN84" s="76"/>
      <c r="AO84" s="76">
        <f t="shared" si="66"/>
        <v>22</v>
      </c>
      <c r="AP84" s="76">
        <f t="shared" si="67"/>
        <v>23.157894736842106</v>
      </c>
      <c r="AQ84" s="77"/>
      <c r="AR84" s="77"/>
      <c r="AS84" s="77"/>
      <c r="AT84" s="77"/>
      <c r="AU84" s="78"/>
      <c r="AV84" s="78"/>
      <c r="AW84" s="78"/>
      <c r="AX84" s="78" t="str">
        <f t="shared" si="68"/>
        <v/>
      </c>
      <c r="AY84" s="78">
        <f t="shared" si="69"/>
        <v>0</v>
      </c>
      <c r="AZ84" s="262"/>
      <c r="BA84" s="263"/>
      <c r="BB84" s="80">
        <f t="shared" si="70"/>
        <v>0</v>
      </c>
      <c r="BC84" s="74">
        <v>82</v>
      </c>
      <c r="BD84" s="75">
        <v>70</v>
      </c>
      <c r="BE84" s="75">
        <v>70</v>
      </c>
      <c r="BF84" s="75"/>
      <c r="BG84" s="75"/>
      <c r="BH84" s="76">
        <f t="shared" si="71"/>
        <v>222</v>
      </c>
      <c r="BI84" s="76">
        <f t="shared" si="72"/>
        <v>74</v>
      </c>
      <c r="BJ84" s="77">
        <v>1</v>
      </c>
      <c r="BK84" s="77">
        <v>23</v>
      </c>
      <c r="BL84" s="77"/>
      <c r="BM84" s="77"/>
      <c r="BN84" s="77"/>
      <c r="BO84" s="77"/>
      <c r="BP84" s="77"/>
      <c r="BQ84" s="77"/>
      <c r="BR84" s="77"/>
      <c r="BS84" s="77"/>
      <c r="BT84" s="78">
        <f t="shared" si="73"/>
        <v>24</v>
      </c>
      <c r="BU84" s="78">
        <f t="shared" si="74"/>
        <v>43.636363636363633</v>
      </c>
      <c r="BV84" s="81">
        <v>70</v>
      </c>
      <c r="BW84" s="81">
        <v>95</v>
      </c>
      <c r="BX84" s="81">
        <v>90</v>
      </c>
      <c r="BY84" s="82"/>
      <c r="BZ84" s="82"/>
      <c r="CA84" s="82">
        <f t="shared" si="75"/>
        <v>255</v>
      </c>
      <c r="CB84" s="82">
        <f t="shared" si="76"/>
        <v>85</v>
      </c>
      <c r="CC84" s="83">
        <v>70</v>
      </c>
      <c r="CD84" s="83">
        <v>70</v>
      </c>
      <c r="CE84" s="84"/>
      <c r="CF84" s="84"/>
      <c r="CG84" s="84"/>
      <c r="CH84" s="84">
        <f t="shared" si="77"/>
        <v>140</v>
      </c>
      <c r="CI84" s="84">
        <f t="shared" si="78"/>
        <v>70</v>
      </c>
      <c r="CJ84" s="85">
        <v>87</v>
      </c>
      <c r="CK84" s="85">
        <v>70</v>
      </c>
      <c r="CL84" s="86"/>
      <c r="CM84" s="86"/>
      <c r="CN84" s="86"/>
      <c r="CO84" s="86">
        <f t="shared" si="79"/>
        <v>157</v>
      </c>
      <c r="CP84" s="86">
        <f t="shared" si="80"/>
        <v>78.5</v>
      </c>
      <c r="CQ84" s="74"/>
      <c r="CR84" s="75"/>
      <c r="CS84" s="75"/>
      <c r="CT84" s="87"/>
      <c r="CU84" s="88"/>
      <c r="CV84" s="88"/>
      <c r="CW84" s="88"/>
      <c r="CX84" s="88"/>
      <c r="CY84" s="88" t="str">
        <f t="shared" si="81"/>
        <v/>
      </c>
      <c r="CZ84" s="89">
        <f t="shared" si="82"/>
        <v>0</v>
      </c>
      <c r="DA84" s="496">
        <v>17</v>
      </c>
      <c r="DB84" s="496"/>
      <c r="DC84" s="80">
        <f t="shared" si="83"/>
        <v>7.0833333333333321</v>
      </c>
      <c r="DD84" s="162" t="str">
        <f t="shared" si="84"/>
        <v/>
      </c>
      <c r="DE84" s="162">
        <f t="shared" si="85"/>
        <v>5.7894736842105257</v>
      </c>
      <c r="DF84" s="162">
        <f t="shared" si="86"/>
        <v>35.11363636363636</v>
      </c>
      <c r="DG84" s="162">
        <f t="shared" si="87"/>
        <v>7.0833333333333321</v>
      </c>
      <c r="DH84" s="93">
        <f t="shared" si="88"/>
        <v>47.986443381180223</v>
      </c>
      <c r="DI84" s="94">
        <f t="shared" si="89"/>
        <v>67.491527113237638</v>
      </c>
      <c r="DJ84" s="95">
        <f t="shared" si="90"/>
        <v>71.103579656211238</v>
      </c>
      <c r="DK84" s="96">
        <f t="shared" si="91"/>
        <v>73.993221690590104</v>
      </c>
      <c r="DL84" s="163">
        <f t="shared" si="92"/>
        <v>74</v>
      </c>
      <c r="DM84" s="164">
        <f t="shared" si="93"/>
        <v>2</v>
      </c>
      <c r="DN84" s="225">
        <f t="shared" si="94"/>
        <v>72</v>
      </c>
      <c r="DO84" s="240">
        <f t="shared" si="95"/>
        <v>73</v>
      </c>
      <c r="DR84" s="275" t="s">
        <v>49</v>
      </c>
      <c r="DS84" s="275"/>
      <c r="DT84" s="275"/>
      <c r="DU84" s="275"/>
      <c r="DV84" s="276">
        <f>COUNTIFS($DL$81:$DL$135,"&gt;=80",$DL$81:$DL$135,"&lt;85")</f>
        <v>17</v>
      </c>
      <c r="DW84" s="276"/>
    </row>
    <row r="85" spans="1:127" ht="18" customHeight="1">
      <c r="A85" s="174"/>
      <c r="B85" s="71" t="s">
        <v>395</v>
      </c>
      <c r="C85" s="236" t="s">
        <v>396</v>
      </c>
      <c r="D85" s="237"/>
      <c r="E85" s="74"/>
      <c r="F85" s="75"/>
      <c r="G85" s="75"/>
      <c r="H85" s="75"/>
      <c r="I85" s="75"/>
      <c r="J85" s="75"/>
      <c r="K85" s="75"/>
      <c r="L85" s="75"/>
      <c r="M85" s="76"/>
      <c r="N85" s="76"/>
      <c r="O85" s="76"/>
      <c r="P85" s="76"/>
      <c r="Q85" s="76" t="str">
        <f t="shared" si="62"/>
        <v/>
      </c>
      <c r="R85" s="76">
        <f t="shared" si="63"/>
        <v>0</v>
      </c>
      <c r="S85" s="77"/>
      <c r="T85" s="77"/>
      <c r="U85" s="77"/>
      <c r="V85" s="77"/>
      <c r="W85" s="77"/>
      <c r="X85" s="78"/>
      <c r="Y85" s="78"/>
      <c r="Z85" s="78"/>
      <c r="AA85" s="78"/>
      <c r="AB85" s="78"/>
      <c r="AC85" s="78" t="str">
        <f t="shared" si="64"/>
        <v/>
      </c>
      <c r="AD85" s="79" t="str">
        <f t="shared" si="65"/>
        <v/>
      </c>
      <c r="AE85" s="74">
        <v>4</v>
      </c>
      <c r="AF85" s="75">
        <v>4</v>
      </c>
      <c r="AG85" s="75">
        <v>5</v>
      </c>
      <c r="AH85" s="75">
        <v>8</v>
      </c>
      <c r="AI85" s="75">
        <v>6</v>
      </c>
      <c r="AJ85" s="75">
        <v>5</v>
      </c>
      <c r="AK85" s="75"/>
      <c r="AL85" s="76"/>
      <c r="AM85" s="76"/>
      <c r="AN85" s="76"/>
      <c r="AO85" s="76">
        <f t="shared" si="66"/>
        <v>32</v>
      </c>
      <c r="AP85" s="76">
        <f t="shared" si="67"/>
        <v>33.684210526315788</v>
      </c>
      <c r="AQ85" s="77"/>
      <c r="AR85" s="77"/>
      <c r="AS85" s="77"/>
      <c r="AT85" s="77"/>
      <c r="AU85" s="78"/>
      <c r="AV85" s="78"/>
      <c r="AW85" s="78"/>
      <c r="AX85" s="78" t="str">
        <f t="shared" si="68"/>
        <v/>
      </c>
      <c r="AY85" s="78">
        <f t="shared" si="69"/>
        <v>0</v>
      </c>
      <c r="AZ85" s="262"/>
      <c r="BA85" s="263"/>
      <c r="BB85" s="80">
        <f t="shared" si="70"/>
        <v>0</v>
      </c>
      <c r="BC85" s="74">
        <v>80</v>
      </c>
      <c r="BD85" s="75">
        <v>85</v>
      </c>
      <c r="BE85" s="75">
        <v>84</v>
      </c>
      <c r="BF85" s="75"/>
      <c r="BG85" s="75"/>
      <c r="BH85" s="76">
        <f t="shared" si="71"/>
        <v>249</v>
      </c>
      <c r="BI85" s="76">
        <f t="shared" si="72"/>
        <v>83</v>
      </c>
      <c r="BJ85" s="77">
        <v>1</v>
      </c>
      <c r="BK85" s="77">
        <v>19</v>
      </c>
      <c r="BL85" s="77"/>
      <c r="BM85" s="77"/>
      <c r="BN85" s="77"/>
      <c r="BO85" s="77"/>
      <c r="BP85" s="77"/>
      <c r="BQ85" s="77"/>
      <c r="BR85" s="77"/>
      <c r="BS85" s="77"/>
      <c r="BT85" s="78">
        <f t="shared" si="73"/>
        <v>20</v>
      </c>
      <c r="BU85" s="78">
        <f t="shared" si="74"/>
        <v>36.363636363636367</v>
      </c>
      <c r="BV85" s="81">
        <v>92</v>
      </c>
      <c r="BW85" s="81">
        <v>91</v>
      </c>
      <c r="BX85" s="81">
        <v>90</v>
      </c>
      <c r="BY85" s="82"/>
      <c r="BZ85" s="82"/>
      <c r="CA85" s="82">
        <f t="shared" si="75"/>
        <v>273</v>
      </c>
      <c r="CB85" s="82">
        <f t="shared" si="76"/>
        <v>91</v>
      </c>
      <c r="CC85" s="83">
        <v>90</v>
      </c>
      <c r="CD85" s="83">
        <v>83</v>
      </c>
      <c r="CE85" s="84"/>
      <c r="CF85" s="84"/>
      <c r="CG85" s="84"/>
      <c r="CH85" s="84">
        <f t="shared" si="77"/>
        <v>173</v>
      </c>
      <c r="CI85" s="84">
        <f t="shared" si="78"/>
        <v>86.5</v>
      </c>
      <c r="CJ85" s="85">
        <v>70</v>
      </c>
      <c r="CK85" s="85">
        <v>84</v>
      </c>
      <c r="CL85" s="86"/>
      <c r="CM85" s="86"/>
      <c r="CN85" s="86"/>
      <c r="CO85" s="86">
        <f t="shared" si="79"/>
        <v>154</v>
      </c>
      <c r="CP85" s="86">
        <f t="shared" si="80"/>
        <v>77</v>
      </c>
      <c r="CQ85" s="74"/>
      <c r="CR85" s="75"/>
      <c r="CS85" s="75"/>
      <c r="CT85" s="87"/>
      <c r="CU85" s="88"/>
      <c r="CV85" s="88"/>
      <c r="CW85" s="88"/>
      <c r="CX85" s="88"/>
      <c r="CY85" s="88" t="str">
        <f t="shared" si="81"/>
        <v/>
      </c>
      <c r="CZ85" s="89">
        <f t="shared" si="82"/>
        <v>0</v>
      </c>
      <c r="DA85" s="496">
        <v>20</v>
      </c>
      <c r="DB85" s="496"/>
      <c r="DC85" s="80">
        <f t="shared" si="83"/>
        <v>8.3333333333333321</v>
      </c>
      <c r="DD85" s="162" t="str">
        <f t="shared" si="84"/>
        <v/>
      </c>
      <c r="DE85" s="162">
        <f t="shared" si="85"/>
        <v>8.4210526315789469</v>
      </c>
      <c r="DF85" s="162">
        <f t="shared" si="86"/>
        <v>37.38636363636364</v>
      </c>
      <c r="DG85" s="162">
        <f t="shared" si="87"/>
        <v>8.3333333333333321</v>
      </c>
      <c r="DH85" s="93">
        <f t="shared" si="88"/>
        <v>54.140749601275914</v>
      </c>
      <c r="DI85" s="94">
        <f t="shared" si="89"/>
        <v>71.337968500797444</v>
      </c>
      <c r="DJ85" s="95">
        <f t="shared" si="90"/>
        <v>74.522638667375503</v>
      </c>
      <c r="DK85" s="96">
        <f t="shared" si="91"/>
        <v>77.07037480063795</v>
      </c>
      <c r="DL85" s="163">
        <f t="shared" si="92"/>
        <v>77</v>
      </c>
      <c r="DM85" s="164">
        <f t="shared" si="93"/>
        <v>4</v>
      </c>
      <c r="DN85" s="225">
        <f t="shared" si="94"/>
        <v>73</v>
      </c>
      <c r="DO85" s="240">
        <f t="shared" si="95"/>
        <v>75</v>
      </c>
      <c r="DR85" s="275" t="s">
        <v>52</v>
      </c>
      <c r="DS85" s="275"/>
      <c r="DT85" s="275"/>
      <c r="DU85" s="275"/>
      <c r="DV85" s="276">
        <f>COUNTIFS($DL$81:$DL$135,"&gt;=75",$DL$81:$DL$135,"&lt;80")</f>
        <v>6</v>
      </c>
      <c r="DW85" s="276"/>
    </row>
    <row r="86" spans="1:127" ht="18" customHeight="1">
      <c r="A86" s="70"/>
      <c r="B86" s="103" t="s">
        <v>397</v>
      </c>
      <c r="C86" s="234" t="s">
        <v>398</v>
      </c>
      <c r="D86" s="237"/>
      <c r="E86" s="74"/>
      <c r="F86" s="75"/>
      <c r="G86" s="75"/>
      <c r="H86" s="75"/>
      <c r="I86" s="75"/>
      <c r="J86" s="75"/>
      <c r="K86" s="75"/>
      <c r="L86" s="75"/>
      <c r="M86" s="76"/>
      <c r="N86" s="76"/>
      <c r="O86" s="76"/>
      <c r="P86" s="76"/>
      <c r="Q86" s="76" t="str">
        <f t="shared" si="62"/>
        <v/>
      </c>
      <c r="R86" s="76">
        <f t="shared" si="63"/>
        <v>0</v>
      </c>
      <c r="S86" s="77"/>
      <c r="T86" s="77"/>
      <c r="U86" s="77"/>
      <c r="V86" s="77"/>
      <c r="W86" s="77"/>
      <c r="X86" s="78"/>
      <c r="Y86" s="78"/>
      <c r="Z86" s="78"/>
      <c r="AA86" s="78"/>
      <c r="AB86" s="78"/>
      <c r="AC86" s="78" t="str">
        <f t="shared" si="64"/>
        <v/>
      </c>
      <c r="AD86" s="79" t="str">
        <f t="shared" si="65"/>
        <v/>
      </c>
      <c r="AE86" s="74">
        <v>4</v>
      </c>
      <c r="AF86" s="75">
        <v>1</v>
      </c>
      <c r="AG86" s="75">
        <v>1</v>
      </c>
      <c r="AH86" s="75">
        <v>12</v>
      </c>
      <c r="AI86" s="75">
        <v>1</v>
      </c>
      <c r="AJ86" s="75">
        <v>8</v>
      </c>
      <c r="AK86" s="75"/>
      <c r="AL86" s="76"/>
      <c r="AM86" s="76"/>
      <c r="AN86" s="76"/>
      <c r="AO86" s="76">
        <f t="shared" si="66"/>
        <v>27</v>
      </c>
      <c r="AP86" s="76">
        <f t="shared" si="67"/>
        <v>28.421052631578945</v>
      </c>
      <c r="AQ86" s="77"/>
      <c r="AR86" s="77"/>
      <c r="AS86" s="77"/>
      <c r="AT86" s="77"/>
      <c r="AU86" s="78"/>
      <c r="AV86" s="78"/>
      <c r="AW86" s="78"/>
      <c r="AX86" s="78" t="str">
        <f t="shared" si="68"/>
        <v/>
      </c>
      <c r="AY86" s="78">
        <f t="shared" si="69"/>
        <v>0</v>
      </c>
      <c r="AZ86" s="262"/>
      <c r="BA86" s="263"/>
      <c r="BB86" s="80">
        <f t="shared" si="70"/>
        <v>0</v>
      </c>
      <c r="BC86" s="74">
        <v>84</v>
      </c>
      <c r="BD86" s="75">
        <v>83</v>
      </c>
      <c r="BE86" s="75">
        <v>88</v>
      </c>
      <c r="BF86" s="75"/>
      <c r="BG86" s="75"/>
      <c r="BH86" s="76">
        <f t="shared" si="71"/>
        <v>255</v>
      </c>
      <c r="BI86" s="76">
        <f t="shared" si="72"/>
        <v>85</v>
      </c>
      <c r="BJ86" s="77">
        <v>18</v>
      </c>
      <c r="BK86" s="77">
        <v>1</v>
      </c>
      <c r="BL86" s="77"/>
      <c r="BM86" s="77"/>
      <c r="BN86" s="77"/>
      <c r="BO86" s="77"/>
      <c r="BP86" s="77"/>
      <c r="BQ86" s="77"/>
      <c r="BR86" s="77"/>
      <c r="BS86" s="77"/>
      <c r="BT86" s="78">
        <f t="shared" si="73"/>
        <v>19</v>
      </c>
      <c r="BU86" s="78">
        <f t="shared" si="74"/>
        <v>34.545454545454547</v>
      </c>
      <c r="BV86" s="81">
        <v>70</v>
      </c>
      <c r="BW86" s="81">
        <v>95</v>
      </c>
      <c r="BX86" s="81">
        <v>90</v>
      </c>
      <c r="BY86" s="82"/>
      <c r="BZ86" s="82"/>
      <c r="CA86" s="82">
        <f t="shared" si="75"/>
        <v>255</v>
      </c>
      <c r="CB86" s="82">
        <f t="shared" si="76"/>
        <v>85</v>
      </c>
      <c r="CC86" s="83">
        <v>82</v>
      </c>
      <c r="CD86" s="83">
        <v>78</v>
      </c>
      <c r="CE86" s="84"/>
      <c r="CF86" s="84"/>
      <c r="CG86" s="84"/>
      <c r="CH86" s="84">
        <f t="shared" si="77"/>
        <v>160</v>
      </c>
      <c r="CI86" s="84">
        <f t="shared" si="78"/>
        <v>80</v>
      </c>
      <c r="CJ86" s="85">
        <v>70</v>
      </c>
      <c r="CK86" s="85">
        <v>84</v>
      </c>
      <c r="CL86" s="86"/>
      <c r="CM86" s="86"/>
      <c r="CN86" s="86"/>
      <c r="CO86" s="86">
        <f t="shared" si="79"/>
        <v>154</v>
      </c>
      <c r="CP86" s="86">
        <f t="shared" si="80"/>
        <v>77</v>
      </c>
      <c r="CQ86" s="74"/>
      <c r="CR86" s="75"/>
      <c r="CS86" s="75"/>
      <c r="CT86" s="87"/>
      <c r="CU86" s="88"/>
      <c r="CV86" s="88"/>
      <c r="CW86" s="88"/>
      <c r="CX86" s="88"/>
      <c r="CY86" s="88" t="str">
        <f t="shared" si="81"/>
        <v/>
      </c>
      <c r="CZ86" s="89">
        <f t="shared" si="82"/>
        <v>0</v>
      </c>
      <c r="DA86" s="496">
        <v>23</v>
      </c>
      <c r="DB86" s="496"/>
      <c r="DC86" s="80">
        <f t="shared" si="83"/>
        <v>9.5833333333333339</v>
      </c>
      <c r="DD86" s="162" t="str">
        <f t="shared" si="84"/>
        <v/>
      </c>
      <c r="DE86" s="162">
        <f t="shared" si="85"/>
        <v>7.1052631578947363</v>
      </c>
      <c r="DF86" s="162">
        <f t="shared" si="86"/>
        <v>36.154545454545456</v>
      </c>
      <c r="DG86" s="162">
        <f t="shared" si="87"/>
        <v>9.5833333333333339</v>
      </c>
      <c r="DH86" s="93">
        <f t="shared" si="88"/>
        <v>52.843141945773532</v>
      </c>
      <c r="DI86" s="94">
        <f t="shared" si="89"/>
        <v>70.526963716108455</v>
      </c>
      <c r="DJ86" s="95">
        <f t="shared" si="90"/>
        <v>73.801745525429737</v>
      </c>
      <c r="DK86" s="96">
        <f t="shared" si="91"/>
        <v>76.421570972886769</v>
      </c>
      <c r="DL86" s="163">
        <f t="shared" si="92"/>
        <v>76</v>
      </c>
      <c r="DM86" s="164">
        <f t="shared" si="93"/>
        <v>-3</v>
      </c>
      <c r="DN86" s="225">
        <f t="shared" si="94"/>
        <v>79</v>
      </c>
      <c r="DO86" s="240">
        <f t="shared" si="95"/>
        <v>77.5</v>
      </c>
      <c r="DR86" s="275" t="s">
        <v>55</v>
      </c>
      <c r="DS86" s="275"/>
      <c r="DT86" s="275"/>
      <c r="DU86" s="275"/>
      <c r="DV86" s="276">
        <f>COUNTIFS($DL$81:$DL$135,"&lt;75")</f>
        <v>2</v>
      </c>
      <c r="DW86" s="276"/>
    </row>
    <row r="87" spans="1:127" ht="18" customHeight="1">
      <c r="A87" s="70"/>
      <c r="B87" s="103" t="s">
        <v>399</v>
      </c>
      <c r="C87" s="234" t="s">
        <v>400</v>
      </c>
      <c r="D87" s="235"/>
      <c r="E87" s="74"/>
      <c r="F87" s="75"/>
      <c r="G87" s="75"/>
      <c r="H87" s="75"/>
      <c r="I87" s="75"/>
      <c r="J87" s="75"/>
      <c r="K87" s="75"/>
      <c r="L87" s="75"/>
      <c r="M87" s="76"/>
      <c r="N87" s="76"/>
      <c r="O87" s="76"/>
      <c r="P87" s="76"/>
      <c r="Q87" s="76" t="str">
        <f t="shared" si="62"/>
        <v/>
      </c>
      <c r="R87" s="76">
        <f t="shared" si="63"/>
        <v>0</v>
      </c>
      <c r="S87" s="77"/>
      <c r="T87" s="77"/>
      <c r="U87" s="77"/>
      <c r="V87" s="77"/>
      <c r="W87" s="77"/>
      <c r="X87" s="78"/>
      <c r="Y87" s="78"/>
      <c r="Z87" s="78"/>
      <c r="AA87" s="78"/>
      <c r="AB87" s="78"/>
      <c r="AC87" s="78" t="str">
        <f t="shared" si="64"/>
        <v/>
      </c>
      <c r="AD87" s="79" t="str">
        <f t="shared" si="65"/>
        <v/>
      </c>
      <c r="AE87" s="74">
        <v>5</v>
      </c>
      <c r="AF87" s="75">
        <v>8</v>
      </c>
      <c r="AG87" s="75">
        <v>10</v>
      </c>
      <c r="AH87" s="75">
        <v>8</v>
      </c>
      <c r="AI87" s="75">
        <v>6</v>
      </c>
      <c r="AJ87" s="75">
        <v>14</v>
      </c>
      <c r="AK87" s="75"/>
      <c r="AL87" s="76"/>
      <c r="AM87" s="76"/>
      <c r="AN87" s="76"/>
      <c r="AO87" s="76">
        <f t="shared" si="66"/>
        <v>51</v>
      </c>
      <c r="AP87" s="76">
        <f t="shared" si="67"/>
        <v>53.684210526315788</v>
      </c>
      <c r="AQ87" s="77"/>
      <c r="AR87" s="77"/>
      <c r="AS87" s="77"/>
      <c r="AT87" s="77"/>
      <c r="AU87" s="78"/>
      <c r="AV87" s="78"/>
      <c r="AW87" s="78"/>
      <c r="AX87" s="78" t="str">
        <f t="shared" si="68"/>
        <v/>
      </c>
      <c r="AY87" s="78">
        <f t="shared" si="69"/>
        <v>0</v>
      </c>
      <c r="AZ87" s="262"/>
      <c r="BA87" s="263"/>
      <c r="BB87" s="80">
        <f t="shared" si="70"/>
        <v>0</v>
      </c>
      <c r="BC87" s="74">
        <v>82</v>
      </c>
      <c r="BD87" s="75">
        <v>82</v>
      </c>
      <c r="BE87" s="75">
        <v>70</v>
      </c>
      <c r="BF87" s="75"/>
      <c r="BG87" s="75"/>
      <c r="BH87" s="76">
        <f t="shared" si="71"/>
        <v>234</v>
      </c>
      <c r="BI87" s="76">
        <f t="shared" si="72"/>
        <v>78</v>
      </c>
      <c r="BJ87" s="77">
        <v>19</v>
      </c>
      <c r="BK87" s="77">
        <v>19</v>
      </c>
      <c r="BL87" s="77"/>
      <c r="BM87" s="77"/>
      <c r="BN87" s="77"/>
      <c r="BO87" s="77"/>
      <c r="BP87" s="77"/>
      <c r="BQ87" s="77"/>
      <c r="BR87" s="77"/>
      <c r="BS87" s="77"/>
      <c r="BT87" s="78">
        <f t="shared" si="73"/>
        <v>38</v>
      </c>
      <c r="BU87" s="78">
        <f t="shared" si="74"/>
        <v>69.090909090909093</v>
      </c>
      <c r="BV87" s="81">
        <v>92</v>
      </c>
      <c r="BW87" s="81">
        <v>91</v>
      </c>
      <c r="BX87" s="81">
        <v>97</v>
      </c>
      <c r="BY87" s="82"/>
      <c r="BZ87" s="82"/>
      <c r="CA87" s="82">
        <f t="shared" si="75"/>
        <v>280</v>
      </c>
      <c r="CB87" s="82">
        <f t="shared" si="76"/>
        <v>93.333333333333329</v>
      </c>
      <c r="CC87" s="83">
        <v>83</v>
      </c>
      <c r="CD87" s="83">
        <v>89</v>
      </c>
      <c r="CE87" s="84"/>
      <c r="CF87" s="84"/>
      <c r="CG87" s="84"/>
      <c r="CH87" s="84">
        <f t="shared" si="77"/>
        <v>172</v>
      </c>
      <c r="CI87" s="84">
        <f t="shared" si="78"/>
        <v>86</v>
      </c>
      <c r="CJ87" s="85">
        <v>89</v>
      </c>
      <c r="CK87" s="85">
        <v>98</v>
      </c>
      <c r="CL87" s="86"/>
      <c r="CM87" s="86"/>
      <c r="CN87" s="86"/>
      <c r="CO87" s="86">
        <f t="shared" si="79"/>
        <v>187</v>
      </c>
      <c r="CP87" s="86">
        <f t="shared" si="80"/>
        <v>93.5</v>
      </c>
      <c r="CQ87" s="74"/>
      <c r="CR87" s="75"/>
      <c r="CS87" s="75"/>
      <c r="CT87" s="87"/>
      <c r="CU87" s="88"/>
      <c r="CV87" s="88"/>
      <c r="CW87" s="88"/>
      <c r="CX87" s="88"/>
      <c r="CY87" s="88" t="str">
        <f t="shared" si="81"/>
        <v/>
      </c>
      <c r="CZ87" s="89">
        <f t="shared" si="82"/>
        <v>0</v>
      </c>
      <c r="DA87" s="496">
        <v>27</v>
      </c>
      <c r="DB87" s="496"/>
      <c r="DC87" s="80">
        <f t="shared" si="83"/>
        <v>11.25</v>
      </c>
      <c r="DD87" s="162" t="str">
        <f t="shared" si="84"/>
        <v/>
      </c>
      <c r="DE87" s="162">
        <f t="shared" si="85"/>
        <v>13.421052631578949</v>
      </c>
      <c r="DF87" s="162">
        <f t="shared" si="86"/>
        <v>41.992424242424242</v>
      </c>
      <c r="DG87" s="162">
        <f t="shared" si="87"/>
        <v>11.25</v>
      </c>
      <c r="DH87" s="93">
        <f t="shared" si="88"/>
        <v>66.663476874003194</v>
      </c>
      <c r="DI87" s="94">
        <f t="shared" si="89"/>
        <v>79.164673046251991</v>
      </c>
      <c r="DJ87" s="95">
        <f t="shared" si="90"/>
        <v>81.479709374446216</v>
      </c>
      <c r="DK87" s="96">
        <f t="shared" si="91"/>
        <v>83.331738437001604</v>
      </c>
      <c r="DL87" s="163">
        <f t="shared" si="92"/>
        <v>83</v>
      </c>
      <c r="DM87" s="164">
        <f t="shared" si="93"/>
        <v>5</v>
      </c>
      <c r="DN87" s="225">
        <f t="shared" si="94"/>
        <v>78</v>
      </c>
      <c r="DO87" s="240">
        <f t="shared" si="95"/>
        <v>80.5</v>
      </c>
      <c r="DR87" s="272" t="s">
        <v>25</v>
      </c>
      <c r="DS87" s="272"/>
      <c r="DT87" s="272"/>
      <c r="DU87" s="272"/>
      <c r="DV87" s="273">
        <f>SUM(DV81:DW86)</f>
        <v>30</v>
      </c>
      <c r="DW87" s="273"/>
    </row>
    <row r="88" spans="1:127" ht="18" customHeight="1">
      <c r="A88" s="70"/>
      <c r="B88" s="103" t="s">
        <v>401</v>
      </c>
      <c r="C88" s="234" t="s">
        <v>402</v>
      </c>
      <c r="D88" s="235"/>
      <c r="E88" s="74"/>
      <c r="F88" s="75"/>
      <c r="G88" s="75"/>
      <c r="H88" s="75"/>
      <c r="I88" s="75"/>
      <c r="J88" s="75"/>
      <c r="K88" s="75"/>
      <c r="L88" s="75"/>
      <c r="M88" s="76"/>
      <c r="N88" s="76"/>
      <c r="O88" s="76"/>
      <c r="P88" s="76"/>
      <c r="Q88" s="76" t="str">
        <f t="shared" si="62"/>
        <v/>
      </c>
      <c r="R88" s="76">
        <f t="shared" si="63"/>
        <v>0</v>
      </c>
      <c r="S88" s="77"/>
      <c r="T88" s="77"/>
      <c r="U88" s="77"/>
      <c r="V88" s="77"/>
      <c r="W88" s="77"/>
      <c r="X88" s="78"/>
      <c r="Y88" s="78"/>
      <c r="Z88" s="78"/>
      <c r="AA88" s="78"/>
      <c r="AB88" s="78"/>
      <c r="AC88" s="78" t="str">
        <f t="shared" si="64"/>
        <v/>
      </c>
      <c r="AD88" s="79" t="str">
        <f t="shared" si="65"/>
        <v/>
      </c>
      <c r="AE88" s="74"/>
      <c r="AF88" s="75"/>
      <c r="AG88" s="75"/>
      <c r="AH88" s="75"/>
      <c r="AI88" s="75"/>
      <c r="AJ88" s="75"/>
      <c r="AK88" s="75"/>
      <c r="AL88" s="76"/>
      <c r="AM88" s="76"/>
      <c r="AN88" s="76"/>
      <c r="AO88" s="76" t="str">
        <f t="shared" si="66"/>
        <v/>
      </c>
      <c r="AP88" s="76" t="str">
        <f t="shared" si="67"/>
        <v/>
      </c>
      <c r="AQ88" s="77"/>
      <c r="AR88" s="77"/>
      <c r="AS88" s="77"/>
      <c r="AT88" s="77"/>
      <c r="AU88" s="78"/>
      <c r="AV88" s="78"/>
      <c r="AW88" s="78"/>
      <c r="AX88" s="78" t="str">
        <f t="shared" si="68"/>
        <v/>
      </c>
      <c r="AY88" s="78">
        <f t="shared" si="69"/>
        <v>0</v>
      </c>
      <c r="AZ88" s="262"/>
      <c r="BA88" s="263"/>
      <c r="BB88" s="80">
        <f t="shared" si="70"/>
        <v>0</v>
      </c>
      <c r="BC88" s="74"/>
      <c r="BD88" s="75"/>
      <c r="BE88" s="75"/>
      <c r="BF88" s="75"/>
      <c r="BG88" s="75"/>
      <c r="BH88" s="76" t="str">
        <f t="shared" si="71"/>
        <v/>
      </c>
      <c r="BI88" s="76" t="str">
        <f t="shared" si="72"/>
        <v/>
      </c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8" t="str">
        <f t="shared" si="73"/>
        <v/>
      </c>
      <c r="BU88" s="78" t="str">
        <f t="shared" si="74"/>
        <v/>
      </c>
      <c r="BV88" s="81"/>
      <c r="BW88" s="81"/>
      <c r="BX88" s="81"/>
      <c r="BY88" s="82"/>
      <c r="BZ88" s="82"/>
      <c r="CA88" s="82" t="str">
        <f t="shared" si="75"/>
        <v/>
      </c>
      <c r="CB88" s="82" t="str">
        <f t="shared" si="76"/>
        <v/>
      </c>
      <c r="CC88" s="83"/>
      <c r="CD88" s="83"/>
      <c r="CE88" s="84"/>
      <c r="CF88" s="84"/>
      <c r="CG88" s="84"/>
      <c r="CH88" s="84" t="str">
        <f t="shared" si="77"/>
        <v/>
      </c>
      <c r="CI88" s="84" t="str">
        <f t="shared" si="78"/>
        <v/>
      </c>
      <c r="CJ88" s="85"/>
      <c r="CK88" s="85"/>
      <c r="CL88" s="86"/>
      <c r="CM88" s="86"/>
      <c r="CN88" s="86"/>
      <c r="CO88" s="86" t="str">
        <f t="shared" si="79"/>
        <v/>
      </c>
      <c r="CP88" s="86" t="str">
        <f t="shared" si="80"/>
        <v/>
      </c>
      <c r="CQ88" s="74"/>
      <c r="CR88" s="75"/>
      <c r="CS88" s="75"/>
      <c r="CT88" s="87"/>
      <c r="CU88" s="88"/>
      <c r="CV88" s="88"/>
      <c r="CW88" s="88"/>
      <c r="CX88" s="88"/>
      <c r="CY88" s="88" t="str">
        <f t="shared" si="81"/>
        <v/>
      </c>
      <c r="CZ88" s="89">
        <f t="shared" si="82"/>
        <v>0</v>
      </c>
      <c r="DA88" s="496"/>
      <c r="DB88" s="496"/>
      <c r="DC88" s="80" t="str">
        <f t="shared" si="83"/>
        <v/>
      </c>
      <c r="DD88" s="162" t="str">
        <f t="shared" si="84"/>
        <v/>
      </c>
      <c r="DE88" s="162" t="str">
        <f t="shared" si="85"/>
        <v/>
      </c>
      <c r="DF88" s="162" t="str">
        <f t="shared" si="86"/>
        <v/>
      </c>
      <c r="DG88" s="162" t="str">
        <f t="shared" si="87"/>
        <v/>
      </c>
      <c r="DH88" s="93" t="str">
        <f t="shared" si="88"/>
        <v/>
      </c>
      <c r="DI88" s="94" t="str">
        <f t="shared" si="89"/>
        <v/>
      </c>
      <c r="DJ88" s="95" t="str">
        <f t="shared" si="90"/>
        <v/>
      </c>
      <c r="DK88" s="96" t="str">
        <f t="shared" si="91"/>
        <v/>
      </c>
      <c r="DL88" s="163" t="str">
        <f t="shared" si="92"/>
        <v/>
      </c>
      <c r="DM88" s="164" t="str">
        <f t="shared" si="93"/>
        <v/>
      </c>
      <c r="DN88" s="225" t="str">
        <f t="shared" si="94"/>
        <v/>
      </c>
      <c r="DO88" s="240" t="str">
        <f t="shared" si="95"/>
        <v/>
      </c>
    </row>
    <row r="89" spans="1:127" ht="18" customHeight="1">
      <c r="A89" s="70"/>
      <c r="B89" s="103" t="s">
        <v>403</v>
      </c>
      <c r="C89" s="234" t="s">
        <v>404</v>
      </c>
      <c r="D89" s="235"/>
      <c r="E89" s="74"/>
      <c r="F89" s="75"/>
      <c r="G89" s="75"/>
      <c r="H89" s="75"/>
      <c r="I89" s="75"/>
      <c r="J89" s="75"/>
      <c r="K89" s="75"/>
      <c r="L89" s="75"/>
      <c r="M89" s="76"/>
      <c r="N89" s="76"/>
      <c r="O89" s="76"/>
      <c r="P89" s="76"/>
      <c r="Q89" s="76" t="str">
        <f t="shared" si="62"/>
        <v/>
      </c>
      <c r="R89" s="76">
        <f t="shared" si="63"/>
        <v>0</v>
      </c>
      <c r="S89" s="77"/>
      <c r="T89" s="77"/>
      <c r="U89" s="77"/>
      <c r="V89" s="77"/>
      <c r="W89" s="77"/>
      <c r="X89" s="78"/>
      <c r="Y89" s="78"/>
      <c r="Z89" s="78"/>
      <c r="AA89" s="78"/>
      <c r="AB89" s="78"/>
      <c r="AC89" s="78" t="str">
        <f t="shared" si="64"/>
        <v/>
      </c>
      <c r="AD89" s="79" t="str">
        <f t="shared" si="65"/>
        <v/>
      </c>
      <c r="AE89" s="74">
        <v>6</v>
      </c>
      <c r="AF89" s="75">
        <v>7</v>
      </c>
      <c r="AG89" s="75">
        <v>1</v>
      </c>
      <c r="AH89" s="75">
        <v>11</v>
      </c>
      <c r="AI89" s="75">
        <v>1</v>
      </c>
      <c r="AJ89" s="75">
        <v>18</v>
      </c>
      <c r="AK89" s="75"/>
      <c r="AL89" s="76"/>
      <c r="AM89" s="76"/>
      <c r="AN89" s="76"/>
      <c r="AO89" s="76">
        <f t="shared" si="66"/>
        <v>44</v>
      </c>
      <c r="AP89" s="76">
        <f t="shared" si="67"/>
        <v>46.315789473684212</v>
      </c>
      <c r="AQ89" s="77"/>
      <c r="AR89" s="77"/>
      <c r="AS89" s="77"/>
      <c r="AT89" s="77"/>
      <c r="AU89" s="78"/>
      <c r="AV89" s="78"/>
      <c r="AW89" s="78"/>
      <c r="AX89" s="78" t="str">
        <f t="shared" si="68"/>
        <v/>
      </c>
      <c r="AY89" s="78">
        <f t="shared" si="69"/>
        <v>0</v>
      </c>
      <c r="AZ89" s="262"/>
      <c r="BA89" s="263"/>
      <c r="BB89" s="80">
        <f t="shared" si="70"/>
        <v>0</v>
      </c>
      <c r="BC89" s="74">
        <v>83</v>
      </c>
      <c r="BD89" s="75">
        <v>87</v>
      </c>
      <c r="BE89" s="75">
        <v>84</v>
      </c>
      <c r="BF89" s="75"/>
      <c r="BG89" s="75"/>
      <c r="BH89" s="76">
        <f t="shared" si="71"/>
        <v>254</v>
      </c>
      <c r="BI89" s="76">
        <f t="shared" si="72"/>
        <v>84.666666666666671</v>
      </c>
      <c r="BJ89" s="77">
        <v>1</v>
      </c>
      <c r="BK89" s="77">
        <v>1</v>
      </c>
      <c r="BL89" s="77"/>
      <c r="BM89" s="77"/>
      <c r="BN89" s="77"/>
      <c r="BO89" s="77"/>
      <c r="BP89" s="77"/>
      <c r="BQ89" s="77"/>
      <c r="BR89" s="77"/>
      <c r="BS89" s="77"/>
      <c r="BT89" s="78">
        <f t="shared" si="73"/>
        <v>2</v>
      </c>
      <c r="BU89" s="78">
        <f t="shared" si="74"/>
        <v>3.6363636363636362</v>
      </c>
      <c r="BV89" s="81">
        <v>92</v>
      </c>
      <c r="BW89" s="81">
        <v>93</v>
      </c>
      <c r="BX89" s="81">
        <v>90</v>
      </c>
      <c r="BY89" s="82"/>
      <c r="BZ89" s="82"/>
      <c r="CA89" s="82">
        <f t="shared" si="75"/>
        <v>275</v>
      </c>
      <c r="CB89" s="82">
        <f t="shared" si="76"/>
        <v>91.666666666666657</v>
      </c>
      <c r="CC89" s="83">
        <v>70</v>
      </c>
      <c r="CD89" s="83">
        <v>70</v>
      </c>
      <c r="CE89" s="84"/>
      <c r="CF89" s="84"/>
      <c r="CG89" s="84"/>
      <c r="CH89" s="84">
        <f t="shared" si="77"/>
        <v>140</v>
      </c>
      <c r="CI89" s="84">
        <f t="shared" si="78"/>
        <v>70</v>
      </c>
      <c r="CJ89" s="85">
        <v>83</v>
      </c>
      <c r="CK89" s="85">
        <v>80</v>
      </c>
      <c r="CL89" s="86"/>
      <c r="CM89" s="86"/>
      <c r="CN89" s="86"/>
      <c r="CO89" s="86">
        <f t="shared" si="79"/>
        <v>163</v>
      </c>
      <c r="CP89" s="86">
        <f t="shared" si="80"/>
        <v>81.5</v>
      </c>
      <c r="CQ89" s="74"/>
      <c r="CR89" s="75"/>
      <c r="CS89" s="75"/>
      <c r="CT89" s="87"/>
      <c r="CU89" s="88"/>
      <c r="CV89" s="88"/>
      <c r="CW89" s="88"/>
      <c r="CX89" s="88"/>
      <c r="CY89" s="88" t="str">
        <f t="shared" si="81"/>
        <v/>
      </c>
      <c r="CZ89" s="89">
        <f t="shared" si="82"/>
        <v>0</v>
      </c>
      <c r="DA89" s="496">
        <v>41</v>
      </c>
      <c r="DB89" s="496"/>
      <c r="DC89" s="80">
        <f t="shared" si="83"/>
        <v>17.083333333333332</v>
      </c>
      <c r="DD89" s="162" t="str">
        <f t="shared" si="84"/>
        <v/>
      </c>
      <c r="DE89" s="162">
        <f t="shared" si="85"/>
        <v>11.578947368421051</v>
      </c>
      <c r="DF89" s="162">
        <f t="shared" si="86"/>
        <v>33.146969696969698</v>
      </c>
      <c r="DG89" s="162">
        <f t="shared" si="87"/>
        <v>17.083333333333332</v>
      </c>
      <c r="DH89" s="93">
        <f t="shared" si="88"/>
        <v>61.809250398724075</v>
      </c>
      <c r="DI89" s="94">
        <f t="shared" si="89"/>
        <v>76.130781499202541</v>
      </c>
      <c r="DJ89" s="95">
        <f t="shared" si="90"/>
        <v>78.78291688818004</v>
      </c>
      <c r="DK89" s="96">
        <f t="shared" si="91"/>
        <v>80.904625199362044</v>
      </c>
      <c r="DL89" s="163">
        <f t="shared" si="92"/>
        <v>81</v>
      </c>
      <c r="DM89" s="164">
        <f t="shared" si="93"/>
        <v>-1</v>
      </c>
      <c r="DN89" s="225">
        <f t="shared" si="94"/>
        <v>82</v>
      </c>
      <c r="DO89" s="240">
        <f t="shared" si="95"/>
        <v>81.5</v>
      </c>
    </row>
    <row r="90" spans="1:127" ht="18" customHeight="1">
      <c r="A90" s="70"/>
      <c r="B90" s="71" t="s">
        <v>405</v>
      </c>
      <c r="C90" s="236" t="s">
        <v>406</v>
      </c>
      <c r="D90" s="235"/>
      <c r="E90" s="74"/>
      <c r="F90" s="75"/>
      <c r="G90" s="75"/>
      <c r="H90" s="75"/>
      <c r="I90" s="75"/>
      <c r="J90" s="75"/>
      <c r="K90" s="75"/>
      <c r="L90" s="75"/>
      <c r="M90" s="76"/>
      <c r="N90" s="76"/>
      <c r="O90" s="76"/>
      <c r="P90" s="76"/>
      <c r="Q90" s="76" t="str">
        <f t="shared" si="62"/>
        <v/>
      </c>
      <c r="R90" s="76">
        <f t="shared" si="63"/>
        <v>0</v>
      </c>
      <c r="S90" s="77"/>
      <c r="T90" s="77"/>
      <c r="U90" s="77"/>
      <c r="V90" s="77"/>
      <c r="W90" s="77"/>
      <c r="X90" s="78"/>
      <c r="Y90" s="78"/>
      <c r="Z90" s="78"/>
      <c r="AA90" s="78"/>
      <c r="AB90" s="78"/>
      <c r="AC90" s="78" t="str">
        <f t="shared" si="64"/>
        <v/>
      </c>
      <c r="AD90" s="79" t="str">
        <f t="shared" si="65"/>
        <v/>
      </c>
      <c r="AE90" s="74">
        <v>8</v>
      </c>
      <c r="AF90" s="75">
        <v>6</v>
      </c>
      <c r="AG90" s="75">
        <v>8</v>
      </c>
      <c r="AH90" s="75">
        <v>8</v>
      </c>
      <c r="AI90" s="75">
        <v>5</v>
      </c>
      <c r="AJ90" s="75">
        <v>6</v>
      </c>
      <c r="AK90" s="75"/>
      <c r="AL90" s="76"/>
      <c r="AM90" s="76"/>
      <c r="AN90" s="76"/>
      <c r="AO90" s="76">
        <f t="shared" si="66"/>
        <v>41</v>
      </c>
      <c r="AP90" s="76">
        <f t="shared" si="67"/>
        <v>43.15789473684211</v>
      </c>
      <c r="AQ90" s="77"/>
      <c r="AR90" s="77"/>
      <c r="AS90" s="77"/>
      <c r="AT90" s="77"/>
      <c r="AU90" s="78"/>
      <c r="AV90" s="78"/>
      <c r="AW90" s="78"/>
      <c r="AX90" s="78" t="str">
        <f t="shared" si="68"/>
        <v/>
      </c>
      <c r="AY90" s="78">
        <f t="shared" si="69"/>
        <v>0</v>
      </c>
      <c r="AZ90" s="262"/>
      <c r="BA90" s="263"/>
      <c r="BB90" s="80">
        <f t="shared" si="70"/>
        <v>0</v>
      </c>
      <c r="BC90" s="74">
        <v>70</v>
      </c>
      <c r="BD90" s="75">
        <v>87</v>
      </c>
      <c r="BE90" s="75">
        <v>88</v>
      </c>
      <c r="BF90" s="75"/>
      <c r="BG90" s="75"/>
      <c r="BH90" s="76">
        <f t="shared" si="71"/>
        <v>245</v>
      </c>
      <c r="BI90" s="76">
        <f t="shared" si="72"/>
        <v>81.666666666666671</v>
      </c>
      <c r="BJ90" s="77">
        <v>1</v>
      </c>
      <c r="BK90" s="77">
        <v>23</v>
      </c>
      <c r="BL90" s="77"/>
      <c r="BM90" s="77"/>
      <c r="BN90" s="77"/>
      <c r="BO90" s="77"/>
      <c r="BP90" s="77"/>
      <c r="BQ90" s="77"/>
      <c r="BR90" s="77"/>
      <c r="BS90" s="77"/>
      <c r="BT90" s="78">
        <f t="shared" si="73"/>
        <v>24</v>
      </c>
      <c r="BU90" s="78">
        <f t="shared" si="74"/>
        <v>43.636363636363633</v>
      </c>
      <c r="BV90" s="81">
        <v>95</v>
      </c>
      <c r="BW90" s="81">
        <v>91</v>
      </c>
      <c r="BX90" s="81">
        <v>90</v>
      </c>
      <c r="BY90" s="82"/>
      <c r="BZ90" s="82"/>
      <c r="CA90" s="82">
        <f t="shared" si="75"/>
        <v>276</v>
      </c>
      <c r="CB90" s="82">
        <f t="shared" si="76"/>
        <v>92</v>
      </c>
      <c r="CC90" s="83">
        <v>70</v>
      </c>
      <c r="CD90" s="83">
        <v>86</v>
      </c>
      <c r="CE90" s="84"/>
      <c r="CF90" s="84"/>
      <c r="CG90" s="84"/>
      <c r="CH90" s="84">
        <f t="shared" si="77"/>
        <v>156</v>
      </c>
      <c r="CI90" s="84">
        <f t="shared" si="78"/>
        <v>78</v>
      </c>
      <c r="CJ90" s="85">
        <v>70</v>
      </c>
      <c r="CK90" s="85">
        <v>84</v>
      </c>
      <c r="CL90" s="86"/>
      <c r="CM90" s="86"/>
      <c r="CN90" s="86"/>
      <c r="CO90" s="86">
        <f t="shared" si="79"/>
        <v>154</v>
      </c>
      <c r="CP90" s="86">
        <f t="shared" si="80"/>
        <v>77</v>
      </c>
      <c r="CQ90" s="74"/>
      <c r="CR90" s="75"/>
      <c r="CS90" s="75"/>
      <c r="CT90" s="87"/>
      <c r="CU90" s="88"/>
      <c r="CV90" s="88"/>
      <c r="CW90" s="88"/>
      <c r="CX90" s="88"/>
      <c r="CY90" s="88" t="str">
        <f t="shared" si="81"/>
        <v/>
      </c>
      <c r="CZ90" s="89">
        <f t="shared" si="82"/>
        <v>0</v>
      </c>
      <c r="DA90" s="496">
        <v>26</v>
      </c>
      <c r="DB90" s="496"/>
      <c r="DC90" s="80">
        <f t="shared" si="83"/>
        <v>10.833333333333336</v>
      </c>
      <c r="DD90" s="162" t="str">
        <f t="shared" si="84"/>
        <v/>
      </c>
      <c r="DE90" s="162">
        <f t="shared" si="85"/>
        <v>10.789473684210527</v>
      </c>
      <c r="DF90" s="162">
        <f t="shared" si="86"/>
        <v>37.230303030303027</v>
      </c>
      <c r="DG90" s="162">
        <f t="shared" si="87"/>
        <v>10.833333333333336</v>
      </c>
      <c r="DH90" s="93">
        <f t="shared" si="88"/>
        <v>58.85311004784689</v>
      </c>
      <c r="DI90" s="94">
        <f t="shared" si="89"/>
        <v>74.283193779904309</v>
      </c>
      <c r="DJ90" s="95">
        <f t="shared" si="90"/>
        <v>77.140616693248276</v>
      </c>
      <c r="DK90" s="96">
        <f t="shared" si="91"/>
        <v>79.426555023923441</v>
      </c>
      <c r="DL90" s="163">
        <f t="shared" si="92"/>
        <v>79</v>
      </c>
      <c r="DM90" s="164">
        <f t="shared" si="93"/>
        <v>-1</v>
      </c>
      <c r="DN90" s="225">
        <f t="shared" si="94"/>
        <v>80</v>
      </c>
      <c r="DO90" s="240">
        <f t="shared" si="95"/>
        <v>79.5</v>
      </c>
    </row>
    <row r="91" spans="1:127" ht="18" customHeight="1">
      <c r="A91" s="70"/>
      <c r="B91" s="71" t="s">
        <v>407</v>
      </c>
      <c r="C91" s="236" t="s">
        <v>408</v>
      </c>
      <c r="D91" s="237"/>
      <c r="E91" s="74"/>
      <c r="F91" s="75"/>
      <c r="G91" s="75"/>
      <c r="H91" s="75"/>
      <c r="I91" s="75"/>
      <c r="J91" s="75"/>
      <c r="K91" s="75"/>
      <c r="L91" s="75"/>
      <c r="M91" s="76"/>
      <c r="N91" s="76"/>
      <c r="O91" s="76"/>
      <c r="P91" s="76"/>
      <c r="Q91" s="76" t="str">
        <f t="shared" si="62"/>
        <v/>
      </c>
      <c r="R91" s="76">
        <f t="shared" si="63"/>
        <v>0</v>
      </c>
      <c r="S91" s="77"/>
      <c r="T91" s="77"/>
      <c r="U91" s="77"/>
      <c r="V91" s="77"/>
      <c r="W91" s="77"/>
      <c r="X91" s="78"/>
      <c r="Y91" s="78"/>
      <c r="Z91" s="78"/>
      <c r="AA91" s="78"/>
      <c r="AB91" s="78"/>
      <c r="AC91" s="78" t="str">
        <f t="shared" si="64"/>
        <v/>
      </c>
      <c r="AD91" s="79" t="str">
        <f t="shared" si="65"/>
        <v/>
      </c>
      <c r="AE91" s="74">
        <v>4</v>
      </c>
      <c r="AF91" s="75">
        <v>4</v>
      </c>
      <c r="AG91" s="75">
        <v>10</v>
      </c>
      <c r="AH91" s="75">
        <v>9</v>
      </c>
      <c r="AI91" s="75">
        <v>7</v>
      </c>
      <c r="AJ91" s="75">
        <v>3</v>
      </c>
      <c r="AK91" s="75"/>
      <c r="AL91" s="76"/>
      <c r="AM91" s="76"/>
      <c r="AN91" s="76"/>
      <c r="AO91" s="76">
        <f t="shared" si="66"/>
        <v>37</v>
      </c>
      <c r="AP91" s="76">
        <f t="shared" si="67"/>
        <v>38.94736842105263</v>
      </c>
      <c r="AQ91" s="77"/>
      <c r="AR91" s="77"/>
      <c r="AS91" s="77"/>
      <c r="AT91" s="77"/>
      <c r="AU91" s="78"/>
      <c r="AV91" s="78"/>
      <c r="AW91" s="78"/>
      <c r="AX91" s="78" t="str">
        <f t="shared" si="68"/>
        <v/>
      </c>
      <c r="AY91" s="78">
        <f t="shared" si="69"/>
        <v>0</v>
      </c>
      <c r="AZ91" s="262"/>
      <c r="BA91" s="263"/>
      <c r="BB91" s="80">
        <f t="shared" si="70"/>
        <v>0</v>
      </c>
      <c r="BC91" s="74">
        <v>83</v>
      </c>
      <c r="BD91" s="75">
        <v>85</v>
      </c>
      <c r="BE91" s="75">
        <v>82</v>
      </c>
      <c r="BF91" s="75"/>
      <c r="BG91" s="75"/>
      <c r="BH91" s="76">
        <f t="shared" si="71"/>
        <v>250</v>
      </c>
      <c r="BI91" s="76">
        <f t="shared" si="72"/>
        <v>83.333333333333343</v>
      </c>
      <c r="BJ91" s="77">
        <v>1</v>
      </c>
      <c r="BK91" s="77">
        <v>21</v>
      </c>
      <c r="BL91" s="77"/>
      <c r="BM91" s="77"/>
      <c r="BN91" s="77"/>
      <c r="BO91" s="77"/>
      <c r="BP91" s="77"/>
      <c r="BQ91" s="77"/>
      <c r="BR91" s="77"/>
      <c r="BS91" s="77"/>
      <c r="BT91" s="78">
        <f t="shared" si="73"/>
        <v>22</v>
      </c>
      <c r="BU91" s="78">
        <f t="shared" si="74"/>
        <v>40</v>
      </c>
      <c r="BV91" s="81">
        <v>70</v>
      </c>
      <c r="BW91" s="81">
        <v>91</v>
      </c>
      <c r="BX91" s="81">
        <v>97</v>
      </c>
      <c r="BY91" s="82"/>
      <c r="BZ91" s="82"/>
      <c r="CA91" s="82">
        <f t="shared" si="75"/>
        <v>258</v>
      </c>
      <c r="CB91" s="82">
        <f t="shared" si="76"/>
        <v>86</v>
      </c>
      <c r="CC91" s="83">
        <v>70</v>
      </c>
      <c r="CD91" s="83">
        <v>70</v>
      </c>
      <c r="CE91" s="84"/>
      <c r="CF91" s="84"/>
      <c r="CG91" s="84"/>
      <c r="CH91" s="84">
        <f t="shared" si="77"/>
        <v>140</v>
      </c>
      <c r="CI91" s="84">
        <f t="shared" si="78"/>
        <v>70</v>
      </c>
      <c r="CJ91" s="85">
        <v>87</v>
      </c>
      <c r="CK91" s="85">
        <v>98</v>
      </c>
      <c r="CL91" s="86"/>
      <c r="CM91" s="86"/>
      <c r="CN91" s="86"/>
      <c r="CO91" s="86">
        <f t="shared" si="79"/>
        <v>185</v>
      </c>
      <c r="CP91" s="86">
        <f t="shared" si="80"/>
        <v>92.5</v>
      </c>
      <c r="CQ91" s="74"/>
      <c r="CR91" s="75"/>
      <c r="CS91" s="75"/>
      <c r="CT91" s="87"/>
      <c r="CU91" s="88"/>
      <c r="CV91" s="88"/>
      <c r="CW91" s="88"/>
      <c r="CX91" s="88"/>
      <c r="CY91" s="88" t="str">
        <f t="shared" si="81"/>
        <v/>
      </c>
      <c r="CZ91" s="89">
        <f t="shared" si="82"/>
        <v>0</v>
      </c>
      <c r="DA91" s="496">
        <v>34</v>
      </c>
      <c r="DB91" s="496"/>
      <c r="DC91" s="80">
        <f t="shared" si="83"/>
        <v>14.166666666666664</v>
      </c>
      <c r="DD91" s="162" t="str">
        <f t="shared" si="84"/>
        <v/>
      </c>
      <c r="DE91" s="162">
        <f t="shared" si="85"/>
        <v>9.7368421052631575</v>
      </c>
      <c r="DF91" s="162">
        <f t="shared" si="86"/>
        <v>37.183333333333337</v>
      </c>
      <c r="DG91" s="162">
        <f t="shared" si="87"/>
        <v>14.166666666666664</v>
      </c>
      <c r="DH91" s="93">
        <f t="shared" si="88"/>
        <v>61.086842105263159</v>
      </c>
      <c r="DI91" s="94">
        <f t="shared" si="89"/>
        <v>75.67927631578948</v>
      </c>
      <c r="DJ91" s="95">
        <f t="shared" si="90"/>
        <v>78.381578947368425</v>
      </c>
      <c r="DK91" s="96">
        <f t="shared" si="91"/>
        <v>80.543421052631572</v>
      </c>
      <c r="DL91" s="163">
        <f t="shared" si="92"/>
        <v>81</v>
      </c>
      <c r="DM91" s="164">
        <f t="shared" si="93"/>
        <v>1</v>
      </c>
      <c r="DN91" s="225">
        <f t="shared" si="94"/>
        <v>80</v>
      </c>
      <c r="DO91" s="240">
        <f t="shared" si="95"/>
        <v>80.5</v>
      </c>
    </row>
    <row r="92" spans="1:127" ht="18" customHeight="1">
      <c r="A92" s="70"/>
      <c r="B92" s="71" t="s">
        <v>409</v>
      </c>
      <c r="C92" s="236" t="s">
        <v>410</v>
      </c>
      <c r="D92" s="237"/>
      <c r="E92" s="74"/>
      <c r="F92" s="75"/>
      <c r="G92" s="75"/>
      <c r="H92" s="75"/>
      <c r="I92" s="75"/>
      <c r="J92" s="75"/>
      <c r="K92" s="75"/>
      <c r="L92" s="75"/>
      <c r="M92" s="76"/>
      <c r="N92" s="76"/>
      <c r="O92" s="76"/>
      <c r="P92" s="76"/>
      <c r="Q92" s="76" t="str">
        <f t="shared" si="62"/>
        <v/>
      </c>
      <c r="R92" s="76">
        <f t="shared" si="63"/>
        <v>0</v>
      </c>
      <c r="S92" s="77"/>
      <c r="T92" s="77"/>
      <c r="U92" s="77"/>
      <c r="V92" s="77"/>
      <c r="W92" s="77"/>
      <c r="X92" s="78"/>
      <c r="Y92" s="78"/>
      <c r="Z92" s="78"/>
      <c r="AA92" s="78"/>
      <c r="AB92" s="78"/>
      <c r="AC92" s="78" t="str">
        <f t="shared" si="64"/>
        <v/>
      </c>
      <c r="AD92" s="79" t="str">
        <f t="shared" si="65"/>
        <v/>
      </c>
      <c r="AE92" s="74">
        <v>6</v>
      </c>
      <c r="AF92" s="75">
        <v>5</v>
      </c>
      <c r="AG92" s="75">
        <v>1</v>
      </c>
      <c r="AH92" s="75">
        <v>9</v>
      </c>
      <c r="AI92" s="75">
        <v>1</v>
      </c>
      <c r="AJ92" s="75">
        <v>13</v>
      </c>
      <c r="AK92" s="75"/>
      <c r="AL92" s="76"/>
      <c r="AM92" s="76"/>
      <c r="AN92" s="76"/>
      <c r="AO92" s="76">
        <f t="shared" si="66"/>
        <v>35</v>
      </c>
      <c r="AP92" s="76">
        <f t="shared" si="67"/>
        <v>36.84210526315789</v>
      </c>
      <c r="AQ92" s="77"/>
      <c r="AR92" s="77"/>
      <c r="AS92" s="77"/>
      <c r="AT92" s="77"/>
      <c r="AU92" s="78"/>
      <c r="AV92" s="78"/>
      <c r="AW92" s="78"/>
      <c r="AX92" s="78" t="str">
        <f t="shared" si="68"/>
        <v/>
      </c>
      <c r="AY92" s="78">
        <f t="shared" si="69"/>
        <v>0</v>
      </c>
      <c r="AZ92" s="262"/>
      <c r="BA92" s="263"/>
      <c r="BB92" s="80">
        <f t="shared" si="70"/>
        <v>0</v>
      </c>
      <c r="BC92" s="74">
        <v>88</v>
      </c>
      <c r="BD92" s="75">
        <v>85</v>
      </c>
      <c r="BE92" s="75">
        <v>88</v>
      </c>
      <c r="BF92" s="75"/>
      <c r="BG92" s="75"/>
      <c r="BH92" s="76">
        <f t="shared" si="71"/>
        <v>261</v>
      </c>
      <c r="BI92" s="76">
        <f t="shared" si="72"/>
        <v>87</v>
      </c>
      <c r="BJ92" s="77">
        <v>1</v>
      </c>
      <c r="BK92" s="77">
        <v>1</v>
      </c>
      <c r="BL92" s="77"/>
      <c r="BM92" s="77"/>
      <c r="BN92" s="77"/>
      <c r="BO92" s="77"/>
      <c r="BP92" s="77"/>
      <c r="BQ92" s="77"/>
      <c r="BR92" s="77"/>
      <c r="BS92" s="77"/>
      <c r="BT92" s="78">
        <f t="shared" si="73"/>
        <v>2</v>
      </c>
      <c r="BU92" s="78">
        <f t="shared" si="74"/>
        <v>3.6363636363636362</v>
      </c>
      <c r="BV92" s="81">
        <v>95</v>
      </c>
      <c r="BW92" s="81">
        <v>95</v>
      </c>
      <c r="BX92" s="81">
        <v>90</v>
      </c>
      <c r="BY92" s="82"/>
      <c r="BZ92" s="82"/>
      <c r="CA92" s="82">
        <f t="shared" si="75"/>
        <v>280</v>
      </c>
      <c r="CB92" s="82">
        <f t="shared" si="76"/>
        <v>93.333333333333329</v>
      </c>
      <c r="CC92" s="83">
        <v>85</v>
      </c>
      <c r="CD92" s="83">
        <v>85</v>
      </c>
      <c r="CE92" s="84"/>
      <c r="CF92" s="84"/>
      <c r="CG92" s="84"/>
      <c r="CH92" s="84">
        <f t="shared" si="77"/>
        <v>170</v>
      </c>
      <c r="CI92" s="84">
        <f t="shared" si="78"/>
        <v>85</v>
      </c>
      <c r="CJ92" s="85">
        <v>86</v>
      </c>
      <c r="CK92" s="85">
        <v>98</v>
      </c>
      <c r="CL92" s="86"/>
      <c r="CM92" s="86"/>
      <c r="CN92" s="86"/>
      <c r="CO92" s="86">
        <f t="shared" si="79"/>
        <v>184</v>
      </c>
      <c r="CP92" s="86">
        <f t="shared" si="80"/>
        <v>92</v>
      </c>
      <c r="CQ92" s="74"/>
      <c r="CR92" s="75"/>
      <c r="CS92" s="75"/>
      <c r="CT92" s="87"/>
      <c r="CU92" s="88"/>
      <c r="CV92" s="88"/>
      <c r="CW92" s="88"/>
      <c r="CX92" s="88"/>
      <c r="CY92" s="88" t="str">
        <f t="shared" si="81"/>
        <v/>
      </c>
      <c r="CZ92" s="89">
        <f t="shared" si="82"/>
        <v>0</v>
      </c>
      <c r="DA92" s="496">
        <v>34</v>
      </c>
      <c r="DB92" s="496"/>
      <c r="DC92" s="80">
        <f t="shared" si="83"/>
        <v>14.166666666666664</v>
      </c>
      <c r="DD92" s="162" t="str">
        <f t="shared" si="84"/>
        <v/>
      </c>
      <c r="DE92" s="162">
        <f t="shared" si="85"/>
        <v>9.2105263157894726</v>
      </c>
      <c r="DF92" s="162">
        <f t="shared" si="86"/>
        <v>36.096969696969694</v>
      </c>
      <c r="DG92" s="162">
        <f t="shared" si="87"/>
        <v>14.166666666666664</v>
      </c>
      <c r="DH92" s="93">
        <f t="shared" si="88"/>
        <v>59.474162679425831</v>
      </c>
      <c r="DI92" s="94">
        <f t="shared" si="89"/>
        <v>74.671351674641144</v>
      </c>
      <c r="DJ92" s="95">
        <f t="shared" si="90"/>
        <v>77.485645933014354</v>
      </c>
      <c r="DK92" s="96">
        <f t="shared" si="91"/>
        <v>79.737081339712915</v>
      </c>
      <c r="DL92" s="163">
        <f t="shared" si="92"/>
        <v>80</v>
      </c>
      <c r="DM92" s="164">
        <f t="shared" si="93"/>
        <v>2</v>
      </c>
      <c r="DN92" s="225">
        <f t="shared" si="94"/>
        <v>78</v>
      </c>
      <c r="DO92" s="240">
        <f t="shared" si="95"/>
        <v>79</v>
      </c>
    </row>
    <row r="93" spans="1:127" ht="18" customHeight="1">
      <c r="A93" s="70"/>
      <c r="B93" s="71" t="s">
        <v>411</v>
      </c>
      <c r="C93" s="236" t="s">
        <v>412</v>
      </c>
      <c r="D93" s="237"/>
      <c r="E93" s="74"/>
      <c r="F93" s="75"/>
      <c r="G93" s="75"/>
      <c r="H93" s="75"/>
      <c r="I93" s="75"/>
      <c r="J93" s="75"/>
      <c r="K93" s="75"/>
      <c r="L93" s="75"/>
      <c r="M93" s="76"/>
      <c r="N93" s="76"/>
      <c r="O93" s="76"/>
      <c r="P93" s="76"/>
      <c r="Q93" s="76" t="str">
        <f t="shared" si="62"/>
        <v/>
      </c>
      <c r="R93" s="76">
        <f t="shared" si="63"/>
        <v>0</v>
      </c>
      <c r="S93" s="77"/>
      <c r="T93" s="77"/>
      <c r="U93" s="77"/>
      <c r="V93" s="77"/>
      <c r="W93" s="77"/>
      <c r="X93" s="78"/>
      <c r="Y93" s="78"/>
      <c r="Z93" s="78"/>
      <c r="AA93" s="78"/>
      <c r="AB93" s="78"/>
      <c r="AC93" s="78" t="str">
        <f t="shared" si="64"/>
        <v/>
      </c>
      <c r="AD93" s="79" t="str">
        <f t="shared" si="65"/>
        <v/>
      </c>
      <c r="AE93" s="74">
        <v>1</v>
      </c>
      <c r="AF93" s="75">
        <v>4</v>
      </c>
      <c r="AG93" s="75">
        <v>1</v>
      </c>
      <c r="AH93" s="75">
        <v>8</v>
      </c>
      <c r="AI93" s="75">
        <v>1</v>
      </c>
      <c r="AJ93" s="75">
        <v>4</v>
      </c>
      <c r="AK93" s="75"/>
      <c r="AL93" s="76"/>
      <c r="AM93" s="76"/>
      <c r="AN93" s="76"/>
      <c r="AO93" s="76">
        <f t="shared" si="66"/>
        <v>19</v>
      </c>
      <c r="AP93" s="76">
        <f t="shared" si="67"/>
        <v>20</v>
      </c>
      <c r="AQ93" s="77"/>
      <c r="AR93" s="77"/>
      <c r="AS93" s="77"/>
      <c r="AT93" s="77"/>
      <c r="AU93" s="78"/>
      <c r="AV93" s="78"/>
      <c r="AW93" s="78"/>
      <c r="AX93" s="78" t="str">
        <f t="shared" si="68"/>
        <v/>
      </c>
      <c r="AY93" s="78">
        <f t="shared" si="69"/>
        <v>0</v>
      </c>
      <c r="AZ93" s="262"/>
      <c r="BA93" s="263"/>
      <c r="BB93" s="80">
        <f t="shared" si="70"/>
        <v>0</v>
      </c>
      <c r="BC93" s="74">
        <v>80</v>
      </c>
      <c r="BD93" s="75">
        <v>70</v>
      </c>
      <c r="BE93" s="75">
        <v>89</v>
      </c>
      <c r="BF93" s="75"/>
      <c r="BG93" s="75"/>
      <c r="BH93" s="76">
        <f t="shared" si="71"/>
        <v>239</v>
      </c>
      <c r="BI93" s="76">
        <f t="shared" si="72"/>
        <v>79.666666666666657</v>
      </c>
      <c r="BJ93" s="77">
        <v>1</v>
      </c>
      <c r="BK93" s="77">
        <v>1</v>
      </c>
      <c r="BL93" s="77"/>
      <c r="BM93" s="77"/>
      <c r="BN93" s="77"/>
      <c r="BO93" s="77"/>
      <c r="BP93" s="77"/>
      <c r="BQ93" s="77"/>
      <c r="BR93" s="77"/>
      <c r="BS93" s="77"/>
      <c r="BT93" s="78">
        <f t="shared" si="73"/>
        <v>2</v>
      </c>
      <c r="BU93" s="78">
        <f t="shared" si="74"/>
        <v>3.6363636363636362</v>
      </c>
      <c r="BV93" s="81">
        <v>70</v>
      </c>
      <c r="BW93" s="81">
        <v>95</v>
      </c>
      <c r="BX93" s="81">
        <v>97</v>
      </c>
      <c r="BY93" s="82"/>
      <c r="BZ93" s="82"/>
      <c r="CA93" s="82">
        <f t="shared" si="75"/>
        <v>262</v>
      </c>
      <c r="CB93" s="82">
        <f t="shared" si="76"/>
        <v>87.333333333333329</v>
      </c>
      <c r="CC93" s="83">
        <v>79</v>
      </c>
      <c r="CD93" s="83">
        <v>79</v>
      </c>
      <c r="CE93" s="84"/>
      <c r="CF93" s="84"/>
      <c r="CG93" s="84"/>
      <c r="CH93" s="84">
        <f t="shared" si="77"/>
        <v>158</v>
      </c>
      <c r="CI93" s="84">
        <f t="shared" si="78"/>
        <v>79</v>
      </c>
      <c r="CJ93" s="85">
        <v>86</v>
      </c>
      <c r="CK93" s="85">
        <v>98</v>
      </c>
      <c r="CL93" s="86"/>
      <c r="CM93" s="86"/>
      <c r="CN93" s="86"/>
      <c r="CO93" s="86">
        <f t="shared" si="79"/>
        <v>184</v>
      </c>
      <c r="CP93" s="86">
        <f t="shared" si="80"/>
        <v>92</v>
      </c>
      <c r="CQ93" s="74"/>
      <c r="CR93" s="75"/>
      <c r="CS93" s="75"/>
      <c r="CT93" s="87"/>
      <c r="CU93" s="88"/>
      <c r="CV93" s="88"/>
      <c r="CW93" s="88"/>
      <c r="CX93" s="88"/>
      <c r="CY93" s="88" t="str">
        <f t="shared" si="81"/>
        <v/>
      </c>
      <c r="CZ93" s="89">
        <f t="shared" si="82"/>
        <v>0</v>
      </c>
      <c r="DA93" s="496">
        <v>22</v>
      </c>
      <c r="DB93" s="496"/>
      <c r="DC93" s="80">
        <f t="shared" si="83"/>
        <v>9.1666666666666661</v>
      </c>
      <c r="DD93" s="162" t="str">
        <f t="shared" si="84"/>
        <v/>
      </c>
      <c r="DE93" s="162">
        <f t="shared" si="85"/>
        <v>5</v>
      </c>
      <c r="DF93" s="162">
        <f t="shared" si="86"/>
        <v>34.163636363636357</v>
      </c>
      <c r="DG93" s="162">
        <f t="shared" si="87"/>
        <v>9.1666666666666661</v>
      </c>
      <c r="DH93" s="93">
        <f t="shared" si="88"/>
        <v>48.330303030303021</v>
      </c>
      <c r="DI93" s="94">
        <f t="shared" si="89"/>
        <v>67.706439393939391</v>
      </c>
      <c r="DJ93" s="95">
        <f t="shared" si="90"/>
        <v>71.294612794612789</v>
      </c>
      <c r="DK93" s="96">
        <f t="shared" si="91"/>
        <v>74.165151515151507</v>
      </c>
      <c r="DL93" s="163">
        <f t="shared" si="92"/>
        <v>74</v>
      </c>
      <c r="DM93" s="164">
        <f t="shared" si="93"/>
        <v>0</v>
      </c>
      <c r="DN93" s="225">
        <f t="shared" si="94"/>
        <v>74</v>
      </c>
      <c r="DO93" s="240">
        <f t="shared" si="95"/>
        <v>74</v>
      </c>
    </row>
    <row r="94" spans="1:127" ht="18" customHeight="1">
      <c r="A94" s="70"/>
      <c r="B94" s="103" t="s">
        <v>413</v>
      </c>
      <c r="C94" s="234" t="s">
        <v>414</v>
      </c>
      <c r="D94" s="237"/>
      <c r="E94" s="74"/>
      <c r="F94" s="75"/>
      <c r="G94" s="75"/>
      <c r="H94" s="75"/>
      <c r="I94" s="75"/>
      <c r="J94" s="75"/>
      <c r="K94" s="75"/>
      <c r="L94" s="75"/>
      <c r="M94" s="76"/>
      <c r="N94" s="76"/>
      <c r="O94" s="76"/>
      <c r="P94" s="76"/>
      <c r="Q94" s="76" t="str">
        <f t="shared" si="62"/>
        <v/>
      </c>
      <c r="R94" s="76">
        <f t="shared" si="63"/>
        <v>0</v>
      </c>
      <c r="S94" s="77"/>
      <c r="T94" s="77"/>
      <c r="U94" s="77"/>
      <c r="V94" s="77"/>
      <c r="W94" s="77"/>
      <c r="X94" s="78"/>
      <c r="Y94" s="78"/>
      <c r="Z94" s="78"/>
      <c r="AA94" s="78"/>
      <c r="AB94" s="78"/>
      <c r="AC94" s="78" t="str">
        <f t="shared" si="64"/>
        <v/>
      </c>
      <c r="AD94" s="79" t="str">
        <f t="shared" si="65"/>
        <v/>
      </c>
      <c r="AE94" s="74">
        <v>8</v>
      </c>
      <c r="AF94" s="75">
        <v>4</v>
      </c>
      <c r="AG94" s="75">
        <v>7</v>
      </c>
      <c r="AH94" s="75">
        <v>7</v>
      </c>
      <c r="AI94" s="75">
        <v>7</v>
      </c>
      <c r="AJ94" s="75">
        <v>3</v>
      </c>
      <c r="AK94" s="75"/>
      <c r="AL94" s="76"/>
      <c r="AM94" s="76"/>
      <c r="AN94" s="76"/>
      <c r="AO94" s="76">
        <f t="shared" si="66"/>
        <v>36</v>
      </c>
      <c r="AP94" s="76">
        <f t="shared" si="67"/>
        <v>37.894736842105267</v>
      </c>
      <c r="AQ94" s="77"/>
      <c r="AR94" s="77"/>
      <c r="AS94" s="77"/>
      <c r="AT94" s="77"/>
      <c r="AU94" s="78"/>
      <c r="AV94" s="78"/>
      <c r="AW94" s="78"/>
      <c r="AX94" s="78" t="str">
        <f t="shared" si="68"/>
        <v/>
      </c>
      <c r="AY94" s="78">
        <f t="shared" si="69"/>
        <v>0</v>
      </c>
      <c r="AZ94" s="262"/>
      <c r="BA94" s="263"/>
      <c r="BB94" s="80">
        <f t="shared" si="70"/>
        <v>0</v>
      </c>
      <c r="BC94" s="74">
        <v>81</v>
      </c>
      <c r="BD94" s="75">
        <v>85</v>
      </c>
      <c r="BE94" s="75">
        <v>70</v>
      </c>
      <c r="BF94" s="75"/>
      <c r="BG94" s="75"/>
      <c r="BH94" s="76">
        <f t="shared" si="71"/>
        <v>236</v>
      </c>
      <c r="BI94" s="76">
        <f t="shared" si="72"/>
        <v>78.666666666666657</v>
      </c>
      <c r="BJ94" s="77">
        <v>13</v>
      </c>
      <c r="BK94" s="77">
        <v>23</v>
      </c>
      <c r="BL94" s="77"/>
      <c r="BM94" s="77"/>
      <c r="BN94" s="77"/>
      <c r="BO94" s="77"/>
      <c r="BP94" s="77"/>
      <c r="BQ94" s="77"/>
      <c r="BR94" s="77"/>
      <c r="BS94" s="77"/>
      <c r="BT94" s="78">
        <f t="shared" si="73"/>
        <v>36</v>
      </c>
      <c r="BU94" s="78">
        <f t="shared" si="74"/>
        <v>65.454545454545453</v>
      </c>
      <c r="BV94" s="81">
        <v>84</v>
      </c>
      <c r="BW94" s="81">
        <v>95</v>
      </c>
      <c r="BX94" s="81">
        <v>90</v>
      </c>
      <c r="BY94" s="82"/>
      <c r="BZ94" s="82"/>
      <c r="CA94" s="82">
        <f t="shared" si="75"/>
        <v>269</v>
      </c>
      <c r="CB94" s="82">
        <f t="shared" si="76"/>
        <v>89.666666666666657</v>
      </c>
      <c r="CC94" s="83">
        <v>86</v>
      </c>
      <c r="CD94" s="83">
        <v>88</v>
      </c>
      <c r="CE94" s="84"/>
      <c r="CF94" s="84"/>
      <c r="CG94" s="84"/>
      <c r="CH94" s="84">
        <f t="shared" si="77"/>
        <v>174</v>
      </c>
      <c r="CI94" s="84">
        <f t="shared" si="78"/>
        <v>87</v>
      </c>
      <c r="CJ94" s="85">
        <v>83</v>
      </c>
      <c r="CK94" s="85">
        <v>70</v>
      </c>
      <c r="CL94" s="86"/>
      <c r="CM94" s="86"/>
      <c r="CN94" s="86"/>
      <c r="CO94" s="86">
        <f t="shared" si="79"/>
        <v>153</v>
      </c>
      <c r="CP94" s="86">
        <f t="shared" si="80"/>
        <v>76.5</v>
      </c>
      <c r="CQ94" s="74"/>
      <c r="CR94" s="75"/>
      <c r="CS94" s="75"/>
      <c r="CT94" s="87"/>
      <c r="CU94" s="88"/>
      <c r="CV94" s="88"/>
      <c r="CW94" s="88"/>
      <c r="CX94" s="88"/>
      <c r="CY94" s="88" t="str">
        <f t="shared" si="81"/>
        <v/>
      </c>
      <c r="CZ94" s="89">
        <f t="shared" si="82"/>
        <v>0</v>
      </c>
      <c r="DA94" s="496">
        <v>31</v>
      </c>
      <c r="DB94" s="496"/>
      <c r="DC94" s="80">
        <f t="shared" si="83"/>
        <v>12.916666666666668</v>
      </c>
      <c r="DD94" s="162" t="str">
        <f t="shared" si="84"/>
        <v/>
      </c>
      <c r="DE94" s="162">
        <f t="shared" si="85"/>
        <v>9.4736842105263168</v>
      </c>
      <c r="DF94" s="162">
        <f t="shared" si="86"/>
        <v>39.728787878787877</v>
      </c>
      <c r="DG94" s="162">
        <f t="shared" si="87"/>
        <v>12.916666666666668</v>
      </c>
      <c r="DH94" s="93">
        <f t="shared" si="88"/>
        <v>62.119138755980856</v>
      </c>
      <c r="DI94" s="94">
        <f t="shared" si="89"/>
        <v>76.324461722488039</v>
      </c>
      <c r="DJ94" s="95">
        <f t="shared" si="90"/>
        <v>78.955077086656033</v>
      </c>
      <c r="DK94" s="96">
        <f t="shared" si="91"/>
        <v>81.059569377990428</v>
      </c>
      <c r="DL94" s="163">
        <f t="shared" si="92"/>
        <v>81</v>
      </c>
      <c r="DM94" s="164">
        <f t="shared" si="93"/>
        <v>5</v>
      </c>
      <c r="DN94" s="225">
        <f t="shared" si="94"/>
        <v>76</v>
      </c>
      <c r="DO94" s="240">
        <f t="shared" si="95"/>
        <v>78.5</v>
      </c>
    </row>
    <row r="95" spans="1:127" ht="18" customHeight="1">
      <c r="A95" s="70"/>
      <c r="B95" s="71" t="s">
        <v>415</v>
      </c>
      <c r="C95" s="236" t="s">
        <v>416</v>
      </c>
      <c r="D95" s="235"/>
      <c r="E95" s="74"/>
      <c r="F95" s="75"/>
      <c r="G95" s="75"/>
      <c r="H95" s="75"/>
      <c r="I95" s="75"/>
      <c r="J95" s="75"/>
      <c r="K95" s="75"/>
      <c r="L95" s="75"/>
      <c r="M95" s="76"/>
      <c r="N95" s="76"/>
      <c r="O95" s="76"/>
      <c r="P95" s="76"/>
      <c r="Q95" s="76" t="str">
        <f t="shared" si="62"/>
        <v/>
      </c>
      <c r="R95" s="76">
        <f t="shared" si="63"/>
        <v>0</v>
      </c>
      <c r="S95" s="77"/>
      <c r="T95" s="77"/>
      <c r="U95" s="77"/>
      <c r="V95" s="77"/>
      <c r="W95" s="77"/>
      <c r="X95" s="78"/>
      <c r="Y95" s="78"/>
      <c r="Z95" s="78"/>
      <c r="AA95" s="78"/>
      <c r="AB95" s="78"/>
      <c r="AC95" s="78" t="str">
        <f t="shared" si="64"/>
        <v/>
      </c>
      <c r="AD95" s="79" t="str">
        <f t="shared" si="65"/>
        <v/>
      </c>
      <c r="AE95" s="74">
        <v>10</v>
      </c>
      <c r="AF95" s="75">
        <v>9</v>
      </c>
      <c r="AG95" s="75">
        <v>8</v>
      </c>
      <c r="AH95" s="75">
        <v>1</v>
      </c>
      <c r="AI95" s="75">
        <v>3</v>
      </c>
      <c r="AJ95" s="75">
        <v>10</v>
      </c>
      <c r="AK95" s="75"/>
      <c r="AL95" s="76"/>
      <c r="AM95" s="76"/>
      <c r="AN95" s="76"/>
      <c r="AO95" s="76">
        <f t="shared" si="66"/>
        <v>41</v>
      </c>
      <c r="AP95" s="76">
        <f t="shared" si="67"/>
        <v>43.15789473684211</v>
      </c>
      <c r="AQ95" s="77"/>
      <c r="AR95" s="77"/>
      <c r="AS95" s="77"/>
      <c r="AT95" s="77"/>
      <c r="AU95" s="78"/>
      <c r="AV95" s="78"/>
      <c r="AW95" s="78"/>
      <c r="AX95" s="78" t="str">
        <f t="shared" si="68"/>
        <v/>
      </c>
      <c r="AY95" s="78">
        <f t="shared" si="69"/>
        <v>0</v>
      </c>
      <c r="AZ95" s="262"/>
      <c r="BA95" s="263"/>
      <c r="BB95" s="80">
        <f t="shared" si="70"/>
        <v>0</v>
      </c>
      <c r="BC95" s="74">
        <v>70</v>
      </c>
      <c r="BD95" s="75">
        <v>70</v>
      </c>
      <c r="BE95" s="75">
        <v>88</v>
      </c>
      <c r="BF95" s="75"/>
      <c r="BG95" s="75"/>
      <c r="BH95" s="76">
        <f t="shared" si="71"/>
        <v>228</v>
      </c>
      <c r="BI95" s="76">
        <f t="shared" si="72"/>
        <v>76</v>
      </c>
      <c r="BJ95" s="77">
        <v>1</v>
      </c>
      <c r="BK95" s="77">
        <v>23</v>
      </c>
      <c r="BL95" s="77"/>
      <c r="BM95" s="77"/>
      <c r="BN95" s="77"/>
      <c r="BO95" s="77"/>
      <c r="BP95" s="77"/>
      <c r="BQ95" s="77"/>
      <c r="BR95" s="77"/>
      <c r="BS95" s="77"/>
      <c r="BT95" s="78">
        <f t="shared" si="73"/>
        <v>24</v>
      </c>
      <c r="BU95" s="78">
        <f t="shared" si="74"/>
        <v>43.636363636363633</v>
      </c>
      <c r="BV95" s="81">
        <v>92</v>
      </c>
      <c r="BW95" s="81">
        <v>70</v>
      </c>
      <c r="BX95" s="81">
        <v>70</v>
      </c>
      <c r="BY95" s="82"/>
      <c r="BZ95" s="82"/>
      <c r="CA95" s="82">
        <f t="shared" si="75"/>
        <v>232</v>
      </c>
      <c r="CB95" s="82">
        <f t="shared" si="76"/>
        <v>77.333333333333329</v>
      </c>
      <c r="CC95" s="83">
        <v>70</v>
      </c>
      <c r="CD95" s="83">
        <v>85</v>
      </c>
      <c r="CE95" s="84"/>
      <c r="CF95" s="84"/>
      <c r="CG95" s="84"/>
      <c r="CH95" s="84">
        <f t="shared" si="77"/>
        <v>155</v>
      </c>
      <c r="CI95" s="84">
        <f t="shared" si="78"/>
        <v>77.5</v>
      </c>
      <c r="CJ95" s="85">
        <v>87</v>
      </c>
      <c r="CK95" s="85">
        <v>80</v>
      </c>
      <c r="CL95" s="86"/>
      <c r="CM95" s="86"/>
      <c r="CN95" s="86"/>
      <c r="CO95" s="86">
        <f t="shared" si="79"/>
        <v>167</v>
      </c>
      <c r="CP95" s="86">
        <f t="shared" si="80"/>
        <v>83.5</v>
      </c>
      <c r="CQ95" s="74"/>
      <c r="CR95" s="75"/>
      <c r="CS95" s="75"/>
      <c r="CT95" s="87"/>
      <c r="CU95" s="88"/>
      <c r="CV95" s="88"/>
      <c r="CW95" s="88"/>
      <c r="CX95" s="88"/>
      <c r="CY95" s="88" t="str">
        <f t="shared" si="81"/>
        <v/>
      </c>
      <c r="CZ95" s="89">
        <f t="shared" si="82"/>
        <v>0</v>
      </c>
      <c r="DA95" s="496">
        <v>24</v>
      </c>
      <c r="DB95" s="496"/>
      <c r="DC95" s="80">
        <f t="shared" si="83"/>
        <v>10</v>
      </c>
      <c r="DD95" s="162" t="str">
        <f t="shared" si="84"/>
        <v/>
      </c>
      <c r="DE95" s="162">
        <f t="shared" si="85"/>
        <v>10.789473684210527</v>
      </c>
      <c r="DF95" s="162">
        <f t="shared" si="86"/>
        <v>35.796969696969697</v>
      </c>
      <c r="DG95" s="162">
        <f t="shared" si="87"/>
        <v>10</v>
      </c>
      <c r="DH95" s="93">
        <f t="shared" si="88"/>
        <v>56.586443381180224</v>
      </c>
      <c r="DI95" s="94">
        <f t="shared" si="89"/>
        <v>72.866527113237638</v>
      </c>
      <c r="DJ95" s="95">
        <f t="shared" si="90"/>
        <v>75.88135743398901</v>
      </c>
      <c r="DK95" s="96">
        <f t="shared" si="91"/>
        <v>78.293221690590116</v>
      </c>
      <c r="DL95" s="163">
        <f t="shared" si="92"/>
        <v>78</v>
      </c>
      <c r="DM95" s="164">
        <f t="shared" si="93"/>
        <v>-8</v>
      </c>
      <c r="DN95" s="225">
        <f t="shared" si="94"/>
        <v>86</v>
      </c>
      <c r="DO95" s="240">
        <f t="shared" si="95"/>
        <v>82</v>
      </c>
    </row>
    <row r="96" spans="1:127" ht="18" customHeight="1">
      <c r="A96" s="70"/>
      <c r="B96" s="112" t="s">
        <v>417</v>
      </c>
      <c r="C96" s="238" t="s">
        <v>418</v>
      </c>
      <c r="D96" s="237"/>
      <c r="E96" s="74"/>
      <c r="F96" s="75"/>
      <c r="G96" s="75"/>
      <c r="H96" s="75"/>
      <c r="I96" s="75"/>
      <c r="J96" s="75"/>
      <c r="K96" s="75"/>
      <c r="L96" s="75"/>
      <c r="M96" s="76"/>
      <c r="N96" s="76"/>
      <c r="O96" s="76"/>
      <c r="P96" s="76"/>
      <c r="Q96" s="76" t="str">
        <f t="shared" si="62"/>
        <v/>
      </c>
      <c r="R96" s="76">
        <f t="shared" si="63"/>
        <v>0</v>
      </c>
      <c r="S96" s="77"/>
      <c r="T96" s="77"/>
      <c r="U96" s="77"/>
      <c r="V96" s="77"/>
      <c r="W96" s="77"/>
      <c r="X96" s="78"/>
      <c r="Y96" s="78"/>
      <c r="Z96" s="78"/>
      <c r="AA96" s="78"/>
      <c r="AB96" s="78"/>
      <c r="AC96" s="78" t="str">
        <f t="shared" si="64"/>
        <v/>
      </c>
      <c r="AD96" s="79" t="str">
        <f t="shared" si="65"/>
        <v/>
      </c>
      <c r="AE96" s="74"/>
      <c r="AF96" s="75"/>
      <c r="AG96" s="75"/>
      <c r="AH96" s="75"/>
      <c r="AI96" s="75"/>
      <c r="AJ96" s="75"/>
      <c r="AK96" s="75"/>
      <c r="AL96" s="76"/>
      <c r="AM96" s="76"/>
      <c r="AN96" s="76"/>
      <c r="AO96" s="76" t="str">
        <f t="shared" si="66"/>
        <v/>
      </c>
      <c r="AP96" s="76" t="str">
        <f t="shared" si="67"/>
        <v/>
      </c>
      <c r="AQ96" s="77"/>
      <c r="AR96" s="77"/>
      <c r="AS96" s="77"/>
      <c r="AT96" s="77"/>
      <c r="AU96" s="78"/>
      <c r="AV96" s="78"/>
      <c r="AW96" s="78"/>
      <c r="AX96" s="78" t="str">
        <f t="shared" si="68"/>
        <v/>
      </c>
      <c r="AY96" s="78">
        <f t="shared" si="69"/>
        <v>0</v>
      </c>
      <c r="AZ96" s="262"/>
      <c r="BA96" s="263"/>
      <c r="BB96" s="80">
        <f t="shared" si="70"/>
        <v>0</v>
      </c>
      <c r="BC96" s="74"/>
      <c r="BD96" s="75"/>
      <c r="BE96" s="75"/>
      <c r="BF96" s="75"/>
      <c r="BG96" s="75"/>
      <c r="BH96" s="76" t="str">
        <f t="shared" si="71"/>
        <v/>
      </c>
      <c r="BI96" s="76" t="str">
        <f t="shared" si="72"/>
        <v/>
      </c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8" t="str">
        <f t="shared" si="73"/>
        <v/>
      </c>
      <c r="BU96" s="78" t="str">
        <f t="shared" si="74"/>
        <v/>
      </c>
      <c r="BV96" s="81"/>
      <c r="BW96" s="81"/>
      <c r="BX96" s="81"/>
      <c r="BY96" s="82"/>
      <c r="BZ96" s="82"/>
      <c r="CA96" s="82" t="str">
        <f t="shared" si="75"/>
        <v/>
      </c>
      <c r="CB96" s="82" t="str">
        <f t="shared" si="76"/>
        <v/>
      </c>
      <c r="CC96" s="83"/>
      <c r="CD96" s="83"/>
      <c r="CE96" s="84"/>
      <c r="CF96" s="84"/>
      <c r="CG96" s="84"/>
      <c r="CH96" s="84" t="str">
        <f t="shared" si="77"/>
        <v/>
      </c>
      <c r="CI96" s="84" t="str">
        <f t="shared" si="78"/>
        <v/>
      </c>
      <c r="CJ96" s="85"/>
      <c r="CK96" s="85"/>
      <c r="CL96" s="86"/>
      <c r="CM96" s="86"/>
      <c r="CN96" s="86"/>
      <c r="CO96" s="86" t="str">
        <f t="shared" si="79"/>
        <v/>
      </c>
      <c r="CP96" s="86" t="str">
        <f t="shared" si="80"/>
        <v/>
      </c>
      <c r="CQ96" s="74"/>
      <c r="CR96" s="75"/>
      <c r="CS96" s="75"/>
      <c r="CT96" s="87"/>
      <c r="CU96" s="88"/>
      <c r="CV96" s="88"/>
      <c r="CW96" s="88"/>
      <c r="CX96" s="88"/>
      <c r="CY96" s="88" t="str">
        <f t="shared" si="81"/>
        <v/>
      </c>
      <c r="CZ96" s="89">
        <f t="shared" si="82"/>
        <v>0</v>
      </c>
      <c r="DA96" s="496"/>
      <c r="DB96" s="496"/>
      <c r="DC96" s="80" t="str">
        <f t="shared" si="83"/>
        <v/>
      </c>
      <c r="DD96" s="162" t="str">
        <f t="shared" si="84"/>
        <v/>
      </c>
      <c r="DE96" s="162" t="str">
        <f t="shared" si="85"/>
        <v/>
      </c>
      <c r="DF96" s="162" t="str">
        <f t="shared" si="86"/>
        <v/>
      </c>
      <c r="DG96" s="162" t="str">
        <f t="shared" si="87"/>
        <v/>
      </c>
      <c r="DH96" s="93" t="str">
        <f t="shared" si="88"/>
        <v/>
      </c>
      <c r="DI96" s="94" t="str">
        <f t="shared" si="89"/>
        <v/>
      </c>
      <c r="DJ96" s="95" t="str">
        <f t="shared" si="90"/>
        <v/>
      </c>
      <c r="DK96" s="96" t="str">
        <f t="shared" si="91"/>
        <v/>
      </c>
      <c r="DL96" s="163" t="str">
        <f t="shared" si="92"/>
        <v/>
      </c>
      <c r="DM96" s="164" t="str">
        <f t="shared" si="93"/>
        <v/>
      </c>
      <c r="DN96" s="225" t="str">
        <f t="shared" si="94"/>
        <v/>
      </c>
      <c r="DO96" s="240" t="str">
        <f t="shared" si="95"/>
        <v/>
      </c>
    </row>
    <row r="97" spans="1:119" ht="18" customHeight="1">
      <c r="A97" s="70"/>
      <c r="B97" s="99" t="s">
        <v>419</v>
      </c>
      <c r="C97" s="234" t="s">
        <v>420</v>
      </c>
      <c r="D97" s="239"/>
      <c r="E97" s="74"/>
      <c r="F97" s="75"/>
      <c r="G97" s="75"/>
      <c r="H97" s="75"/>
      <c r="I97" s="75"/>
      <c r="J97" s="75"/>
      <c r="K97" s="75"/>
      <c r="L97" s="75"/>
      <c r="M97" s="76"/>
      <c r="N97" s="76"/>
      <c r="O97" s="76"/>
      <c r="P97" s="76"/>
      <c r="Q97" s="76" t="str">
        <f t="shared" si="62"/>
        <v/>
      </c>
      <c r="R97" s="76">
        <f t="shared" si="63"/>
        <v>0</v>
      </c>
      <c r="S97" s="77"/>
      <c r="T97" s="77"/>
      <c r="U97" s="77"/>
      <c r="V97" s="77"/>
      <c r="W97" s="77"/>
      <c r="X97" s="78"/>
      <c r="Y97" s="78"/>
      <c r="Z97" s="78"/>
      <c r="AA97" s="78"/>
      <c r="AB97" s="78"/>
      <c r="AC97" s="78" t="str">
        <f t="shared" si="64"/>
        <v/>
      </c>
      <c r="AD97" s="79" t="str">
        <f t="shared" si="65"/>
        <v/>
      </c>
      <c r="AE97" s="74">
        <v>7</v>
      </c>
      <c r="AF97" s="75">
        <v>5</v>
      </c>
      <c r="AG97" s="75">
        <v>6</v>
      </c>
      <c r="AH97" s="75">
        <v>5</v>
      </c>
      <c r="AI97" s="75">
        <v>5</v>
      </c>
      <c r="AJ97" s="75">
        <v>13</v>
      </c>
      <c r="AK97" s="75"/>
      <c r="AL97" s="76"/>
      <c r="AM97" s="76"/>
      <c r="AN97" s="76"/>
      <c r="AO97" s="76">
        <f t="shared" si="66"/>
        <v>41</v>
      </c>
      <c r="AP97" s="76">
        <f t="shared" si="67"/>
        <v>43.15789473684211</v>
      </c>
      <c r="AQ97" s="77"/>
      <c r="AR97" s="77"/>
      <c r="AS97" s="77"/>
      <c r="AT97" s="77"/>
      <c r="AU97" s="78"/>
      <c r="AV97" s="78"/>
      <c r="AW97" s="78"/>
      <c r="AX97" s="78" t="str">
        <f t="shared" si="68"/>
        <v/>
      </c>
      <c r="AY97" s="78">
        <f t="shared" si="69"/>
        <v>0</v>
      </c>
      <c r="AZ97" s="262"/>
      <c r="BA97" s="263"/>
      <c r="BB97" s="80">
        <f t="shared" si="70"/>
        <v>0</v>
      </c>
      <c r="BC97" s="74">
        <v>82</v>
      </c>
      <c r="BD97" s="75">
        <v>81</v>
      </c>
      <c r="BE97" s="75">
        <v>83</v>
      </c>
      <c r="BF97" s="75"/>
      <c r="BG97" s="75"/>
      <c r="BH97" s="76">
        <f t="shared" si="71"/>
        <v>246</v>
      </c>
      <c r="BI97" s="76">
        <f t="shared" si="72"/>
        <v>82</v>
      </c>
      <c r="BJ97" s="77">
        <v>15</v>
      </c>
      <c r="BK97" s="77">
        <v>17</v>
      </c>
      <c r="BL97" s="77"/>
      <c r="BM97" s="77"/>
      <c r="BN97" s="77"/>
      <c r="BO97" s="77"/>
      <c r="BP97" s="77"/>
      <c r="BQ97" s="77"/>
      <c r="BR97" s="77"/>
      <c r="BS97" s="77"/>
      <c r="BT97" s="78">
        <f t="shared" si="73"/>
        <v>32</v>
      </c>
      <c r="BU97" s="78">
        <f t="shared" si="74"/>
        <v>58.18181818181818</v>
      </c>
      <c r="BV97" s="81">
        <v>84</v>
      </c>
      <c r="BW97" s="81">
        <v>93</v>
      </c>
      <c r="BX97" s="81">
        <v>91</v>
      </c>
      <c r="BY97" s="82"/>
      <c r="BZ97" s="82"/>
      <c r="CA97" s="82">
        <f t="shared" si="75"/>
        <v>268</v>
      </c>
      <c r="CB97" s="82">
        <f t="shared" si="76"/>
        <v>89.333333333333329</v>
      </c>
      <c r="CC97" s="83">
        <v>89</v>
      </c>
      <c r="CD97" s="83">
        <v>90</v>
      </c>
      <c r="CE97" s="84"/>
      <c r="CF97" s="84"/>
      <c r="CG97" s="84"/>
      <c r="CH97" s="84">
        <f t="shared" si="77"/>
        <v>179</v>
      </c>
      <c r="CI97" s="84">
        <f t="shared" si="78"/>
        <v>89.5</v>
      </c>
      <c r="CJ97" s="85">
        <v>83</v>
      </c>
      <c r="CK97" s="85">
        <v>98</v>
      </c>
      <c r="CL97" s="86"/>
      <c r="CM97" s="86"/>
      <c r="CN97" s="86"/>
      <c r="CO97" s="86">
        <f t="shared" si="79"/>
        <v>181</v>
      </c>
      <c r="CP97" s="86">
        <f t="shared" si="80"/>
        <v>90.5</v>
      </c>
      <c r="CQ97" s="74"/>
      <c r="CR97" s="75"/>
      <c r="CS97" s="75"/>
      <c r="CT97" s="87"/>
      <c r="CU97" s="88"/>
      <c r="CV97" s="88"/>
      <c r="CW97" s="88"/>
      <c r="CX97" s="88"/>
      <c r="CY97" s="88" t="str">
        <f t="shared" si="81"/>
        <v/>
      </c>
      <c r="CZ97" s="89">
        <f t="shared" si="82"/>
        <v>0</v>
      </c>
      <c r="DA97" s="496">
        <v>20</v>
      </c>
      <c r="DB97" s="496"/>
      <c r="DC97" s="80">
        <f t="shared" si="83"/>
        <v>8.3333333333333321</v>
      </c>
      <c r="DD97" s="162" t="str">
        <f t="shared" si="84"/>
        <v/>
      </c>
      <c r="DE97" s="162">
        <f t="shared" si="85"/>
        <v>10.789473684210527</v>
      </c>
      <c r="DF97" s="162">
        <f t="shared" si="86"/>
        <v>40.951515151515153</v>
      </c>
      <c r="DG97" s="162">
        <f t="shared" si="87"/>
        <v>8.3333333333333321</v>
      </c>
      <c r="DH97" s="93">
        <f t="shared" si="88"/>
        <v>60.074322169059016</v>
      </c>
      <c r="DI97" s="94">
        <f t="shared" si="89"/>
        <v>75.046451355661887</v>
      </c>
      <c r="DJ97" s="95">
        <f t="shared" si="90"/>
        <v>77.81906787169946</v>
      </c>
      <c r="DK97" s="96">
        <f t="shared" si="91"/>
        <v>80.037161084529515</v>
      </c>
      <c r="DL97" s="163">
        <f t="shared" si="92"/>
        <v>80</v>
      </c>
      <c r="DM97" s="164">
        <f t="shared" si="93"/>
        <v>1</v>
      </c>
      <c r="DN97" s="225">
        <f t="shared" si="94"/>
        <v>79</v>
      </c>
      <c r="DO97" s="240">
        <f t="shared" si="95"/>
        <v>79.5</v>
      </c>
    </row>
    <row r="98" spans="1:119" ht="18" customHeight="1">
      <c r="A98" s="70"/>
      <c r="B98" s="71" t="s">
        <v>421</v>
      </c>
      <c r="C98" s="236" t="s">
        <v>422</v>
      </c>
      <c r="D98" s="235"/>
      <c r="E98" s="74"/>
      <c r="F98" s="75"/>
      <c r="G98" s="75"/>
      <c r="H98" s="75"/>
      <c r="I98" s="75"/>
      <c r="J98" s="75"/>
      <c r="K98" s="75"/>
      <c r="L98" s="75"/>
      <c r="M98" s="76"/>
      <c r="N98" s="76"/>
      <c r="O98" s="76"/>
      <c r="P98" s="76"/>
      <c r="Q98" s="76" t="str">
        <f t="shared" si="62"/>
        <v/>
      </c>
      <c r="R98" s="76">
        <f t="shared" si="63"/>
        <v>0</v>
      </c>
      <c r="S98" s="77"/>
      <c r="T98" s="77"/>
      <c r="U98" s="77"/>
      <c r="V98" s="77"/>
      <c r="W98" s="77"/>
      <c r="X98" s="78"/>
      <c r="Y98" s="78"/>
      <c r="Z98" s="78"/>
      <c r="AA98" s="78"/>
      <c r="AB98" s="78"/>
      <c r="AC98" s="78" t="str">
        <f t="shared" si="64"/>
        <v/>
      </c>
      <c r="AD98" s="79" t="str">
        <f t="shared" si="65"/>
        <v/>
      </c>
      <c r="AE98" s="74"/>
      <c r="AF98" s="75"/>
      <c r="AG98" s="75"/>
      <c r="AH98" s="75"/>
      <c r="AI98" s="75"/>
      <c r="AJ98" s="75"/>
      <c r="AK98" s="75"/>
      <c r="AL98" s="76"/>
      <c r="AM98" s="76"/>
      <c r="AN98" s="76"/>
      <c r="AO98" s="76" t="str">
        <f t="shared" si="66"/>
        <v/>
      </c>
      <c r="AP98" s="76" t="str">
        <f t="shared" si="67"/>
        <v/>
      </c>
      <c r="AQ98" s="77"/>
      <c r="AR98" s="77"/>
      <c r="AS98" s="77"/>
      <c r="AT98" s="77"/>
      <c r="AU98" s="78"/>
      <c r="AV98" s="78"/>
      <c r="AW98" s="78"/>
      <c r="AX98" s="78" t="str">
        <f t="shared" si="68"/>
        <v/>
      </c>
      <c r="AY98" s="78">
        <f t="shared" si="69"/>
        <v>0</v>
      </c>
      <c r="AZ98" s="262"/>
      <c r="BA98" s="263"/>
      <c r="BB98" s="80">
        <f t="shared" si="70"/>
        <v>0</v>
      </c>
      <c r="BC98" s="74"/>
      <c r="BD98" s="75"/>
      <c r="BE98" s="75"/>
      <c r="BF98" s="75"/>
      <c r="BG98" s="75"/>
      <c r="BH98" s="76" t="str">
        <f t="shared" si="71"/>
        <v/>
      </c>
      <c r="BI98" s="76" t="str">
        <f t="shared" si="72"/>
        <v/>
      </c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8" t="str">
        <f t="shared" si="73"/>
        <v/>
      </c>
      <c r="BU98" s="78" t="str">
        <f t="shared" si="74"/>
        <v/>
      </c>
      <c r="BV98" s="81"/>
      <c r="BW98" s="81"/>
      <c r="BX98" s="81"/>
      <c r="BY98" s="82"/>
      <c r="BZ98" s="82"/>
      <c r="CA98" s="82" t="str">
        <f t="shared" si="75"/>
        <v/>
      </c>
      <c r="CB98" s="82" t="str">
        <f t="shared" si="76"/>
        <v/>
      </c>
      <c r="CC98" s="83"/>
      <c r="CD98" s="83"/>
      <c r="CE98" s="84"/>
      <c r="CF98" s="84"/>
      <c r="CG98" s="84"/>
      <c r="CH98" s="84" t="str">
        <f t="shared" si="77"/>
        <v/>
      </c>
      <c r="CI98" s="84" t="str">
        <f t="shared" si="78"/>
        <v/>
      </c>
      <c r="CJ98" s="85"/>
      <c r="CK98" s="85"/>
      <c r="CL98" s="86"/>
      <c r="CM98" s="86"/>
      <c r="CN98" s="86"/>
      <c r="CO98" s="86" t="str">
        <f t="shared" si="79"/>
        <v/>
      </c>
      <c r="CP98" s="86" t="str">
        <f t="shared" si="80"/>
        <v/>
      </c>
      <c r="CQ98" s="74"/>
      <c r="CR98" s="75"/>
      <c r="CS98" s="75"/>
      <c r="CT98" s="87"/>
      <c r="CU98" s="88"/>
      <c r="CV98" s="88"/>
      <c r="CW98" s="88"/>
      <c r="CX98" s="88"/>
      <c r="CY98" s="88" t="str">
        <f t="shared" si="81"/>
        <v/>
      </c>
      <c r="CZ98" s="89">
        <f t="shared" si="82"/>
        <v>0</v>
      </c>
      <c r="DA98" s="496"/>
      <c r="DB98" s="496"/>
      <c r="DC98" s="80" t="str">
        <f t="shared" si="83"/>
        <v/>
      </c>
      <c r="DD98" s="162" t="str">
        <f t="shared" si="84"/>
        <v/>
      </c>
      <c r="DE98" s="162" t="str">
        <f t="shared" si="85"/>
        <v/>
      </c>
      <c r="DF98" s="162" t="str">
        <f t="shared" si="86"/>
        <v/>
      </c>
      <c r="DG98" s="162" t="str">
        <f t="shared" si="87"/>
        <v/>
      </c>
      <c r="DH98" s="93" t="str">
        <f t="shared" si="88"/>
        <v/>
      </c>
      <c r="DI98" s="94" t="str">
        <f t="shared" si="89"/>
        <v/>
      </c>
      <c r="DJ98" s="95" t="str">
        <f t="shared" si="90"/>
        <v/>
      </c>
      <c r="DK98" s="96" t="str">
        <f t="shared" si="91"/>
        <v/>
      </c>
      <c r="DL98" s="163" t="str">
        <f t="shared" si="92"/>
        <v/>
      </c>
      <c r="DM98" s="164" t="str">
        <f t="shared" si="93"/>
        <v/>
      </c>
      <c r="DN98" s="225" t="str">
        <f t="shared" si="94"/>
        <v/>
      </c>
      <c r="DO98" s="240" t="str">
        <f t="shared" si="95"/>
        <v/>
      </c>
    </row>
    <row r="99" spans="1:119" ht="18" customHeight="1">
      <c r="A99" s="70"/>
      <c r="B99" s="103" t="s">
        <v>423</v>
      </c>
      <c r="C99" s="234" t="s">
        <v>424</v>
      </c>
      <c r="D99" s="237"/>
      <c r="E99" s="74"/>
      <c r="F99" s="75"/>
      <c r="G99" s="75"/>
      <c r="H99" s="75"/>
      <c r="I99" s="75"/>
      <c r="J99" s="75"/>
      <c r="K99" s="75"/>
      <c r="L99" s="75"/>
      <c r="M99" s="76"/>
      <c r="N99" s="76"/>
      <c r="O99" s="106"/>
      <c r="P99" s="106"/>
      <c r="Q99" s="76" t="str">
        <f t="shared" si="62"/>
        <v/>
      </c>
      <c r="R99" s="76">
        <f t="shared" si="63"/>
        <v>0</v>
      </c>
      <c r="S99" s="107"/>
      <c r="T99" s="107"/>
      <c r="U99" s="107"/>
      <c r="V99" s="107"/>
      <c r="W99" s="107"/>
      <c r="X99" s="108"/>
      <c r="Y99" s="108"/>
      <c r="Z99" s="108"/>
      <c r="AA99" s="108"/>
      <c r="AB99" s="108"/>
      <c r="AC99" s="78" t="str">
        <f t="shared" si="64"/>
        <v/>
      </c>
      <c r="AD99" s="79" t="str">
        <f t="shared" si="65"/>
        <v/>
      </c>
      <c r="AE99" s="74">
        <v>6</v>
      </c>
      <c r="AF99" s="75">
        <v>8</v>
      </c>
      <c r="AG99" s="75">
        <v>9</v>
      </c>
      <c r="AH99" s="75">
        <v>7</v>
      </c>
      <c r="AI99" s="75">
        <v>8</v>
      </c>
      <c r="AJ99" s="75">
        <v>10</v>
      </c>
      <c r="AK99" s="75"/>
      <c r="AL99" s="76"/>
      <c r="AM99" s="76"/>
      <c r="AN99" s="76"/>
      <c r="AO99" s="76">
        <f t="shared" si="66"/>
        <v>48</v>
      </c>
      <c r="AP99" s="76">
        <f t="shared" si="67"/>
        <v>50.526315789473685</v>
      </c>
      <c r="AQ99" s="107"/>
      <c r="AR99" s="107"/>
      <c r="AS99" s="107"/>
      <c r="AT99" s="107"/>
      <c r="AU99" s="108"/>
      <c r="AV99" s="108"/>
      <c r="AW99" s="108"/>
      <c r="AX99" s="78" t="str">
        <f t="shared" si="68"/>
        <v/>
      </c>
      <c r="AY99" s="78">
        <f t="shared" si="69"/>
        <v>0</v>
      </c>
      <c r="AZ99" s="262"/>
      <c r="BA99" s="263"/>
      <c r="BB99" s="80">
        <f t="shared" si="70"/>
        <v>0</v>
      </c>
      <c r="BC99" s="74">
        <v>83</v>
      </c>
      <c r="BD99" s="75">
        <v>70</v>
      </c>
      <c r="BE99" s="75">
        <v>89</v>
      </c>
      <c r="BF99" s="75"/>
      <c r="BG99" s="75"/>
      <c r="BH99" s="76">
        <f t="shared" si="71"/>
        <v>242</v>
      </c>
      <c r="BI99" s="76">
        <f t="shared" si="72"/>
        <v>80.666666666666657</v>
      </c>
      <c r="BJ99" s="107">
        <v>1</v>
      </c>
      <c r="BK99" s="107">
        <v>25</v>
      </c>
      <c r="BL99" s="77"/>
      <c r="BM99" s="77"/>
      <c r="BN99" s="77"/>
      <c r="BO99" s="77"/>
      <c r="BP99" s="77"/>
      <c r="BQ99" s="77"/>
      <c r="BR99" s="77"/>
      <c r="BS99" s="77"/>
      <c r="BT99" s="78">
        <f t="shared" si="73"/>
        <v>26</v>
      </c>
      <c r="BU99" s="78">
        <f t="shared" si="74"/>
        <v>47.272727272727273</v>
      </c>
      <c r="BV99" s="81">
        <v>87</v>
      </c>
      <c r="BW99" s="81">
        <v>93</v>
      </c>
      <c r="BX99" s="81">
        <v>91</v>
      </c>
      <c r="BY99" s="82"/>
      <c r="BZ99" s="82"/>
      <c r="CA99" s="82">
        <f t="shared" si="75"/>
        <v>271</v>
      </c>
      <c r="CB99" s="82">
        <f t="shared" si="76"/>
        <v>90.333333333333329</v>
      </c>
      <c r="CC99" s="83">
        <v>93</v>
      </c>
      <c r="CD99" s="83">
        <v>87</v>
      </c>
      <c r="CE99" s="84"/>
      <c r="CF99" s="84"/>
      <c r="CG99" s="84"/>
      <c r="CH99" s="84">
        <f t="shared" si="77"/>
        <v>180</v>
      </c>
      <c r="CI99" s="84">
        <f t="shared" si="78"/>
        <v>90</v>
      </c>
      <c r="CJ99" s="85">
        <v>83</v>
      </c>
      <c r="CK99" s="85">
        <v>98</v>
      </c>
      <c r="CL99" s="86"/>
      <c r="CM99" s="86"/>
      <c r="CN99" s="86"/>
      <c r="CO99" s="86">
        <f t="shared" si="79"/>
        <v>181</v>
      </c>
      <c r="CP99" s="86">
        <f t="shared" si="80"/>
        <v>90.5</v>
      </c>
      <c r="CQ99" s="74"/>
      <c r="CR99" s="75"/>
      <c r="CS99" s="75"/>
      <c r="CT99" s="87"/>
      <c r="CU99" s="88"/>
      <c r="CV99" s="88"/>
      <c r="CW99" s="88"/>
      <c r="CX99" s="88"/>
      <c r="CY99" s="88" t="str">
        <f t="shared" si="81"/>
        <v/>
      </c>
      <c r="CZ99" s="89">
        <f t="shared" si="82"/>
        <v>0</v>
      </c>
      <c r="DA99" s="496">
        <v>25</v>
      </c>
      <c r="DB99" s="496"/>
      <c r="DC99" s="80">
        <f t="shared" si="83"/>
        <v>10.416666666666668</v>
      </c>
      <c r="DD99" s="162" t="str">
        <f t="shared" si="84"/>
        <v/>
      </c>
      <c r="DE99" s="162">
        <f t="shared" si="85"/>
        <v>12.631578947368421</v>
      </c>
      <c r="DF99" s="162">
        <f t="shared" si="86"/>
        <v>39.877272727272725</v>
      </c>
      <c r="DG99" s="162">
        <f t="shared" si="87"/>
        <v>10.416666666666668</v>
      </c>
      <c r="DH99" s="93">
        <f t="shared" si="88"/>
        <v>62.925518341307821</v>
      </c>
      <c r="DI99" s="94">
        <f t="shared" si="89"/>
        <v>76.828448963317385</v>
      </c>
      <c r="DJ99" s="95">
        <f t="shared" si="90"/>
        <v>79.403065745171006</v>
      </c>
      <c r="DK99" s="96">
        <f t="shared" si="91"/>
        <v>81.462759170653911</v>
      </c>
      <c r="DL99" s="163">
        <f t="shared" si="92"/>
        <v>81</v>
      </c>
      <c r="DM99" s="164">
        <f t="shared" si="93"/>
        <v>9</v>
      </c>
      <c r="DN99" s="225">
        <f t="shared" si="94"/>
        <v>72</v>
      </c>
      <c r="DO99" s="240">
        <f t="shared" si="95"/>
        <v>76.5</v>
      </c>
    </row>
    <row r="100" spans="1:119" ht="18" customHeight="1">
      <c r="A100" s="70"/>
      <c r="B100" s="71" t="s">
        <v>425</v>
      </c>
      <c r="C100" s="236" t="s">
        <v>426</v>
      </c>
      <c r="D100" s="235"/>
      <c r="E100" s="74"/>
      <c r="F100" s="75"/>
      <c r="G100" s="75"/>
      <c r="H100" s="75"/>
      <c r="I100" s="75"/>
      <c r="J100" s="75"/>
      <c r="K100" s="75"/>
      <c r="L100" s="75"/>
      <c r="M100" s="76"/>
      <c r="N100" s="76"/>
      <c r="O100" s="76"/>
      <c r="P100" s="76"/>
      <c r="Q100" s="76" t="str">
        <f t="shared" si="62"/>
        <v/>
      </c>
      <c r="R100" s="76">
        <f t="shared" si="63"/>
        <v>0</v>
      </c>
      <c r="S100" s="77"/>
      <c r="T100" s="77"/>
      <c r="U100" s="77"/>
      <c r="V100" s="77"/>
      <c r="W100" s="77"/>
      <c r="X100" s="78"/>
      <c r="Y100" s="78"/>
      <c r="Z100" s="78"/>
      <c r="AA100" s="78"/>
      <c r="AB100" s="78"/>
      <c r="AC100" s="78" t="str">
        <f t="shared" si="64"/>
        <v/>
      </c>
      <c r="AD100" s="79" t="str">
        <f t="shared" si="65"/>
        <v/>
      </c>
      <c r="AE100" s="74"/>
      <c r="AF100" s="75"/>
      <c r="AG100" s="75"/>
      <c r="AH100" s="75"/>
      <c r="AI100" s="75"/>
      <c r="AJ100" s="75"/>
      <c r="AK100" s="75"/>
      <c r="AL100" s="76"/>
      <c r="AM100" s="76"/>
      <c r="AN100" s="76"/>
      <c r="AO100" s="76" t="str">
        <f t="shared" si="66"/>
        <v/>
      </c>
      <c r="AP100" s="76" t="str">
        <f t="shared" si="67"/>
        <v/>
      </c>
      <c r="AQ100" s="77"/>
      <c r="AR100" s="77"/>
      <c r="AS100" s="77"/>
      <c r="AT100" s="77"/>
      <c r="AU100" s="78"/>
      <c r="AV100" s="78"/>
      <c r="AW100" s="78"/>
      <c r="AX100" s="78" t="str">
        <f t="shared" si="68"/>
        <v/>
      </c>
      <c r="AY100" s="78">
        <f t="shared" si="69"/>
        <v>0</v>
      </c>
      <c r="AZ100" s="262"/>
      <c r="BA100" s="263"/>
      <c r="BB100" s="80">
        <f t="shared" si="70"/>
        <v>0</v>
      </c>
      <c r="BC100" s="74"/>
      <c r="BD100" s="75"/>
      <c r="BE100" s="75"/>
      <c r="BF100" s="75"/>
      <c r="BG100" s="75"/>
      <c r="BH100" s="76" t="str">
        <f t="shared" si="71"/>
        <v/>
      </c>
      <c r="BI100" s="76" t="str">
        <f t="shared" si="72"/>
        <v/>
      </c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8" t="str">
        <f t="shared" si="73"/>
        <v/>
      </c>
      <c r="BU100" s="78" t="str">
        <f t="shared" si="74"/>
        <v/>
      </c>
      <c r="BV100" s="81"/>
      <c r="BW100" s="81"/>
      <c r="BX100" s="81"/>
      <c r="BY100" s="82"/>
      <c r="BZ100" s="82"/>
      <c r="CA100" s="82" t="str">
        <f t="shared" si="75"/>
        <v/>
      </c>
      <c r="CB100" s="82" t="str">
        <f t="shared" si="76"/>
        <v/>
      </c>
      <c r="CC100" s="83"/>
      <c r="CD100" s="83"/>
      <c r="CE100" s="84"/>
      <c r="CF100" s="84"/>
      <c r="CG100" s="84"/>
      <c r="CH100" s="84" t="str">
        <f t="shared" si="77"/>
        <v/>
      </c>
      <c r="CI100" s="84" t="str">
        <f t="shared" si="78"/>
        <v/>
      </c>
      <c r="CJ100" s="85"/>
      <c r="CK100" s="85"/>
      <c r="CL100" s="86"/>
      <c r="CM100" s="86"/>
      <c r="CN100" s="86"/>
      <c r="CO100" s="86" t="str">
        <f t="shared" si="79"/>
        <v/>
      </c>
      <c r="CP100" s="86" t="str">
        <f t="shared" si="80"/>
        <v/>
      </c>
      <c r="CQ100" s="74"/>
      <c r="CR100" s="75"/>
      <c r="CS100" s="75"/>
      <c r="CT100" s="87"/>
      <c r="CU100" s="88"/>
      <c r="CV100" s="88"/>
      <c r="CW100" s="88"/>
      <c r="CX100" s="88"/>
      <c r="CY100" s="88" t="str">
        <f t="shared" si="81"/>
        <v/>
      </c>
      <c r="CZ100" s="89">
        <f t="shared" si="82"/>
        <v>0</v>
      </c>
      <c r="DA100" s="496"/>
      <c r="DB100" s="496"/>
      <c r="DC100" s="80" t="str">
        <f t="shared" si="83"/>
        <v/>
      </c>
      <c r="DD100" s="162" t="str">
        <f t="shared" si="84"/>
        <v/>
      </c>
      <c r="DE100" s="162" t="str">
        <f t="shared" si="85"/>
        <v/>
      </c>
      <c r="DF100" s="162" t="str">
        <f t="shared" si="86"/>
        <v/>
      </c>
      <c r="DG100" s="162" t="str">
        <f t="shared" si="87"/>
        <v/>
      </c>
      <c r="DH100" s="93" t="str">
        <f t="shared" si="88"/>
        <v/>
      </c>
      <c r="DI100" s="94" t="str">
        <f t="shared" si="89"/>
        <v/>
      </c>
      <c r="DJ100" s="95" t="str">
        <f t="shared" si="90"/>
        <v/>
      </c>
      <c r="DK100" s="96" t="str">
        <f t="shared" si="91"/>
        <v/>
      </c>
      <c r="DL100" s="163" t="str">
        <f t="shared" si="92"/>
        <v/>
      </c>
      <c r="DM100" s="164" t="str">
        <f t="shared" si="93"/>
        <v/>
      </c>
      <c r="DN100" s="225" t="str">
        <f t="shared" si="94"/>
        <v/>
      </c>
      <c r="DO100" s="240" t="str">
        <f t="shared" si="95"/>
        <v/>
      </c>
    </row>
    <row r="101" spans="1:119" ht="18" customHeight="1">
      <c r="A101" s="70"/>
      <c r="B101" s="71" t="s">
        <v>427</v>
      </c>
      <c r="C101" s="236" t="s">
        <v>428</v>
      </c>
      <c r="D101" s="237"/>
      <c r="E101" s="74"/>
      <c r="F101" s="75"/>
      <c r="G101" s="75"/>
      <c r="H101" s="75"/>
      <c r="I101" s="75"/>
      <c r="J101" s="75"/>
      <c r="K101" s="75"/>
      <c r="L101" s="75"/>
      <c r="M101" s="76"/>
      <c r="N101" s="76"/>
      <c r="O101" s="76"/>
      <c r="P101" s="76"/>
      <c r="Q101" s="76" t="str">
        <f t="shared" si="62"/>
        <v/>
      </c>
      <c r="R101" s="76">
        <f t="shared" si="63"/>
        <v>0</v>
      </c>
      <c r="S101" s="77"/>
      <c r="T101" s="77"/>
      <c r="U101" s="77"/>
      <c r="V101" s="77"/>
      <c r="W101" s="77"/>
      <c r="X101" s="78"/>
      <c r="Y101" s="78"/>
      <c r="Z101" s="78"/>
      <c r="AA101" s="78"/>
      <c r="AB101" s="78"/>
      <c r="AC101" s="78" t="str">
        <f t="shared" si="64"/>
        <v/>
      </c>
      <c r="AD101" s="79" t="str">
        <f t="shared" si="65"/>
        <v/>
      </c>
      <c r="AE101" s="74">
        <v>5</v>
      </c>
      <c r="AF101" s="75">
        <v>5</v>
      </c>
      <c r="AG101" s="75">
        <v>7</v>
      </c>
      <c r="AH101" s="75">
        <v>1</v>
      </c>
      <c r="AI101" s="75">
        <v>0</v>
      </c>
      <c r="AJ101" s="75">
        <v>6</v>
      </c>
      <c r="AK101" s="75"/>
      <c r="AL101" s="76"/>
      <c r="AM101" s="76"/>
      <c r="AN101" s="76"/>
      <c r="AO101" s="76">
        <f t="shared" si="66"/>
        <v>24</v>
      </c>
      <c r="AP101" s="76">
        <f t="shared" si="67"/>
        <v>25.263157894736842</v>
      </c>
      <c r="AQ101" s="77"/>
      <c r="AR101" s="77"/>
      <c r="AS101" s="77"/>
      <c r="AT101" s="77"/>
      <c r="AU101" s="78"/>
      <c r="AV101" s="78"/>
      <c r="AW101" s="78"/>
      <c r="AX101" s="78" t="str">
        <f t="shared" si="68"/>
        <v/>
      </c>
      <c r="AY101" s="78">
        <f t="shared" si="69"/>
        <v>0</v>
      </c>
      <c r="AZ101" s="262"/>
      <c r="BA101" s="263"/>
      <c r="BB101" s="80">
        <f t="shared" si="70"/>
        <v>0</v>
      </c>
      <c r="BC101" s="74">
        <v>82</v>
      </c>
      <c r="BD101" s="75">
        <v>82</v>
      </c>
      <c r="BE101" s="75">
        <v>89</v>
      </c>
      <c r="BF101" s="75"/>
      <c r="BG101" s="75"/>
      <c r="BH101" s="76">
        <f t="shared" si="71"/>
        <v>253</v>
      </c>
      <c r="BI101" s="76">
        <f t="shared" si="72"/>
        <v>84.333333333333343</v>
      </c>
      <c r="BJ101" s="77">
        <v>1</v>
      </c>
      <c r="BK101" s="77">
        <v>22</v>
      </c>
      <c r="BL101" s="77"/>
      <c r="BM101" s="77"/>
      <c r="BN101" s="77"/>
      <c r="BO101" s="77"/>
      <c r="BP101" s="77"/>
      <c r="BQ101" s="77"/>
      <c r="BR101" s="77"/>
      <c r="BS101" s="77"/>
      <c r="BT101" s="78">
        <f t="shared" si="73"/>
        <v>23</v>
      </c>
      <c r="BU101" s="78">
        <f t="shared" si="74"/>
        <v>41.818181818181813</v>
      </c>
      <c r="BV101" s="81">
        <v>70</v>
      </c>
      <c r="BW101" s="81">
        <v>70</v>
      </c>
      <c r="BX101" s="81">
        <v>90</v>
      </c>
      <c r="BY101" s="82"/>
      <c r="BZ101" s="82"/>
      <c r="CA101" s="82">
        <f t="shared" si="75"/>
        <v>230</v>
      </c>
      <c r="CB101" s="82">
        <f t="shared" si="76"/>
        <v>76.666666666666671</v>
      </c>
      <c r="CC101" s="83">
        <v>82</v>
      </c>
      <c r="CD101" s="83">
        <v>86</v>
      </c>
      <c r="CE101" s="84"/>
      <c r="CF101" s="84"/>
      <c r="CG101" s="84"/>
      <c r="CH101" s="84">
        <f t="shared" si="77"/>
        <v>168</v>
      </c>
      <c r="CI101" s="84">
        <f t="shared" si="78"/>
        <v>84</v>
      </c>
      <c r="CJ101" s="85">
        <v>70</v>
      </c>
      <c r="CK101" s="85">
        <v>80</v>
      </c>
      <c r="CL101" s="86"/>
      <c r="CM101" s="86"/>
      <c r="CN101" s="86"/>
      <c r="CO101" s="86">
        <f t="shared" si="79"/>
        <v>150</v>
      </c>
      <c r="CP101" s="86">
        <f t="shared" si="80"/>
        <v>75</v>
      </c>
      <c r="CQ101" s="74"/>
      <c r="CR101" s="75"/>
      <c r="CS101" s="75"/>
      <c r="CT101" s="87"/>
      <c r="CU101" s="88"/>
      <c r="CV101" s="88"/>
      <c r="CW101" s="88"/>
      <c r="CX101" s="88"/>
      <c r="CY101" s="88" t="str">
        <f t="shared" si="81"/>
        <v/>
      </c>
      <c r="CZ101" s="89">
        <f t="shared" si="82"/>
        <v>0</v>
      </c>
      <c r="DA101" s="496">
        <v>34</v>
      </c>
      <c r="DB101" s="496"/>
      <c r="DC101" s="80">
        <f t="shared" si="83"/>
        <v>14.166666666666664</v>
      </c>
      <c r="DD101" s="162" t="str">
        <f t="shared" si="84"/>
        <v/>
      </c>
      <c r="DE101" s="162">
        <f t="shared" si="85"/>
        <v>6.3157894736842106</v>
      </c>
      <c r="DF101" s="162">
        <f t="shared" si="86"/>
        <v>36.18181818181818</v>
      </c>
      <c r="DG101" s="162">
        <f t="shared" si="87"/>
        <v>14.166666666666664</v>
      </c>
      <c r="DH101" s="93">
        <f t="shared" si="88"/>
        <v>56.664274322169057</v>
      </c>
      <c r="DI101" s="94">
        <f t="shared" si="89"/>
        <v>72.915171451355661</v>
      </c>
      <c r="DJ101" s="95">
        <f t="shared" si="90"/>
        <v>75.924596845649475</v>
      </c>
      <c r="DK101" s="96">
        <f t="shared" si="91"/>
        <v>78.332137161084532</v>
      </c>
      <c r="DL101" s="163">
        <f t="shared" si="92"/>
        <v>78</v>
      </c>
      <c r="DM101" s="164">
        <f t="shared" si="93"/>
        <v>0</v>
      </c>
      <c r="DN101" s="225">
        <f t="shared" si="94"/>
        <v>78</v>
      </c>
      <c r="DO101" s="240">
        <f t="shared" si="95"/>
        <v>78</v>
      </c>
    </row>
    <row r="102" spans="1:119" ht="18" customHeight="1">
      <c r="A102" s="70"/>
      <c r="B102" s="103" t="s">
        <v>429</v>
      </c>
      <c r="C102" s="234" t="s">
        <v>430</v>
      </c>
      <c r="D102" s="237"/>
      <c r="E102" s="74"/>
      <c r="F102" s="75"/>
      <c r="G102" s="75"/>
      <c r="H102" s="75"/>
      <c r="I102" s="75"/>
      <c r="J102" s="75"/>
      <c r="K102" s="75"/>
      <c r="L102" s="75"/>
      <c r="M102" s="76"/>
      <c r="N102" s="76"/>
      <c r="O102" s="76"/>
      <c r="P102" s="76"/>
      <c r="Q102" s="76" t="str">
        <f t="shared" si="62"/>
        <v/>
      </c>
      <c r="R102" s="76">
        <f t="shared" si="63"/>
        <v>0</v>
      </c>
      <c r="S102" s="77"/>
      <c r="T102" s="77"/>
      <c r="U102" s="77"/>
      <c r="V102" s="77"/>
      <c r="W102" s="77"/>
      <c r="X102" s="78"/>
      <c r="Y102" s="78"/>
      <c r="Z102" s="78"/>
      <c r="AA102" s="78"/>
      <c r="AB102" s="78"/>
      <c r="AC102" s="78" t="str">
        <f t="shared" si="64"/>
        <v/>
      </c>
      <c r="AD102" s="79" t="str">
        <f t="shared" si="65"/>
        <v/>
      </c>
      <c r="AE102" s="74">
        <v>6</v>
      </c>
      <c r="AF102" s="75">
        <v>3</v>
      </c>
      <c r="AG102" s="75">
        <v>11</v>
      </c>
      <c r="AH102" s="75">
        <v>10</v>
      </c>
      <c r="AI102" s="75">
        <v>7</v>
      </c>
      <c r="AJ102" s="75">
        <v>9</v>
      </c>
      <c r="AK102" s="75"/>
      <c r="AL102" s="76"/>
      <c r="AM102" s="76"/>
      <c r="AN102" s="76"/>
      <c r="AO102" s="76">
        <f t="shared" si="66"/>
        <v>46</v>
      </c>
      <c r="AP102" s="76">
        <f t="shared" si="67"/>
        <v>48.421052631578945</v>
      </c>
      <c r="AQ102" s="77"/>
      <c r="AR102" s="77"/>
      <c r="AS102" s="77"/>
      <c r="AT102" s="77"/>
      <c r="AU102" s="78"/>
      <c r="AV102" s="78"/>
      <c r="AW102" s="78"/>
      <c r="AX102" s="78" t="str">
        <f t="shared" si="68"/>
        <v/>
      </c>
      <c r="AY102" s="78">
        <f t="shared" si="69"/>
        <v>0</v>
      </c>
      <c r="AZ102" s="262"/>
      <c r="BA102" s="263"/>
      <c r="BB102" s="80">
        <f t="shared" si="70"/>
        <v>0</v>
      </c>
      <c r="BC102" s="74">
        <v>84</v>
      </c>
      <c r="BD102" s="75">
        <v>82</v>
      </c>
      <c r="BE102" s="75">
        <v>89</v>
      </c>
      <c r="BF102" s="75"/>
      <c r="BG102" s="75"/>
      <c r="BH102" s="76">
        <f t="shared" si="71"/>
        <v>255</v>
      </c>
      <c r="BI102" s="76">
        <f t="shared" si="72"/>
        <v>85</v>
      </c>
      <c r="BJ102" s="77">
        <v>1</v>
      </c>
      <c r="BK102" s="77">
        <v>18</v>
      </c>
      <c r="BL102" s="77"/>
      <c r="BM102" s="77"/>
      <c r="BN102" s="77"/>
      <c r="BO102" s="77"/>
      <c r="BP102" s="77"/>
      <c r="BQ102" s="77"/>
      <c r="BR102" s="77"/>
      <c r="BS102" s="77"/>
      <c r="BT102" s="78">
        <f t="shared" si="73"/>
        <v>19</v>
      </c>
      <c r="BU102" s="78">
        <f t="shared" si="74"/>
        <v>34.545454545454547</v>
      </c>
      <c r="BV102" s="81">
        <v>95</v>
      </c>
      <c r="BW102" s="81">
        <v>91</v>
      </c>
      <c r="BX102" s="81">
        <v>90</v>
      </c>
      <c r="BY102" s="82"/>
      <c r="BZ102" s="82"/>
      <c r="CA102" s="82">
        <f t="shared" si="75"/>
        <v>276</v>
      </c>
      <c r="CB102" s="82">
        <f t="shared" si="76"/>
        <v>92</v>
      </c>
      <c r="CC102" s="83">
        <v>85</v>
      </c>
      <c r="CD102" s="83">
        <v>87</v>
      </c>
      <c r="CE102" s="84"/>
      <c r="CF102" s="84"/>
      <c r="CG102" s="84"/>
      <c r="CH102" s="84">
        <f t="shared" si="77"/>
        <v>172</v>
      </c>
      <c r="CI102" s="84">
        <f t="shared" si="78"/>
        <v>86</v>
      </c>
      <c r="CJ102" s="85">
        <v>89</v>
      </c>
      <c r="CK102" s="85">
        <v>82</v>
      </c>
      <c r="CL102" s="86"/>
      <c r="CM102" s="86"/>
      <c r="CN102" s="86"/>
      <c r="CO102" s="86">
        <f t="shared" si="79"/>
        <v>171</v>
      </c>
      <c r="CP102" s="86">
        <f t="shared" si="80"/>
        <v>85.5</v>
      </c>
      <c r="CQ102" s="74"/>
      <c r="CR102" s="75"/>
      <c r="CS102" s="75"/>
      <c r="CT102" s="87"/>
      <c r="CU102" s="88"/>
      <c r="CV102" s="88"/>
      <c r="CW102" s="88"/>
      <c r="CX102" s="88"/>
      <c r="CY102" s="88" t="str">
        <f t="shared" si="81"/>
        <v/>
      </c>
      <c r="CZ102" s="89">
        <f t="shared" si="82"/>
        <v>0</v>
      </c>
      <c r="DA102" s="496">
        <v>30</v>
      </c>
      <c r="DB102" s="496"/>
      <c r="DC102" s="80">
        <f t="shared" si="83"/>
        <v>12.5</v>
      </c>
      <c r="DD102" s="162" t="str">
        <f t="shared" si="84"/>
        <v/>
      </c>
      <c r="DE102" s="162">
        <f t="shared" si="85"/>
        <v>12.105263157894735</v>
      </c>
      <c r="DF102" s="162">
        <f t="shared" si="86"/>
        <v>38.304545454545455</v>
      </c>
      <c r="DG102" s="162">
        <f t="shared" si="87"/>
        <v>12.5</v>
      </c>
      <c r="DH102" s="93">
        <f t="shared" si="88"/>
        <v>62.909808612440187</v>
      </c>
      <c r="DI102" s="94">
        <f t="shared" si="89"/>
        <v>76.818630382775112</v>
      </c>
      <c r="DJ102" s="95">
        <f t="shared" si="90"/>
        <v>79.394338118022333</v>
      </c>
      <c r="DK102" s="96">
        <f t="shared" si="91"/>
        <v>81.454904306220101</v>
      </c>
      <c r="DL102" s="163">
        <f t="shared" si="92"/>
        <v>81</v>
      </c>
      <c r="DM102" s="164">
        <f t="shared" si="93"/>
        <v>5</v>
      </c>
      <c r="DN102" s="225">
        <f t="shared" si="94"/>
        <v>76</v>
      </c>
      <c r="DO102" s="240">
        <f t="shared" si="95"/>
        <v>78.5</v>
      </c>
    </row>
    <row r="103" spans="1:119" ht="18" customHeight="1">
      <c r="A103" s="70"/>
      <c r="B103" s="71"/>
      <c r="C103" s="236"/>
      <c r="D103" s="235"/>
      <c r="E103" s="74"/>
      <c r="F103" s="75"/>
      <c r="G103" s="75"/>
      <c r="H103" s="75"/>
      <c r="I103" s="75"/>
      <c r="J103" s="75"/>
      <c r="K103" s="75"/>
      <c r="L103" s="75"/>
      <c r="M103" s="76"/>
      <c r="N103" s="76"/>
      <c r="O103" s="76"/>
      <c r="P103" s="76"/>
      <c r="Q103" s="76" t="str">
        <f t="shared" si="62"/>
        <v/>
      </c>
      <c r="R103" s="76">
        <f t="shared" si="63"/>
        <v>0</v>
      </c>
      <c r="S103" s="77"/>
      <c r="T103" s="77"/>
      <c r="U103" s="77"/>
      <c r="V103" s="77"/>
      <c r="W103" s="77"/>
      <c r="X103" s="78"/>
      <c r="Y103" s="78"/>
      <c r="Z103" s="78"/>
      <c r="AA103" s="78"/>
      <c r="AB103" s="78"/>
      <c r="AC103" s="78" t="str">
        <f t="shared" si="64"/>
        <v/>
      </c>
      <c r="AD103" s="79" t="str">
        <f t="shared" si="65"/>
        <v/>
      </c>
      <c r="AE103" s="74"/>
      <c r="AF103" s="75"/>
      <c r="AG103" s="75"/>
      <c r="AH103" s="75"/>
      <c r="AI103" s="75"/>
      <c r="AJ103" s="75"/>
      <c r="AK103" s="75"/>
      <c r="AL103" s="76"/>
      <c r="AM103" s="76"/>
      <c r="AN103" s="76"/>
      <c r="AO103" s="76" t="str">
        <f t="shared" si="66"/>
        <v/>
      </c>
      <c r="AP103" s="76" t="str">
        <f t="shared" si="67"/>
        <v/>
      </c>
      <c r="AQ103" s="77"/>
      <c r="AR103" s="77"/>
      <c r="AS103" s="77"/>
      <c r="AT103" s="77"/>
      <c r="AU103" s="78"/>
      <c r="AV103" s="78"/>
      <c r="AW103" s="78"/>
      <c r="AX103" s="78" t="str">
        <f t="shared" si="68"/>
        <v/>
      </c>
      <c r="AY103" s="78">
        <f t="shared" si="69"/>
        <v>0</v>
      </c>
      <c r="AZ103" s="262"/>
      <c r="BA103" s="263"/>
      <c r="BB103" s="80">
        <f t="shared" si="70"/>
        <v>0</v>
      </c>
      <c r="BC103" s="74"/>
      <c r="BD103" s="75"/>
      <c r="BE103" s="75"/>
      <c r="BF103" s="75"/>
      <c r="BG103" s="75"/>
      <c r="BH103" s="76" t="str">
        <f t="shared" si="71"/>
        <v/>
      </c>
      <c r="BI103" s="76" t="str">
        <f t="shared" si="72"/>
        <v/>
      </c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8" t="str">
        <f t="shared" si="73"/>
        <v/>
      </c>
      <c r="BU103" s="78" t="str">
        <f t="shared" si="74"/>
        <v/>
      </c>
      <c r="BV103" s="81"/>
      <c r="BW103" s="81"/>
      <c r="BX103" s="81"/>
      <c r="BY103" s="82"/>
      <c r="BZ103" s="82"/>
      <c r="CA103" s="82" t="str">
        <f t="shared" si="75"/>
        <v/>
      </c>
      <c r="CB103" s="82" t="str">
        <f t="shared" si="76"/>
        <v/>
      </c>
      <c r="CC103" s="83"/>
      <c r="CD103" s="83"/>
      <c r="CE103" s="84"/>
      <c r="CF103" s="84"/>
      <c r="CG103" s="84"/>
      <c r="CH103" s="84" t="str">
        <f t="shared" si="77"/>
        <v/>
      </c>
      <c r="CI103" s="84" t="str">
        <f t="shared" si="78"/>
        <v/>
      </c>
      <c r="CJ103" s="85"/>
      <c r="CK103" s="85"/>
      <c r="CL103" s="86"/>
      <c r="CM103" s="86"/>
      <c r="CN103" s="86"/>
      <c r="CO103" s="86" t="str">
        <f t="shared" si="79"/>
        <v/>
      </c>
      <c r="CP103" s="86" t="str">
        <f t="shared" si="80"/>
        <v/>
      </c>
      <c r="CQ103" s="74"/>
      <c r="CR103" s="75"/>
      <c r="CS103" s="75"/>
      <c r="CT103" s="87"/>
      <c r="CU103" s="88"/>
      <c r="CV103" s="88"/>
      <c r="CW103" s="88"/>
      <c r="CX103" s="88"/>
      <c r="CY103" s="88" t="str">
        <f t="shared" si="81"/>
        <v/>
      </c>
      <c r="CZ103" s="89">
        <f t="shared" si="82"/>
        <v>0</v>
      </c>
      <c r="DA103" s="496"/>
      <c r="DB103" s="496"/>
      <c r="DC103" s="80" t="str">
        <f t="shared" si="83"/>
        <v/>
      </c>
      <c r="DD103" s="162" t="str">
        <f t="shared" si="84"/>
        <v/>
      </c>
      <c r="DE103" s="162" t="str">
        <f t="shared" si="85"/>
        <v/>
      </c>
      <c r="DF103" s="162" t="str">
        <f t="shared" si="86"/>
        <v/>
      </c>
      <c r="DG103" s="162" t="str">
        <f t="shared" si="87"/>
        <v/>
      </c>
      <c r="DH103" s="93" t="str">
        <f t="shared" si="88"/>
        <v/>
      </c>
      <c r="DI103" s="94" t="str">
        <f t="shared" si="89"/>
        <v/>
      </c>
      <c r="DJ103" s="95" t="str">
        <f t="shared" si="90"/>
        <v/>
      </c>
      <c r="DK103" s="96" t="str">
        <f t="shared" si="91"/>
        <v/>
      </c>
      <c r="DL103" s="163" t="str">
        <f t="shared" si="92"/>
        <v/>
      </c>
      <c r="DM103" s="164" t="str">
        <f t="shared" si="93"/>
        <v/>
      </c>
      <c r="DN103" s="225" t="str">
        <f t="shared" si="94"/>
        <v/>
      </c>
      <c r="DO103" s="240" t="str">
        <f t="shared" si="95"/>
        <v/>
      </c>
    </row>
    <row r="104" spans="1:119" ht="18" customHeight="1">
      <c r="A104" s="70"/>
      <c r="B104" s="71" t="s">
        <v>431</v>
      </c>
      <c r="C104" s="236" t="s">
        <v>432</v>
      </c>
      <c r="D104" s="237"/>
      <c r="E104" s="74"/>
      <c r="F104" s="75"/>
      <c r="G104" s="75"/>
      <c r="H104" s="75"/>
      <c r="I104" s="75"/>
      <c r="J104" s="75"/>
      <c r="K104" s="75"/>
      <c r="L104" s="75"/>
      <c r="M104" s="76"/>
      <c r="N104" s="76"/>
      <c r="O104" s="76"/>
      <c r="P104" s="76"/>
      <c r="Q104" s="76" t="str">
        <f t="shared" si="62"/>
        <v/>
      </c>
      <c r="R104" s="76">
        <f t="shared" si="63"/>
        <v>0</v>
      </c>
      <c r="S104" s="77"/>
      <c r="T104" s="77"/>
      <c r="U104" s="77"/>
      <c r="V104" s="77"/>
      <c r="W104" s="77"/>
      <c r="X104" s="78"/>
      <c r="Y104" s="78"/>
      <c r="Z104" s="78"/>
      <c r="AA104" s="78"/>
      <c r="AB104" s="78"/>
      <c r="AC104" s="78" t="str">
        <f t="shared" si="64"/>
        <v/>
      </c>
      <c r="AD104" s="79" t="str">
        <f t="shared" si="65"/>
        <v/>
      </c>
      <c r="AE104" s="74">
        <v>5</v>
      </c>
      <c r="AF104" s="75">
        <v>8</v>
      </c>
      <c r="AG104" s="75">
        <v>8</v>
      </c>
      <c r="AH104" s="75">
        <v>10</v>
      </c>
      <c r="AI104" s="75">
        <v>6</v>
      </c>
      <c r="AJ104" s="75">
        <v>10</v>
      </c>
      <c r="AK104" s="75"/>
      <c r="AL104" s="76"/>
      <c r="AM104" s="76"/>
      <c r="AN104" s="76"/>
      <c r="AO104" s="76">
        <f t="shared" si="66"/>
        <v>47</v>
      </c>
      <c r="AP104" s="76">
        <f t="shared" si="67"/>
        <v>49.473684210526315</v>
      </c>
      <c r="AQ104" s="77"/>
      <c r="AR104" s="77"/>
      <c r="AS104" s="77"/>
      <c r="AT104" s="77"/>
      <c r="AU104" s="78"/>
      <c r="AV104" s="78"/>
      <c r="AW104" s="78"/>
      <c r="AX104" s="78" t="str">
        <f t="shared" si="68"/>
        <v/>
      </c>
      <c r="AY104" s="78">
        <f t="shared" si="69"/>
        <v>0</v>
      </c>
      <c r="AZ104" s="262"/>
      <c r="BA104" s="263"/>
      <c r="BB104" s="80">
        <f t="shared" si="70"/>
        <v>0</v>
      </c>
      <c r="BC104" s="74">
        <v>90</v>
      </c>
      <c r="BD104" s="75">
        <v>83</v>
      </c>
      <c r="BE104" s="75">
        <v>86</v>
      </c>
      <c r="BF104" s="75"/>
      <c r="BG104" s="75"/>
      <c r="BH104" s="76">
        <f t="shared" si="71"/>
        <v>259</v>
      </c>
      <c r="BI104" s="76">
        <f t="shared" si="72"/>
        <v>86.333333333333329</v>
      </c>
      <c r="BJ104" s="77">
        <v>30</v>
      </c>
      <c r="BK104" s="77">
        <v>25</v>
      </c>
      <c r="BL104" s="77"/>
      <c r="BM104" s="77"/>
      <c r="BN104" s="77"/>
      <c r="BO104" s="77"/>
      <c r="BP104" s="77"/>
      <c r="BQ104" s="77"/>
      <c r="BR104" s="77"/>
      <c r="BS104" s="77"/>
      <c r="BT104" s="78">
        <f t="shared" si="73"/>
        <v>55</v>
      </c>
      <c r="BU104" s="78">
        <f t="shared" si="74"/>
        <v>100</v>
      </c>
      <c r="BV104" s="81">
        <v>70</v>
      </c>
      <c r="BW104" s="81">
        <v>91</v>
      </c>
      <c r="BX104" s="81">
        <v>90</v>
      </c>
      <c r="BY104" s="82"/>
      <c r="BZ104" s="82"/>
      <c r="CA104" s="82">
        <f t="shared" si="75"/>
        <v>251</v>
      </c>
      <c r="CB104" s="82">
        <f t="shared" si="76"/>
        <v>83.666666666666671</v>
      </c>
      <c r="CC104" s="83">
        <v>89</v>
      </c>
      <c r="CD104" s="83">
        <v>70</v>
      </c>
      <c r="CE104" s="84"/>
      <c r="CF104" s="84"/>
      <c r="CG104" s="84"/>
      <c r="CH104" s="84">
        <f t="shared" si="77"/>
        <v>159</v>
      </c>
      <c r="CI104" s="84">
        <f t="shared" si="78"/>
        <v>79.5</v>
      </c>
      <c r="CJ104" s="85">
        <v>83</v>
      </c>
      <c r="CK104" s="85">
        <v>82</v>
      </c>
      <c r="CL104" s="86"/>
      <c r="CM104" s="86"/>
      <c r="CN104" s="86"/>
      <c r="CO104" s="86">
        <f t="shared" si="79"/>
        <v>165</v>
      </c>
      <c r="CP104" s="86">
        <f t="shared" si="80"/>
        <v>82.5</v>
      </c>
      <c r="CQ104" s="74"/>
      <c r="CR104" s="75"/>
      <c r="CS104" s="75"/>
      <c r="CT104" s="87"/>
      <c r="CU104" s="88"/>
      <c r="CV104" s="88"/>
      <c r="CW104" s="88"/>
      <c r="CX104" s="88"/>
      <c r="CY104" s="88" t="str">
        <f t="shared" si="81"/>
        <v/>
      </c>
      <c r="CZ104" s="89">
        <f t="shared" si="82"/>
        <v>0</v>
      </c>
      <c r="DA104" s="496">
        <v>27</v>
      </c>
      <c r="DB104" s="496"/>
      <c r="DC104" s="80">
        <f t="shared" si="83"/>
        <v>11.25</v>
      </c>
      <c r="DD104" s="162" t="str">
        <f t="shared" si="84"/>
        <v/>
      </c>
      <c r="DE104" s="162">
        <f t="shared" si="85"/>
        <v>12.368421052631579</v>
      </c>
      <c r="DF104" s="162">
        <f t="shared" si="86"/>
        <v>43.2</v>
      </c>
      <c r="DG104" s="162">
        <f t="shared" si="87"/>
        <v>11.25</v>
      </c>
      <c r="DH104" s="93">
        <f t="shared" si="88"/>
        <v>66.818421052631578</v>
      </c>
      <c r="DI104" s="94">
        <f t="shared" si="89"/>
        <v>79.26151315789474</v>
      </c>
      <c r="DJ104" s="95">
        <f t="shared" si="90"/>
        <v>81.565789473684205</v>
      </c>
      <c r="DK104" s="96">
        <f t="shared" si="91"/>
        <v>83.409210526315789</v>
      </c>
      <c r="DL104" s="163">
        <f t="shared" si="92"/>
        <v>83</v>
      </c>
      <c r="DM104" s="164">
        <f t="shared" si="93"/>
        <v>1</v>
      </c>
      <c r="DN104" s="225">
        <f t="shared" si="94"/>
        <v>82</v>
      </c>
      <c r="DO104" s="240">
        <f t="shared" si="95"/>
        <v>82.5</v>
      </c>
    </row>
    <row r="105" spans="1:119" ht="18" customHeight="1">
      <c r="A105" s="70"/>
      <c r="B105" s="71" t="s">
        <v>433</v>
      </c>
      <c r="C105" s="236" t="s">
        <v>434</v>
      </c>
      <c r="D105" s="237"/>
      <c r="E105" s="74"/>
      <c r="F105" s="75"/>
      <c r="G105" s="75"/>
      <c r="H105" s="75"/>
      <c r="I105" s="75"/>
      <c r="J105" s="75"/>
      <c r="K105" s="75"/>
      <c r="L105" s="75"/>
      <c r="M105" s="76"/>
      <c r="N105" s="76"/>
      <c r="O105" s="76"/>
      <c r="P105" s="76"/>
      <c r="Q105" s="76" t="str">
        <f t="shared" si="62"/>
        <v/>
      </c>
      <c r="R105" s="76">
        <f t="shared" si="63"/>
        <v>0</v>
      </c>
      <c r="S105" s="77"/>
      <c r="T105" s="77"/>
      <c r="U105" s="77"/>
      <c r="V105" s="77"/>
      <c r="W105" s="77"/>
      <c r="X105" s="78"/>
      <c r="Y105" s="78"/>
      <c r="Z105" s="78"/>
      <c r="AA105" s="78"/>
      <c r="AB105" s="78"/>
      <c r="AC105" s="78" t="str">
        <f t="shared" si="64"/>
        <v/>
      </c>
      <c r="AD105" s="79" t="str">
        <f t="shared" si="65"/>
        <v/>
      </c>
      <c r="AE105" s="74">
        <v>8</v>
      </c>
      <c r="AF105" s="75">
        <v>9</v>
      </c>
      <c r="AG105" s="75">
        <v>14</v>
      </c>
      <c r="AH105" s="75">
        <v>9</v>
      </c>
      <c r="AI105" s="75">
        <v>11</v>
      </c>
      <c r="AJ105" s="75">
        <v>17</v>
      </c>
      <c r="AK105" s="75"/>
      <c r="AL105" s="76"/>
      <c r="AM105" s="76"/>
      <c r="AN105" s="76"/>
      <c r="AO105" s="76">
        <f t="shared" si="66"/>
        <v>68</v>
      </c>
      <c r="AP105" s="76">
        <f t="shared" si="67"/>
        <v>71.578947368421055</v>
      </c>
      <c r="AQ105" s="77"/>
      <c r="AR105" s="77"/>
      <c r="AS105" s="77"/>
      <c r="AT105" s="77"/>
      <c r="AU105" s="78"/>
      <c r="AV105" s="78"/>
      <c r="AW105" s="78"/>
      <c r="AX105" s="78" t="str">
        <f t="shared" si="68"/>
        <v/>
      </c>
      <c r="AY105" s="78">
        <f t="shared" si="69"/>
        <v>0</v>
      </c>
      <c r="AZ105" s="262"/>
      <c r="BA105" s="263"/>
      <c r="BB105" s="80">
        <f t="shared" si="70"/>
        <v>0</v>
      </c>
      <c r="BC105" s="74">
        <v>98</v>
      </c>
      <c r="BD105" s="75">
        <v>86</v>
      </c>
      <c r="BE105" s="75">
        <v>83</v>
      </c>
      <c r="BF105" s="75"/>
      <c r="BG105" s="75"/>
      <c r="BH105" s="76">
        <f t="shared" si="71"/>
        <v>267</v>
      </c>
      <c r="BI105" s="76">
        <f t="shared" si="72"/>
        <v>89</v>
      </c>
      <c r="BJ105" s="77">
        <v>25</v>
      </c>
      <c r="BK105" s="77">
        <v>24</v>
      </c>
      <c r="BL105" s="77"/>
      <c r="BM105" s="77"/>
      <c r="BN105" s="77"/>
      <c r="BO105" s="77"/>
      <c r="BP105" s="77"/>
      <c r="BQ105" s="77"/>
      <c r="BR105" s="77"/>
      <c r="BS105" s="77"/>
      <c r="BT105" s="78">
        <f t="shared" si="73"/>
        <v>49</v>
      </c>
      <c r="BU105" s="78">
        <f t="shared" si="74"/>
        <v>89.090909090909093</v>
      </c>
      <c r="BV105" s="81">
        <v>87</v>
      </c>
      <c r="BW105" s="81">
        <v>93</v>
      </c>
      <c r="BX105" s="81">
        <v>97</v>
      </c>
      <c r="BY105" s="82"/>
      <c r="BZ105" s="82"/>
      <c r="CA105" s="82">
        <f t="shared" si="75"/>
        <v>277</v>
      </c>
      <c r="CB105" s="82">
        <f t="shared" si="76"/>
        <v>92.333333333333329</v>
      </c>
      <c r="CC105" s="83">
        <v>84</v>
      </c>
      <c r="CD105" s="83">
        <v>87</v>
      </c>
      <c r="CE105" s="84"/>
      <c r="CF105" s="84"/>
      <c r="CG105" s="84"/>
      <c r="CH105" s="84">
        <f t="shared" si="77"/>
        <v>171</v>
      </c>
      <c r="CI105" s="84">
        <f t="shared" si="78"/>
        <v>85.5</v>
      </c>
      <c r="CJ105" s="85">
        <v>89</v>
      </c>
      <c r="CK105" s="85">
        <v>98</v>
      </c>
      <c r="CL105" s="86"/>
      <c r="CM105" s="86"/>
      <c r="CN105" s="86"/>
      <c r="CO105" s="86">
        <f t="shared" si="79"/>
        <v>187</v>
      </c>
      <c r="CP105" s="86">
        <f t="shared" si="80"/>
        <v>93.5</v>
      </c>
      <c r="CQ105" s="74"/>
      <c r="CR105" s="75"/>
      <c r="CS105" s="75"/>
      <c r="CT105" s="87"/>
      <c r="CU105" s="88"/>
      <c r="CV105" s="88"/>
      <c r="CW105" s="88"/>
      <c r="CX105" s="88"/>
      <c r="CY105" s="88" t="str">
        <f t="shared" si="81"/>
        <v/>
      </c>
      <c r="CZ105" s="89">
        <f t="shared" si="82"/>
        <v>0</v>
      </c>
      <c r="DA105" s="496">
        <v>34</v>
      </c>
      <c r="DB105" s="496"/>
      <c r="DC105" s="80">
        <f t="shared" si="83"/>
        <v>14.166666666666664</v>
      </c>
      <c r="DD105" s="162" t="str">
        <f t="shared" si="84"/>
        <v/>
      </c>
      <c r="DE105" s="162">
        <f t="shared" si="85"/>
        <v>17.894736842105264</v>
      </c>
      <c r="DF105" s="162">
        <f t="shared" si="86"/>
        <v>44.942424242424238</v>
      </c>
      <c r="DG105" s="162">
        <f t="shared" si="87"/>
        <v>14.166666666666664</v>
      </c>
      <c r="DH105" s="93">
        <f t="shared" si="88"/>
        <v>77.003827751196155</v>
      </c>
      <c r="DI105" s="94">
        <f t="shared" si="89"/>
        <v>85.627392344497594</v>
      </c>
      <c r="DJ105" s="95">
        <f t="shared" si="90"/>
        <v>87.224348750664532</v>
      </c>
      <c r="DK105" s="96">
        <f t="shared" si="91"/>
        <v>88.501913875598078</v>
      </c>
      <c r="DL105" s="163">
        <f t="shared" si="92"/>
        <v>89</v>
      </c>
      <c r="DM105" s="164">
        <f t="shared" si="93"/>
        <v>6</v>
      </c>
      <c r="DN105" s="225">
        <f t="shared" si="94"/>
        <v>83</v>
      </c>
      <c r="DO105" s="240">
        <f t="shared" si="95"/>
        <v>86</v>
      </c>
    </row>
    <row r="106" spans="1:119" ht="18" customHeight="1">
      <c r="A106" s="70"/>
      <c r="B106" s="71" t="s">
        <v>435</v>
      </c>
      <c r="C106" s="236" t="s">
        <v>436</v>
      </c>
      <c r="D106" s="237"/>
      <c r="E106" s="74"/>
      <c r="F106" s="75"/>
      <c r="G106" s="75"/>
      <c r="H106" s="75"/>
      <c r="I106" s="75"/>
      <c r="J106" s="75"/>
      <c r="K106" s="75"/>
      <c r="L106" s="75"/>
      <c r="M106" s="76"/>
      <c r="N106" s="76"/>
      <c r="O106" s="76"/>
      <c r="P106" s="76"/>
      <c r="Q106" s="76" t="str">
        <f t="shared" si="62"/>
        <v/>
      </c>
      <c r="R106" s="76">
        <f t="shared" si="63"/>
        <v>0</v>
      </c>
      <c r="S106" s="77"/>
      <c r="T106" s="77"/>
      <c r="U106" s="77"/>
      <c r="V106" s="77"/>
      <c r="W106" s="77"/>
      <c r="X106" s="78"/>
      <c r="Y106" s="78"/>
      <c r="Z106" s="78"/>
      <c r="AA106" s="78"/>
      <c r="AB106" s="78"/>
      <c r="AC106" s="78" t="str">
        <f t="shared" si="64"/>
        <v/>
      </c>
      <c r="AD106" s="79" t="str">
        <f t="shared" si="65"/>
        <v/>
      </c>
      <c r="AE106" s="74">
        <v>7</v>
      </c>
      <c r="AF106" s="75">
        <v>6</v>
      </c>
      <c r="AG106" s="75">
        <v>9</v>
      </c>
      <c r="AH106" s="75">
        <v>8</v>
      </c>
      <c r="AI106" s="75">
        <v>1</v>
      </c>
      <c r="AJ106" s="75">
        <v>5</v>
      </c>
      <c r="AK106" s="75"/>
      <c r="AL106" s="76"/>
      <c r="AM106" s="76"/>
      <c r="AN106" s="76"/>
      <c r="AO106" s="76">
        <f t="shared" si="66"/>
        <v>36</v>
      </c>
      <c r="AP106" s="76">
        <f t="shared" si="67"/>
        <v>37.894736842105267</v>
      </c>
      <c r="AQ106" s="77"/>
      <c r="AR106" s="77"/>
      <c r="AS106" s="77"/>
      <c r="AT106" s="77"/>
      <c r="AU106" s="78"/>
      <c r="AV106" s="78"/>
      <c r="AW106" s="78"/>
      <c r="AX106" s="78" t="str">
        <f t="shared" si="68"/>
        <v/>
      </c>
      <c r="AY106" s="78">
        <f t="shared" si="69"/>
        <v>0</v>
      </c>
      <c r="AZ106" s="262"/>
      <c r="BA106" s="263"/>
      <c r="BB106" s="80">
        <f t="shared" si="70"/>
        <v>0</v>
      </c>
      <c r="BC106" s="74">
        <v>84</v>
      </c>
      <c r="BD106" s="75">
        <v>70</v>
      </c>
      <c r="BE106" s="75">
        <v>83</v>
      </c>
      <c r="BF106" s="75"/>
      <c r="BG106" s="75"/>
      <c r="BH106" s="76">
        <f t="shared" si="71"/>
        <v>237</v>
      </c>
      <c r="BI106" s="76">
        <f t="shared" si="72"/>
        <v>79</v>
      </c>
      <c r="BJ106" s="77">
        <v>26</v>
      </c>
      <c r="BK106" s="77">
        <v>22</v>
      </c>
      <c r="BL106" s="77"/>
      <c r="BM106" s="77"/>
      <c r="BN106" s="77"/>
      <c r="BO106" s="77"/>
      <c r="BP106" s="77"/>
      <c r="BQ106" s="77"/>
      <c r="BR106" s="77"/>
      <c r="BS106" s="77"/>
      <c r="BT106" s="78">
        <f t="shared" si="73"/>
        <v>48</v>
      </c>
      <c r="BU106" s="78">
        <f t="shared" si="74"/>
        <v>87.272727272727266</v>
      </c>
      <c r="BV106" s="81">
        <v>70</v>
      </c>
      <c r="BW106" s="81">
        <v>91</v>
      </c>
      <c r="BX106" s="81">
        <v>91</v>
      </c>
      <c r="BY106" s="82"/>
      <c r="BZ106" s="82"/>
      <c r="CA106" s="82">
        <f t="shared" si="75"/>
        <v>252</v>
      </c>
      <c r="CB106" s="82">
        <f t="shared" si="76"/>
        <v>84</v>
      </c>
      <c r="CC106" s="83">
        <v>89</v>
      </c>
      <c r="CD106" s="83">
        <v>87</v>
      </c>
      <c r="CE106" s="84"/>
      <c r="CF106" s="84"/>
      <c r="CG106" s="84"/>
      <c r="CH106" s="84">
        <f t="shared" si="77"/>
        <v>176</v>
      </c>
      <c r="CI106" s="84">
        <f t="shared" si="78"/>
        <v>88</v>
      </c>
      <c r="CJ106" s="85">
        <v>86</v>
      </c>
      <c r="CK106" s="85">
        <v>98</v>
      </c>
      <c r="CL106" s="86"/>
      <c r="CM106" s="86"/>
      <c r="CN106" s="86"/>
      <c r="CO106" s="86">
        <f t="shared" si="79"/>
        <v>184</v>
      </c>
      <c r="CP106" s="86">
        <f t="shared" si="80"/>
        <v>92</v>
      </c>
      <c r="CQ106" s="74"/>
      <c r="CR106" s="75"/>
      <c r="CS106" s="75"/>
      <c r="CT106" s="87"/>
      <c r="CU106" s="88"/>
      <c r="CV106" s="88"/>
      <c r="CW106" s="88"/>
      <c r="CX106" s="88"/>
      <c r="CY106" s="88" t="str">
        <f t="shared" si="81"/>
        <v/>
      </c>
      <c r="CZ106" s="89">
        <f t="shared" si="82"/>
        <v>0</v>
      </c>
      <c r="DA106" s="496">
        <v>24</v>
      </c>
      <c r="DB106" s="496"/>
      <c r="DC106" s="80">
        <f t="shared" si="83"/>
        <v>10</v>
      </c>
      <c r="DD106" s="162" t="str">
        <f t="shared" si="84"/>
        <v/>
      </c>
      <c r="DE106" s="162">
        <f t="shared" si="85"/>
        <v>9.4736842105263168</v>
      </c>
      <c r="DF106" s="162">
        <f t="shared" si="86"/>
        <v>43.027272727272724</v>
      </c>
      <c r="DG106" s="162">
        <f t="shared" si="87"/>
        <v>10</v>
      </c>
      <c r="DH106" s="93">
        <f t="shared" si="88"/>
        <v>62.500956937799039</v>
      </c>
      <c r="DI106" s="94">
        <f t="shared" si="89"/>
        <v>76.563098086124398</v>
      </c>
      <c r="DJ106" s="95">
        <f t="shared" si="90"/>
        <v>79.167198298777237</v>
      </c>
      <c r="DK106" s="96">
        <f t="shared" si="91"/>
        <v>81.250478468899516</v>
      </c>
      <c r="DL106" s="163">
        <f t="shared" si="92"/>
        <v>81</v>
      </c>
      <c r="DM106" s="164">
        <f t="shared" si="93"/>
        <v>-3</v>
      </c>
      <c r="DN106" s="225">
        <f t="shared" si="94"/>
        <v>84</v>
      </c>
      <c r="DO106" s="240">
        <f t="shared" si="95"/>
        <v>82.5</v>
      </c>
    </row>
    <row r="107" spans="1:119" ht="18" customHeight="1">
      <c r="A107" s="70"/>
      <c r="B107" s="71" t="s">
        <v>437</v>
      </c>
      <c r="C107" s="236" t="s">
        <v>438</v>
      </c>
      <c r="D107" s="237"/>
      <c r="E107" s="74"/>
      <c r="F107" s="75"/>
      <c r="G107" s="75"/>
      <c r="H107" s="75"/>
      <c r="I107" s="75"/>
      <c r="J107" s="75"/>
      <c r="K107" s="75"/>
      <c r="L107" s="75"/>
      <c r="M107" s="76"/>
      <c r="N107" s="76"/>
      <c r="O107" s="76"/>
      <c r="P107" s="76"/>
      <c r="Q107" s="76" t="str">
        <f t="shared" si="62"/>
        <v/>
      </c>
      <c r="R107" s="76">
        <f t="shared" si="63"/>
        <v>0</v>
      </c>
      <c r="S107" s="77"/>
      <c r="T107" s="77"/>
      <c r="U107" s="77"/>
      <c r="V107" s="77"/>
      <c r="W107" s="77"/>
      <c r="X107" s="78"/>
      <c r="Y107" s="78"/>
      <c r="Z107" s="78"/>
      <c r="AA107" s="78"/>
      <c r="AB107" s="78"/>
      <c r="AC107" s="78" t="str">
        <f t="shared" si="64"/>
        <v/>
      </c>
      <c r="AD107" s="79" t="str">
        <f t="shared" si="65"/>
        <v/>
      </c>
      <c r="AE107" s="74"/>
      <c r="AF107" s="75"/>
      <c r="AG107" s="75"/>
      <c r="AH107" s="75"/>
      <c r="AI107" s="75"/>
      <c r="AJ107" s="75"/>
      <c r="AK107" s="75"/>
      <c r="AL107" s="76"/>
      <c r="AM107" s="76"/>
      <c r="AN107" s="76"/>
      <c r="AO107" s="76" t="str">
        <f t="shared" si="66"/>
        <v/>
      </c>
      <c r="AP107" s="76" t="str">
        <f t="shared" si="67"/>
        <v/>
      </c>
      <c r="AQ107" s="77"/>
      <c r="AR107" s="77"/>
      <c r="AS107" s="77"/>
      <c r="AT107" s="77"/>
      <c r="AU107" s="78"/>
      <c r="AV107" s="78"/>
      <c r="AW107" s="78"/>
      <c r="AX107" s="78" t="str">
        <f t="shared" si="68"/>
        <v/>
      </c>
      <c r="AY107" s="78">
        <f t="shared" si="69"/>
        <v>0</v>
      </c>
      <c r="AZ107" s="262"/>
      <c r="BA107" s="263"/>
      <c r="BB107" s="80">
        <f t="shared" si="70"/>
        <v>0</v>
      </c>
      <c r="BC107" s="74"/>
      <c r="BD107" s="75"/>
      <c r="BE107" s="75"/>
      <c r="BF107" s="75"/>
      <c r="BG107" s="75"/>
      <c r="BH107" s="76" t="str">
        <f t="shared" si="71"/>
        <v/>
      </c>
      <c r="BI107" s="76" t="str">
        <f t="shared" si="72"/>
        <v/>
      </c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8" t="str">
        <f t="shared" si="73"/>
        <v/>
      </c>
      <c r="BU107" s="78" t="str">
        <f t="shared" si="74"/>
        <v/>
      </c>
      <c r="BV107" s="81"/>
      <c r="BW107" s="81"/>
      <c r="BX107" s="81"/>
      <c r="BY107" s="82"/>
      <c r="BZ107" s="82"/>
      <c r="CA107" s="82" t="str">
        <f t="shared" si="75"/>
        <v/>
      </c>
      <c r="CB107" s="82" t="str">
        <f t="shared" si="76"/>
        <v/>
      </c>
      <c r="CC107" s="83"/>
      <c r="CD107" s="83"/>
      <c r="CE107" s="84"/>
      <c r="CF107" s="84"/>
      <c r="CG107" s="84"/>
      <c r="CH107" s="84" t="str">
        <f t="shared" si="77"/>
        <v/>
      </c>
      <c r="CI107" s="84" t="str">
        <f t="shared" si="78"/>
        <v/>
      </c>
      <c r="CJ107" s="85"/>
      <c r="CK107" s="85"/>
      <c r="CL107" s="86"/>
      <c r="CM107" s="86"/>
      <c r="CN107" s="86"/>
      <c r="CO107" s="86" t="str">
        <f t="shared" si="79"/>
        <v/>
      </c>
      <c r="CP107" s="86" t="str">
        <f t="shared" si="80"/>
        <v/>
      </c>
      <c r="CQ107" s="74"/>
      <c r="CR107" s="75"/>
      <c r="CS107" s="75"/>
      <c r="CT107" s="87"/>
      <c r="CU107" s="88"/>
      <c r="CV107" s="88"/>
      <c r="CW107" s="88"/>
      <c r="CX107" s="88"/>
      <c r="CY107" s="88" t="str">
        <f t="shared" si="81"/>
        <v/>
      </c>
      <c r="CZ107" s="89">
        <f t="shared" si="82"/>
        <v>0</v>
      </c>
      <c r="DA107" s="496"/>
      <c r="DB107" s="496"/>
      <c r="DC107" s="80" t="str">
        <f t="shared" si="83"/>
        <v/>
      </c>
      <c r="DD107" s="162" t="str">
        <f t="shared" si="84"/>
        <v/>
      </c>
      <c r="DE107" s="162" t="str">
        <f t="shared" si="85"/>
        <v/>
      </c>
      <c r="DF107" s="162" t="str">
        <f t="shared" si="86"/>
        <v/>
      </c>
      <c r="DG107" s="162" t="str">
        <f t="shared" si="87"/>
        <v/>
      </c>
      <c r="DH107" s="93" t="str">
        <f t="shared" si="88"/>
        <v/>
      </c>
      <c r="DI107" s="94" t="str">
        <f t="shared" si="89"/>
        <v/>
      </c>
      <c r="DJ107" s="95" t="str">
        <f t="shared" si="90"/>
        <v/>
      </c>
      <c r="DK107" s="96" t="str">
        <f t="shared" si="91"/>
        <v/>
      </c>
      <c r="DL107" s="163" t="str">
        <f t="shared" si="92"/>
        <v/>
      </c>
      <c r="DM107" s="164" t="str">
        <f t="shared" si="93"/>
        <v/>
      </c>
      <c r="DN107" s="225" t="str">
        <f t="shared" si="94"/>
        <v/>
      </c>
      <c r="DO107" s="240" t="str">
        <f t="shared" si="95"/>
        <v/>
      </c>
    </row>
    <row r="108" spans="1:119" ht="18" customHeight="1">
      <c r="A108" s="70"/>
      <c r="B108" s="71" t="s">
        <v>439</v>
      </c>
      <c r="C108" s="236" t="s">
        <v>440</v>
      </c>
      <c r="D108" s="237"/>
      <c r="E108" s="74"/>
      <c r="F108" s="75"/>
      <c r="G108" s="75"/>
      <c r="H108" s="75"/>
      <c r="I108" s="75"/>
      <c r="J108" s="75"/>
      <c r="K108" s="75"/>
      <c r="L108" s="75"/>
      <c r="M108" s="76"/>
      <c r="N108" s="76"/>
      <c r="O108" s="76"/>
      <c r="P108" s="76"/>
      <c r="Q108" s="76" t="str">
        <f t="shared" si="62"/>
        <v/>
      </c>
      <c r="R108" s="76">
        <f t="shared" si="63"/>
        <v>0</v>
      </c>
      <c r="S108" s="77"/>
      <c r="T108" s="77"/>
      <c r="U108" s="77"/>
      <c r="V108" s="77"/>
      <c r="W108" s="77"/>
      <c r="X108" s="78"/>
      <c r="Y108" s="78"/>
      <c r="Z108" s="78"/>
      <c r="AA108" s="78"/>
      <c r="AB108" s="78"/>
      <c r="AC108" s="78" t="str">
        <f t="shared" si="64"/>
        <v/>
      </c>
      <c r="AD108" s="79" t="str">
        <f t="shared" si="65"/>
        <v/>
      </c>
      <c r="AE108" s="74">
        <v>8</v>
      </c>
      <c r="AF108" s="75">
        <v>6</v>
      </c>
      <c r="AG108" s="75">
        <v>12</v>
      </c>
      <c r="AH108" s="75">
        <v>13</v>
      </c>
      <c r="AI108" s="75">
        <v>13</v>
      </c>
      <c r="AJ108" s="75">
        <v>11</v>
      </c>
      <c r="AK108" s="75"/>
      <c r="AL108" s="76"/>
      <c r="AM108" s="76"/>
      <c r="AN108" s="76"/>
      <c r="AO108" s="76">
        <f t="shared" si="66"/>
        <v>63</v>
      </c>
      <c r="AP108" s="76">
        <f t="shared" si="67"/>
        <v>66.315789473684205</v>
      </c>
      <c r="AQ108" s="77"/>
      <c r="AR108" s="77"/>
      <c r="AS108" s="77"/>
      <c r="AT108" s="77"/>
      <c r="AU108" s="78"/>
      <c r="AV108" s="78"/>
      <c r="AW108" s="78"/>
      <c r="AX108" s="78" t="str">
        <f t="shared" si="68"/>
        <v/>
      </c>
      <c r="AY108" s="78">
        <f t="shared" si="69"/>
        <v>0</v>
      </c>
      <c r="AZ108" s="262"/>
      <c r="BA108" s="263"/>
      <c r="BB108" s="80">
        <f t="shared" si="70"/>
        <v>0</v>
      </c>
      <c r="BC108" s="74">
        <v>87</v>
      </c>
      <c r="BD108" s="75">
        <v>84</v>
      </c>
      <c r="BE108" s="75">
        <v>89</v>
      </c>
      <c r="BF108" s="75"/>
      <c r="BG108" s="75"/>
      <c r="BH108" s="76">
        <f t="shared" si="71"/>
        <v>260</v>
      </c>
      <c r="BI108" s="76">
        <f t="shared" si="72"/>
        <v>86.666666666666671</v>
      </c>
      <c r="BJ108" s="77">
        <v>1</v>
      </c>
      <c r="BK108" s="77">
        <v>21</v>
      </c>
      <c r="BL108" s="77"/>
      <c r="BM108" s="77"/>
      <c r="BN108" s="77"/>
      <c r="BO108" s="77"/>
      <c r="BP108" s="77"/>
      <c r="BQ108" s="77"/>
      <c r="BR108" s="77"/>
      <c r="BS108" s="77"/>
      <c r="BT108" s="78">
        <f t="shared" si="73"/>
        <v>22</v>
      </c>
      <c r="BU108" s="78">
        <f t="shared" si="74"/>
        <v>40</v>
      </c>
      <c r="BV108" s="81">
        <v>70</v>
      </c>
      <c r="BW108" s="81">
        <v>95</v>
      </c>
      <c r="BX108" s="81">
        <v>91</v>
      </c>
      <c r="BY108" s="82"/>
      <c r="BZ108" s="82"/>
      <c r="CA108" s="82">
        <f t="shared" si="75"/>
        <v>256</v>
      </c>
      <c r="CB108" s="82">
        <f t="shared" si="76"/>
        <v>85.333333333333343</v>
      </c>
      <c r="CC108" s="83">
        <v>85</v>
      </c>
      <c r="CD108" s="83">
        <v>70</v>
      </c>
      <c r="CE108" s="84"/>
      <c r="CF108" s="84"/>
      <c r="CG108" s="84"/>
      <c r="CH108" s="84">
        <f t="shared" si="77"/>
        <v>155</v>
      </c>
      <c r="CI108" s="84">
        <f t="shared" si="78"/>
        <v>77.5</v>
      </c>
      <c r="CJ108" s="85">
        <v>70</v>
      </c>
      <c r="CK108" s="85">
        <v>70</v>
      </c>
      <c r="CL108" s="86"/>
      <c r="CM108" s="86"/>
      <c r="CN108" s="86"/>
      <c r="CO108" s="86">
        <f t="shared" si="79"/>
        <v>140</v>
      </c>
      <c r="CP108" s="86">
        <f t="shared" si="80"/>
        <v>70</v>
      </c>
      <c r="CQ108" s="74"/>
      <c r="CR108" s="75"/>
      <c r="CS108" s="75"/>
      <c r="CT108" s="87"/>
      <c r="CU108" s="88"/>
      <c r="CV108" s="88"/>
      <c r="CW108" s="88"/>
      <c r="CX108" s="88"/>
      <c r="CY108" s="88" t="str">
        <f t="shared" si="81"/>
        <v/>
      </c>
      <c r="CZ108" s="89">
        <f t="shared" si="82"/>
        <v>0</v>
      </c>
      <c r="DA108" s="496">
        <v>44</v>
      </c>
      <c r="DB108" s="496"/>
      <c r="DC108" s="80">
        <f t="shared" si="83"/>
        <v>18.333333333333332</v>
      </c>
      <c r="DD108" s="162" t="str">
        <f t="shared" si="84"/>
        <v/>
      </c>
      <c r="DE108" s="162">
        <f t="shared" si="85"/>
        <v>16.578947368421051</v>
      </c>
      <c r="DF108" s="162">
        <f t="shared" si="86"/>
        <v>35.950000000000003</v>
      </c>
      <c r="DG108" s="162">
        <f t="shared" si="87"/>
        <v>18.333333333333332</v>
      </c>
      <c r="DH108" s="93">
        <f t="shared" si="88"/>
        <v>70.862280701754386</v>
      </c>
      <c r="DI108" s="94">
        <f t="shared" si="89"/>
        <v>81.788925438596493</v>
      </c>
      <c r="DJ108" s="95">
        <f t="shared" si="90"/>
        <v>83.812378167641327</v>
      </c>
      <c r="DK108" s="96">
        <f t="shared" si="91"/>
        <v>85.4311403508772</v>
      </c>
      <c r="DL108" s="163">
        <f t="shared" si="92"/>
        <v>85</v>
      </c>
      <c r="DM108" s="164">
        <f t="shared" si="93"/>
        <v>5</v>
      </c>
      <c r="DN108" s="225">
        <f t="shared" si="94"/>
        <v>80</v>
      </c>
      <c r="DO108" s="240">
        <f t="shared" si="95"/>
        <v>82.5</v>
      </c>
    </row>
    <row r="109" spans="1:119" ht="18" customHeight="1">
      <c r="A109" s="70"/>
      <c r="B109" s="71" t="s">
        <v>441</v>
      </c>
      <c r="C109" s="236" t="s">
        <v>442</v>
      </c>
      <c r="D109" s="237"/>
      <c r="E109" s="74"/>
      <c r="F109" s="75"/>
      <c r="G109" s="75"/>
      <c r="H109" s="75"/>
      <c r="I109" s="75"/>
      <c r="J109" s="75"/>
      <c r="K109" s="75"/>
      <c r="L109" s="75"/>
      <c r="M109" s="76"/>
      <c r="N109" s="76"/>
      <c r="O109" s="76"/>
      <c r="P109" s="76"/>
      <c r="Q109" s="76" t="str">
        <f t="shared" si="62"/>
        <v/>
      </c>
      <c r="R109" s="76">
        <f t="shared" si="63"/>
        <v>0</v>
      </c>
      <c r="S109" s="77"/>
      <c r="T109" s="77"/>
      <c r="U109" s="77"/>
      <c r="V109" s="77"/>
      <c r="W109" s="77"/>
      <c r="X109" s="78"/>
      <c r="Y109" s="78"/>
      <c r="Z109" s="78"/>
      <c r="AA109" s="78"/>
      <c r="AB109" s="78"/>
      <c r="AC109" s="78" t="str">
        <f t="shared" si="64"/>
        <v/>
      </c>
      <c r="AD109" s="79" t="str">
        <f t="shared" si="65"/>
        <v/>
      </c>
      <c r="AE109" s="74">
        <v>8</v>
      </c>
      <c r="AF109" s="75">
        <v>1</v>
      </c>
      <c r="AG109" s="75">
        <v>18</v>
      </c>
      <c r="AH109" s="75">
        <v>1</v>
      </c>
      <c r="AI109" s="75">
        <v>7</v>
      </c>
      <c r="AJ109" s="75">
        <v>15</v>
      </c>
      <c r="AK109" s="75"/>
      <c r="AL109" s="76"/>
      <c r="AM109" s="76"/>
      <c r="AN109" s="76"/>
      <c r="AO109" s="76">
        <f t="shared" si="66"/>
        <v>50</v>
      </c>
      <c r="AP109" s="76">
        <f t="shared" si="67"/>
        <v>52.631578947368418</v>
      </c>
      <c r="AQ109" s="77"/>
      <c r="AR109" s="77"/>
      <c r="AS109" s="77"/>
      <c r="AT109" s="77"/>
      <c r="AU109" s="78"/>
      <c r="AV109" s="78"/>
      <c r="AW109" s="78"/>
      <c r="AX109" s="78" t="str">
        <f t="shared" si="68"/>
        <v/>
      </c>
      <c r="AY109" s="78">
        <f t="shared" si="69"/>
        <v>0</v>
      </c>
      <c r="AZ109" s="262"/>
      <c r="BA109" s="263"/>
      <c r="BB109" s="80">
        <f t="shared" si="70"/>
        <v>0</v>
      </c>
      <c r="BC109" s="74">
        <v>86</v>
      </c>
      <c r="BD109" s="75">
        <v>89</v>
      </c>
      <c r="BE109" s="75">
        <v>86</v>
      </c>
      <c r="BF109" s="75"/>
      <c r="BG109" s="75"/>
      <c r="BH109" s="76">
        <f t="shared" si="71"/>
        <v>261</v>
      </c>
      <c r="BI109" s="76">
        <f t="shared" si="72"/>
        <v>87</v>
      </c>
      <c r="BJ109" s="77">
        <v>23</v>
      </c>
      <c r="BK109" s="77">
        <v>25</v>
      </c>
      <c r="BL109" s="77"/>
      <c r="BM109" s="77"/>
      <c r="BN109" s="77"/>
      <c r="BO109" s="77"/>
      <c r="BP109" s="77"/>
      <c r="BQ109" s="77"/>
      <c r="BR109" s="77"/>
      <c r="BS109" s="77"/>
      <c r="BT109" s="78">
        <f t="shared" si="73"/>
        <v>48</v>
      </c>
      <c r="BU109" s="78">
        <f t="shared" si="74"/>
        <v>87.272727272727266</v>
      </c>
      <c r="BV109" s="81">
        <v>95</v>
      </c>
      <c r="BW109" s="81">
        <v>91</v>
      </c>
      <c r="BX109" s="81">
        <v>90</v>
      </c>
      <c r="BY109" s="82"/>
      <c r="BZ109" s="82"/>
      <c r="CA109" s="82">
        <f t="shared" si="75"/>
        <v>276</v>
      </c>
      <c r="CB109" s="82">
        <f t="shared" si="76"/>
        <v>92</v>
      </c>
      <c r="CC109" s="83">
        <v>85</v>
      </c>
      <c r="CD109" s="83">
        <v>95</v>
      </c>
      <c r="CE109" s="84"/>
      <c r="CF109" s="84"/>
      <c r="CG109" s="84"/>
      <c r="CH109" s="84">
        <f t="shared" si="77"/>
        <v>180</v>
      </c>
      <c r="CI109" s="84">
        <f t="shared" si="78"/>
        <v>90</v>
      </c>
      <c r="CJ109" s="85">
        <v>87</v>
      </c>
      <c r="CK109" s="85">
        <v>80</v>
      </c>
      <c r="CL109" s="86"/>
      <c r="CM109" s="86"/>
      <c r="CN109" s="86"/>
      <c r="CO109" s="86">
        <f t="shared" si="79"/>
        <v>167</v>
      </c>
      <c r="CP109" s="86">
        <f t="shared" si="80"/>
        <v>83.5</v>
      </c>
      <c r="CQ109" s="74"/>
      <c r="CR109" s="75"/>
      <c r="CS109" s="75"/>
      <c r="CT109" s="87"/>
      <c r="CU109" s="88"/>
      <c r="CV109" s="88"/>
      <c r="CW109" s="88"/>
      <c r="CX109" s="88"/>
      <c r="CY109" s="88" t="str">
        <f t="shared" si="81"/>
        <v/>
      </c>
      <c r="CZ109" s="89">
        <f t="shared" si="82"/>
        <v>0</v>
      </c>
      <c r="DA109" s="496">
        <v>35</v>
      </c>
      <c r="DB109" s="496"/>
      <c r="DC109" s="80">
        <f t="shared" si="83"/>
        <v>14.583333333333336</v>
      </c>
      <c r="DD109" s="162" t="str">
        <f t="shared" si="84"/>
        <v/>
      </c>
      <c r="DE109" s="162">
        <f t="shared" si="85"/>
        <v>13.157894736842104</v>
      </c>
      <c r="DF109" s="162">
        <f t="shared" si="86"/>
        <v>43.97727272727272</v>
      </c>
      <c r="DG109" s="162">
        <f t="shared" si="87"/>
        <v>14.583333333333336</v>
      </c>
      <c r="DH109" s="93">
        <f t="shared" si="88"/>
        <v>71.718500797448158</v>
      </c>
      <c r="DI109" s="94">
        <f t="shared" si="89"/>
        <v>82.324062998405097</v>
      </c>
      <c r="DJ109" s="95">
        <f t="shared" si="90"/>
        <v>84.288055998582308</v>
      </c>
      <c r="DK109" s="96">
        <f t="shared" si="91"/>
        <v>85.859250398724072</v>
      </c>
      <c r="DL109" s="163">
        <f t="shared" si="92"/>
        <v>86</v>
      </c>
      <c r="DM109" s="164">
        <f t="shared" si="93"/>
        <v>0</v>
      </c>
      <c r="DN109" s="225">
        <f t="shared" si="94"/>
        <v>86</v>
      </c>
      <c r="DO109" s="240">
        <f t="shared" si="95"/>
        <v>86</v>
      </c>
    </row>
    <row r="110" spans="1:119" ht="18" customHeight="1">
      <c r="A110" s="70"/>
      <c r="B110" s="71" t="s">
        <v>443</v>
      </c>
      <c r="C110" s="236" t="s">
        <v>444</v>
      </c>
      <c r="D110" s="237"/>
      <c r="E110" s="74"/>
      <c r="F110" s="75"/>
      <c r="G110" s="75"/>
      <c r="H110" s="75"/>
      <c r="I110" s="75"/>
      <c r="J110" s="75"/>
      <c r="K110" s="75"/>
      <c r="L110" s="75"/>
      <c r="M110" s="76"/>
      <c r="N110" s="76"/>
      <c r="O110" s="76"/>
      <c r="P110" s="76"/>
      <c r="Q110" s="76" t="str">
        <f t="shared" si="62"/>
        <v/>
      </c>
      <c r="R110" s="76">
        <f t="shared" si="63"/>
        <v>0</v>
      </c>
      <c r="S110" s="77"/>
      <c r="T110" s="77"/>
      <c r="U110" s="77"/>
      <c r="V110" s="77"/>
      <c r="W110" s="77"/>
      <c r="X110" s="78"/>
      <c r="Y110" s="78"/>
      <c r="Z110" s="78"/>
      <c r="AA110" s="78"/>
      <c r="AB110" s="78"/>
      <c r="AC110" s="78" t="str">
        <f t="shared" si="64"/>
        <v/>
      </c>
      <c r="AD110" s="79" t="str">
        <f t="shared" si="65"/>
        <v/>
      </c>
      <c r="AE110" s="74">
        <v>7</v>
      </c>
      <c r="AF110" s="75">
        <v>9</v>
      </c>
      <c r="AG110" s="75">
        <v>1</v>
      </c>
      <c r="AH110" s="75">
        <v>1</v>
      </c>
      <c r="AI110" s="75">
        <v>1</v>
      </c>
      <c r="AJ110" s="75">
        <v>18</v>
      </c>
      <c r="AK110" s="75"/>
      <c r="AL110" s="76"/>
      <c r="AM110" s="76"/>
      <c r="AN110" s="76"/>
      <c r="AO110" s="76">
        <f t="shared" si="66"/>
        <v>37</v>
      </c>
      <c r="AP110" s="76">
        <f t="shared" si="67"/>
        <v>38.94736842105263</v>
      </c>
      <c r="AQ110" s="77"/>
      <c r="AR110" s="77"/>
      <c r="AS110" s="77"/>
      <c r="AT110" s="77"/>
      <c r="AU110" s="78"/>
      <c r="AV110" s="78"/>
      <c r="AW110" s="78"/>
      <c r="AX110" s="78" t="str">
        <f t="shared" si="68"/>
        <v/>
      </c>
      <c r="AY110" s="78">
        <f t="shared" si="69"/>
        <v>0</v>
      </c>
      <c r="AZ110" s="262"/>
      <c r="BA110" s="263"/>
      <c r="BB110" s="80">
        <f t="shared" si="70"/>
        <v>0</v>
      </c>
      <c r="BC110" s="74">
        <v>86</v>
      </c>
      <c r="BD110" s="75">
        <v>86</v>
      </c>
      <c r="BE110" s="75">
        <v>84</v>
      </c>
      <c r="BF110" s="75"/>
      <c r="BG110" s="75"/>
      <c r="BH110" s="76">
        <f t="shared" si="71"/>
        <v>256</v>
      </c>
      <c r="BI110" s="76">
        <f t="shared" si="72"/>
        <v>85.333333333333343</v>
      </c>
      <c r="BJ110" s="77">
        <v>26</v>
      </c>
      <c r="BK110" s="77">
        <v>1</v>
      </c>
      <c r="BL110" s="77"/>
      <c r="BM110" s="77"/>
      <c r="BN110" s="77"/>
      <c r="BO110" s="77"/>
      <c r="BP110" s="77"/>
      <c r="BQ110" s="77"/>
      <c r="BR110" s="77"/>
      <c r="BS110" s="77"/>
      <c r="BT110" s="78">
        <f t="shared" si="73"/>
        <v>27</v>
      </c>
      <c r="BU110" s="78">
        <f t="shared" si="74"/>
        <v>49.090909090909093</v>
      </c>
      <c r="BV110" s="81">
        <v>70</v>
      </c>
      <c r="BW110" s="81">
        <v>93</v>
      </c>
      <c r="BX110" s="81">
        <v>91</v>
      </c>
      <c r="BY110" s="82"/>
      <c r="BZ110" s="82"/>
      <c r="CA110" s="82">
        <f t="shared" si="75"/>
        <v>254</v>
      </c>
      <c r="CB110" s="82">
        <f t="shared" si="76"/>
        <v>84.666666666666671</v>
      </c>
      <c r="CC110" s="83">
        <v>88</v>
      </c>
      <c r="CD110" s="83">
        <v>95</v>
      </c>
      <c r="CE110" s="84"/>
      <c r="CF110" s="84"/>
      <c r="CG110" s="84"/>
      <c r="CH110" s="84">
        <f t="shared" si="77"/>
        <v>183</v>
      </c>
      <c r="CI110" s="84">
        <f t="shared" si="78"/>
        <v>91.5</v>
      </c>
      <c r="CJ110" s="85">
        <v>70</v>
      </c>
      <c r="CK110" s="85">
        <v>98</v>
      </c>
      <c r="CL110" s="86"/>
      <c r="CM110" s="86"/>
      <c r="CN110" s="86"/>
      <c r="CO110" s="86">
        <f t="shared" si="79"/>
        <v>168</v>
      </c>
      <c r="CP110" s="86">
        <f t="shared" si="80"/>
        <v>84</v>
      </c>
      <c r="CQ110" s="74"/>
      <c r="CR110" s="75"/>
      <c r="CS110" s="75"/>
      <c r="CT110" s="87"/>
      <c r="CU110" s="88"/>
      <c r="CV110" s="88"/>
      <c r="CW110" s="88"/>
      <c r="CX110" s="88"/>
      <c r="CY110" s="88" t="str">
        <f t="shared" si="81"/>
        <v/>
      </c>
      <c r="CZ110" s="89">
        <f t="shared" si="82"/>
        <v>0</v>
      </c>
      <c r="DA110" s="496">
        <v>47</v>
      </c>
      <c r="DB110" s="496"/>
      <c r="DC110" s="80">
        <f t="shared" si="83"/>
        <v>19.583333333333332</v>
      </c>
      <c r="DD110" s="162" t="str">
        <f t="shared" si="84"/>
        <v/>
      </c>
      <c r="DE110" s="162">
        <f t="shared" si="85"/>
        <v>9.7368421052631575</v>
      </c>
      <c r="DF110" s="162">
        <f t="shared" si="86"/>
        <v>39.459090909090911</v>
      </c>
      <c r="DG110" s="162">
        <f t="shared" si="87"/>
        <v>19.583333333333332</v>
      </c>
      <c r="DH110" s="93">
        <f t="shared" si="88"/>
        <v>68.779266347687397</v>
      </c>
      <c r="DI110" s="94">
        <f t="shared" si="89"/>
        <v>80.487041467304621</v>
      </c>
      <c r="DJ110" s="95">
        <f t="shared" si="90"/>
        <v>82.655147970937449</v>
      </c>
      <c r="DK110" s="96">
        <f t="shared" si="91"/>
        <v>84.389633173843691</v>
      </c>
      <c r="DL110" s="163">
        <f t="shared" si="92"/>
        <v>84</v>
      </c>
      <c r="DM110" s="164">
        <f t="shared" si="93"/>
        <v>0</v>
      </c>
      <c r="DN110" s="225">
        <f t="shared" si="94"/>
        <v>84</v>
      </c>
      <c r="DO110" s="240">
        <f t="shared" si="95"/>
        <v>84</v>
      </c>
    </row>
    <row r="111" spans="1:119" ht="18" customHeight="1">
      <c r="A111" s="70"/>
      <c r="B111" s="71" t="s">
        <v>445</v>
      </c>
      <c r="C111" s="236" t="s">
        <v>446</v>
      </c>
      <c r="D111" s="237"/>
      <c r="E111" s="74"/>
      <c r="F111" s="75"/>
      <c r="G111" s="75"/>
      <c r="H111" s="75"/>
      <c r="I111" s="75"/>
      <c r="J111" s="75"/>
      <c r="K111" s="75"/>
      <c r="L111" s="75"/>
      <c r="M111" s="76"/>
      <c r="N111" s="76"/>
      <c r="O111" s="76"/>
      <c r="P111" s="76"/>
      <c r="Q111" s="76" t="str">
        <f t="shared" si="62"/>
        <v/>
      </c>
      <c r="R111" s="76">
        <f t="shared" si="63"/>
        <v>0</v>
      </c>
      <c r="S111" s="77"/>
      <c r="T111" s="77"/>
      <c r="U111" s="77"/>
      <c r="V111" s="77"/>
      <c r="W111" s="77"/>
      <c r="X111" s="78"/>
      <c r="Y111" s="78"/>
      <c r="Z111" s="78"/>
      <c r="AA111" s="78"/>
      <c r="AB111" s="78"/>
      <c r="AC111" s="78" t="str">
        <f t="shared" si="64"/>
        <v/>
      </c>
      <c r="AD111" s="79" t="str">
        <f t="shared" si="65"/>
        <v/>
      </c>
      <c r="AE111" s="74"/>
      <c r="AF111" s="75"/>
      <c r="AG111" s="75"/>
      <c r="AH111" s="75"/>
      <c r="AI111" s="75"/>
      <c r="AJ111" s="75"/>
      <c r="AK111" s="75"/>
      <c r="AL111" s="76"/>
      <c r="AM111" s="76"/>
      <c r="AN111" s="76"/>
      <c r="AO111" s="76" t="str">
        <f t="shared" si="66"/>
        <v/>
      </c>
      <c r="AP111" s="76" t="str">
        <f t="shared" si="67"/>
        <v/>
      </c>
      <c r="AQ111" s="77"/>
      <c r="AR111" s="77"/>
      <c r="AS111" s="77"/>
      <c r="AT111" s="77"/>
      <c r="AU111" s="78"/>
      <c r="AV111" s="78"/>
      <c r="AW111" s="78"/>
      <c r="AX111" s="78" t="str">
        <f t="shared" si="68"/>
        <v/>
      </c>
      <c r="AY111" s="78">
        <f t="shared" si="69"/>
        <v>0</v>
      </c>
      <c r="AZ111" s="262"/>
      <c r="BA111" s="263"/>
      <c r="BB111" s="80">
        <f t="shared" si="70"/>
        <v>0</v>
      </c>
      <c r="BC111" s="74"/>
      <c r="BD111" s="75"/>
      <c r="BE111" s="75"/>
      <c r="BF111" s="75"/>
      <c r="BG111" s="75"/>
      <c r="BH111" s="76" t="str">
        <f t="shared" si="71"/>
        <v/>
      </c>
      <c r="BI111" s="76" t="str">
        <f t="shared" si="72"/>
        <v/>
      </c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8" t="str">
        <f t="shared" si="73"/>
        <v/>
      </c>
      <c r="BU111" s="78" t="str">
        <f t="shared" si="74"/>
        <v/>
      </c>
      <c r="BV111" s="81"/>
      <c r="BW111" s="81"/>
      <c r="BX111" s="81"/>
      <c r="BY111" s="82"/>
      <c r="BZ111" s="82"/>
      <c r="CA111" s="82" t="str">
        <f t="shared" si="75"/>
        <v/>
      </c>
      <c r="CB111" s="82" t="str">
        <f t="shared" si="76"/>
        <v/>
      </c>
      <c r="CC111" s="83"/>
      <c r="CD111" s="83"/>
      <c r="CE111" s="84"/>
      <c r="CF111" s="84"/>
      <c r="CG111" s="84"/>
      <c r="CH111" s="84" t="str">
        <f t="shared" si="77"/>
        <v/>
      </c>
      <c r="CI111" s="84" t="str">
        <f t="shared" si="78"/>
        <v/>
      </c>
      <c r="CJ111" s="85"/>
      <c r="CK111" s="85"/>
      <c r="CL111" s="86"/>
      <c r="CM111" s="86"/>
      <c r="CN111" s="86"/>
      <c r="CO111" s="86" t="str">
        <f t="shared" si="79"/>
        <v/>
      </c>
      <c r="CP111" s="86" t="str">
        <f t="shared" si="80"/>
        <v/>
      </c>
      <c r="CQ111" s="74"/>
      <c r="CR111" s="75"/>
      <c r="CS111" s="75"/>
      <c r="CT111" s="87"/>
      <c r="CU111" s="88"/>
      <c r="CV111" s="88"/>
      <c r="CW111" s="88"/>
      <c r="CX111" s="88"/>
      <c r="CY111" s="88" t="str">
        <f t="shared" si="81"/>
        <v/>
      </c>
      <c r="CZ111" s="89">
        <f t="shared" si="82"/>
        <v>0</v>
      </c>
      <c r="DA111" s="496"/>
      <c r="DB111" s="496"/>
      <c r="DC111" s="80" t="str">
        <f t="shared" si="83"/>
        <v/>
      </c>
      <c r="DD111" s="162" t="str">
        <f t="shared" si="84"/>
        <v/>
      </c>
      <c r="DE111" s="162" t="str">
        <f t="shared" si="85"/>
        <v/>
      </c>
      <c r="DF111" s="162" t="str">
        <f t="shared" si="86"/>
        <v/>
      </c>
      <c r="DG111" s="162" t="str">
        <f t="shared" si="87"/>
        <v/>
      </c>
      <c r="DH111" s="93" t="str">
        <f t="shared" si="88"/>
        <v/>
      </c>
      <c r="DI111" s="94" t="str">
        <f t="shared" si="89"/>
        <v/>
      </c>
      <c r="DJ111" s="95" t="str">
        <f t="shared" si="90"/>
        <v/>
      </c>
      <c r="DK111" s="96" t="str">
        <f t="shared" si="91"/>
        <v/>
      </c>
      <c r="DL111" s="163" t="str">
        <f t="shared" si="92"/>
        <v/>
      </c>
      <c r="DM111" s="164" t="str">
        <f t="shared" si="93"/>
        <v/>
      </c>
      <c r="DN111" s="225" t="str">
        <f t="shared" si="94"/>
        <v/>
      </c>
      <c r="DO111" s="240" t="str">
        <f t="shared" si="95"/>
        <v/>
      </c>
    </row>
    <row r="112" spans="1:119" ht="18" customHeight="1">
      <c r="A112" s="70"/>
      <c r="B112" s="71" t="s">
        <v>447</v>
      </c>
      <c r="C112" s="236" t="s">
        <v>448</v>
      </c>
      <c r="D112" s="237"/>
      <c r="E112" s="74"/>
      <c r="F112" s="75"/>
      <c r="G112" s="75"/>
      <c r="H112" s="75"/>
      <c r="I112" s="75"/>
      <c r="J112" s="75"/>
      <c r="K112" s="75"/>
      <c r="L112" s="75"/>
      <c r="M112" s="76"/>
      <c r="N112" s="76"/>
      <c r="O112" s="76"/>
      <c r="P112" s="76"/>
      <c r="Q112" s="76" t="str">
        <f t="shared" si="62"/>
        <v/>
      </c>
      <c r="R112" s="76">
        <f t="shared" si="63"/>
        <v>0</v>
      </c>
      <c r="S112" s="77"/>
      <c r="T112" s="77"/>
      <c r="U112" s="77"/>
      <c r="V112" s="77"/>
      <c r="W112" s="77"/>
      <c r="X112" s="78"/>
      <c r="Y112" s="78"/>
      <c r="Z112" s="78"/>
      <c r="AA112" s="78"/>
      <c r="AB112" s="78"/>
      <c r="AC112" s="78" t="str">
        <f t="shared" si="64"/>
        <v/>
      </c>
      <c r="AD112" s="79" t="str">
        <f t="shared" si="65"/>
        <v/>
      </c>
      <c r="AE112" s="74">
        <v>8</v>
      </c>
      <c r="AF112" s="75">
        <v>10</v>
      </c>
      <c r="AG112" s="75">
        <v>20</v>
      </c>
      <c r="AH112" s="75">
        <v>14</v>
      </c>
      <c r="AI112" s="75">
        <v>13</v>
      </c>
      <c r="AJ112" s="75">
        <v>20</v>
      </c>
      <c r="AK112" s="75"/>
      <c r="AL112" s="76"/>
      <c r="AM112" s="76"/>
      <c r="AN112" s="76"/>
      <c r="AO112" s="76">
        <f t="shared" si="66"/>
        <v>85</v>
      </c>
      <c r="AP112" s="76">
        <f t="shared" si="67"/>
        <v>89.473684210526315</v>
      </c>
      <c r="AQ112" s="77"/>
      <c r="AR112" s="77"/>
      <c r="AS112" s="77"/>
      <c r="AT112" s="77"/>
      <c r="AU112" s="78"/>
      <c r="AV112" s="78"/>
      <c r="AW112" s="78"/>
      <c r="AX112" s="78" t="str">
        <f t="shared" si="68"/>
        <v/>
      </c>
      <c r="AY112" s="78">
        <f t="shared" si="69"/>
        <v>0</v>
      </c>
      <c r="AZ112" s="262"/>
      <c r="BA112" s="263"/>
      <c r="BB112" s="80">
        <f t="shared" si="70"/>
        <v>0</v>
      </c>
      <c r="BC112" s="74">
        <v>92</v>
      </c>
      <c r="BD112" s="75">
        <v>88</v>
      </c>
      <c r="BE112" s="75">
        <v>83</v>
      </c>
      <c r="BF112" s="75"/>
      <c r="BG112" s="75"/>
      <c r="BH112" s="76">
        <f t="shared" si="71"/>
        <v>263</v>
      </c>
      <c r="BI112" s="76">
        <f t="shared" si="72"/>
        <v>87.666666666666671</v>
      </c>
      <c r="BJ112" s="77">
        <v>30</v>
      </c>
      <c r="BK112" s="77">
        <v>25</v>
      </c>
      <c r="BL112" s="77"/>
      <c r="BM112" s="77"/>
      <c r="BN112" s="77"/>
      <c r="BO112" s="77"/>
      <c r="BP112" s="77"/>
      <c r="BQ112" s="77"/>
      <c r="BR112" s="77"/>
      <c r="BS112" s="77"/>
      <c r="BT112" s="78">
        <f t="shared" si="73"/>
        <v>55</v>
      </c>
      <c r="BU112" s="78">
        <f t="shared" si="74"/>
        <v>100</v>
      </c>
      <c r="BV112" s="81">
        <v>70</v>
      </c>
      <c r="BW112" s="81">
        <v>93</v>
      </c>
      <c r="BX112" s="81">
        <v>97</v>
      </c>
      <c r="BY112" s="82"/>
      <c r="BZ112" s="82"/>
      <c r="CA112" s="82">
        <f t="shared" si="75"/>
        <v>260</v>
      </c>
      <c r="CB112" s="82">
        <f t="shared" si="76"/>
        <v>86.666666666666671</v>
      </c>
      <c r="CC112" s="83">
        <v>98</v>
      </c>
      <c r="CD112" s="83">
        <v>98</v>
      </c>
      <c r="CE112" s="84"/>
      <c r="CF112" s="84"/>
      <c r="CG112" s="84"/>
      <c r="CH112" s="84">
        <f t="shared" si="77"/>
        <v>196</v>
      </c>
      <c r="CI112" s="84">
        <f t="shared" si="78"/>
        <v>98</v>
      </c>
      <c r="CJ112" s="85">
        <v>89</v>
      </c>
      <c r="CK112" s="85">
        <v>98</v>
      </c>
      <c r="CL112" s="86"/>
      <c r="CM112" s="86"/>
      <c r="CN112" s="86"/>
      <c r="CO112" s="86">
        <f t="shared" si="79"/>
        <v>187</v>
      </c>
      <c r="CP112" s="86">
        <f t="shared" si="80"/>
        <v>93.5</v>
      </c>
      <c r="CQ112" s="74"/>
      <c r="CR112" s="75"/>
      <c r="CS112" s="75"/>
      <c r="CT112" s="87"/>
      <c r="CU112" s="88"/>
      <c r="CV112" s="88"/>
      <c r="CW112" s="88"/>
      <c r="CX112" s="88"/>
      <c r="CY112" s="88" t="str">
        <f t="shared" si="81"/>
        <v/>
      </c>
      <c r="CZ112" s="89">
        <f t="shared" si="82"/>
        <v>0</v>
      </c>
      <c r="DA112" s="496">
        <v>51</v>
      </c>
      <c r="DB112" s="496"/>
      <c r="DC112" s="80">
        <f t="shared" si="83"/>
        <v>21.25</v>
      </c>
      <c r="DD112" s="162" t="str">
        <f t="shared" si="84"/>
        <v/>
      </c>
      <c r="DE112" s="162">
        <f t="shared" si="85"/>
        <v>22.368421052631579</v>
      </c>
      <c r="DF112" s="162">
        <f t="shared" si="86"/>
        <v>46.583333333333343</v>
      </c>
      <c r="DG112" s="162">
        <f t="shared" si="87"/>
        <v>21.25</v>
      </c>
      <c r="DH112" s="93">
        <f t="shared" si="88"/>
        <v>90.201754385964918</v>
      </c>
      <c r="DI112" s="94">
        <f t="shared" si="89"/>
        <v>93.876096491228083</v>
      </c>
      <c r="DJ112" s="95">
        <f t="shared" si="90"/>
        <v>94.556530214424953</v>
      </c>
      <c r="DK112" s="96">
        <f t="shared" si="91"/>
        <v>95.100877192982466</v>
      </c>
      <c r="DL112" s="163">
        <f t="shared" si="92"/>
        <v>95</v>
      </c>
      <c r="DM112" s="164">
        <f t="shared" si="93"/>
        <v>5</v>
      </c>
      <c r="DN112" s="225">
        <f t="shared" si="94"/>
        <v>90</v>
      </c>
      <c r="DO112" s="240">
        <f t="shared" si="95"/>
        <v>92.5</v>
      </c>
    </row>
    <row r="113" spans="1:119" ht="18" customHeight="1">
      <c r="A113" s="70"/>
      <c r="B113" s="71" t="s">
        <v>449</v>
      </c>
      <c r="C113" s="236" t="s">
        <v>450</v>
      </c>
      <c r="D113" s="237"/>
      <c r="E113" s="74"/>
      <c r="F113" s="75"/>
      <c r="G113" s="75"/>
      <c r="H113" s="75"/>
      <c r="I113" s="75"/>
      <c r="J113" s="75"/>
      <c r="K113" s="75"/>
      <c r="L113" s="75"/>
      <c r="M113" s="76"/>
      <c r="N113" s="76"/>
      <c r="O113" s="76"/>
      <c r="P113" s="76"/>
      <c r="Q113" s="76" t="str">
        <f t="shared" ref="Q113:Q135" si="96">IF(SUMIFS(E113:P113,E113:P113,"&gt;=0")=0,"",SUMIFS(E113:P113,E113:P113,"&gt;=0"))</f>
        <v/>
      </c>
      <c r="R113" s="76">
        <f t="shared" ref="R113:R135" si="97">IFERROR(IF($R$77=0,0,((Q113/SUMIFS($E$80:$P$80,E113:P113,"&gt;=0")*100))),"")</f>
        <v>0</v>
      </c>
      <c r="S113" s="77"/>
      <c r="T113" s="77"/>
      <c r="U113" s="77"/>
      <c r="V113" s="77"/>
      <c r="W113" s="77"/>
      <c r="X113" s="78"/>
      <c r="Y113" s="78"/>
      <c r="Z113" s="78"/>
      <c r="AA113" s="78"/>
      <c r="AB113" s="78"/>
      <c r="AC113" s="78" t="str">
        <f t="shared" ref="AC113:AC135" si="98">IF(SUMIFS(S113:AB113,S113:AB113,"&gt;=0")=0,"",SUMIFS(S113:AB113,S113:AB113,"&gt;=0"))</f>
        <v/>
      </c>
      <c r="AD113" s="79" t="str">
        <f t="shared" ref="AD113:AD135" si="99">IFERROR(IF($AD$77=0,0,((AC113/SUMIFS($S$80:$AB$80,S113:AB113,"&gt;=0")*100))),"")</f>
        <v/>
      </c>
      <c r="AE113" s="74">
        <v>8</v>
      </c>
      <c r="AF113" s="75">
        <v>1</v>
      </c>
      <c r="AG113" s="75">
        <v>14</v>
      </c>
      <c r="AH113" s="75">
        <v>14</v>
      </c>
      <c r="AI113" s="75">
        <v>8</v>
      </c>
      <c r="AJ113" s="75">
        <v>1</v>
      </c>
      <c r="AK113" s="75"/>
      <c r="AL113" s="76"/>
      <c r="AM113" s="76"/>
      <c r="AN113" s="76"/>
      <c r="AO113" s="76">
        <f t="shared" ref="AO113:AO135" si="100">IF(SUMIFS(AE113:AN113,AE113:AN113,"&gt;=0")=0,"",SUMIFS(AE113:AN113,AE113:AN113,"&gt;=0"))</f>
        <v>46</v>
      </c>
      <c r="AP113" s="76">
        <f t="shared" ref="AP113:AP135" si="101">IFERROR(IF($AP$77=0,0,((AO113/SUMIFS($AE$80:$AN$80,AE113:AN113,"&gt;=0"))*100)),"")</f>
        <v>48.421052631578945</v>
      </c>
      <c r="AQ113" s="77"/>
      <c r="AR113" s="77"/>
      <c r="AS113" s="77"/>
      <c r="AT113" s="77"/>
      <c r="AU113" s="78"/>
      <c r="AV113" s="78"/>
      <c r="AW113" s="78"/>
      <c r="AX113" s="78" t="str">
        <f t="shared" ref="AX113:AX135" si="102">IF(SUMIFS(AQ113:AW113,AQ113:AW113,"&gt;=0")=0,"",SUMIFS(AQ113:AW113,AQ113:AW113,"&gt;=0"))</f>
        <v/>
      </c>
      <c r="AY113" s="78">
        <f t="shared" ref="AY113:AY135" si="103">IFERROR(IF($AY$77=0,0,((AX113/SUMIFS($AQ$80:$AW$80,AQ113:AW113,"&gt;=0"))*100)),"")</f>
        <v>0</v>
      </c>
      <c r="AZ113" s="262"/>
      <c r="BA113" s="263"/>
      <c r="BB113" s="80">
        <f t="shared" ref="BB113:BB135" si="104">IFERROR(IF(OR($BB$77="",$BB$77=0),0,IF(AZ113/$AZ$80*100=0,"",AZ113/$AZ$80*100)),"")</f>
        <v>0</v>
      </c>
      <c r="BC113" s="74">
        <v>89</v>
      </c>
      <c r="BD113" s="75">
        <v>84</v>
      </c>
      <c r="BE113" s="75">
        <v>83</v>
      </c>
      <c r="BF113" s="75"/>
      <c r="BG113" s="75"/>
      <c r="BH113" s="76">
        <f t="shared" ref="BH113:BH135" si="105">IF(SUMIFS(BC113:BG113,BC113:BG113,"&gt;=0")=0,"",SUMIFS(BC113:BG113,BC113:BG113,"&gt;=0"))</f>
        <v>256</v>
      </c>
      <c r="BI113" s="76">
        <f t="shared" ref="BI113:BI135" si="106">IFERROR(IF($BI$77=0,0,((BH113/SUMIFS($BC$80:$BG$80,BC113:BG113,"&gt;=0"))*100)),"")</f>
        <v>85.333333333333343</v>
      </c>
      <c r="BJ113" s="77">
        <v>1</v>
      </c>
      <c r="BK113" s="77">
        <v>22</v>
      </c>
      <c r="BL113" s="77"/>
      <c r="BM113" s="77"/>
      <c r="BN113" s="77"/>
      <c r="BO113" s="77"/>
      <c r="BP113" s="77"/>
      <c r="BQ113" s="77"/>
      <c r="BR113" s="77"/>
      <c r="BS113" s="77"/>
      <c r="BT113" s="78">
        <f t="shared" ref="BT113:BT135" si="107">IF(SUMIFS(BJ113:BS113,BJ113:BS113,"&gt;=0")=0,"",SUMIFS(BJ113:BS113,BJ113:BS113,"&gt;=0"))</f>
        <v>23</v>
      </c>
      <c r="BU113" s="78">
        <f t="shared" ref="BU113:BU135" si="108">IFERROR(IF($BU$77=0,0,((BT113/SUMIFS($BJ$80:$BS$80,BJ113:BS113,"&gt;=0"))*100)),"")</f>
        <v>41.818181818181813</v>
      </c>
      <c r="BV113" s="81">
        <v>87</v>
      </c>
      <c r="BW113" s="81">
        <v>95</v>
      </c>
      <c r="BX113" s="81">
        <v>90</v>
      </c>
      <c r="BY113" s="82"/>
      <c r="BZ113" s="82"/>
      <c r="CA113" s="82">
        <f t="shared" ref="CA113:CA135" si="109">IF(SUMIFS(BV113:BZ113,BV113:BZ113,"&gt;=0")=0,"",SUMIFS(BV113:BZ113,BV113:BZ113,"&gt;=0"))</f>
        <v>272</v>
      </c>
      <c r="CB113" s="82">
        <f t="shared" ref="CB113:CB135" si="110">IFERROR(IF($CB$77=0,0,((CA113/SUMIFS($BV$80:$BZ$80,BV113:BZ113,"&gt;=0"))*100)),"")</f>
        <v>90.666666666666657</v>
      </c>
      <c r="CC113" s="83">
        <v>70</v>
      </c>
      <c r="CD113" s="83">
        <v>70</v>
      </c>
      <c r="CE113" s="84"/>
      <c r="CF113" s="84"/>
      <c r="CG113" s="84"/>
      <c r="CH113" s="84">
        <f t="shared" ref="CH113:CH135" si="111">IF(SUMIFS(CC113:CG113,CC113:CG113,"&gt;=0")=0,"",SUMIFS(CC113:CG113,CC113:CG113,"&gt;=0"))</f>
        <v>140</v>
      </c>
      <c r="CI113" s="84">
        <f t="shared" ref="CI113:CI135" si="112">IFERROR(IF($CI$77=0,0,((CH113/SUMIFS($CC$80:$CG$80,CC113:CG113,"&gt;=0"))*100)),"")</f>
        <v>70</v>
      </c>
      <c r="CJ113" s="85">
        <v>87</v>
      </c>
      <c r="CK113" s="85">
        <v>70</v>
      </c>
      <c r="CL113" s="86"/>
      <c r="CM113" s="86"/>
      <c r="CN113" s="86"/>
      <c r="CO113" s="86">
        <f t="shared" ref="CO113:CO135" si="113">IF(SUMIFS(CJ113:CN113,CJ113:CN113,"&gt;=0")=0,"",SUMIFS(CJ113:CN113,CJ113:CN113,"&gt;=0"))</f>
        <v>157</v>
      </c>
      <c r="CP113" s="86">
        <f t="shared" ref="CP113:CP135" si="114">IFERROR(IF($CP$77=0,0,((CO113/SUMIFS($CJ$80:$CN$80,CJ113:CN113,"&gt;=0"))*100)),"")</f>
        <v>78.5</v>
      </c>
      <c r="CQ113" s="74"/>
      <c r="CR113" s="75"/>
      <c r="CS113" s="75"/>
      <c r="CT113" s="87"/>
      <c r="CU113" s="88"/>
      <c r="CV113" s="88"/>
      <c r="CW113" s="88"/>
      <c r="CX113" s="88"/>
      <c r="CY113" s="88" t="str">
        <f t="shared" ref="CY113:CY135" si="115">IF(SUMIFS(CQ113:CX113,CQ113:CX113,"&gt;=0")=0,"",SUMIFS(CQ113:CX113,CQ113:CX113,"&gt;=0"))</f>
        <v/>
      </c>
      <c r="CZ113" s="89">
        <f t="shared" ref="CZ113:CZ135" si="116">IFERROR(IF($CZ$77=0,0,((CY113/SUMIFS($CQ$80:$CX$80,CQ113:CX113,"&gt;=0"))*100)),"")</f>
        <v>0</v>
      </c>
      <c r="DA113" s="496">
        <v>32</v>
      </c>
      <c r="DB113" s="496"/>
      <c r="DC113" s="80">
        <f t="shared" ref="DC113:DC135" si="117">IFERROR(IF(OR($DC$77="",$DC$77=0),0,IF((DA113/$DA$79*100)*$DC$77/100=0,"",(DA113/$DA$79*100)*$DC$77/100)),"")</f>
        <v>13.333333333333336</v>
      </c>
      <c r="DD113" s="162" t="str">
        <f t="shared" ref="DD113:DD135" si="118">IFERROR((R113*$R$77+AD113*$AD$77)/100*$AC$76/100,"")</f>
        <v/>
      </c>
      <c r="DE113" s="162">
        <f t="shared" ref="DE113:DE135" si="119">IFERROR(((AP113*$AP$77+AY113*$AY$77+BB113*$BB$77)/100)*$BA$76/100,"")</f>
        <v>12.105263157894735</v>
      </c>
      <c r="DF113" s="162">
        <f t="shared" ref="DF113:DF135" si="120">IFERROR(((BI113*$BI$77+BU113*$BU$77+CB113*$CB$77+CI113*$CI$77+CP113*$CP$77+CZ113*$CZ$77)/100)*$CY$76/100,"")</f>
        <v>36.631818181818183</v>
      </c>
      <c r="DG113" s="162">
        <f t="shared" ref="DG113:DG135" si="121">IFERROR(DC113,"")</f>
        <v>13.333333333333336</v>
      </c>
      <c r="DH113" s="93">
        <f t="shared" ref="DH113:DH135" si="122">IFERROR(IF(AND($C$76="",$E$75="",$AE$75="",$BC$75="",$E$74=""),IF(SUM(DD113:DG113)=0,"",SUM(DD113:DG113)),""),"")</f>
        <v>62.070414673046251</v>
      </c>
      <c r="DI113" s="94">
        <f t="shared" ref="DI113:DI135" si="123">IFERROR(75+(100-75)/(100-60)*(DH113-60),"")</f>
        <v>76.294009170653908</v>
      </c>
      <c r="DJ113" s="95">
        <f t="shared" ref="DJ113:DJ135" si="124">IFERROR(75+(100-75)/(100-55)*(DH113-55),"")</f>
        <v>78.928008151692367</v>
      </c>
      <c r="DK113" s="96">
        <f t="shared" ref="DK113:DK135" si="125">IFERROR(75+(100-75)/(100-50)*(DH113-50),"")</f>
        <v>81.035207336523129</v>
      </c>
      <c r="DL113" s="163">
        <f t="shared" ref="DL113:DL135" si="126">IFERROR(IF(ROUND(IF($C$75="Green",DI113,IF($C$75="Orange",DJ113,IF($C$75="Yellow",DK113,"Error!"))),0)&lt;70,70,ROUND(IF($C$75="Green",DI113,IF($C$75="Orange",DJ113,IF($C$75="Yellow",DK113,"Error!"))),0)),"")</f>
        <v>81</v>
      </c>
      <c r="DM113" s="164">
        <f t="shared" ref="DM113:DM135" si="127">IFERROR(DL113-DN113,"")</f>
        <v>4</v>
      </c>
      <c r="DN113" s="225">
        <f t="shared" ref="DN113:DN135" si="128">DL45</f>
        <v>77</v>
      </c>
      <c r="DO113" s="240">
        <f t="shared" ref="DO113:DO135" si="129">IFERROR(AVERAGE(DL113,DN113),"")</f>
        <v>79</v>
      </c>
    </row>
    <row r="114" spans="1:119" ht="18" customHeight="1">
      <c r="A114" s="70"/>
      <c r="B114" s="71" t="s">
        <v>451</v>
      </c>
      <c r="C114" s="236" t="s">
        <v>452</v>
      </c>
      <c r="D114" s="237"/>
      <c r="E114" s="74"/>
      <c r="F114" s="75"/>
      <c r="G114" s="75"/>
      <c r="H114" s="75"/>
      <c r="I114" s="75"/>
      <c r="J114" s="75"/>
      <c r="K114" s="75"/>
      <c r="L114" s="75"/>
      <c r="M114" s="76"/>
      <c r="N114" s="76"/>
      <c r="O114" s="76"/>
      <c r="P114" s="76"/>
      <c r="Q114" s="76" t="str">
        <f t="shared" si="96"/>
        <v/>
      </c>
      <c r="R114" s="76">
        <f t="shared" si="97"/>
        <v>0</v>
      </c>
      <c r="S114" s="77"/>
      <c r="T114" s="77"/>
      <c r="U114" s="77"/>
      <c r="V114" s="77"/>
      <c r="W114" s="77"/>
      <c r="X114" s="78"/>
      <c r="Y114" s="78"/>
      <c r="Z114" s="78"/>
      <c r="AA114" s="78"/>
      <c r="AB114" s="78"/>
      <c r="AC114" s="78" t="str">
        <f t="shared" si="98"/>
        <v/>
      </c>
      <c r="AD114" s="79" t="str">
        <f t="shared" si="99"/>
        <v/>
      </c>
      <c r="AE114" s="74">
        <v>6</v>
      </c>
      <c r="AF114" s="75">
        <v>6</v>
      </c>
      <c r="AG114" s="75">
        <v>8</v>
      </c>
      <c r="AH114" s="75">
        <v>8</v>
      </c>
      <c r="AI114" s="75">
        <v>7</v>
      </c>
      <c r="AJ114" s="75">
        <v>8</v>
      </c>
      <c r="AK114" s="75"/>
      <c r="AL114" s="76"/>
      <c r="AM114" s="76"/>
      <c r="AN114" s="76"/>
      <c r="AO114" s="76">
        <f t="shared" si="100"/>
        <v>43</v>
      </c>
      <c r="AP114" s="76">
        <f t="shared" si="101"/>
        <v>45.263157894736842</v>
      </c>
      <c r="AQ114" s="77"/>
      <c r="AR114" s="77"/>
      <c r="AS114" s="77"/>
      <c r="AT114" s="77"/>
      <c r="AU114" s="78"/>
      <c r="AV114" s="78"/>
      <c r="AW114" s="78"/>
      <c r="AX114" s="78" t="str">
        <f t="shared" si="102"/>
        <v/>
      </c>
      <c r="AY114" s="78">
        <f t="shared" si="103"/>
        <v>0</v>
      </c>
      <c r="AZ114" s="262"/>
      <c r="BA114" s="263"/>
      <c r="BB114" s="80">
        <f t="shared" si="104"/>
        <v>0</v>
      </c>
      <c r="BC114" s="74">
        <v>86</v>
      </c>
      <c r="BD114" s="75">
        <v>85</v>
      </c>
      <c r="BE114" s="75">
        <v>84</v>
      </c>
      <c r="BF114" s="75"/>
      <c r="BG114" s="75"/>
      <c r="BH114" s="76">
        <f t="shared" si="105"/>
        <v>255</v>
      </c>
      <c r="BI114" s="76">
        <f t="shared" si="106"/>
        <v>85</v>
      </c>
      <c r="BJ114" s="77">
        <v>30</v>
      </c>
      <c r="BK114" s="77">
        <v>21</v>
      </c>
      <c r="BL114" s="77"/>
      <c r="BM114" s="77"/>
      <c r="BN114" s="77"/>
      <c r="BO114" s="77"/>
      <c r="BP114" s="77"/>
      <c r="BQ114" s="77"/>
      <c r="BR114" s="77"/>
      <c r="BS114" s="77"/>
      <c r="BT114" s="78">
        <f t="shared" si="107"/>
        <v>51</v>
      </c>
      <c r="BU114" s="78">
        <f t="shared" si="108"/>
        <v>92.72727272727272</v>
      </c>
      <c r="BV114" s="81">
        <v>70</v>
      </c>
      <c r="BW114" s="81">
        <v>91</v>
      </c>
      <c r="BX114" s="81">
        <v>90</v>
      </c>
      <c r="BY114" s="82"/>
      <c r="BZ114" s="82"/>
      <c r="CA114" s="82">
        <f t="shared" si="109"/>
        <v>251</v>
      </c>
      <c r="CB114" s="82">
        <f t="shared" si="110"/>
        <v>83.666666666666671</v>
      </c>
      <c r="CC114" s="83">
        <v>87</v>
      </c>
      <c r="CD114" s="83">
        <v>70</v>
      </c>
      <c r="CE114" s="84"/>
      <c r="CF114" s="84"/>
      <c r="CG114" s="84"/>
      <c r="CH114" s="84">
        <f t="shared" si="111"/>
        <v>157</v>
      </c>
      <c r="CI114" s="84">
        <f t="shared" si="112"/>
        <v>78.5</v>
      </c>
      <c r="CJ114" s="85">
        <v>87</v>
      </c>
      <c r="CK114" s="85">
        <v>80</v>
      </c>
      <c r="CL114" s="86"/>
      <c r="CM114" s="86"/>
      <c r="CN114" s="86"/>
      <c r="CO114" s="86">
        <f t="shared" si="113"/>
        <v>167</v>
      </c>
      <c r="CP114" s="86">
        <f t="shared" si="114"/>
        <v>83.5</v>
      </c>
      <c r="CQ114" s="74"/>
      <c r="CR114" s="75"/>
      <c r="CS114" s="75"/>
      <c r="CT114" s="87"/>
      <c r="CU114" s="88"/>
      <c r="CV114" s="88"/>
      <c r="CW114" s="88"/>
      <c r="CX114" s="88"/>
      <c r="CY114" s="88" t="str">
        <f t="shared" si="115"/>
        <v/>
      </c>
      <c r="CZ114" s="89">
        <f t="shared" si="116"/>
        <v>0</v>
      </c>
      <c r="DA114" s="496">
        <v>26</v>
      </c>
      <c r="DB114" s="496"/>
      <c r="DC114" s="80">
        <f t="shared" si="117"/>
        <v>10.833333333333336</v>
      </c>
      <c r="DD114" s="162" t="str">
        <f t="shared" si="118"/>
        <v/>
      </c>
      <c r="DE114" s="162">
        <f t="shared" si="119"/>
        <v>11.315789473684211</v>
      </c>
      <c r="DF114" s="162">
        <f t="shared" si="120"/>
        <v>42.339393939393943</v>
      </c>
      <c r="DG114" s="162">
        <f t="shared" si="121"/>
        <v>10.833333333333336</v>
      </c>
      <c r="DH114" s="93">
        <f t="shared" si="122"/>
        <v>64.488516746411491</v>
      </c>
      <c r="DI114" s="94">
        <f t="shared" si="123"/>
        <v>77.805322966507177</v>
      </c>
      <c r="DJ114" s="95">
        <f t="shared" si="124"/>
        <v>80.271398192450832</v>
      </c>
      <c r="DK114" s="96">
        <f t="shared" si="125"/>
        <v>82.244258373205753</v>
      </c>
      <c r="DL114" s="163">
        <f t="shared" si="126"/>
        <v>82</v>
      </c>
      <c r="DM114" s="164">
        <f t="shared" si="127"/>
        <v>-4</v>
      </c>
      <c r="DN114" s="225">
        <f t="shared" si="128"/>
        <v>86</v>
      </c>
      <c r="DO114" s="240">
        <f t="shared" si="129"/>
        <v>84</v>
      </c>
    </row>
    <row r="115" spans="1:119" ht="18" customHeight="1">
      <c r="A115" s="70"/>
      <c r="B115" s="71" t="s">
        <v>453</v>
      </c>
      <c r="C115" s="236" t="s">
        <v>454</v>
      </c>
      <c r="D115" s="237"/>
      <c r="E115" s="74"/>
      <c r="F115" s="75"/>
      <c r="G115" s="75"/>
      <c r="H115" s="75"/>
      <c r="I115" s="75"/>
      <c r="J115" s="75"/>
      <c r="K115" s="75"/>
      <c r="L115" s="75"/>
      <c r="M115" s="76"/>
      <c r="N115" s="76"/>
      <c r="O115" s="76"/>
      <c r="P115" s="76"/>
      <c r="Q115" s="76" t="str">
        <f t="shared" si="96"/>
        <v/>
      </c>
      <c r="R115" s="76">
        <f t="shared" si="97"/>
        <v>0</v>
      </c>
      <c r="S115" s="77"/>
      <c r="T115" s="77"/>
      <c r="U115" s="77"/>
      <c r="V115" s="77"/>
      <c r="W115" s="77"/>
      <c r="X115" s="78"/>
      <c r="Y115" s="78"/>
      <c r="Z115" s="78"/>
      <c r="AA115" s="78"/>
      <c r="AB115" s="78"/>
      <c r="AC115" s="78" t="str">
        <f t="shared" si="98"/>
        <v/>
      </c>
      <c r="AD115" s="79" t="str">
        <f t="shared" si="99"/>
        <v/>
      </c>
      <c r="AE115" s="74">
        <v>10</v>
      </c>
      <c r="AF115" s="75">
        <v>12</v>
      </c>
      <c r="AG115" s="75">
        <v>20</v>
      </c>
      <c r="AH115" s="75">
        <v>13</v>
      </c>
      <c r="AI115" s="75">
        <v>8</v>
      </c>
      <c r="AJ115" s="75">
        <v>19</v>
      </c>
      <c r="AK115" s="75"/>
      <c r="AL115" s="76"/>
      <c r="AM115" s="76"/>
      <c r="AN115" s="76"/>
      <c r="AO115" s="76">
        <f t="shared" si="100"/>
        <v>82</v>
      </c>
      <c r="AP115" s="76">
        <f t="shared" si="101"/>
        <v>86.31578947368422</v>
      </c>
      <c r="AQ115" s="77"/>
      <c r="AR115" s="77"/>
      <c r="AS115" s="77"/>
      <c r="AT115" s="77"/>
      <c r="AU115" s="78"/>
      <c r="AV115" s="78"/>
      <c r="AW115" s="78"/>
      <c r="AX115" s="78" t="str">
        <f t="shared" si="102"/>
        <v/>
      </c>
      <c r="AY115" s="78">
        <f t="shared" si="103"/>
        <v>0</v>
      </c>
      <c r="AZ115" s="262"/>
      <c r="BA115" s="263"/>
      <c r="BB115" s="80">
        <f t="shared" si="104"/>
        <v>0</v>
      </c>
      <c r="BC115" s="74">
        <v>95</v>
      </c>
      <c r="BD115" s="75">
        <v>85</v>
      </c>
      <c r="BE115" s="75">
        <v>86</v>
      </c>
      <c r="BF115" s="75"/>
      <c r="BG115" s="75"/>
      <c r="BH115" s="76">
        <f t="shared" si="105"/>
        <v>266</v>
      </c>
      <c r="BI115" s="76">
        <f t="shared" si="106"/>
        <v>88.666666666666671</v>
      </c>
      <c r="BJ115" s="77">
        <v>30</v>
      </c>
      <c r="BK115" s="77">
        <v>23</v>
      </c>
      <c r="BL115" s="77"/>
      <c r="BM115" s="77"/>
      <c r="BN115" s="77"/>
      <c r="BO115" s="77"/>
      <c r="BP115" s="77"/>
      <c r="BQ115" s="77"/>
      <c r="BR115" s="77"/>
      <c r="BS115" s="77"/>
      <c r="BT115" s="78">
        <f t="shared" si="107"/>
        <v>53</v>
      </c>
      <c r="BU115" s="78">
        <f t="shared" si="108"/>
        <v>96.36363636363636</v>
      </c>
      <c r="BV115" s="81">
        <v>87</v>
      </c>
      <c r="BW115" s="81">
        <v>95</v>
      </c>
      <c r="BX115" s="81">
        <v>90</v>
      </c>
      <c r="BY115" s="82"/>
      <c r="BZ115" s="82"/>
      <c r="CA115" s="82">
        <f t="shared" si="109"/>
        <v>272</v>
      </c>
      <c r="CB115" s="82">
        <f t="shared" si="110"/>
        <v>90.666666666666657</v>
      </c>
      <c r="CC115" s="83">
        <v>97</v>
      </c>
      <c r="CD115" s="83">
        <v>95</v>
      </c>
      <c r="CE115" s="84"/>
      <c r="CF115" s="84"/>
      <c r="CG115" s="84"/>
      <c r="CH115" s="84">
        <f t="shared" si="111"/>
        <v>192</v>
      </c>
      <c r="CI115" s="84">
        <f t="shared" si="112"/>
        <v>96</v>
      </c>
      <c r="CJ115" s="85">
        <v>83</v>
      </c>
      <c r="CK115" s="85">
        <v>82</v>
      </c>
      <c r="CL115" s="86"/>
      <c r="CM115" s="86"/>
      <c r="CN115" s="86"/>
      <c r="CO115" s="86">
        <f t="shared" si="113"/>
        <v>165</v>
      </c>
      <c r="CP115" s="86">
        <f t="shared" si="114"/>
        <v>82.5</v>
      </c>
      <c r="CQ115" s="74"/>
      <c r="CR115" s="75"/>
      <c r="CS115" s="75"/>
      <c r="CT115" s="87"/>
      <c r="CU115" s="88"/>
      <c r="CV115" s="88"/>
      <c r="CW115" s="88"/>
      <c r="CX115" s="88"/>
      <c r="CY115" s="88" t="str">
        <f t="shared" si="115"/>
        <v/>
      </c>
      <c r="CZ115" s="89">
        <f t="shared" si="116"/>
        <v>0</v>
      </c>
      <c r="DA115" s="496">
        <v>50</v>
      </c>
      <c r="DB115" s="496"/>
      <c r="DC115" s="80">
        <f t="shared" si="117"/>
        <v>20.833333333333336</v>
      </c>
      <c r="DD115" s="162" t="str">
        <f t="shared" si="118"/>
        <v/>
      </c>
      <c r="DE115" s="162">
        <f t="shared" si="119"/>
        <v>21.578947368421055</v>
      </c>
      <c r="DF115" s="162">
        <f t="shared" si="120"/>
        <v>45.419696969696972</v>
      </c>
      <c r="DG115" s="162">
        <f t="shared" si="121"/>
        <v>20.833333333333336</v>
      </c>
      <c r="DH115" s="93">
        <f t="shared" si="122"/>
        <v>87.831977671451369</v>
      </c>
      <c r="DI115" s="94">
        <f t="shared" si="123"/>
        <v>92.394986044657102</v>
      </c>
      <c r="DJ115" s="95">
        <f t="shared" si="124"/>
        <v>93.239987595250767</v>
      </c>
      <c r="DK115" s="96">
        <f t="shared" si="125"/>
        <v>93.915988835725685</v>
      </c>
      <c r="DL115" s="163">
        <f t="shared" si="126"/>
        <v>94</v>
      </c>
      <c r="DM115" s="164">
        <f t="shared" si="127"/>
        <v>9</v>
      </c>
      <c r="DN115" s="225">
        <f t="shared" si="128"/>
        <v>85</v>
      </c>
      <c r="DO115" s="240">
        <f t="shared" si="129"/>
        <v>89.5</v>
      </c>
    </row>
    <row r="116" spans="1:119" ht="18" customHeight="1">
      <c r="A116" s="70"/>
      <c r="B116" s="71" t="s">
        <v>455</v>
      </c>
      <c r="C116" s="236" t="s">
        <v>456</v>
      </c>
      <c r="D116" s="237"/>
      <c r="E116" s="74"/>
      <c r="F116" s="75"/>
      <c r="G116" s="75"/>
      <c r="H116" s="75"/>
      <c r="I116" s="75"/>
      <c r="J116" s="75"/>
      <c r="K116" s="75"/>
      <c r="L116" s="75"/>
      <c r="M116" s="76"/>
      <c r="N116" s="76"/>
      <c r="O116" s="76"/>
      <c r="P116" s="76"/>
      <c r="Q116" s="76" t="str">
        <f t="shared" si="96"/>
        <v/>
      </c>
      <c r="R116" s="76">
        <f t="shared" si="97"/>
        <v>0</v>
      </c>
      <c r="S116" s="77"/>
      <c r="T116" s="77"/>
      <c r="U116" s="77"/>
      <c r="V116" s="77"/>
      <c r="W116" s="77"/>
      <c r="X116" s="78"/>
      <c r="Y116" s="78"/>
      <c r="Z116" s="78"/>
      <c r="AA116" s="78"/>
      <c r="AB116" s="78"/>
      <c r="AC116" s="78" t="str">
        <f t="shared" si="98"/>
        <v/>
      </c>
      <c r="AD116" s="79" t="str">
        <f t="shared" si="99"/>
        <v/>
      </c>
      <c r="AE116" s="74">
        <v>5</v>
      </c>
      <c r="AF116" s="75">
        <v>3</v>
      </c>
      <c r="AG116" s="75">
        <v>11</v>
      </c>
      <c r="AH116" s="75">
        <v>9</v>
      </c>
      <c r="AI116" s="75">
        <v>7</v>
      </c>
      <c r="AJ116" s="75">
        <v>9</v>
      </c>
      <c r="AK116" s="75"/>
      <c r="AL116" s="76"/>
      <c r="AM116" s="76"/>
      <c r="AN116" s="76"/>
      <c r="AO116" s="76">
        <f t="shared" si="100"/>
        <v>44</v>
      </c>
      <c r="AP116" s="76">
        <f t="shared" si="101"/>
        <v>46.315789473684212</v>
      </c>
      <c r="AQ116" s="77"/>
      <c r="AR116" s="77"/>
      <c r="AS116" s="77"/>
      <c r="AT116" s="77"/>
      <c r="AU116" s="78"/>
      <c r="AV116" s="78"/>
      <c r="AW116" s="78"/>
      <c r="AX116" s="78" t="str">
        <f t="shared" si="102"/>
        <v/>
      </c>
      <c r="AY116" s="78">
        <f t="shared" si="103"/>
        <v>0</v>
      </c>
      <c r="AZ116" s="262"/>
      <c r="BA116" s="263"/>
      <c r="BB116" s="80">
        <f t="shared" si="104"/>
        <v>0</v>
      </c>
      <c r="BC116" s="74">
        <v>84</v>
      </c>
      <c r="BD116" s="75">
        <v>82</v>
      </c>
      <c r="BE116" s="75">
        <v>86</v>
      </c>
      <c r="BF116" s="75"/>
      <c r="BG116" s="75"/>
      <c r="BH116" s="76">
        <f t="shared" si="105"/>
        <v>252</v>
      </c>
      <c r="BI116" s="76">
        <f t="shared" si="106"/>
        <v>84</v>
      </c>
      <c r="BJ116" s="77">
        <v>1</v>
      </c>
      <c r="BK116" s="77">
        <v>20</v>
      </c>
      <c r="BL116" s="77"/>
      <c r="BM116" s="77"/>
      <c r="BN116" s="77"/>
      <c r="BO116" s="77"/>
      <c r="BP116" s="77"/>
      <c r="BQ116" s="77"/>
      <c r="BR116" s="77"/>
      <c r="BS116" s="77"/>
      <c r="BT116" s="78">
        <f t="shared" si="107"/>
        <v>21</v>
      </c>
      <c r="BU116" s="78">
        <f t="shared" si="108"/>
        <v>38.181818181818187</v>
      </c>
      <c r="BV116" s="81">
        <v>87</v>
      </c>
      <c r="BW116" s="81">
        <v>93</v>
      </c>
      <c r="BX116" s="81">
        <v>97</v>
      </c>
      <c r="BY116" s="82"/>
      <c r="BZ116" s="82"/>
      <c r="CA116" s="82">
        <f t="shared" si="109"/>
        <v>277</v>
      </c>
      <c r="CB116" s="82">
        <f t="shared" si="110"/>
        <v>92.333333333333329</v>
      </c>
      <c r="CC116" s="83">
        <v>85</v>
      </c>
      <c r="CD116" s="83">
        <v>85</v>
      </c>
      <c r="CE116" s="84"/>
      <c r="CF116" s="84"/>
      <c r="CG116" s="84"/>
      <c r="CH116" s="84">
        <f t="shared" si="111"/>
        <v>170</v>
      </c>
      <c r="CI116" s="84">
        <f t="shared" si="112"/>
        <v>85</v>
      </c>
      <c r="CJ116" s="85">
        <v>89</v>
      </c>
      <c r="CK116" s="85">
        <v>98</v>
      </c>
      <c r="CL116" s="86"/>
      <c r="CM116" s="86"/>
      <c r="CN116" s="86"/>
      <c r="CO116" s="86">
        <f t="shared" si="113"/>
        <v>187</v>
      </c>
      <c r="CP116" s="86">
        <f t="shared" si="114"/>
        <v>93.5</v>
      </c>
      <c r="CQ116" s="74"/>
      <c r="CR116" s="75"/>
      <c r="CS116" s="75"/>
      <c r="CT116" s="87"/>
      <c r="CU116" s="88"/>
      <c r="CV116" s="88"/>
      <c r="CW116" s="88"/>
      <c r="CX116" s="88"/>
      <c r="CY116" s="88" t="str">
        <f t="shared" si="115"/>
        <v/>
      </c>
      <c r="CZ116" s="89">
        <f t="shared" si="116"/>
        <v>0</v>
      </c>
      <c r="DA116" s="496">
        <v>24</v>
      </c>
      <c r="DB116" s="496"/>
      <c r="DC116" s="80">
        <f t="shared" si="117"/>
        <v>10</v>
      </c>
      <c r="DD116" s="162" t="str">
        <f t="shared" si="118"/>
        <v/>
      </c>
      <c r="DE116" s="162">
        <f t="shared" si="119"/>
        <v>11.578947368421051</v>
      </c>
      <c r="DF116" s="162">
        <f t="shared" si="120"/>
        <v>39.301515151515147</v>
      </c>
      <c r="DG116" s="162">
        <f t="shared" si="121"/>
        <v>10</v>
      </c>
      <c r="DH116" s="93">
        <f t="shared" si="122"/>
        <v>60.880462519936202</v>
      </c>
      <c r="DI116" s="94">
        <f t="shared" si="123"/>
        <v>75.550289074960119</v>
      </c>
      <c r="DJ116" s="95">
        <f t="shared" si="124"/>
        <v>78.266923622186781</v>
      </c>
      <c r="DK116" s="96">
        <f t="shared" si="125"/>
        <v>80.440231259968101</v>
      </c>
      <c r="DL116" s="163">
        <f t="shared" si="126"/>
        <v>80</v>
      </c>
      <c r="DM116" s="164">
        <f t="shared" si="127"/>
        <v>2</v>
      </c>
      <c r="DN116" s="225">
        <f t="shared" si="128"/>
        <v>78</v>
      </c>
      <c r="DO116" s="240">
        <f t="shared" si="129"/>
        <v>79</v>
      </c>
    </row>
    <row r="117" spans="1:119" ht="18" customHeight="1" thickBot="1">
      <c r="A117" s="70"/>
      <c r="B117" s="71" t="s">
        <v>457</v>
      </c>
      <c r="C117" s="236" t="s">
        <v>458</v>
      </c>
      <c r="D117" s="237"/>
      <c r="E117" s="74"/>
      <c r="F117" s="75"/>
      <c r="G117" s="75"/>
      <c r="H117" s="75"/>
      <c r="I117" s="75"/>
      <c r="J117" s="75"/>
      <c r="K117" s="75"/>
      <c r="L117" s="75"/>
      <c r="M117" s="76"/>
      <c r="N117" s="76"/>
      <c r="O117" s="76"/>
      <c r="P117" s="76"/>
      <c r="Q117" s="76" t="str">
        <f t="shared" si="96"/>
        <v/>
      </c>
      <c r="R117" s="76">
        <f t="shared" si="97"/>
        <v>0</v>
      </c>
      <c r="S117" s="77"/>
      <c r="T117" s="77"/>
      <c r="U117" s="77"/>
      <c r="V117" s="77"/>
      <c r="W117" s="77"/>
      <c r="X117" s="78"/>
      <c r="Y117" s="78"/>
      <c r="Z117" s="78"/>
      <c r="AA117" s="78"/>
      <c r="AB117" s="78"/>
      <c r="AC117" s="78" t="str">
        <f t="shared" si="98"/>
        <v/>
      </c>
      <c r="AD117" s="79" t="str">
        <f t="shared" si="99"/>
        <v/>
      </c>
      <c r="AE117" s="74">
        <v>7</v>
      </c>
      <c r="AF117" s="75">
        <v>4</v>
      </c>
      <c r="AG117" s="75">
        <v>11</v>
      </c>
      <c r="AH117" s="75">
        <v>10</v>
      </c>
      <c r="AI117" s="75">
        <v>8</v>
      </c>
      <c r="AJ117" s="75">
        <v>16</v>
      </c>
      <c r="AK117" s="75"/>
      <c r="AL117" s="76"/>
      <c r="AM117" s="76"/>
      <c r="AN117" s="76"/>
      <c r="AO117" s="76">
        <f t="shared" si="100"/>
        <v>56</v>
      </c>
      <c r="AP117" s="76">
        <f t="shared" si="101"/>
        <v>58.947368421052623</v>
      </c>
      <c r="AQ117" s="77"/>
      <c r="AR117" s="77"/>
      <c r="AS117" s="77"/>
      <c r="AT117" s="77"/>
      <c r="AU117" s="78"/>
      <c r="AV117" s="78"/>
      <c r="AW117" s="78"/>
      <c r="AX117" s="78" t="str">
        <f t="shared" si="102"/>
        <v/>
      </c>
      <c r="AY117" s="78">
        <f t="shared" si="103"/>
        <v>0</v>
      </c>
      <c r="AZ117" s="262"/>
      <c r="BA117" s="263"/>
      <c r="BB117" s="80">
        <f t="shared" si="104"/>
        <v>0</v>
      </c>
      <c r="BC117" s="74">
        <v>98</v>
      </c>
      <c r="BD117" s="75">
        <v>87</v>
      </c>
      <c r="BE117" s="75">
        <v>70</v>
      </c>
      <c r="BF117" s="75"/>
      <c r="BG117" s="75"/>
      <c r="BH117" s="76">
        <f t="shared" si="105"/>
        <v>255</v>
      </c>
      <c r="BI117" s="76">
        <f t="shared" si="106"/>
        <v>85</v>
      </c>
      <c r="BJ117" s="77">
        <v>1</v>
      </c>
      <c r="BK117" s="77">
        <v>22</v>
      </c>
      <c r="BL117" s="77"/>
      <c r="BM117" s="77"/>
      <c r="BN117" s="77"/>
      <c r="BO117" s="77"/>
      <c r="BP117" s="77"/>
      <c r="BQ117" s="77"/>
      <c r="BR117" s="77"/>
      <c r="BS117" s="77"/>
      <c r="BT117" s="78">
        <f t="shared" si="107"/>
        <v>23</v>
      </c>
      <c r="BU117" s="78">
        <f t="shared" si="108"/>
        <v>41.818181818181813</v>
      </c>
      <c r="BV117" s="81">
        <v>84</v>
      </c>
      <c r="BW117" s="81">
        <v>93</v>
      </c>
      <c r="BX117" s="81">
        <v>91</v>
      </c>
      <c r="BY117" s="82"/>
      <c r="BZ117" s="82"/>
      <c r="CA117" s="82">
        <f t="shared" si="109"/>
        <v>268</v>
      </c>
      <c r="CB117" s="82">
        <f t="shared" si="110"/>
        <v>89.333333333333329</v>
      </c>
      <c r="CC117" s="83">
        <v>88</v>
      </c>
      <c r="CD117" s="83">
        <v>86</v>
      </c>
      <c r="CE117" s="84"/>
      <c r="CF117" s="84"/>
      <c r="CG117" s="84"/>
      <c r="CH117" s="84">
        <f t="shared" si="111"/>
        <v>174</v>
      </c>
      <c r="CI117" s="84">
        <f t="shared" si="112"/>
        <v>87</v>
      </c>
      <c r="CJ117" s="85">
        <v>86</v>
      </c>
      <c r="CK117" s="85">
        <v>98</v>
      </c>
      <c r="CL117" s="86"/>
      <c r="CM117" s="86"/>
      <c r="CN117" s="86"/>
      <c r="CO117" s="86">
        <f t="shared" si="113"/>
        <v>184</v>
      </c>
      <c r="CP117" s="86">
        <f t="shared" si="114"/>
        <v>92</v>
      </c>
      <c r="CQ117" s="74"/>
      <c r="CR117" s="75"/>
      <c r="CS117" s="75"/>
      <c r="CT117" s="87"/>
      <c r="CU117" s="88"/>
      <c r="CV117" s="88"/>
      <c r="CW117" s="88"/>
      <c r="CX117" s="88"/>
      <c r="CY117" s="88" t="str">
        <f t="shared" si="115"/>
        <v/>
      </c>
      <c r="CZ117" s="89">
        <f t="shared" si="116"/>
        <v>0</v>
      </c>
      <c r="DA117" s="496">
        <v>35</v>
      </c>
      <c r="DB117" s="496"/>
      <c r="DC117" s="80">
        <f t="shared" si="117"/>
        <v>14.583333333333336</v>
      </c>
      <c r="DD117" s="162" t="str">
        <f t="shared" si="118"/>
        <v/>
      </c>
      <c r="DE117" s="162">
        <f t="shared" si="119"/>
        <v>14.736842105263156</v>
      </c>
      <c r="DF117" s="162">
        <f t="shared" si="120"/>
        <v>39.515151515151508</v>
      </c>
      <c r="DG117" s="162">
        <f t="shared" si="121"/>
        <v>14.583333333333336</v>
      </c>
      <c r="DH117" s="93">
        <f t="shared" si="122"/>
        <v>68.835326953747995</v>
      </c>
      <c r="DI117" s="94">
        <f t="shared" si="123"/>
        <v>80.522079346092497</v>
      </c>
      <c r="DJ117" s="95">
        <f t="shared" si="124"/>
        <v>82.686292752082224</v>
      </c>
      <c r="DK117" s="96">
        <f t="shared" si="125"/>
        <v>84.417663476873997</v>
      </c>
      <c r="DL117" s="163">
        <f t="shared" si="126"/>
        <v>84</v>
      </c>
      <c r="DM117" s="164">
        <f t="shared" si="127"/>
        <v>2</v>
      </c>
      <c r="DN117" s="225">
        <f t="shared" si="128"/>
        <v>82</v>
      </c>
      <c r="DO117" s="240">
        <f t="shared" si="129"/>
        <v>83</v>
      </c>
    </row>
    <row r="118" spans="1:119" ht="18" hidden="1" customHeight="1">
      <c r="A118" s="70"/>
      <c r="B118" s="71"/>
      <c r="C118" s="236"/>
      <c r="D118" s="237"/>
      <c r="E118" s="74"/>
      <c r="F118" s="75"/>
      <c r="G118" s="75"/>
      <c r="H118" s="75"/>
      <c r="I118" s="75"/>
      <c r="J118" s="75"/>
      <c r="K118" s="75"/>
      <c r="L118" s="75"/>
      <c r="M118" s="76"/>
      <c r="N118" s="76"/>
      <c r="O118" s="76"/>
      <c r="P118" s="76"/>
      <c r="Q118" s="76" t="str">
        <f t="shared" si="96"/>
        <v/>
      </c>
      <c r="R118" s="76">
        <f t="shared" si="97"/>
        <v>0</v>
      </c>
      <c r="S118" s="77"/>
      <c r="T118" s="77"/>
      <c r="U118" s="77"/>
      <c r="V118" s="77"/>
      <c r="W118" s="77"/>
      <c r="X118" s="78"/>
      <c r="Y118" s="78"/>
      <c r="Z118" s="78"/>
      <c r="AA118" s="78"/>
      <c r="AB118" s="78"/>
      <c r="AC118" s="78" t="str">
        <f t="shared" si="98"/>
        <v/>
      </c>
      <c r="AD118" s="79" t="str">
        <f t="shared" si="99"/>
        <v/>
      </c>
      <c r="AE118" s="74"/>
      <c r="AF118" s="75"/>
      <c r="AG118" s="75"/>
      <c r="AH118" s="75"/>
      <c r="AI118" s="75"/>
      <c r="AJ118" s="75"/>
      <c r="AK118" s="75"/>
      <c r="AL118" s="76"/>
      <c r="AM118" s="76"/>
      <c r="AN118" s="76"/>
      <c r="AO118" s="76" t="str">
        <f t="shared" si="100"/>
        <v/>
      </c>
      <c r="AP118" s="76" t="str">
        <f t="shared" si="101"/>
        <v/>
      </c>
      <c r="AQ118" s="77"/>
      <c r="AR118" s="77"/>
      <c r="AS118" s="77"/>
      <c r="AT118" s="77"/>
      <c r="AU118" s="78"/>
      <c r="AV118" s="78"/>
      <c r="AW118" s="78"/>
      <c r="AX118" s="78" t="str">
        <f t="shared" si="102"/>
        <v/>
      </c>
      <c r="AY118" s="78">
        <f t="shared" si="103"/>
        <v>0</v>
      </c>
      <c r="AZ118" s="262"/>
      <c r="BA118" s="263"/>
      <c r="BB118" s="80">
        <f t="shared" si="104"/>
        <v>0</v>
      </c>
      <c r="BC118" s="74"/>
      <c r="BD118" s="75"/>
      <c r="BE118" s="75"/>
      <c r="BF118" s="75"/>
      <c r="BG118" s="75"/>
      <c r="BH118" s="76" t="str">
        <f t="shared" si="105"/>
        <v/>
      </c>
      <c r="BI118" s="76" t="str">
        <f t="shared" si="106"/>
        <v/>
      </c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8" t="str">
        <f t="shared" si="107"/>
        <v/>
      </c>
      <c r="BU118" s="78" t="str">
        <f t="shared" si="108"/>
        <v/>
      </c>
      <c r="BV118" s="81"/>
      <c r="BW118" s="81"/>
      <c r="BX118" s="81"/>
      <c r="BY118" s="82"/>
      <c r="BZ118" s="82"/>
      <c r="CA118" s="82" t="str">
        <f t="shared" si="109"/>
        <v/>
      </c>
      <c r="CB118" s="82" t="str">
        <f t="shared" si="110"/>
        <v/>
      </c>
      <c r="CC118" s="83"/>
      <c r="CD118" s="83"/>
      <c r="CE118" s="84"/>
      <c r="CF118" s="84"/>
      <c r="CG118" s="84"/>
      <c r="CH118" s="84" t="str">
        <f t="shared" si="111"/>
        <v/>
      </c>
      <c r="CI118" s="84" t="str">
        <f t="shared" si="112"/>
        <v/>
      </c>
      <c r="CJ118" s="85"/>
      <c r="CK118" s="85"/>
      <c r="CL118" s="86"/>
      <c r="CM118" s="86"/>
      <c r="CN118" s="86"/>
      <c r="CO118" s="86" t="str">
        <f t="shared" si="113"/>
        <v/>
      </c>
      <c r="CP118" s="86" t="str">
        <f t="shared" si="114"/>
        <v/>
      </c>
      <c r="CQ118" s="74"/>
      <c r="CR118" s="75"/>
      <c r="CS118" s="75"/>
      <c r="CT118" s="87"/>
      <c r="CU118" s="88"/>
      <c r="CV118" s="88"/>
      <c r="CW118" s="88"/>
      <c r="CX118" s="88"/>
      <c r="CY118" s="88" t="str">
        <f t="shared" si="115"/>
        <v/>
      </c>
      <c r="CZ118" s="89">
        <f t="shared" si="116"/>
        <v>0</v>
      </c>
      <c r="DA118" s="496"/>
      <c r="DB118" s="496"/>
      <c r="DC118" s="80" t="str">
        <f t="shared" si="117"/>
        <v/>
      </c>
      <c r="DD118" s="162" t="str">
        <f t="shared" si="118"/>
        <v/>
      </c>
      <c r="DE118" s="162" t="str">
        <f t="shared" si="119"/>
        <v/>
      </c>
      <c r="DF118" s="162" t="str">
        <f t="shared" si="120"/>
        <v/>
      </c>
      <c r="DG118" s="162" t="str">
        <f t="shared" si="121"/>
        <v/>
      </c>
      <c r="DH118" s="93" t="str">
        <f t="shared" si="122"/>
        <v/>
      </c>
      <c r="DI118" s="94" t="str">
        <f t="shared" si="123"/>
        <v/>
      </c>
      <c r="DJ118" s="95" t="str">
        <f t="shared" si="124"/>
        <v/>
      </c>
      <c r="DK118" s="96" t="str">
        <f t="shared" si="125"/>
        <v/>
      </c>
      <c r="DL118" s="163" t="str">
        <f t="shared" si="126"/>
        <v/>
      </c>
      <c r="DM118" s="164" t="str">
        <f t="shared" si="127"/>
        <v/>
      </c>
      <c r="DN118" s="225" t="str">
        <f t="shared" si="128"/>
        <v/>
      </c>
      <c r="DO118" s="240" t="str">
        <f t="shared" si="129"/>
        <v/>
      </c>
    </row>
    <row r="119" spans="1:119" ht="18" hidden="1" customHeight="1">
      <c r="A119" s="70"/>
      <c r="B119" s="71"/>
      <c r="C119" s="236"/>
      <c r="D119" s="237"/>
      <c r="E119" s="74"/>
      <c r="F119" s="75"/>
      <c r="G119" s="75"/>
      <c r="H119" s="75"/>
      <c r="I119" s="75"/>
      <c r="J119" s="75"/>
      <c r="K119" s="75"/>
      <c r="L119" s="75"/>
      <c r="M119" s="76"/>
      <c r="N119" s="76"/>
      <c r="O119" s="76"/>
      <c r="P119" s="76"/>
      <c r="Q119" s="76" t="str">
        <f t="shared" si="96"/>
        <v/>
      </c>
      <c r="R119" s="76">
        <f t="shared" si="97"/>
        <v>0</v>
      </c>
      <c r="S119" s="77"/>
      <c r="T119" s="77"/>
      <c r="U119" s="77"/>
      <c r="V119" s="77"/>
      <c r="W119" s="77"/>
      <c r="X119" s="78"/>
      <c r="Y119" s="78"/>
      <c r="Z119" s="78"/>
      <c r="AA119" s="78"/>
      <c r="AB119" s="78"/>
      <c r="AC119" s="78" t="str">
        <f t="shared" si="98"/>
        <v/>
      </c>
      <c r="AD119" s="79" t="str">
        <f t="shared" si="99"/>
        <v/>
      </c>
      <c r="AE119" s="74"/>
      <c r="AF119" s="75"/>
      <c r="AG119" s="75"/>
      <c r="AH119" s="75"/>
      <c r="AI119" s="75"/>
      <c r="AJ119" s="75"/>
      <c r="AK119" s="75"/>
      <c r="AL119" s="76"/>
      <c r="AM119" s="76"/>
      <c r="AN119" s="76"/>
      <c r="AO119" s="76" t="str">
        <f t="shared" si="100"/>
        <v/>
      </c>
      <c r="AP119" s="76" t="str">
        <f t="shared" si="101"/>
        <v/>
      </c>
      <c r="AQ119" s="77"/>
      <c r="AR119" s="77"/>
      <c r="AS119" s="77"/>
      <c r="AT119" s="77"/>
      <c r="AU119" s="78"/>
      <c r="AV119" s="78"/>
      <c r="AW119" s="78"/>
      <c r="AX119" s="78" t="str">
        <f t="shared" si="102"/>
        <v/>
      </c>
      <c r="AY119" s="78">
        <f t="shared" si="103"/>
        <v>0</v>
      </c>
      <c r="AZ119" s="262"/>
      <c r="BA119" s="263"/>
      <c r="BB119" s="80">
        <f t="shared" si="104"/>
        <v>0</v>
      </c>
      <c r="BC119" s="74"/>
      <c r="BD119" s="75"/>
      <c r="BE119" s="75"/>
      <c r="BF119" s="75"/>
      <c r="BG119" s="75"/>
      <c r="BH119" s="76" t="str">
        <f t="shared" si="105"/>
        <v/>
      </c>
      <c r="BI119" s="76" t="str">
        <f t="shared" si="106"/>
        <v/>
      </c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8" t="str">
        <f t="shared" si="107"/>
        <v/>
      </c>
      <c r="BU119" s="78" t="str">
        <f t="shared" si="108"/>
        <v/>
      </c>
      <c r="BV119" s="81"/>
      <c r="BW119" s="81"/>
      <c r="BX119" s="81"/>
      <c r="BY119" s="82"/>
      <c r="BZ119" s="82"/>
      <c r="CA119" s="82" t="str">
        <f t="shared" si="109"/>
        <v/>
      </c>
      <c r="CB119" s="82" t="str">
        <f t="shared" si="110"/>
        <v/>
      </c>
      <c r="CC119" s="83"/>
      <c r="CD119" s="83"/>
      <c r="CE119" s="84"/>
      <c r="CF119" s="84"/>
      <c r="CG119" s="84"/>
      <c r="CH119" s="84" t="str">
        <f t="shared" si="111"/>
        <v/>
      </c>
      <c r="CI119" s="84" t="str">
        <f t="shared" si="112"/>
        <v/>
      </c>
      <c r="CJ119" s="85"/>
      <c r="CK119" s="85"/>
      <c r="CL119" s="86"/>
      <c r="CM119" s="86"/>
      <c r="CN119" s="86"/>
      <c r="CO119" s="86" t="str">
        <f t="shared" si="113"/>
        <v/>
      </c>
      <c r="CP119" s="86" t="str">
        <f t="shared" si="114"/>
        <v/>
      </c>
      <c r="CQ119" s="74"/>
      <c r="CR119" s="75"/>
      <c r="CS119" s="75"/>
      <c r="CT119" s="87"/>
      <c r="CU119" s="88"/>
      <c r="CV119" s="88"/>
      <c r="CW119" s="88"/>
      <c r="CX119" s="88"/>
      <c r="CY119" s="88" t="str">
        <f t="shared" si="115"/>
        <v/>
      </c>
      <c r="CZ119" s="89">
        <f t="shared" si="116"/>
        <v>0</v>
      </c>
      <c r="DA119" s="496"/>
      <c r="DB119" s="496"/>
      <c r="DC119" s="80" t="str">
        <f t="shared" si="117"/>
        <v/>
      </c>
      <c r="DD119" s="162" t="str">
        <f t="shared" si="118"/>
        <v/>
      </c>
      <c r="DE119" s="162" t="str">
        <f t="shared" si="119"/>
        <v/>
      </c>
      <c r="DF119" s="162" t="str">
        <f t="shared" si="120"/>
        <v/>
      </c>
      <c r="DG119" s="162" t="str">
        <f t="shared" si="121"/>
        <v/>
      </c>
      <c r="DH119" s="93" t="str">
        <f t="shared" si="122"/>
        <v/>
      </c>
      <c r="DI119" s="94" t="str">
        <f t="shared" si="123"/>
        <v/>
      </c>
      <c r="DJ119" s="95" t="str">
        <f t="shared" si="124"/>
        <v/>
      </c>
      <c r="DK119" s="96" t="str">
        <f t="shared" si="125"/>
        <v/>
      </c>
      <c r="DL119" s="163" t="str">
        <f t="shared" si="126"/>
        <v/>
      </c>
      <c r="DM119" s="164" t="str">
        <f t="shared" si="127"/>
        <v/>
      </c>
      <c r="DN119" s="225" t="str">
        <f t="shared" si="128"/>
        <v/>
      </c>
      <c r="DO119" s="240" t="str">
        <f t="shared" si="129"/>
        <v/>
      </c>
    </row>
    <row r="120" spans="1:119" ht="18" hidden="1" customHeight="1">
      <c r="A120" s="70"/>
      <c r="B120" s="71"/>
      <c r="C120" s="236"/>
      <c r="D120" s="237"/>
      <c r="E120" s="74"/>
      <c r="F120" s="75"/>
      <c r="G120" s="75"/>
      <c r="H120" s="75"/>
      <c r="I120" s="75"/>
      <c r="J120" s="75"/>
      <c r="K120" s="75"/>
      <c r="L120" s="75"/>
      <c r="M120" s="76"/>
      <c r="N120" s="76"/>
      <c r="O120" s="76"/>
      <c r="P120" s="76"/>
      <c r="Q120" s="76" t="str">
        <f t="shared" si="96"/>
        <v/>
      </c>
      <c r="R120" s="76">
        <f t="shared" si="97"/>
        <v>0</v>
      </c>
      <c r="S120" s="77"/>
      <c r="T120" s="77"/>
      <c r="U120" s="77"/>
      <c r="V120" s="77"/>
      <c r="W120" s="77"/>
      <c r="X120" s="78"/>
      <c r="Y120" s="78"/>
      <c r="Z120" s="78"/>
      <c r="AA120" s="78"/>
      <c r="AB120" s="78"/>
      <c r="AC120" s="78" t="str">
        <f t="shared" si="98"/>
        <v/>
      </c>
      <c r="AD120" s="79" t="str">
        <f t="shared" si="99"/>
        <v/>
      </c>
      <c r="AE120" s="74"/>
      <c r="AF120" s="75"/>
      <c r="AG120" s="75"/>
      <c r="AH120" s="75"/>
      <c r="AI120" s="75"/>
      <c r="AJ120" s="75"/>
      <c r="AK120" s="75"/>
      <c r="AL120" s="76"/>
      <c r="AM120" s="76"/>
      <c r="AN120" s="76"/>
      <c r="AO120" s="76" t="str">
        <f t="shared" si="100"/>
        <v/>
      </c>
      <c r="AP120" s="76" t="str">
        <f t="shared" si="101"/>
        <v/>
      </c>
      <c r="AQ120" s="77"/>
      <c r="AR120" s="77"/>
      <c r="AS120" s="77"/>
      <c r="AT120" s="77"/>
      <c r="AU120" s="78"/>
      <c r="AV120" s="78"/>
      <c r="AW120" s="78"/>
      <c r="AX120" s="78" t="str">
        <f t="shared" si="102"/>
        <v/>
      </c>
      <c r="AY120" s="78">
        <f t="shared" si="103"/>
        <v>0</v>
      </c>
      <c r="AZ120" s="262"/>
      <c r="BA120" s="263"/>
      <c r="BB120" s="80">
        <f t="shared" si="104"/>
        <v>0</v>
      </c>
      <c r="BC120" s="74"/>
      <c r="BD120" s="75"/>
      <c r="BE120" s="75"/>
      <c r="BF120" s="75"/>
      <c r="BG120" s="75"/>
      <c r="BH120" s="76" t="str">
        <f t="shared" si="105"/>
        <v/>
      </c>
      <c r="BI120" s="76" t="str">
        <f t="shared" si="106"/>
        <v/>
      </c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8" t="str">
        <f t="shared" si="107"/>
        <v/>
      </c>
      <c r="BU120" s="78" t="str">
        <f t="shared" si="108"/>
        <v/>
      </c>
      <c r="BV120" s="81"/>
      <c r="BW120" s="81"/>
      <c r="BX120" s="81"/>
      <c r="BY120" s="82"/>
      <c r="BZ120" s="82"/>
      <c r="CA120" s="82" t="str">
        <f t="shared" si="109"/>
        <v/>
      </c>
      <c r="CB120" s="82" t="str">
        <f t="shared" si="110"/>
        <v/>
      </c>
      <c r="CC120" s="83"/>
      <c r="CD120" s="83"/>
      <c r="CE120" s="84"/>
      <c r="CF120" s="84"/>
      <c r="CG120" s="84"/>
      <c r="CH120" s="84" t="str">
        <f t="shared" si="111"/>
        <v/>
      </c>
      <c r="CI120" s="84" t="str">
        <f t="shared" si="112"/>
        <v/>
      </c>
      <c r="CJ120" s="85"/>
      <c r="CK120" s="85"/>
      <c r="CL120" s="86"/>
      <c r="CM120" s="86"/>
      <c r="CN120" s="86"/>
      <c r="CO120" s="86" t="str">
        <f t="shared" si="113"/>
        <v/>
      </c>
      <c r="CP120" s="86" t="str">
        <f t="shared" si="114"/>
        <v/>
      </c>
      <c r="CQ120" s="74"/>
      <c r="CR120" s="75"/>
      <c r="CS120" s="75"/>
      <c r="CT120" s="87"/>
      <c r="CU120" s="88"/>
      <c r="CV120" s="88"/>
      <c r="CW120" s="88"/>
      <c r="CX120" s="88"/>
      <c r="CY120" s="88" t="str">
        <f t="shared" si="115"/>
        <v/>
      </c>
      <c r="CZ120" s="89">
        <f t="shared" si="116"/>
        <v>0</v>
      </c>
      <c r="DA120" s="496"/>
      <c r="DB120" s="496"/>
      <c r="DC120" s="80" t="str">
        <f t="shared" si="117"/>
        <v/>
      </c>
      <c r="DD120" s="162" t="str">
        <f t="shared" si="118"/>
        <v/>
      </c>
      <c r="DE120" s="162" t="str">
        <f t="shared" si="119"/>
        <v/>
      </c>
      <c r="DF120" s="162" t="str">
        <f t="shared" si="120"/>
        <v/>
      </c>
      <c r="DG120" s="162" t="str">
        <f t="shared" si="121"/>
        <v/>
      </c>
      <c r="DH120" s="93" t="str">
        <f t="shared" si="122"/>
        <v/>
      </c>
      <c r="DI120" s="94" t="str">
        <f t="shared" si="123"/>
        <v/>
      </c>
      <c r="DJ120" s="95" t="str">
        <f t="shared" si="124"/>
        <v/>
      </c>
      <c r="DK120" s="96" t="str">
        <f t="shared" si="125"/>
        <v/>
      </c>
      <c r="DL120" s="163" t="str">
        <f t="shared" si="126"/>
        <v/>
      </c>
      <c r="DM120" s="164" t="str">
        <f t="shared" si="127"/>
        <v/>
      </c>
      <c r="DN120" s="225" t="str">
        <f t="shared" si="128"/>
        <v/>
      </c>
      <c r="DO120" s="240" t="str">
        <f t="shared" si="129"/>
        <v/>
      </c>
    </row>
    <row r="121" spans="1:119" ht="18" hidden="1" customHeight="1">
      <c r="A121" s="70"/>
      <c r="B121" s="71"/>
      <c r="C121" s="236"/>
      <c r="D121" s="237"/>
      <c r="E121" s="74"/>
      <c r="F121" s="75"/>
      <c r="G121" s="75"/>
      <c r="H121" s="75"/>
      <c r="I121" s="75"/>
      <c r="J121" s="75"/>
      <c r="K121" s="75"/>
      <c r="L121" s="75"/>
      <c r="M121" s="76"/>
      <c r="N121" s="76"/>
      <c r="O121" s="76"/>
      <c r="P121" s="76"/>
      <c r="Q121" s="76" t="str">
        <f t="shared" si="96"/>
        <v/>
      </c>
      <c r="R121" s="76">
        <f t="shared" si="97"/>
        <v>0</v>
      </c>
      <c r="S121" s="77"/>
      <c r="T121" s="77"/>
      <c r="U121" s="77"/>
      <c r="V121" s="77"/>
      <c r="W121" s="77"/>
      <c r="X121" s="78"/>
      <c r="Y121" s="78"/>
      <c r="Z121" s="78"/>
      <c r="AA121" s="78"/>
      <c r="AB121" s="78"/>
      <c r="AC121" s="78" t="str">
        <f t="shared" si="98"/>
        <v/>
      </c>
      <c r="AD121" s="79" t="str">
        <f t="shared" si="99"/>
        <v/>
      </c>
      <c r="AE121" s="74"/>
      <c r="AF121" s="75"/>
      <c r="AG121" s="75"/>
      <c r="AH121" s="75"/>
      <c r="AI121" s="75"/>
      <c r="AJ121" s="75"/>
      <c r="AK121" s="75"/>
      <c r="AL121" s="76"/>
      <c r="AM121" s="76"/>
      <c r="AN121" s="76"/>
      <c r="AO121" s="76" t="str">
        <f t="shared" si="100"/>
        <v/>
      </c>
      <c r="AP121" s="76" t="str">
        <f t="shared" si="101"/>
        <v/>
      </c>
      <c r="AQ121" s="77"/>
      <c r="AR121" s="77"/>
      <c r="AS121" s="77"/>
      <c r="AT121" s="77"/>
      <c r="AU121" s="78"/>
      <c r="AV121" s="78"/>
      <c r="AW121" s="78"/>
      <c r="AX121" s="78" t="str">
        <f t="shared" si="102"/>
        <v/>
      </c>
      <c r="AY121" s="78">
        <f t="shared" si="103"/>
        <v>0</v>
      </c>
      <c r="AZ121" s="262"/>
      <c r="BA121" s="263"/>
      <c r="BB121" s="80">
        <f t="shared" si="104"/>
        <v>0</v>
      </c>
      <c r="BC121" s="74"/>
      <c r="BD121" s="75"/>
      <c r="BE121" s="75"/>
      <c r="BF121" s="75"/>
      <c r="BG121" s="75"/>
      <c r="BH121" s="76" t="str">
        <f t="shared" si="105"/>
        <v/>
      </c>
      <c r="BI121" s="76" t="str">
        <f t="shared" si="106"/>
        <v/>
      </c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8" t="str">
        <f t="shared" si="107"/>
        <v/>
      </c>
      <c r="BU121" s="78" t="str">
        <f t="shared" si="108"/>
        <v/>
      </c>
      <c r="BV121" s="81"/>
      <c r="BW121" s="81"/>
      <c r="BX121" s="81"/>
      <c r="BY121" s="82"/>
      <c r="BZ121" s="82"/>
      <c r="CA121" s="82" t="str">
        <f t="shared" si="109"/>
        <v/>
      </c>
      <c r="CB121" s="82" t="str">
        <f t="shared" si="110"/>
        <v/>
      </c>
      <c r="CC121" s="83"/>
      <c r="CD121" s="83"/>
      <c r="CE121" s="84"/>
      <c r="CF121" s="84"/>
      <c r="CG121" s="84"/>
      <c r="CH121" s="84" t="str">
        <f t="shared" si="111"/>
        <v/>
      </c>
      <c r="CI121" s="84" t="str">
        <f t="shared" si="112"/>
        <v/>
      </c>
      <c r="CJ121" s="85"/>
      <c r="CK121" s="85"/>
      <c r="CL121" s="86"/>
      <c r="CM121" s="86"/>
      <c r="CN121" s="86"/>
      <c r="CO121" s="86" t="str">
        <f t="shared" si="113"/>
        <v/>
      </c>
      <c r="CP121" s="86" t="str">
        <f t="shared" si="114"/>
        <v/>
      </c>
      <c r="CQ121" s="74"/>
      <c r="CR121" s="75"/>
      <c r="CS121" s="75"/>
      <c r="CT121" s="87"/>
      <c r="CU121" s="88"/>
      <c r="CV121" s="88"/>
      <c r="CW121" s="88"/>
      <c r="CX121" s="88"/>
      <c r="CY121" s="88" t="str">
        <f t="shared" si="115"/>
        <v/>
      </c>
      <c r="CZ121" s="89">
        <f t="shared" si="116"/>
        <v>0</v>
      </c>
      <c r="DA121" s="496"/>
      <c r="DB121" s="496"/>
      <c r="DC121" s="80" t="str">
        <f t="shared" si="117"/>
        <v/>
      </c>
      <c r="DD121" s="162" t="str">
        <f t="shared" si="118"/>
        <v/>
      </c>
      <c r="DE121" s="162" t="str">
        <f t="shared" si="119"/>
        <v/>
      </c>
      <c r="DF121" s="162" t="str">
        <f t="shared" si="120"/>
        <v/>
      </c>
      <c r="DG121" s="162" t="str">
        <f t="shared" si="121"/>
        <v/>
      </c>
      <c r="DH121" s="93" t="str">
        <f t="shared" si="122"/>
        <v/>
      </c>
      <c r="DI121" s="94" t="str">
        <f t="shared" si="123"/>
        <v/>
      </c>
      <c r="DJ121" s="95" t="str">
        <f t="shared" si="124"/>
        <v/>
      </c>
      <c r="DK121" s="96" t="str">
        <f t="shared" si="125"/>
        <v/>
      </c>
      <c r="DL121" s="163" t="str">
        <f t="shared" si="126"/>
        <v/>
      </c>
      <c r="DM121" s="164" t="str">
        <f t="shared" si="127"/>
        <v/>
      </c>
      <c r="DN121" s="225" t="str">
        <f t="shared" si="128"/>
        <v/>
      </c>
      <c r="DO121" s="240" t="str">
        <f t="shared" si="129"/>
        <v/>
      </c>
    </row>
    <row r="122" spans="1:119" ht="18" hidden="1" customHeight="1">
      <c r="A122" s="70"/>
      <c r="B122" s="71"/>
      <c r="C122" s="236"/>
      <c r="D122" s="237"/>
      <c r="E122" s="74"/>
      <c r="F122" s="75"/>
      <c r="G122" s="75"/>
      <c r="H122" s="75"/>
      <c r="I122" s="75"/>
      <c r="J122" s="75"/>
      <c r="K122" s="75"/>
      <c r="L122" s="75"/>
      <c r="M122" s="76"/>
      <c r="N122" s="76"/>
      <c r="O122" s="76"/>
      <c r="P122" s="76"/>
      <c r="Q122" s="76" t="str">
        <f t="shared" si="96"/>
        <v/>
      </c>
      <c r="R122" s="76">
        <f t="shared" si="97"/>
        <v>0</v>
      </c>
      <c r="S122" s="77"/>
      <c r="T122" s="77"/>
      <c r="U122" s="77"/>
      <c r="V122" s="77"/>
      <c r="W122" s="77"/>
      <c r="X122" s="78"/>
      <c r="Y122" s="78"/>
      <c r="Z122" s="78"/>
      <c r="AA122" s="78"/>
      <c r="AB122" s="78"/>
      <c r="AC122" s="78" t="str">
        <f t="shared" si="98"/>
        <v/>
      </c>
      <c r="AD122" s="79" t="str">
        <f t="shared" si="99"/>
        <v/>
      </c>
      <c r="AE122" s="74"/>
      <c r="AF122" s="75"/>
      <c r="AG122" s="75"/>
      <c r="AH122" s="75"/>
      <c r="AI122" s="75"/>
      <c r="AJ122" s="75"/>
      <c r="AK122" s="75"/>
      <c r="AL122" s="76"/>
      <c r="AM122" s="76"/>
      <c r="AN122" s="76"/>
      <c r="AO122" s="76" t="str">
        <f t="shared" si="100"/>
        <v/>
      </c>
      <c r="AP122" s="76" t="str">
        <f t="shared" si="101"/>
        <v/>
      </c>
      <c r="AQ122" s="77"/>
      <c r="AR122" s="77"/>
      <c r="AS122" s="77"/>
      <c r="AT122" s="77"/>
      <c r="AU122" s="78"/>
      <c r="AV122" s="78"/>
      <c r="AW122" s="78"/>
      <c r="AX122" s="78" t="str">
        <f t="shared" si="102"/>
        <v/>
      </c>
      <c r="AY122" s="78">
        <f t="shared" si="103"/>
        <v>0</v>
      </c>
      <c r="AZ122" s="262"/>
      <c r="BA122" s="263"/>
      <c r="BB122" s="80">
        <f t="shared" si="104"/>
        <v>0</v>
      </c>
      <c r="BC122" s="74"/>
      <c r="BD122" s="75"/>
      <c r="BE122" s="75"/>
      <c r="BF122" s="75"/>
      <c r="BG122" s="75"/>
      <c r="BH122" s="76" t="str">
        <f t="shared" si="105"/>
        <v/>
      </c>
      <c r="BI122" s="76" t="str">
        <f t="shared" si="106"/>
        <v/>
      </c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8" t="str">
        <f t="shared" si="107"/>
        <v/>
      </c>
      <c r="BU122" s="78" t="str">
        <f t="shared" si="108"/>
        <v/>
      </c>
      <c r="BV122" s="81"/>
      <c r="BW122" s="81"/>
      <c r="BX122" s="81"/>
      <c r="BY122" s="82"/>
      <c r="BZ122" s="82"/>
      <c r="CA122" s="82" t="str">
        <f t="shared" si="109"/>
        <v/>
      </c>
      <c r="CB122" s="82" t="str">
        <f t="shared" si="110"/>
        <v/>
      </c>
      <c r="CC122" s="83"/>
      <c r="CD122" s="83"/>
      <c r="CE122" s="84"/>
      <c r="CF122" s="84"/>
      <c r="CG122" s="84"/>
      <c r="CH122" s="84" t="str">
        <f t="shared" si="111"/>
        <v/>
      </c>
      <c r="CI122" s="84" t="str">
        <f t="shared" si="112"/>
        <v/>
      </c>
      <c r="CJ122" s="85"/>
      <c r="CK122" s="85"/>
      <c r="CL122" s="86"/>
      <c r="CM122" s="86"/>
      <c r="CN122" s="86"/>
      <c r="CO122" s="86" t="str">
        <f t="shared" si="113"/>
        <v/>
      </c>
      <c r="CP122" s="86" t="str">
        <f t="shared" si="114"/>
        <v/>
      </c>
      <c r="CQ122" s="74"/>
      <c r="CR122" s="75"/>
      <c r="CS122" s="75"/>
      <c r="CT122" s="87"/>
      <c r="CU122" s="88"/>
      <c r="CV122" s="88"/>
      <c r="CW122" s="88"/>
      <c r="CX122" s="88"/>
      <c r="CY122" s="88" t="str">
        <f t="shared" si="115"/>
        <v/>
      </c>
      <c r="CZ122" s="89">
        <f t="shared" si="116"/>
        <v>0</v>
      </c>
      <c r="DA122" s="496"/>
      <c r="DB122" s="496"/>
      <c r="DC122" s="80" t="str">
        <f t="shared" si="117"/>
        <v/>
      </c>
      <c r="DD122" s="162" t="str">
        <f t="shared" si="118"/>
        <v/>
      </c>
      <c r="DE122" s="162" t="str">
        <f t="shared" si="119"/>
        <v/>
      </c>
      <c r="DF122" s="162" t="str">
        <f t="shared" si="120"/>
        <v/>
      </c>
      <c r="DG122" s="162" t="str">
        <f t="shared" si="121"/>
        <v/>
      </c>
      <c r="DH122" s="93" t="str">
        <f t="shared" si="122"/>
        <v/>
      </c>
      <c r="DI122" s="94" t="str">
        <f t="shared" si="123"/>
        <v/>
      </c>
      <c r="DJ122" s="95" t="str">
        <f t="shared" si="124"/>
        <v/>
      </c>
      <c r="DK122" s="96" t="str">
        <f t="shared" si="125"/>
        <v/>
      </c>
      <c r="DL122" s="163" t="str">
        <f t="shared" si="126"/>
        <v/>
      </c>
      <c r="DM122" s="164" t="str">
        <f t="shared" si="127"/>
        <v/>
      </c>
      <c r="DN122" s="225" t="str">
        <f t="shared" si="128"/>
        <v/>
      </c>
      <c r="DO122" s="240" t="str">
        <f t="shared" si="129"/>
        <v/>
      </c>
    </row>
    <row r="123" spans="1:119" ht="18" hidden="1" customHeight="1">
      <c r="A123" s="70"/>
      <c r="B123" s="103"/>
      <c r="C123" s="234"/>
      <c r="D123" s="235"/>
      <c r="E123" s="74"/>
      <c r="F123" s="75"/>
      <c r="G123" s="75"/>
      <c r="H123" s="75"/>
      <c r="I123" s="75"/>
      <c r="J123" s="75"/>
      <c r="K123" s="75"/>
      <c r="L123" s="75"/>
      <c r="M123" s="76"/>
      <c r="N123" s="76"/>
      <c r="O123" s="76"/>
      <c r="P123" s="76"/>
      <c r="Q123" s="76" t="str">
        <f t="shared" si="96"/>
        <v/>
      </c>
      <c r="R123" s="76">
        <f t="shared" si="97"/>
        <v>0</v>
      </c>
      <c r="S123" s="77"/>
      <c r="T123" s="77"/>
      <c r="U123" s="77"/>
      <c r="V123" s="77"/>
      <c r="W123" s="77"/>
      <c r="X123" s="78"/>
      <c r="Y123" s="78"/>
      <c r="Z123" s="78"/>
      <c r="AA123" s="78"/>
      <c r="AB123" s="78"/>
      <c r="AC123" s="78" t="str">
        <f t="shared" si="98"/>
        <v/>
      </c>
      <c r="AD123" s="79" t="str">
        <f t="shared" si="99"/>
        <v/>
      </c>
      <c r="AE123" s="74"/>
      <c r="AF123" s="75"/>
      <c r="AG123" s="75"/>
      <c r="AH123" s="75"/>
      <c r="AI123" s="75"/>
      <c r="AJ123" s="75"/>
      <c r="AK123" s="75"/>
      <c r="AL123" s="76"/>
      <c r="AM123" s="76"/>
      <c r="AN123" s="76"/>
      <c r="AO123" s="76" t="str">
        <f t="shared" si="100"/>
        <v/>
      </c>
      <c r="AP123" s="76" t="str">
        <f t="shared" si="101"/>
        <v/>
      </c>
      <c r="AQ123" s="77"/>
      <c r="AR123" s="77"/>
      <c r="AS123" s="77"/>
      <c r="AT123" s="77"/>
      <c r="AU123" s="78"/>
      <c r="AV123" s="78"/>
      <c r="AW123" s="78"/>
      <c r="AX123" s="78" t="str">
        <f t="shared" si="102"/>
        <v/>
      </c>
      <c r="AY123" s="78">
        <f t="shared" si="103"/>
        <v>0</v>
      </c>
      <c r="AZ123" s="262"/>
      <c r="BA123" s="263"/>
      <c r="BB123" s="80">
        <f t="shared" si="104"/>
        <v>0</v>
      </c>
      <c r="BC123" s="74"/>
      <c r="BD123" s="75"/>
      <c r="BE123" s="75"/>
      <c r="BF123" s="75"/>
      <c r="BG123" s="75"/>
      <c r="BH123" s="76" t="str">
        <f t="shared" si="105"/>
        <v/>
      </c>
      <c r="BI123" s="76" t="str">
        <f t="shared" si="106"/>
        <v/>
      </c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8" t="str">
        <f t="shared" si="107"/>
        <v/>
      </c>
      <c r="BU123" s="78" t="str">
        <f t="shared" si="108"/>
        <v/>
      </c>
      <c r="BV123" s="81"/>
      <c r="BW123" s="81"/>
      <c r="BX123" s="81"/>
      <c r="BY123" s="82"/>
      <c r="BZ123" s="82"/>
      <c r="CA123" s="82" t="str">
        <f t="shared" si="109"/>
        <v/>
      </c>
      <c r="CB123" s="82" t="str">
        <f t="shared" si="110"/>
        <v/>
      </c>
      <c r="CC123" s="83"/>
      <c r="CD123" s="83"/>
      <c r="CE123" s="84"/>
      <c r="CF123" s="84"/>
      <c r="CG123" s="84"/>
      <c r="CH123" s="84" t="str">
        <f t="shared" si="111"/>
        <v/>
      </c>
      <c r="CI123" s="84" t="str">
        <f t="shared" si="112"/>
        <v/>
      </c>
      <c r="CJ123" s="85"/>
      <c r="CK123" s="85"/>
      <c r="CL123" s="86"/>
      <c r="CM123" s="86"/>
      <c r="CN123" s="86"/>
      <c r="CO123" s="86" t="str">
        <f t="shared" si="113"/>
        <v/>
      </c>
      <c r="CP123" s="86" t="str">
        <f t="shared" si="114"/>
        <v/>
      </c>
      <c r="CQ123" s="74"/>
      <c r="CR123" s="75"/>
      <c r="CS123" s="75"/>
      <c r="CT123" s="87"/>
      <c r="CU123" s="88"/>
      <c r="CV123" s="88"/>
      <c r="CW123" s="88"/>
      <c r="CX123" s="88"/>
      <c r="CY123" s="88" t="str">
        <f t="shared" si="115"/>
        <v/>
      </c>
      <c r="CZ123" s="89">
        <f t="shared" si="116"/>
        <v>0</v>
      </c>
      <c r="DA123" s="496"/>
      <c r="DB123" s="496"/>
      <c r="DC123" s="80" t="str">
        <f t="shared" si="117"/>
        <v/>
      </c>
      <c r="DD123" s="162" t="str">
        <f t="shared" si="118"/>
        <v/>
      </c>
      <c r="DE123" s="162" t="str">
        <f t="shared" si="119"/>
        <v/>
      </c>
      <c r="DF123" s="162" t="str">
        <f t="shared" si="120"/>
        <v/>
      </c>
      <c r="DG123" s="162" t="str">
        <f t="shared" si="121"/>
        <v/>
      </c>
      <c r="DH123" s="93" t="str">
        <f t="shared" si="122"/>
        <v/>
      </c>
      <c r="DI123" s="94" t="str">
        <f t="shared" si="123"/>
        <v/>
      </c>
      <c r="DJ123" s="95" t="str">
        <f t="shared" si="124"/>
        <v/>
      </c>
      <c r="DK123" s="96" t="str">
        <f t="shared" si="125"/>
        <v/>
      </c>
      <c r="DL123" s="163" t="str">
        <f t="shared" si="126"/>
        <v/>
      </c>
      <c r="DM123" s="164" t="str">
        <f t="shared" si="127"/>
        <v/>
      </c>
      <c r="DN123" s="225" t="str">
        <f t="shared" si="128"/>
        <v/>
      </c>
      <c r="DO123" s="240" t="str">
        <f t="shared" si="129"/>
        <v/>
      </c>
    </row>
    <row r="124" spans="1:119" ht="18" hidden="1" customHeight="1">
      <c r="A124" s="70"/>
      <c r="B124" s="103"/>
      <c r="C124" s="234"/>
      <c r="D124" s="235"/>
      <c r="E124" s="74"/>
      <c r="F124" s="75"/>
      <c r="G124" s="75"/>
      <c r="H124" s="75"/>
      <c r="I124" s="75"/>
      <c r="J124" s="75"/>
      <c r="K124" s="75"/>
      <c r="L124" s="75"/>
      <c r="M124" s="76"/>
      <c r="N124" s="76"/>
      <c r="O124" s="76"/>
      <c r="P124" s="76"/>
      <c r="Q124" s="76" t="str">
        <f t="shared" si="96"/>
        <v/>
      </c>
      <c r="R124" s="76">
        <f t="shared" si="97"/>
        <v>0</v>
      </c>
      <c r="S124" s="77"/>
      <c r="T124" s="77"/>
      <c r="U124" s="77"/>
      <c r="V124" s="77"/>
      <c r="W124" s="77"/>
      <c r="X124" s="78"/>
      <c r="Y124" s="78"/>
      <c r="Z124" s="78"/>
      <c r="AA124" s="78"/>
      <c r="AB124" s="78"/>
      <c r="AC124" s="78" t="str">
        <f t="shared" si="98"/>
        <v/>
      </c>
      <c r="AD124" s="79" t="str">
        <f t="shared" si="99"/>
        <v/>
      </c>
      <c r="AE124" s="74"/>
      <c r="AF124" s="75"/>
      <c r="AG124" s="75"/>
      <c r="AH124" s="75"/>
      <c r="AI124" s="75"/>
      <c r="AJ124" s="75"/>
      <c r="AK124" s="75"/>
      <c r="AL124" s="76"/>
      <c r="AM124" s="76"/>
      <c r="AN124" s="76"/>
      <c r="AO124" s="76" t="str">
        <f t="shared" si="100"/>
        <v/>
      </c>
      <c r="AP124" s="76" t="str">
        <f t="shared" si="101"/>
        <v/>
      </c>
      <c r="AQ124" s="77"/>
      <c r="AR124" s="77"/>
      <c r="AS124" s="77"/>
      <c r="AT124" s="77"/>
      <c r="AU124" s="78"/>
      <c r="AV124" s="78"/>
      <c r="AW124" s="78"/>
      <c r="AX124" s="78" t="str">
        <f t="shared" si="102"/>
        <v/>
      </c>
      <c r="AY124" s="78">
        <f t="shared" si="103"/>
        <v>0</v>
      </c>
      <c r="AZ124" s="262"/>
      <c r="BA124" s="263"/>
      <c r="BB124" s="80">
        <f t="shared" si="104"/>
        <v>0</v>
      </c>
      <c r="BC124" s="74"/>
      <c r="BD124" s="75"/>
      <c r="BE124" s="75"/>
      <c r="BF124" s="75"/>
      <c r="BG124" s="75"/>
      <c r="BH124" s="76" t="str">
        <f t="shared" si="105"/>
        <v/>
      </c>
      <c r="BI124" s="76" t="str">
        <f t="shared" si="106"/>
        <v/>
      </c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8" t="str">
        <f t="shared" si="107"/>
        <v/>
      </c>
      <c r="BU124" s="78" t="str">
        <f t="shared" si="108"/>
        <v/>
      </c>
      <c r="BV124" s="81"/>
      <c r="BW124" s="81"/>
      <c r="BX124" s="81"/>
      <c r="BY124" s="82"/>
      <c r="BZ124" s="82"/>
      <c r="CA124" s="82" t="str">
        <f t="shared" si="109"/>
        <v/>
      </c>
      <c r="CB124" s="82" t="str">
        <f t="shared" si="110"/>
        <v/>
      </c>
      <c r="CC124" s="83"/>
      <c r="CD124" s="83"/>
      <c r="CE124" s="84"/>
      <c r="CF124" s="84"/>
      <c r="CG124" s="84"/>
      <c r="CH124" s="84" t="str">
        <f t="shared" si="111"/>
        <v/>
      </c>
      <c r="CI124" s="84" t="str">
        <f t="shared" si="112"/>
        <v/>
      </c>
      <c r="CJ124" s="85"/>
      <c r="CK124" s="85"/>
      <c r="CL124" s="86"/>
      <c r="CM124" s="86"/>
      <c r="CN124" s="86"/>
      <c r="CO124" s="86" t="str">
        <f t="shared" si="113"/>
        <v/>
      </c>
      <c r="CP124" s="86" t="str">
        <f t="shared" si="114"/>
        <v/>
      </c>
      <c r="CQ124" s="87"/>
      <c r="CR124" s="87"/>
      <c r="CS124" s="87"/>
      <c r="CT124" s="87"/>
      <c r="CU124" s="88"/>
      <c r="CV124" s="88"/>
      <c r="CW124" s="88"/>
      <c r="CX124" s="88"/>
      <c r="CY124" s="88" t="str">
        <f t="shared" si="115"/>
        <v/>
      </c>
      <c r="CZ124" s="89">
        <f t="shared" si="116"/>
        <v>0</v>
      </c>
      <c r="DA124" s="496"/>
      <c r="DB124" s="496"/>
      <c r="DC124" s="80" t="str">
        <f t="shared" si="117"/>
        <v/>
      </c>
      <c r="DD124" s="162" t="str">
        <f t="shared" si="118"/>
        <v/>
      </c>
      <c r="DE124" s="162" t="str">
        <f t="shared" si="119"/>
        <v/>
      </c>
      <c r="DF124" s="162" t="str">
        <f t="shared" si="120"/>
        <v/>
      </c>
      <c r="DG124" s="162" t="str">
        <f t="shared" si="121"/>
        <v/>
      </c>
      <c r="DH124" s="93" t="str">
        <f t="shared" si="122"/>
        <v/>
      </c>
      <c r="DI124" s="94" t="str">
        <f t="shared" si="123"/>
        <v/>
      </c>
      <c r="DJ124" s="95" t="str">
        <f t="shared" si="124"/>
        <v/>
      </c>
      <c r="DK124" s="96" t="str">
        <f t="shared" si="125"/>
        <v/>
      </c>
      <c r="DL124" s="163" t="str">
        <f t="shared" si="126"/>
        <v/>
      </c>
      <c r="DM124" s="164" t="str">
        <f t="shared" si="127"/>
        <v/>
      </c>
      <c r="DN124" s="225" t="str">
        <f t="shared" si="128"/>
        <v/>
      </c>
      <c r="DO124" s="240" t="str">
        <f t="shared" si="129"/>
        <v/>
      </c>
    </row>
    <row r="125" spans="1:119" ht="18" hidden="1" customHeight="1">
      <c r="A125" s="70"/>
      <c r="B125" s="103"/>
      <c r="C125" s="234"/>
      <c r="D125" s="235"/>
      <c r="E125" s="74"/>
      <c r="F125" s="75"/>
      <c r="G125" s="75"/>
      <c r="H125" s="75"/>
      <c r="I125" s="75"/>
      <c r="J125" s="75"/>
      <c r="K125" s="75"/>
      <c r="L125" s="75"/>
      <c r="M125" s="76"/>
      <c r="N125" s="76"/>
      <c r="O125" s="76"/>
      <c r="P125" s="76"/>
      <c r="Q125" s="76" t="str">
        <f t="shared" si="96"/>
        <v/>
      </c>
      <c r="R125" s="76">
        <f t="shared" si="97"/>
        <v>0</v>
      </c>
      <c r="S125" s="77"/>
      <c r="T125" s="77"/>
      <c r="U125" s="77"/>
      <c r="V125" s="77"/>
      <c r="W125" s="77"/>
      <c r="X125" s="78"/>
      <c r="Y125" s="78"/>
      <c r="Z125" s="78"/>
      <c r="AA125" s="78"/>
      <c r="AB125" s="78"/>
      <c r="AC125" s="78" t="str">
        <f t="shared" si="98"/>
        <v/>
      </c>
      <c r="AD125" s="79" t="str">
        <f t="shared" si="99"/>
        <v/>
      </c>
      <c r="AE125" s="74"/>
      <c r="AF125" s="75"/>
      <c r="AG125" s="75"/>
      <c r="AH125" s="75"/>
      <c r="AI125" s="75"/>
      <c r="AJ125" s="75"/>
      <c r="AK125" s="75"/>
      <c r="AL125" s="76"/>
      <c r="AM125" s="76"/>
      <c r="AN125" s="76"/>
      <c r="AO125" s="76" t="str">
        <f t="shared" si="100"/>
        <v/>
      </c>
      <c r="AP125" s="76" t="str">
        <f t="shared" si="101"/>
        <v/>
      </c>
      <c r="AQ125" s="77"/>
      <c r="AR125" s="77"/>
      <c r="AS125" s="77"/>
      <c r="AT125" s="77"/>
      <c r="AU125" s="78"/>
      <c r="AV125" s="78"/>
      <c r="AW125" s="78"/>
      <c r="AX125" s="78" t="str">
        <f t="shared" si="102"/>
        <v/>
      </c>
      <c r="AY125" s="78">
        <f t="shared" si="103"/>
        <v>0</v>
      </c>
      <c r="AZ125" s="262"/>
      <c r="BA125" s="263"/>
      <c r="BB125" s="80">
        <f t="shared" si="104"/>
        <v>0</v>
      </c>
      <c r="BC125" s="74"/>
      <c r="BD125" s="75"/>
      <c r="BE125" s="75"/>
      <c r="BF125" s="75"/>
      <c r="BG125" s="75"/>
      <c r="BH125" s="76" t="str">
        <f t="shared" si="105"/>
        <v/>
      </c>
      <c r="BI125" s="76" t="str">
        <f t="shared" si="106"/>
        <v/>
      </c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8" t="str">
        <f t="shared" si="107"/>
        <v/>
      </c>
      <c r="BU125" s="78" t="str">
        <f t="shared" si="108"/>
        <v/>
      </c>
      <c r="BV125" s="81"/>
      <c r="BW125" s="81"/>
      <c r="BX125" s="81"/>
      <c r="BY125" s="82"/>
      <c r="BZ125" s="82"/>
      <c r="CA125" s="82" t="str">
        <f t="shared" si="109"/>
        <v/>
      </c>
      <c r="CB125" s="82" t="str">
        <f t="shared" si="110"/>
        <v/>
      </c>
      <c r="CC125" s="83"/>
      <c r="CD125" s="83"/>
      <c r="CE125" s="84"/>
      <c r="CF125" s="84"/>
      <c r="CG125" s="84"/>
      <c r="CH125" s="84" t="str">
        <f t="shared" si="111"/>
        <v/>
      </c>
      <c r="CI125" s="84" t="str">
        <f t="shared" si="112"/>
        <v/>
      </c>
      <c r="CJ125" s="85"/>
      <c r="CK125" s="85"/>
      <c r="CL125" s="86"/>
      <c r="CM125" s="86"/>
      <c r="CN125" s="86"/>
      <c r="CO125" s="86" t="str">
        <f t="shared" si="113"/>
        <v/>
      </c>
      <c r="CP125" s="86" t="str">
        <f t="shared" si="114"/>
        <v/>
      </c>
      <c r="CQ125" s="87"/>
      <c r="CR125" s="87"/>
      <c r="CS125" s="87"/>
      <c r="CT125" s="87"/>
      <c r="CU125" s="88"/>
      <c r="CV125" s="88"/>
      <c r="CW125" s="88"/>
      <c r="CX125" s="88"/>
      <c r="CY125" s="88" t="str">
        <f t="shared" si="115"/>
        <v/>
      </c>
      <c r="CZ125" s="89">
        <f t="shared" si="116"/>
        <v>0</v>
      </c>
      <c r="DA125" s="496"/>
      <c r="DB125" s="496"/>
      <c r="DC125" s="80" t="str">
        <f t="shared" si="117"/>
        <v/>
      </c>
      <c r="DD125" s="162" t="str">
        <f t="shared" si="118"/>
        <v/>
      </c>
      <c r="DE125" s="162" t="str">
        <f t="shared" si="119"/>
        <v/>
      </c>
      <c r="DF125" s="162" t="str">
        <f t="shared" si="120"/>
        <v/>
      </c>
      <c r="DG125" s="162" t="str">
        <f t="shared" si="121"/>
        <v/>
      </c>
      <c r="DH125" s="93" t="str">
        <f t="shared" si="122"/>
        <v/>
      </c>
      <c r="DI125" s="94" t="str">
        <f t="shared" si="123"/>
        <v/>
      </c>
      <c r="DJ125" s="95" t="str">
        <f t="shared" si="124"/>
        <v/>
      </c>
      <c r="DK125" s="96" t="str">
        <f t="shared" si="125"/>
        <v/>
      </c>
      <c r="DL125" s="163" t="str">
        <f t="shared" si="126"/>
        <v/>
      </c>
      <c r="DM125" s="164" t="str">
        <f t="shared" si="127"/>
        <v/>
      </c>
      <c r="DN125" s="225" t="str">
        <f t="shared" si="128"/>
        <v/>
      </c>
      <c r="DO125" s="240" t="str">
        <f t="shared" si="129"/>
        <v/>
      </c>
    </row>
    <row r="126" spans="1:119" ht="18" hidden="1" customHeight="1">
      <c r="A126" s="70"/>
      <c r="B126" s="103"/>
      <c r="C126" s="234"/>
      <c r="D126" s="235"/>
      <c r="E126" s="74"/>
      <c r="F126" s="75"/>
      <c r="G126" s="75"/>
      <c r="H126" s="75"/>
      <c r="I126" s="75"/>
      <c r="J126" s="75"/>
      <c r="K126" s="75"/>
      <c r="L126" s="75"/>
      <c r="M126" s="76"/>
      <c r="N126" s="76"/>
      <c r="O126" s="76"/>
      <c r="P126" s="76"/>
      <c r="Q126" s="76" t="str">
        <f t="shared" si="96"/>
        <v/>
      </c>
      <c r="R126" s="76">
        <f t="shared" si="97"/>
        <v>0</v>
      </c>
      <c r="S126" s="77"/>
      <c r="T126" s="77"/>
      <c r="U126" s="77"/>
      <c r="V126" s="77"/>
      <c r="W126" s="77"/>
      <c r="X126" s="78"/>
      <c r="Y126" s="78"/>
      <c r="Z126" s="78"/>
      <c r="AA126" s="78"/>
      <c r="AB126" s="78"/>
      <c r="AC126" s="78" t="str">
        <f t="shared" si="98"/>
        <v/>
      </c>
      <c r="AD126" s="79" t="str">
        <f t="shared" si="99"/>
        <v/>
      </c>
      <c r="AE126" s="74"/>
      <c r="AF126" s="75"/>
      <c r="AG126" s="75"/>
      <c r="AH126" s="75"/>
      <c r="AI126" s="75"/>
      <c r="AJ126" s="75"/>
      <c r="AK126" s="75"/>
      <c r="AL126" s="76"/>
      <c r="AM126" s="76"/>
      <c r="AN126" s="76"/>
      <c r="AO126" s="76" t="str">
        <f t="shared" si="100"/>
        <v/>
      </c>
      <c r="AP126" s="76" t="str">
        <f t="shared" si="101"/>
        <v/>
      </c>
      <c r="AQ126" s="77"/>
      <c r="AR126" s="77"/>
      <c r="AS126" s="77"/>
      <c r="AT126" s="77"/>
      <c r="AU126" s="78"/>
      <c r="AV126" s="78"/>
      <c r="AW126" s="78"/>
      <c r="AX126" s="78" t="str">
        <f t="shared" si="102"/>
        <v/>
      </c>
      <c r="AY126" s="78">
        <f t="shared" si="103"/>
        <v>0</v>
      </c>
      <c r="AZ126" s="262"/>
      <c r="BA126" s="263"/>
      <c r="BB126" s="80">
        <f t="shared" si="104"/>
        <v>0</v>
      </c>
      <c r="BC126" s="74"/>
      <c r="BD126" s="75"/>
      <c r="BE126" s="75"/>
      <c r="BF126" s="75"/>
      <c r="BG126" s="75"/>
      <c r="BH126" s="76" t="str">
        <f t="shared" si="105"/>
        <v/>
      </c>
      <c r="BI126" s="76" t="str">
        <f t="shared" si="106"/>
        <v/>
      </c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8" t="str">
        <f t="shared" si="107"/>
        <v/>
      </c>
      <c r="BU126" s="78" t="str">
        <f t="shared" si="108"/>
        <v/>
      </c>
      <c r="BV126" s="81"/>
      <c r="BW126" s="81"/>
      <c r="BX126" s="81"/>
      <c r="BY126" s="82"/>
      <c r="BZ126" s="82"/>
      <c r="CA126" s="82" t="str">
        <f t="shared" si="109"/>
        <v/>
      </c>
      <c r="CB126" s="82" t="str">
        <f t="shared" si="110"/>
        <v/>
      </c>
      <c r="CC126" s="83"/>
      <c r="CD126" s="83"/>
      <c r="CE126" s="84"/>
      <c r="CF126" s="84"/>
      <c r="CG126" s="84"/>
      <c r="CH126" s="84" t="str">
        <f t="shared" si="111"/>
        <v/>
      </c>
      <c r="CI126" s="84" t="str">
        <f t="shared" si="112"/>
        <v/>
      </c>
      <c r="CJ126" s="85"/>
      <c r="CK126" s="85"/>
      <c r="CL126" s="86"/>
      <c r="CM126" s="86"/>
      <c r="CN126" s="86"/>
      <c r="CO126" s="86" t="str">
        <f t="shared" si="113"/>
        <v/>
      </c>
      <c r="CP126" s="86" t="str">
        <f t="shared" si="114"/>
        <v/>
      </c>
      <c r="CQ126" s="87"/>
      <c r="CR126" s="87"/>
      <c r="CS126" s="87"/>
      <c r="CT126" s="87"/>
      <c r="CU126" s="88"/>
      <c r="CV126" s="88"/>
      <c r="CW126" s="88"/>
      <c r="CX126" s="88"/>
      <c r="CY126" s="88" t="str">
        <f t="shared" si="115"/>
        <v/>
      </c>
      <c r="CZ126" s="89">
        <f t="shared" si="116"/>
        <v>0</v>
      </c>
      <c r="DA126" s="496"/>
      <c r="DB126" s="496"/>
      <c r="DC126" s="80" t="str">
        <f t="shared" si="117"/>
        <v/>
      </c>
      <c r="DD126" s="162" t="str">
        <f t="shared" si="118"/>
        <v/>
      </c>
      <c r="DE126" s="162" t="str">
        <f t="shared" si="119"/>
        <v/>
      </c>
      <c r="DF126" s="162" t="str">
        <f t="shared" si="120"/>
        <v/>
      </c>
      <c r="DG126" s="162" t="str">
        <f t="shared" si="121"/>
        <v/>
      </c>
      <c r="DH126" s="93" t="str">
        <f t="shared" si="122"/>
        <v/>
      </c>
      <c r="DI126" s="94" t="str">
        <f t="shared" si="123"/>
        <v/>
      </c>
      <c r="DJ126" s="95" t="str">
        <f t="shared" si="124"/>
        <v/>
      </c>
      <c r="DK126" s="96" t="str">
        <f t="shared" si="125"/>
        <v/>
      </c>
      <c r="DL126" s="163" t="str">
        <f t="shared" si="126"/>
        <v/>
      </c>
      <c r="DM126" s="164" t="str">
        <f t="shared" si="127"/>
        <v/>
      </c>
      <c r="DN126" s="225" t="str">
        <f t="shared" si="128"/>
        <v/>
      </c>
      <c r="DO126" s="240" t="str">
        <f t="shared" si="129"/>
        <v/>
      </c>
    </row>
    <row r="127" spans="1:119" ht="18" hidden="1" customHeight="1">
      <c r="A127" s="70"/>
      <c r="B127" s="103"/>
      <c r="C127" s="234"/>
      <c r="D127" s="235"/>
      <c r="E127" s="74"/>
      <c r="F127" s="75"/>
      <c r="G127" s="75"/>
      <c r="H127" s="75"/>
      <c r="I127" s="75"/>
      <c r="J127" s="75"/>
      <c r="K127" s="75"/>
      <c r="L127" s="75"/>
      <c r="M127" s="76"/>
      <c r="N127" s="76"/>
      <c r="O127" s="76"/>
      <c r="P127" s="76"/>
      <c r="Q127" s="76" t="str">
        <f t="shared" si="96"/>
        <v/>
      </c>
      <c r="R127" s="76">
        <f t="shared" si="97"/>
        <v>0</v>
      </c>
      <c r="S127" s="77"/>
      <c r="T127" s="77"/>
      <c r="U127" s="77"/>
      <c r="V127" s="77"/>
      <c r="W127" s="77"/>
      <c r="X127" s="78"/>
      <c r="Y127" s="78"/>
      <c r="Z127" s="78"/>
      <c r="AA127" s="78"/>
      <c r="AB127" s="78"/>
      <c r="AC127" s="78" t="str">
        <f t="shared" si="98"/>
        <v/>
      </c>
      <c r="AD127" s="79" t="str">
        <f t="shared" si="99"/>
        <v/>
      </c>
      <c r="AE127" s="74"/>
      <c r="AF127" s="75"/>
      <c r="AG127" s="75"/>
      <c r="AH127" s="75"/>
      <c r="AI127" s="75"/>
      <c r="AJ127" s="75"/>
      <c r="AK127" s="75"/>
      <c r="AL127" s="76"/>
      <c r="AM127" s="76"/>
      <c r="AN127" s="76"/>
      <c r="AO127" s="76" t="str">
        <f t="shared" si="100"/>
        <v/>
      </c>
      <c r="AP127" s="76" t="str">
        <f t="shared" si="101"/>
        <v/>
      </c>
      <c r="AQ127" s="77"/>
      <c r="AR127" s="77"/>
      <c r="AS127" s="77"/>
      <c r="AT127" s="77"/>
      <c r="AU127" s="78"/>
      <c r="AV127" s="78"/>
      <c r="AW127" s="78"/>
      <c r="AX127" s="78" t="str">
        <f t="shared" si="102"/>
        <v/>
      </c>
      <c r="AY127" s="78">
        <f t="shared" si="103"/>
        <v>0</v>
      </c>
      <c r="AZ127" s="262"/>
      <c r="BA127" s="263"/>
      <c r="BB127" s="80">
        <f t="shared" si="104"/>
        <v>0</v>
      </c>
      <c r="BC127" s="74"/>
      <c r="BD127" s="75"/>
      <c r="BE127" s="75"/>
      <c r="BF127" s="75"/>
      <c r="BG127" s="75"/>
      <c r="BH127" s="76" t="str">
        <f t="shared" si="105"/>
        <v/>
      </c>
      <c r="BI127" s="76" t="str">
        <f t="shared" si="106"/>
        <v/>
      </c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8" t="str">
        <f t="shared" si="107"/>
        <v/>
      </c>
      <c r="BU127" s="78" t="str">
        <f t="shared" si="108"/>
        <v/>
      </c>
      <c r="BV127" s="81"/>
      <c r="BW127" s="81"/>
      <c r="BX127" s="81"/>
      <c r="BY127" s="82"/>
      <c r="BZ127" s="82"/>
      <c r="CA127" s="82" t="str">
        <f t="shared" si="109"/>
        <v/>
      </c>
      <c r="CB127" s="82" t="str">
        <f t="shared" si="110"/>
        <v/>
      </c>
      <c r="CC127" s="83"/>
      <c r="CD127" s="83"/>
      <c r="CE127" s="84"/>
      <c r="CF127" s="84"/>
      <c r="CG127" s="84"/>
      <c r="CH127" s="84" t="str">
        <f t="shared" si="111"/>
        <v/>
      </c>
      <c r="CI127" s="84" t="str">
        <f t="shared" si="112"/>
        <v/>
      </c>
      <c r="CJ127" s="85"/>
      <c r="CK127" s="85"/>
      <c r="CL127" s="86"/>
      <c r="CM127" s="86"/>
      <c r="CN127" s="86"/>
      <c r="CO127" s="86" t="str">
        <f t="shared" si="113"/>
        <v/>
      </c>
      <c r="CP127" s="86" t="str">
        <f t="shared" si="114"/>
        <v/>
      </c>
      <c r="CQ127" s="87"/>
      <c r="CR127" s="87"/>
      <c r="CS127" s="87"/>
      <c r="CT127" s="87"/>
      <c r="CU127" s="88"/>
      <c r="CV127" s="88"/>
      <c r="CW127" s="88"/>
      <c r="CX127" s="88"/>
      <c r="CY127" s="88" t="str">
        <f t="shared" si="115"/>
        <v/>
      </c>
      <c r="CZ127" s="89">
        <f t="shared" si="116"/>
        <v>0</v>
      </c>
      <c r="DA127" s="496"/>
      <c r="DB127" s="496"/>
      <c r="DC127" s="80" t="str">
        <f t="shared" si="117"/>
        <v/>
      </c>
      <c r="DD127" s="162" t="str">
        <f t="shared" si="118"/>
        <v/>
      </c>
      <c r="DE127" s="162" t="str">
        <f t="shared" si="119"/>
        <v/>
      </c>
      <c r="DF127" s="162" t="str">
        <f t="shared" si="120"/>
        <v/>
      </c>
      <c r="DG127" s="162" t="str">
        <f t="shared" si="121"/>
        <v/>
      </c>
      <c r="DH127" s="93" t="str">
        <f t="shared" si="122"/>
        <v/>
      </c>
      <c r="DI127" s="94" t="str">
        <f t="shared" si="123"/>
        <v/>
      </c>
      <c r="DJ127" s="95" t="str">
        <f t="shared" si="124"/>
        <v/>
      </c>
      <c r="DK127" s="96" t="str">
        <f t="shared" si="125"/>
        <v/>
      </c>
      <c r="DL127" s="163" t="str">
        <f t="shared" si="126"/>
        <v/>
      </c>
      <c r="DM127" s="164" t="str">
        <f t="shared" si="127"/>
        <v/>
      </c>
      <c r="DN127" s="225" t="str">
        <f t="shared" si="128"/>
        <v/>
      </c>
      <c r="DO127" s="175" t="str">
        <f t="shared" si="129"/>
        <v/>
      </c>
    </row>
    <row r="128" spans="1:119" ht="18" hidden="1" customHeight="1" thickBot="1">
      <c r="A128" s="70"/>
      <c r="B128" s="103"/>
      <c r="C128" s="234"/>
      <c r="D128" s="235"/>
      <c r="E128" s="74"/>
      <c r="F128" s="75"/>
      <c r="G128" s="75"/>
      <c r="H128" s="75"/>
      <c r="I128" s="75"/>
      <c r="J128" s="75"/>
      <c r="K128" s="75"/>
      <c r="L128" s="75"/>
      <c r="M128" s="76"/>
      <c r="N128" s="76"/>
      <c r="O128" s="76"/>
      <c r="P128" s="76"/>
      <c r="Q128" s="76" t="str">
        <f t="shared" si="96"/>
        <v/>
      </c>
      <c r="R128" s="76">
        <f t="shared" si="97"/>
        <v>0</v>
      </c>
      <c r="S128" s="77"/>
      <c r="T128" s="77"/>
      <c r="U128" s="77"/>
      <c r="V128" s="77"/>
      <c r="W128" s="77"/>
      <c r="X128" s="78"/>
      <c r="Y128" s="78"/>
      <c r="Z128" s="78"/>
      <c r="AA128" s="78"/>
      <c r="AB128" s="78"/>
      <c r="AC128" s="78" t="str">
        <f t="shared" si="98"/>
        <v/>
      </c>
      <c r="AD128" s="79" t="str">
        <f t="shared" si="99"/>
        <v/>
      </c>
      <c r="AE128" s="74"/>
      <c r="AF128" s="75"/>
      <c r="AG128" s="75"/>
      <c r="AH128" s="75"/>
      <c r="AI128" s="75"/>
      <c r="AJ128" s="75"/>
      <c r="AK128" s="75"/>
      <c r="AL128" s="76"/>
      <c r="AM128" s="76"/>
      <c r="AN128" s="76"/>
      <c r="AO128" s="76" t="str">
        <f t="shared" si="100"/>
        <v/>
      </c>
      <c r="AP128" s="76" t="str">
        <f t="shared" si="101"/>
        <v/>
      </c>
      <c r="AQ128" s="77"/>
      <c r="AR128" s="77"/>
      <c r="AS128" s="77"/>
      <c r="AT128" s="77"/>
      <c r="AU128" s="78"/>
      <c r="AV128" s="78"/>
      <c r="AW128" s="78"/>
      <c r="AX128" s="78" t="str">
        <f t="shared" si="102"/>
        <v/>
      </c>
      <c r="AY128" s="78">
        <f t="shared" si="103"/>
        <v>0</v>
      </c>
      <c r="AZ128" s="262"/>
      <c r="BA128" s="263"/>
      <c r="BB128" s="80">
        <f t="shared" si="104"/>
        <v>0</v>
      </c>
      <c r="BC128" s="74"/>
      <c r="BD128" s="75"/>
      <c r="BE128" s="75"/>
      <c r="BF128" s="75"/>
      <c r="BG128" s="75"/>
      <c r="BH128" s="76" t="str">
        <f t="shared" si="105"/>
        <v/>
      </c>
      <c r="BI128" s="76" t="str">
        <f t="shared" si="106"/>
        <v/>
      </c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8" t="str">
        <f t="shared" si="107"/>
        <v/>
      </c>
      <c r="BU128" s="78" t="str">
        <f t="shared" si="108"/>
        <v/>
      </c>
      <c r="BV128" s="81"/>
      <c r="BW128" s="81"/>
      <c r="BX128" s="81"/>
      <c r="BY128" s="82"/>
      <c r="BZ128" s="82"/>
      <c r="CA128" s="82" t="str">
        <f t="shared" si="109"/>
        <v/>
      </c>
      <c r="CB128" s="82" t="str">
        <f t="shared" si="110"/>
        <v/>
      </c>
      <c r="CC128" s="83"/>
      <c r="CD128" s="83"/>
      <c r="CE128" s="84"/>
      <c r="CF128" s="84"/>
      <c r="CG128" s="84"/>
      <c r="CH128" s="84" t="str">
        <f t="shared" si="111"/>
        <v/>
      </c>
      <c r="CI128" s="84" t="str">
        <f t="shared" si="112"/>
        <v/>
      </c>
      <c r="CJ128" s="85"/>
      <c r="CK128" s="85"/>
      <c r="CL128" s="86"/>
      <c r="CM128" s="86"/>
      <c r="CN128" s="86"/>
      <c r="CO128" s="86" t="str">
        <f t="shared" si="113"/>
        <v/>
      </c>
      <c r="CP128" s="86" t="str">
        <f t="shared" si="114"/>
        <v/>
      </c>
      <c r="CQ128" s="87"/>
      <c r="CR128" s="87"/>
      <c r="CS128" s="87"/>
      <c r="CT128" s="87"/>
      <c r="CU128" s="88"/>
      <c r="CV128" s="88"/>
      <c r="CW128" s="88"/>
      <c r="CX128" s="88"/>
      <c r="CY128" s="88" t="str">
        <f t="shared" si="115"/>
        <v/>
      </c>
      <c r="CZ128" s="89">
        <f t="shared" si="116"/>
        <v>0</v>
      </c>
      <c r="DA128" s="496"/>
      <c r="DB128" s="496"/>
      <c r="DC128" s="80" t="str">
        <f t="shared" si="117"/>
        <v/>
      </c>
      <c r="DD128" s="162" t="str">
        <f t="shared" si="118"/>
        <v/>
      </c>
      <c r="DE128" s="162" t="str">
        <f t="shared" si="119"/>
        <v/>
      </c>
      <c r="DF128" s="162" t="str">
        <f t="shared" si="120"/>
        <v/>
      </c>
      <c r="DG128" s="162" t="str">
        <f t="shared" si="121"/>
        <v/>
      </c>
      <c r="DH128" s="93" t="str">
        <f t="shared" si="122"/>
        <v/>
      </c>
      <c r="DI128" s="94" t="str">
        <f t="shared" si="123"/>
        <v/>
      </c>
      <c r="DJ128" s="95" t="str">
        <f t="shared" si="124"/>
        <v/>
      </c>
      <c r="DK128" s="96" t="str">
        <f t="shared" si="125"/>
        <v/>
      </c>
      <c r="DL128" s="163" t="str">
        <f t="shared" si="126"/>
        <v/>
      </c>
      <c r="DM128" s="164" t="str">
        <f t="shared" si="127"/>
        <v/>
      </c>
      <c r="DN128" s="225" t="str">
        <f t="shared" si="128"/>
        <v/>
      </c>
      <c r="DO128" s="175" t="str">
        <f t="shared" si="129"/>
        <v/>
      </c>
    </row>
    <row r="129" spans="1:119" ht="18" hidden="1" customHeight="1">
      <c r="A129" s="70"/>
      <c r="B129" s="103"/>
      <c r="C129" s="234"/>
      <c r="D129" s="235"/>
      <c r="E129" s="74"/>
      <c r="F129" s="75"/>
      <c r="G129" s="75"/>
      <c r="H129" s="75"/>
      <c r="I129" s="75"/>
      <c r="J129" s="75"/>
      <c r="K129" s="75"/>
      <c r="L129" s="75"/>
      <c r="M129" s="76"/>
      <c r="N129" s="76"/>
      <c r="O129" s="76"/>
      <c r="P129" s="76"/>
      <c r="Q129" s="76" t="str">
        <f t="shared" si="96"/>
        <v/>
      </c>
      <c r="R129" s="76">
        <f t="shared" si="97"/>
        <v>0</v>
      </c>
      <c r="S129" s="77"/>
      <c r="T129" s="77"/>
      <c r="U129" s="77"/>
      <c r="V129" s="77"/>
      <c r="W129" s="77"/>
      <c r="X129" s="78"/>
      <c r="Y129" s="78"/>
      <c r="Z129" s="78"/>
      <c r="AA129" s="78"/>
      <c r="AB129" s="78"/>
      <c r="AC129" s="78" t="str">
        <f t="shared" si="98"/>
        <v/>
      </c>
      <c r="AD129" s="79" t="str">
        <f t="shared" si="99"/>
        <v/>
      </c>
      <c r="AE129" s="74"/>
      <c r="AF129" s="75"/>
      <c r="AG129" s="75"/>
      <c r="AH129" s="75"/>
      <c r="AI129" s="75"/>
      <c r="AJ129" s="75"/>
      <c r="AK129" s="75"/>
      <c r="AL129" s="76"/>
      <c r="AM129" s="76"/>
      <c r="AN129" s="76"/>
      <c r="AO129" s="76" t="str">
        <f t="shared" si="100"/>
        <v/>
      </c>
      <c r="AP129" s="76" t="str">
        <f t="shared" si="101"/>
        <v/>
      </c>
      <c r="AQ129" s="77"/>
      <c r="AR129" s="77"/>
      <c r="AS129" s="77"/>
      <c r="AT129" s="77"/>
      <c r="AU129" s="78"/>
      <c r="AV129" s="78"/>
      <c r="AW129" s="78"/>
      <c r="AX129" s="78" t="str">
        <f t="shared" si="102"/>
        <v/>
      </c>
      <c r="AY129" s="78">
        <f t="shared" si="103"/>
        <v>0</v>
      </c>
      <c r="AZ129" s="262"/>
      <c r="BA129" s="263"/>
      <c r="BB129" s="80">
        <f t="shared" si="104"/>
        <v>0</v>
      </c>
      <c r="BC129" s="74"/>
      <c r="BD129" s="75"/>
      <c r="BE129" s="75"/>
      <c r="BF129" s="75"/>
      <c r="BG129" s="75"/>
      <c r="BH129" s="76" t="str">
        <f t="shared" si="105"/>
        <v/>
      </c>
      <c r="BI129" s="76" t="str">
        <f t="shared" si="106"/>
        <v/>
      </c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8" t="str">
        <f t="shared" si="107"/>
        <v/>
      </c>
      <c r="BU129" s="78" t="str">
        <f t="shared" si="108"/>
        <v/>
      </c>
      <c r="BV129" s="81"/>
      <c r="BW129" s="81"/>
      <c r="BX129" s="81"/>
      <c r="BY129" s="82"/>
      <c r="BZ129" s="82"/>
      <c r="CA129" s="82" t="str">
        <f t="shared" si="109"/>
        <v/>
      </c>
      <c r="CB129" s="82" t="str">
        <f t="shared" si="110"/>
        <v/>
      </c>
      <c r="CC129" s="83"/>
      <c r="CD129" s="83"/>
      <c r="CE129" s="84"/>
      <c r="CF129" s="84"/>
      <c r="CG129" s="84"/>
      <c r="CH129" s="84" t="str">
        <f t="shared" si="111"/>
        <v/>
      </c>
      <c r="CI129" s="84" t="str">
        <f t="shared" si="112"/>
        <v/>
      </c>
      <c r="CJ129" s="85"/>
      <c r="CK129" s="85"/>
      <c r="CL129" s="86"/>
      <c r="CM129" s="86"/>
      <c r="CN129" s="86"/>
      <c r="CO129" s="86" t="str">
        <f t="shared" si="113"/>
        <v/>
      </c>
      <c r="CP129" s="86" t="str">
        <f t="shared" si="114"/>
        <v/>
      </c>
      <c r="CQ129" s="87"/>
      <c r="CR129" s="87"/>
      <c r="CS129" s="87"/>
      <c r="CT129" s="87"/>
      <c r="CU129" s="88"/>
      <c r="CV129" s="88"/>
      <c r="CW129" s="88"/>
      <c r="CX129" s="88"/>
      <c r="CY129" s="88" t="str">
        <f t="shared" si="115"/>
        <v/>
      </c>
      <c r="CZ129" s="89">
        <f t="shared" si="116"/>
        <v>0</v>
      </c>
      <c r="DA129" s="496"/>
      <c r="DB129" s="496"/>
      <c r="DC129" s="80" t="str">
        <f t="shared" si="117"/>
        <v/>
      </c>
      <c r="DD129" s="162" t="str">
        <f t="shared" si="118"/>
        <v/>
      </c>
      <c r="DE129" s="162" t="str">
        <f t="shared" si="119"/>
        <v/>
      </c>
      <c r="DF129" s="162" t="str">
        <f t="shared" si="120"/>
        <v/>
      </c>
      <c r="DG129" s="162" t="str">
        <f t="shared" si="121"/>
        <v/>
      </c>
      <c r="DH129" s="93" t="str">
        <f t="shared" si="122"/>
        <v/>
      </c>
      <c r="DI129" s="94" t="str">
        <f t="shared" si="123"/>
        <v/>
      </c>
      <c r="DJ129" s="95" t="str">
        <f t="shared" si="124"/>
        <v/>
      </c>
      <c r="DK129" s="96" t="str">
        <f t="shared" si="125"/>
        <v/>
      </c>
      <c r="DL129" s="163" t="str">
        <f t="shared" si="126"/>
        <v/>
      </c>
      <c r="DM129" s="164" t="str">
        <f t="shared" si="127"/>
        <v/>
      </c>
      <c r="DN129" s="225" t="str">
        <f t="shared" si="128"/>
        <v/>
      </c>
      <c r="DO129" s="175" t="str">
        <f t="shared" si="129"/>
        <v/>
      </c>
    </row>
    <row r="130" spans="1:119" ht="18" hidden="1" customHeight="1">
      <c r="A130" s="70"/>
      <c r="B130" s="103"/>
      <c r="C130" s="234"/>
      <c r="D130" s="235"/>
      <c r="E130" s="74"/>
      <c r="F130" s="75"/>
      <c r="G130" s="75"/>
      <c r="H130" s="75"/>
      <c r="I130" s="75"/>
      <c r="J130" s="75"/>
      <c r="K130" s="75"/>
      <c r="L130" s="75"/>
      <c r="M130" s="76"/>
      <c r="N130" s="76"/>
      <c r="O130" s="76"/>
      <c r="P130" s="76"/>
      <c r="Q130" s="76" t="str">
        <f t="shared" si="96"/>
        <v/>
      </c>
      <c r="R130" s="76">
        <f t="shared" si="97"/>
        <v>0</v>
      </c>
      <c r="S130" s="77"/>
      <c r="T130" s="77"/>
      <c r="U130" s="77"/>
      <c r="V130" s="77"/>
      <c r="W130" s="77"/>
      <c r="X130" s="78"/>
      <c r="Y130" s="78"/>
      <c r="Z130" s="78"/>
      <c r="AA130" s="78"/>
      <c r="AB130" s="78"/>
      <c r="AC130" s="78" t="str">
        <f t="shared" si="98"/>
        <v/>
      </c>
      <c r="AD130" s="79" t="str">
        <f t="shared" si="99"/>
        <v/>
      </c>
      <c r="AE130" s="74"/>
      <c r="AF130" s="75"/>
      <c r="AG130" s="75"/>
      <c r="AH130" s="75"/>
      <c r="AI130" s="75"/>
      <c r="AJ130" s="75"/>
      <c r="AK130" s="75"/>
      <c r="AL130" s="76"/>
      <c r="AM130" s="76"/>
      <c r="AN130" s="76"/>
      <c r="AO130" s="76" t="str">
        <f t="shared" si="100"/>
        <v/>
      </c>
      <c r="AP130" s="76" t="str">
        <f t="shared" si="101"/>
        <v/>
      </c>
      <c r="AQ130" s="77"/>
      <c r="AR130" s="77"/>
      <c r="AS130" s="77"/>
      <c r="AT130" s="77"/>
      <c r="AU130" s="78"/>
      <c r="AV130" s="78"/>
      <c r="AW130" s="78"/>
      <c r="AX130" s="78" t="str">
        <f t="shared" si="102"/>
        <v/>
      </c>
      <c r="AY130" s="78">
        <f t="shared" si="103"/>
        <v>0</v>
      </c>
      <c r="AZ130" s="262"/>
      <c r="BA130" s="263"/>
      <c r="BB130" s="80">
        <f t="shared" si="104"/>
        <v>0</v>
      </c>
      <c r="BC130" s="74"/>
      <c r="BD130" s="75"/>
      <c r="BE130" s="75"/>
      <c r="BF130" s="75"/>
      <c r="BG130" s="75"/>
      <c r="BH130" s="76" t="str">
        <f t="shared" si="105"/>
        <v/>
      </c>
      <c r="BI130" s="76" t="str">
        <f t="shared" si="106"/>
        <v/>
      </c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8" t="str">
        <f t="shared" si="107"/>
        <v/>
      </c>
      <c r="BU130" s="78" t="str">
        <f t="shared" si="108"/>
        <v/>
      </c>
      <c r="BV130" s="81"/>
      <c r="BW130" s="81"/>
      <c r="BX130" s="81"/>
      <c r="BY130" s="82"/>
      <c r="BZ130" s="82"/>
      <c r="CA130" s="82" t="str">
        <f t="shared" si="109"/>
        <v/>
      </c>
      <c r="CB130" s="82" t="str">
        <f t="shared" si="110"/>
        <v/>
      </c>
      <c r="CC130" s="83"/>
      <c r="CD130" s="83"/>
      <c r="CE130" s="84"/>
      <c r="CF130" s="84"/>
      <c r="CG130" s="84"/>
      <c r="CH130" s="84" t="str">
        <f t="shared" si="111"/>
        <v/>
      </c>
      <c r="CI130" s="84" t="str">
        <f t="shared" si="112"/>
        <v/>
      </c>
      <c r="CJ130" s="85"/>
      <c r="CK130" s="85"/>
      <c r="CL130" s="86"/>
      <c r="CM130" s="86"/>
      <c r="CN130" s="86"/>
      <c r="CO130" s="86" t="str">
        <f t="shared" si="113"/>
        <v/>
      </c>
      <c r="CP130" s="86" t="str">
        <f t="shared" si="114"/>
        <v/>
      </c>
      <c r="CQ130" s="87"/>
      <c r="CR130" s="87"/>
      <c r="CS130" s="87"/>
      <c r="CT130" s="87"/>
      <c r="CU130" s="88"/>
      <c r="CV130" s="88"/>
      <c r="CW130" s="88"/>
      <c r="CX130" s="88"/>
      <c r="CY130" s="88" t="str">
        <f t="shared" si="115"/>
        <v/>
      </c>
      <c r="CZ130" s="89">
        <f t="shared" si="116"/>
        <v>0</v>
      </c>
      <c r="DA130" s="496"/>
      <c r="DB130" s="496"/>
      <c r="DC130" s="80" t="str">
        <f t="shared" si="117"/>
        <v/>
      </c>
      <c r="DD130" s="162" t="str">
        <f t="shared" si="118"/>
        <v/>
      </c>
      <c r="DE130" s="162" t="str">
        <f t="shared" si="119"/>
        <v/>
      </c>
      <c r="DF130" s="162" t="str">
        <f t="shared" si="120"/>
        <v/>
      </c>
      <c r="DG130" s="162" t="str">
        <f t="shared" si="121"/>
        <v/>
      </c>
      <c r="DH130" s="93" t="str">
        <f t="shared" si="122"/>
        <v/>
      </c>
      <c r="DI130" s="94" t="str">
        <f t="shared" si="123"/>
        <v/>
      </c>
      <c r="DJ130" s="95" t="str">
        <f t="shared" si="124"/>
        <v/>
      </c>
      <c r="DK130" s="96" t="str">
        <f t="shared" si="125"/>
        <v/>
      </c>
      <c r="DL130" s="163" t="str">
        <f t="shared" si="126"/>
        <v/>
      </c>
      <c r="DM130" s="164" t="str">
        <f t="shared" si="127"/>
        <v/>
      </c>
      <c r="DN130" s="225" t="str">
        <f t="shared" si="128"/>
        <v/>
      </c>
      <c r="DO130" s="175" t="str">
        <f t="shared" si="129"/>
        <v/>
      </c>
    </row>
    <row r="131" spans="1:119" ht="18" hidden="1" customHeight="1">
      <c r="A131" s="70"/>
      <c r="B131" s="103"/>
      <c r="C131" s="234"/>
      <c r="D131" s="235"/>
      <c r="E131" s="74"/>
      <c r="F131" s="75"/>
      <c r="G131" s="75"/>
      <c r="H131" s="75"/>
      <c r="I131" s="75"/>
      <c r="J131" s="75"/>
      <c r="K131" s="75"/>
      <c r="L131" s="75"/>
      <c r="M131" s="76"/>
      <c r="N131" s="76"/>
      <c r="O131" s="76"/>
      <c r="P131" s="76"/>
      <c r="Q131" s="76" t="str">
        <f t="shared" si="96"/>
        <v/>
      </c>
      <c r="R131" s="76">
        <f t="shared" si="97"/>
        <v>0</v>
      </c>
      <c r="S131" s="77"/>
      <c r="T131" s="77"/>
      <c r="U131" s="77"/>
      <c r="V131" s="77"/>
      <c r="W131" s="77"/>
      <c r="X131" s="78"/>
      <c r="Y131" s="78"/>
      <c r="Z131" s="78"/>
      <c r="AA131" s="78"/>
      <c r="AB131" s="78"/>
      <c r="AC131" s="78" t="str">
        <f t="shared" si="98"/>
        <v/>
      </c>
      <c r="AD131" s="79" t="str">
        <f t="shared" si="99"/>
        <v/>
      </c>
      <c r="AE131" s="74"/>
      <c r="AF131" s="75"/>
      <c r="AG131" s="75"/>
      <c r="AH131" s="75"/>
      <c r="AI131" s="75"/>
      <c r="AJ131" s="75"/>
      <c r="AK131" s="75"/>
      <c r="AL131" s="76"/>
      <c r="AM131" s="76"/>
      <c r="AN131" s="76"/>
      <c r="AO131" s="76" t="str">
        <f t="shared" si="100"/>
        <v/>
      </c>
      <c r="AP131" s="76" t="str">
        <f t="shared" si="101"/>
        <v/>
      </c>
      <c r="AQ131" s="77"/>
      <c r="AR131" s="77"/>
      <c r="AS131" s="77"/>
      <c r="AT131" s="77"/>
      <c r="AU131" s="78"/>
      <c r="AV131" s="78"/>
      <c r="AW131" s="78"/>
      <c r="AX131" s="78" t="str">
        <f t="shared" si="102"/>
        <v/>
      </c>
      <c r="AY131" s="78">
        <f t="shared" si="103"/>
        <v>0</v>
      </c>
      <c r="AZ131" s="262"/>
      <c r="BA131" s="263"/>
      <c r="BB131" s="80">
        <f t="shared" si="104"/>
        <v>0</v>
      </c>
      <c r="BC131" s="74"/>
      <c r="BD131" s="75"/>
      <c r="BE131" s="75"/>
      <c r="BF131" s="75"/>
      <c r="BG131" s="75"/>
      <c r="BH131" s="76" t="str">
        <f t="shared" si="105"/>
        <v/>
      </c>
      <c r="BI131" s="76" t="str">
        <f t="shared" si="106"/>
        <v/>
      </c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8" t="str">
        <f t="shared" si="107"/>
        <v/>
      </c>
      <c r="BU131" s="78" t="str">
        <f t="shared" si="108"/>
        <v/>
      </c>
      <c r="BV131" s="81"/>
      <c r="BW131" s="81"/>
      <c r="BX131" s="81"/>
      <c r="BY131" s="82"/>
      <c r="BZ131" s="82"/>
      <c r="CA131" s="82" t="str">
        <f t="shared" si="109"/>
        <v/>
      </c>
      <c r="CB131" s="82" t="str">
        <f t="shared" si="110"/>
        <v/>
      </c>
      <c r="CC131" s="83"/>
      <c r="CD131" s="83"/>
      <c r="CE131" s="84"/>
      <c r="CF131" s="84"/>
      <c r="CG131" s="84"/>
      <c r="CH131" s="84" t="str">
        <f t="shared" si="111"/>
        <v/>
      </c>
      <c r="CI131" s="84" t="str">
        <f t="shared" si="112"/>
        <v/>
      </c>
      <c r="CJ131" s="85"/>
      <c r="CK131" s="85"/>
      <c r="CL131" s="86"/>
      <c r="CM131" s="86"/>
      <c r="CN131" s="86"/>
      <c r="CO131" s="86" t="str">
        <f t="shared" si="113"/>
        <v/>
      </c>
      <c r="CP131" s="86" t="str">
        <f t="shared" si="114"/>
        <v/>
      </c>
      <c r="CQ131" s="87"/>
      <c r="CR131" s="87"/>
      <c r="CS131" s="87"/>
      <c r="CT131" s="87"/>
      <c r="CU131" s="88"/>
      <c r="CV131" s="88"/>
      <c r="CW131" s="88"/>
      <c r="CX131" s="88"/>
      <c r="CY131" s="88" t="str">
        <f t="shared" si="115"/>
        <v/>
      </c>
      <c r="CZ131" s="89">
        <f t="shared" si="116"/>
        <v>0</v>
      </c>
      <c r="DA131" s="496"/>
      <c r="DB131" s="496"/>
      <c r="DC131" s="80" t="str">
        <f t="shared" si="117"/>
        <v/>
      </c>
      <c r="DD131" s="162" t="str">
        <f t="shared" si="118"/>
        <v/>
      </c>
      <c r="DE131" s="162" t="str">
        <f t="shared" si="119"/>
        <v/>
      </c>
      <c r="DF131" s="162" t="str">
        <f t="shared" si="120"/>
        <v/>
      </c>
      <c r="DG131" s="162" t="str">
        <f t="shared" si="121"/>
        <v/>
      </c>
      <c r="DH131" s="93" t="str">
        <f t="shared" si="122"/>
        <v/>
      </c>
      <c r="DI131" s="94" t="str">
        <f t="shared" si="123"/>
        <v/>
      </c>
      <c r="DJ131" s="95" t="str">
        <f t="shared" si="124"/>
        <v/>
      </c>
      <c r="DK131" s="96" t="str">
        <f t="shared" si="125"/>
        <v/>
      </c>
      <c r="DL131" s="163" t="str">
        <f t="shared" si="126"/>
        <v/>
      </c>
      <c r="DM131" s="164" t="str">
        <f t="shared" si="127"/>
        <v/>
      </c>
      <c r="DN131" s="225" t="str">
        <f t="shared" si="128"/>
        <v/>
      </c>
      <c r="DO131" s="175" t="str">
        <f t="shared" si="129"/>
        <v/>
      </c>
    </row>
    <row r="132" spans="1:119" ht="18" hidden="1" customHeight="1">
      <c r="A132" s="70"/>
      <c r="B132" s="103"/>
      <c r="C132" s="234"/>
      <c r="D132" s="235"/>
      <c r="E132" s="74"/>
      <c r="F132" s="75"/>
      <c r="G132" s="75"/>
      <c r="H132" s="75"/>
      <c r="I132" s="75"/>
      <c r="J132" s="75"/>
      <c r="K132" s="75"/>
      <c r="L132" s="75"/>
      <c r="M132" s="76"/>
      <c r="N132" s="76"/>
      <c r="O132" s="76"/>
      <c r="P132" s="76"/>
      <c r="Q132" s="76" t="str">
        <f t="shared" si="96"/>
        <v/>
      </c>
      <c r="R132" s="76">
        <f t="shared" si="97"/>
        <v>0</v>
      </c>
      <c r="S132" s="77"/>
      <c r="T132" s="77"/>
      <c r="U132" s="77"/>
      <c r="V132" s="77"/>
      <c r="W132" s="77"/>
      <c r="X132" s="78"/>
      <c r="Y132" s="78"/>
      <c r="Z132" s="78"/>
      <c r="AA132" s="78"/>
      <c r="AB132" s="78"/>
      <c r="AC132" s="78" t="str">
        <f t="shared" si="98"/>
        <v/>
      </c>
      <c r="AD132" s="79" t="str">
        <f t="shared" si="99"/>
        <v/>
      </c>
      <c r="AE132" s="74"/>
      <c r="AF132" s="75"/>
      <c r="AG132" s="75"/>
      <c r="AH132" s="75"/>
      <c r="AI132" s="75"/>
      <c r="AJ132" s="75"/>
      <c r="AK132" s="75"/>
      <c r="AL132" s="76"/>
      <c r="AM132" s="76"/>
      <c r="AN132" s="76"/>
      <c r="AO132" s="76" t="str">
        <f t="shared" si="100"/>
        <v/>
      </c>
      <c r="AP132" s="76" t="str">
        <f t="shared" si="101"/>
        <v/>
      </c>
      <c r="AQ132" s="77"/>
      <c r="AR132" s="77"/>
      <c r="AS132" s="77"/>
      <c r="AT132" s="77"/>
      <c r="AU132" s="78"/>
      <c r="AV132" s="78"/>
      <c r="AW132" s="78"/>
      <c r="AX132" s="78" t="str">
        <f t="shared" si="102"/>
        <v/>
      </c>
      <c r="AY132" s="78">
        <f t="shared" si="103"/>
        <v>0</v>
      </c>
      <c r="AZ132" s="262"/>
      <c r="BA132" s="263"/>
      <c r="BB132" s="80">
        <f t="shared" si="104"/>
        <v>0</v>
      </c>
      <c r="BC132" s="74"/>
      <c r="BD132" s="75"/>
      <c r="BE132" s="75"/>
      <c r="BF132" s="75"/>
      <c r="BG132" s="75"/>
      <c r="BH132" s="76" t="str">
        <f t="shared" si="105"/>
        <v/>
      </c>
      <c r="BI132" s="76" t="str">
        <f t="shared" si="106"/>
        <v/>
      </c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8" t="str">
        <f t="shared" si="107"/>
        <v/>
      </c>
      <c r="BU132" s="78" t="str">
        <f t="shared" si="108"/>
        <v/>
      </c>
      <c r="BV132" s="81"/>
      <c r="BW132" s="81"/>
      <c r="BX132" s="81"/>
      <c r="BY132" s="82"/>
      <c r="BZ132" s="82"/>
      <c r="CA132" s="82" t="str">
        <f t="shared" si="109"/>
        <v/>
      </c>
      <c r="CB132" s="82" t="str">
        <f t="shared" si="110"/>
        <v/>
      </c>
      <c r="CC132" s="83"/>
      <c r="CD132" s="83"/>
      <c r="CE132" s="84"/>
      <c r="CF132" s="84"/>
      <c r="CG132" s="84"/>
      <c r="CH132" s="84" t="str">
        <f t="shared" si="111"/>
        <v/>
      </c>
      <c r="CI132" s="84" t="str">
        <f t="shared" si="112"/>
        <v/>
      </c>
      <c r="CJ132" s="85"/>
      <c r="CK132" s="85"/>
      <c r="CL132" s="86"/>
      <c r="CM132" s="86"/>
      <c r="CN132" s="86"/>
      <c r="CO132" s="86" t="str">
        <f t="shared" si="113"/>
        <v/>
      </c>
      <c r="CP132" s="86" t="str">
        <f t="shared" si="114"/>
        <v/>
      </c>
      <c r="CQ132" s="87"/>
      <c r="CR132" s="87"/>
      <c r="CS132" s="87"/>
      <c r="CT132" s="87"/>
      <c r="CU132" s="88"/>
      <c r="CV132" s="88"/>
      <c r="CW132" s="88"/>
      <c r="CX132" s="88"/>
      <c r="CY132" s="88" t="str">
        <f t="shared" si="115"/>
        <v/>
      </c>
      <c r="CZ132" s="89">
        <f t="shared" si="116"/>
        <v>0</v>
      </c>
      <c r="DA132" s="496"/>
      <c r="DB132" s="496"/>
      <c r="DC132" s="80" t="str">
        <f t="shared" si="117"/>
        <v/>
      </c>
      <c r="DD132" s="162" t="str">
        <f t="shared" si="118"/>
        <v/>
      </c>
      <c r="DE132" s="162" t="str">
        <f t="shared" si="119"/>
        <v/>
      </c>
      <c r="DF132" s="162" t="str">
        <f t="shared" si="120"/>
        <v/>
      </c>
      <c r="DG132" s="162" t="str">
        <f t="shared" si="121"/>
        <v/>
      </c>
      <c r="DH132" s="93" t="str">
        <f t="shared" si="122"/>
        <v/>
      </c>
      <c r="DI132" s="94" t="str">
        <f t="shared" si="123"/>
        <v/>
      </c>
      <c r="DJ132" s="95" t="str">
        <f t="shared" si="124"/>
        <v/>
      </c>
      <c r="DK132" s="96" t="str">
        <f t="shared" si="125"/>
        <v/>
      </c>
      <c r="DL132" s="163" t="str">
        <f t="shared" si="126"/>
        <v/>
      </c>
      <c r="DM132" s="164" t="str">
        <f t="shared" si="127"/>
        <v/>
      </c>
      <c r="DN132" s="225" t="str">
        <f t="shared" si="128"/>
        <v/>
      </c>
      <c r="DO132" s="175" t="str">
        <f t="shared" si="129"/>
        <v/>
      </c>
    </row>
    <row r="133" spans="1:119" ht="18" hidden="1" customHeight="1">
      <c r="A133" s="70"/>
      <c r="B133" s="103"/>
      <c r="C133" s="234"/>
      <c r="D133" s="235"/>
      <c r="E133" s="74"/>
      <c r="F133" s="75"/>
      <c r="G133" s="75"/>
      <c r="H133" s="75"/>
      <c r="I133" s="75"/>
      <c r="J133" s="75"/>
      <c r="K133" s="75"/>
      <c r="L133" s="75"/>
      <c r="M133" s="76"/>
      <c r="N133" s="76"/>
      <c r="O133" s="76"/>
      <c r="P133" s="76"/>
      <c r="Q133" s="76" t="str">
        <f t="shared" si="96"/>
        <v/>
      </c>
      <c r="R133" s="76">
        <f t="shared" si="97"/>
        <v>0</v>
      </c>
      <c r="S133" s="77"/>
      <c r="T133" s="77"/>
      <c r="U133" s="77"/>
      <c r="V133" s="77"/>
      <c r="W133" s="77"/>
      <c r="X133" s="78"/>
      <c r="Y133" s="78"/>
      <c r="Z133" s="78"/>
      <c r="AA133" s="78"/>
      <c r="AB133" s="78"/>
      <c r="AC133" s="78" t="str">
        <f t="shared" si="98"/>
        <v/>
      </c>
      <c r="AD133" s="79" t="str">
        <f t="shared" si="99"/>
        <v/>
      </c>
      <c r="AE133" s="74"/>
      <c r="AF133" s="75"/>
      <c r="AG133" s="75"/>
      <c r="AH133" s="75"/>
      <c r="AI133" s="75"/>
      <c r="AJ133" s="75"/>
      <c r="AK133" s="75"/>
      <c r="AL133" s="76"/>
      <c r="AM133" s="76"/>
      <c r="AN133" s="76"/>
      <c r="AO133" s="76" t="str">
        <f t="shared" si="100"/>
        <v/>
      </c>
      <c r="AP133" s="76" t="str">
        <f t="shared" si="101"/>
        <v/>
      </c>
      <c r="AQ133" s="77"/>
      <c r="AR133" s="77"/>
      <c r="AS133" s="77"/>
      <c r="AT133" s="77"/>
      <c r="AU133" s="78"/>
      <c r="AV133" s="78"/>
      <c r="AW133" s="78"/>
      <c r="AX133" s="78" t="str">
        <f t="shared" si="102"/>
        <v/>
      </c>
      <c r="AY133" s="78">
        <f t="shared" si="103"/>
        <v>0</v>
      </c>
      <c r="AZ133" s="262"/>
      <c r="BA133" s="263"/>
      <c r="BB133" s="80">
        <f t="shared" si="104"/>
        <v>0</v>
      </c>
      <c r="BC133" s="74"/>
      <c r="BD133" s="75"/>
      <c r="BE133" s="75"/>
      <c r="BF133" s="75"/>
      <c r="BG133" s="75"/>
      <c r="BH133" s="76" t="str">
        <f t="shared" si="105"/>
        <v/>
      </c>
      <c r="BI133" s="76" t="str">
        <f t="shared" si="106"/>
        <v/>
      </c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8" t="str">
        <f t="shared" si="107"/>
        <v/>
      </c>
      <c r="BU133" s="78" t="str">
        <f t="shared" si="108"/>
        <v/>
      </c>
      <c r="BV133" s="81"/>
      <c r="BW133" s="81"/>
      <c r="BX133" s="81"/>
      <c r="BY133" s="82"/>
      <c r="BZ133" s="82"/>
      <c r="CA133" s="82" t="str">
        <f t="shared" si="109"/>
        <v/>
      </c>
      <c r="CB133" s="82" t="str">
        <f t="shared" si="110"/>
        <v/>
      </c>
      <c r="CC133" s="83"/>
      <c r="CD133" s="83"/>
      <c r="CE133" s="84"/>
      <c r="CF133" s="84"/>
      <c r="CG133" s="84"/>
      <c r="CH133" s="84" t="str">
        <f t="shared" si="111"/>
        <v/>
      </c>
      <c r="CI133" s="84" t="str">
        <f t="shared" si="112"/>
        <v/>
      </c>
      <c r="CJ133" s="85"/>
      <c r="CK133" s="85"/>
      <c r="CL133" s="86"/>
      <c r="CM133" s="86"/>
      <c r="CN133" s="86"/>
      <c r="CO133" s="86" t="str">
        <f t="shared" si="113"/>
        <v/>
      </c>
      <c r="CP133" s="86" t="str">
        <f t="shared" si="114"/>
        <v/>
      </c>
      <c r="CQ133" s="87"/>
      <c r="CR133" s="87"/>
      <c r="CS133" s="87"/>
      <c r="CT133" s="87"/>
      <c r="CU133" s="88"/>
      <c r="CV133" s="88"/>
      <c r="CW133" s="88"/>
      <c r="CX133" s="88"/>
      <c r="CY133" s="88" t="str">
        <f t="shared" si="115"/>
        <v/>
      </c>
      <c r="CZ133" s="89">
        <f t="shared" si="116"/>
        <v>0</v>
      </c>
      <c r="DA133" s="496"/>
      <c r="DB133" s="496"/>
      <c r="DC133" s="80" t="str">
        <f t="shared" si="117"/>
        <v/>
      </c>
      <c r="DD133" s="162" t="str">
        <f t="shared" si="118"/>
        <v/>
      </c>
      <c r="DE133" s="162" t="str">
        <f t="shared" si="119"/>
        <v/>
      </c>
      <c r="DF133" s="162" t="str">
        <f t="shared" si="120"/>
        <v/>
      </c>
      <c r="DG133" s="162" t="str">
        <f t="shared" si="121"/>
        <v/>
      </c>
      <c r="DH133" s="93" t="str">
        <f t="shared" si="122"/>
        <v/>
      </c>
      <c r="DI133" s="94" t="str">
        <f t="shared" si="123"/>
        <v/>
      </c>
      <c r="DJ133" s="95" t="str">
        <f t="shared" si="124"/>
        <v/>
      </c>
      <c r="DK133" s="96" t="str">
        <f t="shared" si="125"/>
        <v/>
      </c>
      <c r="DL133" s="163" t="str">
        <f t="shared" si="126"/>
        <v/>
      </c>
      <c r="DM133" s="164" t="str">
        <f t="shared" si="127"/>
        <v/>
      </c>
      <c r="DN133" s="225" t="str">
        <f t="shared" si="128"/>
        <v/>
      </c>
      <c r="DO133" s="175" t="str">
        <f t="shared" si="129"/>
        <v/>
      </c>
    </row>
    <row r="134" spans="1:119" ht="18" hidden="1" customHeight="1" thickBot="1">
      <c r="A134" s="70"/>
      <c r="B134" s="103"/>
      <c r="C134" s="234"/>
      <c r="D134" s="115"/>
      <c r="E134" s="119"/>
      <c r="F134" s="120"/>
      <c r="G134" s="120"/>
      <c r="H134" s="120"/>
      <c r="I134" s="120"/>
      <c r="J134" s="120"/>
      <c r="K134" s="120"/>
      <c r="L134" s="120"/>
      <c r="M134" s="121"/>
      <c r="N134" s="121"/>
      <c r="O134" s="121"/>
      <c r="P134" s="121"/>
      <c r="Q134" s="76" t="str">
        <f t="shared" si="96"/>
        <v/>
      </c>
      <c r="R134" s="76">
        <f t="shared" si="97"/>
        <v>0</v>
      </c>
      <c r="S134" s="122"/>
      <c r="T134" s="122"/>
      <c r="U134" s="122"/>
      <c r="V134" s="122"/>
      <c r="W134" s="122"/>
      <c r="X134" s="123"/>
      <c r="Y134" s="123"/>
      <c r="Z134" s="123"/>
      <c r="AA134" s="123"/>
      <c r="AB134" s="123"/>
      <c r="AC134" s="78" t="str">
        <f t="shared" si="98"/>
        <v/>
      </c>
      <c r="AD134" s="79" t="str">
        <f t="shared" si="99"/>
        <v/>
      </c>
      <c r="AE134" s="119"/>
      <c r="AF134" s="120"/>
      <c r="AG134" s="120"/>
      <c r="AH134" s="120"/>
      <c r="AI134" s="120"/>
      <c r="AJ134" s="120"/>
      <c r="AK134" s="120"/>
      <c r="AL134" s="121"/>
      <c r="AM134" s="121"/>
      <c r="AN134" s="121"/>
      <c r="AO134" s="76" t="str">
        <f t="shared" si="100"/>
        <v/>
      </c>
      <c r="AP134" s="76" t="str">
        <f t="shared" si="101"/>
        <v/>
      </c>
      <c r="AQ134" s="122"/>
      <c r="AR134" s="122"/>
      <c r="AS134" s="122"/>
      <c r="AT134" s="122"/>
      <c r="AU134" s="123"/>
      <c r="AV134" s="123"/>
      <c r="AW134" s="123"/>
      <c r="AX134" s="78" t="str">
        <f t="shared" si="102"/>
        <v/>
      </c>
      <c r="AY134" s="78">
        <f t="shared" si="103"/>
        <v>0</v>
      </c>
      <c r="AZ134" s="265"/>
      <c r="BA134" s="266"/>
      <c r="BB134" s="80">
        <f t="shared" si="104"/>
        <v>0</v>
      </c>
      <c r="BC134" s="119"/>
      <c r="BD134" s="120"/>
      <c r="BE134" s="120"/>
      <c r="BF134" s="120"/>
      <c r="BG134" s="120"/>
      <c r="BH134" s="76" t="str">
        <f t="shared" si="105"/>
        <v/>
      </c>
      <c r="BI134" s="76" t="str">
        <f t="shared" si="106"/>
        <v/>
      </c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78" t="str">
        <f t="shared" si="107"/>
        <v/>
      </c>
      <c r="BU134" s="78" t="str">
        <f t="shared" si="108"/>
        <v/>
      </c>
      <c r="BV134" s="126"/>
      <c r="BW134" s="126"/>
      <c r="BX134" s="126"/>
      <c r="BY134" s="127"/>
      <c r="BZ134" s="127"/>
      <c r="CA134" s="82" t="str">
        <f t="shared" si="109"/>
        <v/>
      </c>
      <c r="CB134" s="82" t="str">
        <f t="shared" si="110"/>
        <v/>
      </c>
      <c r="CC134" s="128"/>
      <c r="CD134" s="128"/>
      <c r="CE134" s="129"/>
      <c r="CF134" s="129"/>
      <c r="CG134" s="129"/>
      <c r="CH134" s="84" t="str">
        <f t="shared" si="111"/>
        <v/>
      </c>
      <c r="CI134" s="84" t="str">
        <f t="shared" si="112"/>
        <v/>
      </c>
      <c r="CJ134" s="130"/>
      <c r="CK134" s="130"/>
      <c r="CL134" s="131"/>
      <c r="CM134" s="131"/>
      <c r="CN134" s="131"/>
      <c r="CO134" s="86" t="str">
        <f t="shared" si="113"/>
        <v/>
      </c>
      <c r="CP134" s="86" t="str">
        <f t="shared" si="114"/>
        <v/>
      </c>
      <c r="CQ134" s="132"/>
      <c r="CR134" s="132"/>
      <c r="CS134" s="132"/>
      <c r="CT134" s="132"/>
      <c r="CU134" s="133"/>
      <c r="CV134" s="133"/>
      <c r="CW134" s="133"/>
      <c r="CX134" s="133"/>
      <c r="CY134" s="88" t="str">
        <f t="shared" si="115"/>
        <v/>
      </c>
      <c r="CZ134" s="89">
        <f t="shared" si="116"/>
        <v>0</v>
      </c>
      <c r="DA134" s="496"/>
      <c r="DB134" s="496"/>
      <c r="DC134" s="80" t="str">
        <f t="shared" si="117"/>
        <v/>
      </c>
      <c r="DD134" s="162" t="str">
        <f t="shared" si="118"/>
        <v/>
      </c>
      <c r="DE134" s="162" t="str">
        <f t="shared" si="119"/>
        <v/>
      </c>
      <c r="DF134" s="162" t="str">
        <f t="shared" si="120"/>
        <v/>
      </c>
      <c r="DG134" s="162" t="str">
        <f t="shared" si="121"/>
        <v/>
      </c>
      <c r="DH134" s="93" t="str">
        <f t="shared" si="122"/>
        <v/>
      </c>
      <c r="DI134" s="94" t="str">
        <f t="shared" si="123"/>
        <v/>
      </c>
      <c r="DJ134" s="95" t="str">
        <f t="shared" si="124"/>
        <v/>
      </c>
      <c r="DK134" s="96" t="str">
        <f t="shared" si="125"/>
        <v/>
      </c>
      <c r="DL134" s="163" t="str">
        <f t="shared" si="126"/>
        <v/>
      </c>
      <c r="DM134" s="164" t="str">
        <f t="shared" si="127"/>
        <v/>
      </c>
      <c r="DN134" s="225" t="str">
        <f t="shared" si="128"/>
        <v/>
      </c>
      <c r="DO134" s="175" t="str">
        <f t="shared" si="129"/>
        <v/>
      </c>
    </row>
    <row r="135" spans="1:119" s="148" customFormat="1" ht="16.5" hidden="1" customHeight="1" thickBot="1">
      <c r="A135" s="70"/>
      <c r="B135" s="118"/>
      <c r="C135" s="117"/>
      <c r="D135" s="115"/>
      <c r="E135" s="119"/>
      <c r="F135" s="120"/>
      <c r="G135" s="120"/>
      <c r="H135" s="120"/>
      <c r="I135" s="120"/>
      <c r="J135" s="120"/>
      <c r="K135" s="120"/>
      <c r="L135" s="120"/>
      <c r="M135" s="121"/>
      <c r="N135" s="121"/>
      <c r="O135" s="121"/>
      <c r="P135" s="121"/>
      <c r="Q135" s="76" t="str">
        <f t="shared" si="96"/>
        <v/>
      </c>
      <c r="R135" s="76">
        <f t="shared" si="97"/>
        <v>0</v>
      </c>
      <c r="S135" s="122"/>
      <c r="T135" s="122"/>
      <c r="U135" s="122"/>
      <c r="V135" s="122"/>
      <c r="W135" s="122"/>
      <c r="X135" s="123"/>
      <c r="Y135" s="123"/>
      <c r="Z135" s="123"/>
      <c r="AA135" s="123"/>
      <c r="AB135" s="123"/>
      <c r="AC135" s="78" t="str">
        <f t="shared" si="98"/>
        <v/>
      </c>
      <c r="AD135" s="79" t="str">
        <f t="shared" si="99"/>
        <v/>
      </c>
      <c r="AE135" s="119"/>
      <c r="AF135" s="120"/>
      <c r="AG135" s="120"/>
      <c r="AH135" s="120"/>
      <c r="AI135" s="120"/>
      <c r="AJ135" s="120"/>
      <c r="AK135" s="120"/>
      <c r="AL135" s="121"/>
      <c r="AM135" s="121"/>
      <c r="AN135" s="121"/>
      <c r="AO135" s="76" t="str">
        <f t="shared" si="100"/>
        <v/>
      </c>
      <c r="AP135" s="76" t="str">
        <f t="shared" si="101"/>
        <v/>
      </c>
      <c r="AQ135" s="122"/>
      <c r="AR135" s="122"/>
      <c r="AS135" s="122"/>
      <c r="AT135" s="122"/>
      <c r="AU135" s="123"/>
      <c r="AV135" s="123"/>
      <c r="AW135" s="123"/>
      <c r="AX135" s="78" t="str">
        <f t="shared" si="102"/>
        <v/>
      </c>
      <c r="AY135" s="78">
        <f t="shared" si="103"/>
        <v>0</v>
      </c>
      <c r="AZ135" s="265"/>
      <c r="BA135" s="266"/>
      <c r="BB135" s="80">
        <f t="shared" si="104"/>
        <v>0</v>
      </c>
      <c r="BC135" s="119"/>
      <c r="BD135" s="120"/>
      <c r="BE135" s="120"/>
      <c r="BF135" s="120"/>
      <c r="BG135" s="120"/>
      <c r="BH135" s="76" t="str">
        <f t="shared" si="105"/>
        <v/>
      </c>
      <c r="BI135" s="76" t="str">
        <f t="shared" si="106"/>
        <v/>
      </c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78" t="str">
        <f t="shared" si="107"/>
        <v/>
      </c>
      <c r="BU135" s="78" t="str">
        <f t="shared" si="108"/>
        <v/>
      </c>
      <c r="BV135" s="126"/>
      <c r="BW135" s="126"/>
      <c r="BX135" s="126"/>
      <c r="BY135" s="127"/>
      <c r="BZ135" s="127"/>
      <c r="CA135" s="82" t="str">
        <f t="shared" si="109"/>
        <v/>
      </c>
      <c r="CB135" s="82" t="str">
        <f t="shared" si="110"/>
        <v/>
      </c>
      <c r="CC135" s="128"/>
      <c r="CD135" s="128"/>
      <c r="CE135" s="129"/>
      <c r="CF135" s="129"/>
      <c r="CG135" s="129"/>
      <c r="CH135" s="84" t="str">
        <f t="shared" si="111"/>
        <v/>
      </c>
      <c r="CI135" s="84" t="str">
        <f t="shared" si="112"/>
        <v/>
      </c>
      <c r="CJ135" s="130"/>
      <c r="CK135" s="130"/>
      <c r="CL135" s="131"/>
      <c r="CM135" s="131"/>
      <c r="CN135" s="131"/>
      <c r="CO135" s="86" t="str">
        <f t="shared" si="113"/>
        <v/>
      </c>
      <c r="CP135" s="86" t="str">
        <f t="shared" si="114"/>
        <v/>
      </c>
      <c r="CQ135" s="132"/>
      <c r="CR135" s="132"/>
      <c r="CS135" s="132"/>
      <c r="CT135" s="132"/>
      <c r="CU135" s="133"/>
      <c r="CV135" s="133"/>
      <c r="CW135" s="133"/>
      <c r="CX135" s="133"/>
      <c r="CY135" s="88" t="str">
        <f t="shared" si="115"/>
        <v/>
      </c>
      <c r="CZ135" s="89">
        <f t="shared" si="116"/>
        <v>0</v>
      </c>
      <c r="DA135" s="496"/>
      <c r="DB135" s="496"/>
      <c r="DC135" s="80" t="str">
        <f t="shared" si="117"/>
        <v/>
      </c>
      <c r="DD135" s="162" t="str">
        <f t="shared" si="118"/>
        <v/>
      </c>
      <c r="DE135" s="162" t="str">
        <f t="shared" si="119"/>
        <v/>
      </c>
      <c r="DF135" s="162" t="str">
        <f t="shared" si="120"/>
        <v/>
      </c>
      <c r="DG135" s="162" t="str">
        <f t="shared" si="121"/>
        <v/>
      </c>
      <c r="DH135" s="93" t="str">
        <f t="shared" si="122"/>
        <v/>
      </c>
      <c r="DI135" s="94" t="str">
        <f t="shared" si="123"/>
        <v/>
      </c>
      <c r="DJ135" s="95" t="str">
        <f t="shared" si="124"/>
        <v/>
      </c>
      <c r="DK135" s="96" t="str">
        <f t="shared" si="125"/>
        <v/>
      </c>
      <c r="DL135" s="163" t="str">
        <f t="shared" si="126"/>
        <v/>
      </c>
      <c r="DM135" s="164" t="str">
        <f t="shared" si="127"/>
        <v/>
      </c>
      <c r="DN135" s="225" t="str">
        <f t="shared" si="128"/>
        <v/>
      </c>
      <c r="DO135" s="175" t="str">
        <f t="shared" si="129"/>
        <v/>
      </c>
    </row>
    <row r="136" spans="1:119" s="148" customFormat="1" ht="15">
      <c r="B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  <c r="AN136" s="144"/>
      <c r="AO136" s="144"/>
      <c r="AP136" s="144"/>
      <c r="AQ136" s="144"/>
      <c r="AR136" s="144"/>
      <c r="AS136" s="144"/>
      <c r="AT136" s="144"/>
      <c r="AU136" s="144"/>
      <c r="AV136" s="144"/>
      <c r="AW136" s="144"/>
      <c r="AX136" s="144"/>
      <c r="AY136" s="144"/>
      <c r="AZ136" s="144"/>
      <c r="BA136" s="144"/>
      <c r="BB136" s="144"/>
      <c r="BC136" s="144"/>
      <c r="BD136" s="144"/>
      <c r="BE136" s="144"/>
      <c r="BF136" s="144"/>
      <c r="BG136" s="144"/>
      <c r="BH136" s="144"/>
      <c r="BI136" s="144"/>
      <c r="BJ136" s="144"/>
      <c r="BK136" s="144"/>
      <c r="BL136" s="144"/>
      <c r="BM136" s="144"/>
      <c r="BN136" s="144"/>
      <c r="BO136" s="144"/>
      <c r="BP136" s="144"/>
      <c r="BQ136" s="144"/>
      <c r="BR136" s="144"/>
      <c r="BS136" s="144"/>
      <c r="BT136" s="144"/>
      <c r="BU136" s="144"/>
      <c r="BV136" s="144"/>
      <c r="BW136" s="144"/>
      <c r="BX136" s="144"/>
      <c r="BY136" s="144"/>
      <c r="BZ136" s="144"/>
      <c r="CA136" s="144"/>
      <c r="CB136" s="144"/>
      <c r="CC136" s="144"/>
      <c r="CD136" s="144"/>
      <c r="CE136" s="144"/>
      <c r="CF136" s="144"/>
      <c r="CG136" s="144"/>
      <c r="CH136" s="144"/>
      <c r="CI136" s="144"/>
      <c r="CJ136" s="144"/>
      <c r="CK136" s="144"/>
      <c r="CL136" s="144"/>
      <c r="CM136" s="144"/>
      <c r="CN136" s="144"/>
      <c r="CO136" s="144"/>
      <c r="CP136" s="144"/>
      <c r="CQ136" s="144"/>
      <c r="CR136" s="144"/>
      <c r="CS136" s="144"/>
      <c r="CT136" s="144"/>
      <c r="CU136" s="144"/>
      <c r="CV136" s="144"/>
      <c r="CW136" s="144"/>
      <c r="CX136" s="144"/>
      <c r="CY136" s="144"/>
      <c r="CZ136" s="268" t="s">
        <v>102</v>
      </c>
      <c r="DA136" s="269"/>
      <c r="DB136" s="269"/>
      <c r="DC136" s="269"/>
      <c r="DD136" s="2"/>
      <c r="DE136" s="2"/>
      <c r="DF136" s="2"/>
      <c r="DG136" s="2"/>
      <c r="DH136" s="145">
        <f>IFERROR(AVERAGE(DH81:DH135),"")</f>
        <v>63.653729399255703</v>
      </c>
      <c r="DI136" s="145">
        <f>IFERROR(AVERAGE(DI81:DI135),"")</f>
        <v>77.28358087453482</v>
      </c>
      <c r="DJ136" s="145">
        <f>IFERROR(AVERAGE(DJ81:DJ135),"")</f>
        <v>79.807627444030942</v>
      </c>
      <c r="DK136" s="145">
        <f>IFERROR(AVERAGE(DK81:DK135),"")</f>
        <v>81.826864699627862</v>
      </c>
      <c r="DL136" s="151"/>
      <c r="DM136" s="147"/>
      <c r="DN136" s="151"/>
    </row>
    <row r="137" spans="1:119" s="148" customFormat="1" ht="15">
      <c r="B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  <c r="AN137" s="144"/>
      <c r="AO137" s="144"/>
      <c r="AP137" s="144"/>
      <c r="AQ137" s="144"/>
      <c r="AR137" s="144"/>
      <c r="AS137" s="144"/>
      <c r="AT137" s="144"/>
      <c r="AU137" s="144"/>
      <c r="AV137" s="144"/>
      <c r="AW137" s="144"/>
      <c r="AX137" s="144"/>
      <c r="AY137" s="144"/>
      <c r="AZ137" s="144"/>
      <c r="BA137" s="144"/>
      <c r="BB137" s="144"/>
      <c r="BC137" s="144"/>
      <c r="BD137" s="144"/>
      <c r="BE137" s="144"/>
      <c r="BF137" s="144"/>
      <c r="BG137" s="144"/>
      <c r="BH137" s="144"/>
      <c r="BI137" s="144"/>
      <c r="BJ137" s="144"/>
      <c r="BK137" s="144"/>
      <c r="BL137" s="144"/>
      <c r="BM137" s="144"/>
      <c r="BN137" s="144"/>
      <c r="BO137" s="144"/>
      <c r="BP137" s="144"/>
      <c r="BQ137" s="144"/>
      <c r="BR137" s="144"/>
      <c r="BS137" s="144"/>
      <c r="BT137" s="144"/>
      <c r="BU137" s="144"/>
      <c r="BV137" s="144"/>
      <c r="BW137" s="144"/>
      <c r="BX137" s="144"/>
      <c r="BY137" s="144"/>
      <c r="BZ137" s="144"/>
      <c r="CA137" s="144"/>
      <c r="CB137" s="144"/>
      <c r="CC137" s="144"/>
      <c r="CD137" s="144"/>
      <c r="CE137" s="144"/>
      <c r="CF137" s="144"/>
      <c r="CG137" s="144"/>
      <c r="CH137" s="144"/>
      <c r="CI137" s="144"/>
      <c r="CJ137" s="144"/>
      <c r="CK137" s="144"/>
      <c r="CL137" s="144"/>
      <c r="CM137" s="144"/>
      <c r="CN137" s="144"/>
      <c r="CO137" s="144"/>
      <c r="CP137" s="144"/>
      <c r="CQ137" s="144"/>
      <c r="CR137" s="144"/>
      <c r="CS137" s="144"/>
      <c r="CT137" s="144"/>
      <c r="CU137" s="144"/>
      <c r="CV137" s="144"/>
      <c r="CW137" s="144"/>
      <c r="CX137" s="144"/>
      <c r="CY137" s="144"/>
      <c r="CZ137" s="270" t="s">
        <v>103</v>
      </c>
      <c r="DA137" s="270"/>
      <c r="DB137" s="270"/>
      <c r="DC137" s="270"/>
      <c r="DD137" s="149"/>
      <c r="DE137" s="149"/>
      <c r="DF137" s="149"/>
      <c r="DG137" s="149"/>
      <c r="DH137" s="145">
        <f>IFERROR(ROUND(STDEV(DH81:DH135),2),"")</f>
        <v>9.66</v>
      </c>
      <c r="DI137" s="145">
        <f>IFERROR(ROUND(STDEV(DI81:DI135),2),"")</f>
        <v>6.04</v>
      </c>
      <c r="DJ137" s="145">
        <f>IFERROR(ROUND(STDEV(DJ81:DJ135),2),"")</f>
        <v>5.37</v>
      </c>
      <c r="DK137" s="145">
        <f>IFERROR(ROUND(STDEV(DK81:DK135),2),"")</f>
        <v>4.83</v>
      </c>
      <c r="DL137" s="151"/>
      <c r="DM137" s="147"/>
      <c r="DN137" s="151"/>
    </row>
    <row r="138" spans="1:119" s="148" customFormat="1" ht="15">
      <c r="B138" s="144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  <c r="AN138" s="144"/>
      <c r="AO138" s="144"/>
      <c r="AP138" s="144"/>
      <c r="AQ138" s="144"/>
      <c r="AR138" s="144"/>
      <c r="AS138" s="144"/>
      <c r="AT138" s="144"/>
      <c r="AU138" s="144"/>
      <c r="AV138" s="144"/>
      <c r="AW138" s="144"/>
      <c r="AX138" s="144"/>
      <c r="AY138" s="144"/>
      <c r="AZ138" s="144"/>
      <c r="BA138" s="144"/>
      <c r="BB138" s="144"/>
      <c r="BC138" s="144"/>
      <c r="BD138" s="144"/>
      <c r="BE138" s="144"/>
      <c r="BF138" s="144"/>
      <c r="BG138" s="144"/>
      <c r="BH138" s="144"/>
      <c r="BI138" s="144"/>
      <c r="BJ138" s="144"/>
      <c r="BK138" s="144"/>
      <c r="BL138" s="144"/>
      <c r="BM138" s="144"/>
      <c r="BN138" s="144"/>
      <c r="BO138" s="144"/>
      <c r="BP138" s="144"/>
      <c r="BQ138" s="144"/>
      <c r="BR138" s="144"/>
      <c r="BS138" s="144"/>
      <c r="BT138" s="144"/>
      <c r="BU138" s="144"/>
      <c r="BV138" s="144"/>
      <c r="BW138" s="144"/>
      <c r="BX138" s="144"/>
      <c r="BY138" s="144"/>
      <c r="BZ138" s="144"/>
      <c r="CA138" s="144"/>
      <c r="CB138" s="144"/>
      <c r="CC138" s="144"/>
      <c r="CD138" s="144"/>
      <c r="CE138" s="144"/>
      <c r="CF138" s="144"/>
      <c r="CG138" s="144"/>
      <c r="CH138" s="144"/>
      <c r="CI138" s="144"/>
      <c r="CJ138" s="144"/>
      <c r="CK138" s="144"/>
      <c r="CL138" s="144"/>
      <c r="CM138" s="144"/>
      <c r="CN138" s="144"/>
      <c r="CO138" s="144"/>
      <c r="CP138" s="144"/>
      <c r="CQ138" s="144"/>
      <c r="CR138" s="144"/>
      <c r="CS138" s="144"/>
      <c r="CT138" s="144"/>
      <c r="CU138" s="144"/>
      <c r="CV138" s="144"/>
      <c r="CW138" s="144"/>
      <c r="CX138" s="144"/>
      <c r="CY138" s="144"/>
      <c r="CZ138" s="144"/>
      <c r="DA138" s="144"/>
      <c r="DB138" s="144"/>
      <c r="DC138" s="144"/>
      <c r="DD138" s="149"/>
      <c r="DE138" s="149"/>
      <c r="DF138" s="149"/>
      <c r="DG138" s="149"/>
      <c r="DH138" s="150"/>
      <c r="DL138" s="151"/>
      <c r="DM138" s="147"/>
      <c r="DN138" s="151"/>
    </row>
    <row r="139" spans="1:119" s="148" customFormat="1" ht="15">
      <c r="B139" s="144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  <c r="AN139" s="144"/>
      <c r="AO139" s="144"/>
      <c r="AP139" s="144"/>
      <c r="AQ139" s="144"/>
      <c r="AR139" s="144"/>
      <c r="AS139" s="144"/>
      <c r="AT139" s="144"/>
      <c r="AU139" s="144"/>
      <c r="AV139" s="144"/>
      <c r="AW139" s="144"/>
      <c r="AX139" s="144"/>
      <c r="AY139" s="144"/>
      <c r="AZ139" s="144"/>
      <c r="BA139" s="144"/>
      <c r="BB139" s="144"/>
      <c r="BC139" s="144"/>
      <c r="BD139" s="144"/>
      <c r="BE139" s="144"/>
      <c r="BF139" s="144"/>
      <c r="BG139" s="144"/>
      <c r="BH139" s="144"/>
      <c r="BI139" s="144"/>
      <c r="BJ139" s="144"/>
      <c r="BK139" s="144"/>
      <c r="BL139" s="144"/>
      <c r="BM139" s="144"/>
      <c r="BN139" s="144"/>
      <c r="BO139" s="144"/>
      <c r="BP139" s="144"/>
      <c r="BQ139" s="144"/>
      <c r="BR139" s="144"/>
      <c r="BS139" s="144"/>
      <c r="BT139" s="144"/>
      <c r="BU139" s="144"/>
      <c r="BV139" s="144"/>
      <c r="BW139" s="144"/>
      <c r="BX139" s="144"/>
      <c r="BY139" s="144"/>
      <c r="BZ139" s="144"/>
      <c r="CA139" s="144"/>
      <c r="CB139" s="144"/>
      <c r="CC139" s="144"/>
      <c r="CD139" s="144"/>
      <c r="CE139" s="144"/>
      <c r="CF139" s="144"/>
      <c r="CG139" s="144"/>
      <c r="CH139" s="144"/>
      <c r="CI139" s="144"/>
      <c r="CJ139" s="144"/>
      <c r="CK139" s="144"/>
      <c r="CL139" s="144"/>
      <c r="CM139" s="144"/>
      <c r="CN139" s="144"/>
      <c r="CO139" s="144"/>
      <c r="CP139" s="144"/>
      <c r="CQ139" s="144"/>
      <c r="CR139" s="144"/>
      <c r="CS139" s="144"/>
      <c r="CT139" s="144"/>
      <c r="CU139" s="144"/>
      <c r="CV139" s="144"/>
      <c r="CW139" s="144"/>
      <c r="CX139" s="144"/>
      <c r="CY139" s="144"/>
      <c r="CZ139" s="144"/>
      <c r="DA139" s="144"/>
      <c r="DB139" s="144"/>
      <c r="DC139" s="144"/>
      <c r="DD139" s="149"/>
      <c r="DE139" s="149"/>
      <c r="DF139" s="149"/>
      <c r="DG139" s="149"/>
      <c r="DH139" s="150"/>
      <c r="DL139" s="151"/>
      <c r="DM139" s="147"/>
      <c r="DN139" s="151"/>
    </row>
    <row r="140" spans="1:119" ht="23.25" hidden="1">
      <c r="B140" s="1"/>
      <c r="C140" s="363" t="s">
        <v>107</v>
      </c>
      <c r="D140" s="363"/>
      <c r="DM140" s="1"/>
      <c r="DN140" s="1"/>
    </row>
    <row r="141" spans="1:119" ht="20.25" hidden="1">
      <c r="B141" s="1"/>
      <c r="C141" s="364" t="s">
        <v>1</v>
      </c>
      <c r="D141" s="364"/>
      <c r="E141" s="365" t="str">
        <f>IF($AC$143+$BA$143+$CY$143+$DC$144=100,"","Total weight should be equal to 100")</f>
        <v/>
      </c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  <c r="BI141" s="366"/>
      <c r="BJ141" s="366"/>
      <c r="BK141" s="366"/>
      <c r="BL141" s="366"/>
      <c r="BM141" s="366"/>
      <c r="BN141" s="366"/>
      <c r="BO141" s="366"/>
      <c r="BP141" s="366"/>
      <c r="BQ141" s="366"/>
      <c r="BR141" s="366"/>
      <c r="BS141" s="366"/>
      <c r="BT141" s="366"/>
      <c r="BU141" s="366"/>
      <c r="BV141" s="366"/>
      <c r="BW141" s="366"/>
      <c r="BX141" s="366"/>
      <c r="BY141" s="366"/>
      <c r="BZ141" s="366"/>
      <c r="CA141" s="366"/>
      <c r="CB141" s="366"/>
      <c r="CC141" s="366"/>
      <c r="CD141" s="366"/>
      <c r="CE141" s="366"/>
      <c r="CF141" s="366"/>
      <c r="CG141" s="366"/>
      <c r="CH141" s="366"/>
      <c r="CI141" s="366"/>
      <c r="CJ141" s="366"/>
      <c r="CK141" s="366"/>
      <c r="CL141" s="366"/>
      <c r="CM141" s="366"/>
      <c r="CN141" s="366"/>
      <c r="CO141" s="366"/>
      <c r="CP141" s="366"/>
      <c r="CQ141" s="366"/>
      <c r="CR141" s="366"/>
      <c r="CS141" s="366"/>
      <c r="CT141" s="366"/>
      <c r="CU141" s="366"/>
      <c r="CV141" s="366"/>
      <c r="CW141" s="366"/>
      <c r="CX141" s="366"/>
      <c r="CY141" s="366"/>
      <c r="CZ141" s="367"/>
      <c r="DM141" s="1"/>
      <c r="DN141" s="1"/>
    </row>
    <row r="142" spans="1:119" ht="17.25" hidden="1" thickBot="1">
      <c r="B142" s="1"/>
      <c r="C142" s="426" t="s">
        <v>2</v>
      </c>
      <c r="D142" s="427"/>
      <c r="E142" s="370" t="str">
        <f>IF(R144+AD144=100,"","Total formative assessment weight should be 100")</f>
        <v/>
      </c>
      <c r="F142" s="371"/>
      <c r="G142" s="371"/>
      <c r="H142" s="371"/>
      <c r="I142" s="371"/>
      <c r="J142" s="371"/>
      <c r="K142" s="371"/>
      <c r="L142" s="371"/>
      <c r="M142" s="371"/>
      <c r="N142" s="371"/>
      <c r="O142" s="371"/>
      <c r="P142" s="371"/>
      <c r="Q142" s="371"/>
      <c r="R142" s="371"/>
      <c r="S142" s="371"/>
      <c r="T142" s="371"/>
      <c r="U142" s="371"/>
      <c r="V142" s="371"/>
      <c r="W142" s="371"/>
      <c r="X142" s="371"/>
      <c r="Y142" s="371"/>
      <c r="Z142" s="371"/>
      <c r="AA142" s="371"/>
      <c r="AB142" s="371"/>
      <c r="AC142" s="371"/>
      <c r="AD142" s="371"/>
      <c r="AE142" s="371" t="str">
        <f>IF(AP144+AY144+BB144=100,"","Total written work weight should be 100")</f>
        <v/>
      </c>
      <c r="AF142" s="371"/>
      <c r="AG142" s="371"/>
      <c r="AH142" s="371"/>
      <c r="AI142" s="371"/>
      <c r="AJ142" s="371"/>
      <c r="AK142" s="371"/>
      <c r="AL142" s="371"/>
      <c r="AM142" s="371"/>
      <c r="AN142" s="371"/>
      <c r="AO142" s="371"/>
      <c r="AP142" s="371"/>
      <c r="AQ142" s="371"/>
      <c r="AR142" s="371"/>
      <c r="AS142" s="371"/>
      <c r="AT142" s="371"/>
      <c r="AU142" s="371"/>
      <c r="AV142" s="371"/>
      <c r="AW142" s="371"/>
      <c r="AX142" s="371"/>
      <c r="AY142" s="371"/>
      <c r="AZ142" s="371"/>
      <c r="BA142" s="371"/>
      <c r="BB142" s="371"/>
      <c r="BC142" s="371" t="str">
        <f>IF(BI144+BU144+CB144+CI144+CP144+CZ144=100,"","Total written work weight should be 100")</f>
        <v/>
      </c>
      <c r="BD142" s="371"/>
      <c r="BE142" s="371"/>
      <c r="BF142" s="371"/>
      <c r="BG142" s="371"/>
      <c r="BH142" s="371"/>
      <c r="BI142" s="371"/>
      <c r="BJ142" s="371"/>
      <c r="BK142" s="371"/>
      <c r="BL142" s="371"/>
      <c r="BM142" s="371"/>
      <c r="BN142" s="371"/>
      <c r="BO142" s="371"/>
      <c r="BP142" s="371"/>
      <c r="BQ142" s="371"/>
      <c r="BR142" s="371"/>
      <c r="BS142" s="371"/>
      <c r="BT142" s="371"/>
      <c r="BU142" s="371"/>
      <c r="BV142" s="371"/>
      <c r="BW142" s="371"/>
      <c r="BX142" s="371"/>
      <c r="BY142" s="371"/>
      <c r="BZ142" s="371"/>
      <c r="CA142" s="371"/>
      <c r="CB142" s="371"/>
      <c r="CC142" s="371"/>
      <c r="CD142" s="371"/>
      <c r="CE142" s="371"/>
      <c r="CF142" s="371"/>
      <c r="CG142" s="371"/>
      <c r="CH142" s="371"/>
      <c r="CI142" s="371"/>
      <c r="CJ142" s="371"/>
      <c r="CK142" s="371"/>
      <c r="CL142" s="371"/>
      <c r="CM142" s="371"/>
      <c r="CN142" s="371"/>
      <c r="CO142" s="371"/>
      <c r="CP142" s="371"/>
      <c r="CQ142" s="371"/>
      <c r="CR142" s="371"/>
      <c r="CS142" s="371"/>
      <c r="CT142" s="371"/>
      <c r="CU142" s="371"/>
      <c r="CV142" s="371"/>
      <c r="CW142" s="371"/>
      <c r="CX142" s="371"/>
      <c r="CY142" s="371"/>
      <c r="CZ142" s="372"/>
      <c r="DA142" s="373" t="s">
        <v>3</v>
      </c>
      <c r="DB142" s="374"/>
      <c r="DC142" s="375"/>
      <c r="DD142" s="9"/>
      <c r="DE142" s="9"/>
      <c r="DF142" s="9"/>
      <c r="DG142" s="9"/>
      <c r="DH142" s="7"/>
      <c r="DI142" s="5"/>
      <c r="DJ142" s="5"/>
      <c r="DK142" s="5"/>
      <c r="DL142" s="10"/>
      <c r="DN142" s="1"/>
    </row>
    <row r="143" spans="1:119" ht="18" hidden="1">
      <c r="B143" s="1"/>
      <c r="C143" s="359"/>
      <c r="D143" s="359"/>
      <c r="E143" s="431" t="s">
        <v>4</v>
      </c>
      <c r="F143" s="432"/>
      <c r="G143" s="432"/>
      <c r="H143" s="432"/>
      <c r="I143" s="432"/>
      <c r="J143" s="432"/>
      <c r="K143" s="432"/>
      <c r="L143" s="432"/>
      <c r="M143" s="432"/>
      <c r="N143" s="432"/>
      <c r="O143" s="432"/>
      <c r="P143" s="432"/>
      <c r="Q143" s="432"/>
      <c r="R143" s="432"/>
      <c r="S143" s="432"/>
      <c r="T143" s="432"/>
      <c r="U143" s="432"/>
      <c r="V143" s="432"/>
      <c r="W143" s="432"/>
      <c r="X143" s="432" t="s">
        <v>5</v>
      </c>
      <c r="Y143" s="432"/>
      <c r="Z143" s="432"/>
      <c r="AA143" s="432"/>
      <c r="AB143" s="432"/>
      <c r="AC143" s="432">
        <v>0</v>
      </c>
      <c r="AD143" s="433"/>
      <c r="AE143" s="434" t="s">
        <v>6</v>
      </c>
      <c r="AF143" s="435"/>
      <c r="AG143" s="435"/>
      <c r="AH143" s="435"/>
      <c r="AI143" s="435"/>
      <c r="AJ143" s="435"/>
      <c r="AK143" s="435"/>
      <c r="AL143" s="435"/>
      <c r="AM143" s="435"/>
      <c r="AN143" s="435"/>
      <c r="AO143" s="435"/>
      <c r="AP143" s="435"/>
      <c r="AQ143" s="435"/>
      <c r="AR143" s="435"/>
      <c r="AS143" s="435"/>
      <c r="AT143" s="435"/>
      <c r="AU143" s="435"/>
      <c r="AV143" s="435"/>
      <c r="AW143" s="435" t="s">
        <v>5</v>
      </c>
      <c r="AX143" s="435"/>
      <c r="AY143" s="435"/>
      <c r="AZ143" s="435"/>
      <c r="BA143" s="329">
        <v>25</v>
      </c>
      <c r="BB143" s="330"/>
      <c r="BC143" s="480" t="s">
        <v>7</v>
      </c>
      <c r="BD143" s="481"/>
      <c r="BE143" s="481"/>
      <c r="BF143" s="481"/>
      <c r="BG143" s="481"/>
      <c r="BH143" s="481"/>
      <c r="BI143" s="481"/>
      <c r="BJ143" s="481"/>
      <c r="BK143" s="481"/>
      <c r="BL143" s="481"/>
      <c r="BM143" s="481"/>
      <c r="BN143" s="481"/>
      <c r="BO143" s="481"/>
      <c r="BP143" s="481"/>
      <c r="BQ143" s="481"/>
      <c r="BR143" s="481"/>
      <c r="BS143" s="481"/>
      <c r="BT143" s="481"/>
      <c r="BU143" s="481"/>
      <c r="BV143" s="481"/>
      <c r="BW143" s="481"/>
      <c r="BX143" s="481"/>
      <c r="BY143" s="481"/>
      <c r="BZ143" s="481"/>
      <c r="CA143" s="481"/>
      <c r="CB143" s="481"/>
      <c r="CC143" s="481"/>
      <c r="CD143" s="481"/>
      <c r="CE143" s="481"/>
      <c r="CF143" s="481"/>
      <c r="CG143" s="481"/>
      <c r="CH143" s="481"/>
      <c r="CI143" s="481"/>
      <c r="CJ143" s="481"/>
      <c r="CK143" s="481"/>
      <c r="CL143" s="481"/>
      <c r="CM143" s="481"/>
      <c r="CN143" s="481"/>
      <c r="CO143" s="481"/>
      <c r="CP143" s="481"/>
      <c r="CQ143" s="481"/>
      <c r="CR143" s="481"/>
      <c r="CS143" s="481"/>
      <c r="CT143" s="482" t="s">
        <v>5</v>
      </c>
      <c r="CU143" s="483"/>
      <c r="CV143" s="483"/>
      <c r="CW143" s="483"/>
      <c r="CX143" s="484"/>
      <c r="CY143" s="481">
        <v>50</v>
      </c>
      <c r="CZ143" s="485"/>
      <c r="DA143" s="428"/>
      <c r="DB143" s="429"/>
      <c r="DC143" s="430"/>
      <c r="DD143" s="12"/>
      <c r="DE143" s="12"/>
      <c r="DF143" s="12"/>
      <c r="DG143" s="12"/>
      <c r="DH143" s="13"/>
      <c r="DI143" s="14"/>
      <c r="DJ143" s="14"/>
      <c r="DK143" s="14"/>
      <c r="DL143" s="15"/>
      <c r="DN143" s="1"/>
    </row>
    <row r="144" spans="1:119" ht="24.75" hidden="1" customHeight="1">
      <c r="A144" s="350" t="s">
        <v>8</v>
      </c>
      <c r="B144" s="350" t="s">
        <v>108</v>
      </c>
      <c r="C144" s="353" t="s">
        <v>9</v>
      </c>
      <c r="D144" s="356" t="s">
        <v>10</v>
      </c>
      <c r="E144" s="419" t="s">
        <v>11</v>
      </c>
      <c r="F144" s="420"/>
      <c r="G144" s="420"/>
      <c r="H144" s="420"/>
      <c r="I144" s="420"/>
      <c r="J144" s="420"/>
      <c r="K144" s="420"/>
      <c r="L144" s="420"/>
      <c r="M144" s="421"/>
      <c r="N144" s="422" t="s">
        <v>5</v>
      </c>
      <c r="O144" s="423"/>
      <c r="P144" s="423"/>
      <c r="Q144" s="424"/>
      <c r="R144" s="233">
        <v>50</v>
      </c>
      <c r="S144" s="404" t="s">
        <v>12</v>
      </c>
      <c r="T144" s="404"/>
      <c r="U144" s="404"/>
      <c r="V144" s="404"/>
      <c r="W144" s="404"/>
      <c r="X144" s="404"/>
      <c r="Y144" s="404"/>
      <c r="Z144" s="405" t="s">
        <v>5</v>
      </c>
      <c r="AA144" s="425"/>
      <c r="AB144" s="425"/>
      <c r="AC144" s="406"/>
      <c r="AD144" s="176">
        <v>50</v>
      </c>
      <c r="AE144" s="419" t="s">
        <v>13</v>
      </c>
      <c r="AF144" s="420"/>
      <c r="AG144" s="420"/>
      <c r="AH144" s="420"/>
      <c r="AI144" s="420"/>
      <c r="AJ144" s="420"/>
      <c r="AK144" s="420"/>
      <c r="AL144" s="420"/>
      <c r="AM144" s="421"/>
      <c r="AN144" s="411" t="s">
        <v>5</v>
      </c>
      <c r="AO144" s="412"/>
      <c r="AP144" s="233">
        <v>35</v>
      </c>
      <c r="AQ144" s="404" t="s">
        <v>14</v>
      </c>
      <c r="AR144" s="404"/>
      <c r="AS144" s="404"/>
      <c r="AT144" s="404"/>
      <c r="AU144" s="404"/>
      <c r="AV144" s="404"/>
      <c r="AW144" s="405" t="s">
        <v>5</v>
      </c>
      <c r="AX144" s="406"/>
      <c r="AY144" s="232">
        <v>35</v>
      </c>
      <c r="AZ144" s="413" t="s">
        <v>15</v>
      </c>
      <c r="BA144" s="414"/>
      <c r="BB144" s="160">
        <v>30</v>
      </c>
      <c r="BC144" s="415" t="s">
        <v>16</v>
      </c>
      <c r="BD144" s="416"/>
      <c r="BE144" s="416"/>
      <c r="BF144" s="416"/>
      <c r="BG144" s="411" t="s">
        <v>5</v>
      </c>
      <c r="BH144" s="412"/>
      <c r="BI144" s="233">
        <v>20</v>
      </c>
      <c r="BJ144" s="404" t="s">
        <v>17</v>
      </c>
      <c r="BK144" s="404"/>
      <c r="BL144" s="404"/>
      <c r="BM144" s="404"/>
      <c r="BN144" s="404"/>
      <c r="BO144" s="404"/>
      <c r="BP144" s="404"/>
      <c r="BQ144" s="404"/>
      <c r="BR144" s="404"/>
      <c r="BS144" s="405" t="s">
        <v>5</v>
      </c>
      <c r="BT144" s="406"/>
      <c r="BU144" s="232">
        <v>20</v>
      </c>
      <c r="BV144" s="407" t="s">
        <v>109</v>
      </c>
      <c r="BW144" s="407"/>
      <c r="BX144" s="407"/>
      <c r="BY144" s="407"/>
      <c r="BZ144" s="408" t="s">
        <v>5</v>
      </c>
      <c r="CA144" s="408"/>
      <c r="CB144" s="177">
        <v>15</v>
      </c>
      <c r="CC144" s="409" t="s">
        <v>110</v>
      </c>
      <c r="CD144" s="409"/>
      <c r="CE144" s="409"/>
      <c r="CF144" s="409"/>
      <c r="CG144" s="410" t="s">
        <v>5</v>
      </c>
      <c r="CH144" s="410"/>
      <c r="CI144" s="178">
        <v>20</v>
      </c>
      <c r="CJ144" s="398" t="s">
        <v>111</v>
      </c>
      <c r="CK144" s="398"/>
      <c r="CL144" s="398"/>
      <c r="CM144" s="398"/>
      <c r="CN144" s="399" t="s">
        <v>5</v>
      </c>
      <c r="CO144" s="399"/>
      <c r="CP144" s="231">
        <v>15</v>
      </c>
      <c r="CQ144" s="400" t="s">
        <v>21</v>
      </c>
      <c r="CR144" s="400"/>
      <c r="CS144" s="400"/>
      <c r="CT144" s="400"/>
      <c r="CU144" s="400"/>
      <c r="CV144" s="400"/>
      <c r="CW144" s="400"/>
      <c r="CX144" s="401" t="s">
        <v>5</v>
      </c>
      <c r="CY144" s="401"/>
      <c r="CZ144" s="179">
        <v>10</v>
      </c>
      <c r="DA144" s="402" t="s">
        <v>5</v>
      </c>
      <c r="DB144" s="403"/>
      <c r="DC144" s="160">
        <v>25</v>
      </c>
      <c r="DD144" s="161"/>
      <c r="DE144" s="161"/>
      <c r="DF144" s="161"/>
      <c r="DG144" s="161"/>
      <c r="DH144" s="306" t="s">
        <v>22</v>
      </c>
      <c r="DI144" s="309" t="s">
        <v>23</v>
      </c>
      <c r="DJ144" s="312" t="s">
        <v>23</v>
      </c>
      <c r="DK144" s="315" t="s">
        <v>23</v>
      </c>
      <c r="DL144" s="282" t="s">
        <v>24</v>
      </c>
      <c r="DM144" s="282" t="s">
        <v>105</v>
      </c>
      <c r="DN144" s="282" t="s">
        <v>112</v>
      </c>
      <c r="DO144" s="282" t="s">
        <v>106</v>
      </c>
    </row>
    <row r="145" spans="1:127" ht="15" hidden="1" customHeight="1">
      <c r="A145" s="351"/>
      <c r="B145" s="351"/>
      <c r="C145" s="354"/>
      <c r="D145" s="357"/>
      <c r="E145" s="30">
        <v>1</v>
      </c>
      <c r="F145" s="227">
        <v>2</v>
      </c>
      <c r="G145" s="227">
        <v>3</v>
      </c>
      <c r="H145" s="227">
        <v>4</v>
      </c>
      <c r="I145" s="227">
        <v>5</v>
      </c>
      <c r="J145" s="227">
        <v>6</v>
      </c>
      <c r="K145" s="227">
        <v>7</v>
      </c>
      <c r="L145" s="227">
        <v>8</v>
      </c>
      <c r="M145" s="227">
        <v>9</v>
      </c>
      <c r="N145" s="227">
        <v>10</v>
      </c>
      <c r="O145" s="227">
        <v>11</v>
      </c>
      <c r="P145" s="227">
        <v>12</v>
      </c>
      <c r="Q145" s="336" t="s">
        <v>25</v>
      </c>
      <c r="R145" s="289" t="s">
        <v>26</v>
      </c>
      <c r="S145" s="29">
        <v>1</v>
      </c>
      <c r="T145" s="29">
        <v>2</v>
      </c>
      <c r="U145" s="29">
        <v>3</v>
      </c>
      <c r="V145" s="29">
        <v>4</v>
      </c>
      <c r="W145" s="29">
        <v>5</v>
      </c>
      <c r="X145" s="29">
        <v>6</v>
      </c>
      <c r="Y145" s="29">
        <v>7</v>
      </c>
      <c r="Z145" s="29">
        <v>8</v>
      </c>
      <c r="AA145" s="29">
        <v>9</v>
      </c>
      <c r="AB145" s="29">
        <v>10</v>
      </c>
      <c r="AC145" s="285" t="s">
        <v>25</v>
      </c>
      <c r="AD145" s="338" t="s">
        <v>26</v>
      </c>
      <c r="AE145" s="30">
        <v>1</v>
      </c>
      <c r="AF145" s="227">
        <v>2</v>
      </c>
      <c r="AG145" s="227">
        <v>3</v>
      </c>
      <c r="AH145" s="227">
        <v>4</v>
      </c>
      <c r="AI145" s="227">
        <v>5</v>
      </c>
      <c r="AJ145" s="227">
        <v>6</v>
      </c>
      <c r="AK145" s="227">
        <v>7</v>
      </c>
      <c r="AL145" s="227">
        <v>8</v>
      </c>
      <c r="AM145" s="227">
        <v>9</v>
      </c>
      <c r="AN145" s="227">
        <v>10</v>
      </c>
      <c r="AO145" s="336" t="s">
        <v>25</v>
      </c>
      <c r="AP145" s="289" t="s">
        <v>26</v>
      </c>
      <c r="AQ145" s="29">
        <v>1</v>
      </c>
      <c r="AR145" s="29">
        <v>2</v>
      </c>
      <c r="AS145" s="29">
        <v>3</v>
      </c>
      <c r="AT145" s="29">
        <v>4</v>
      </c>
      <c r="AU145" s="29">
        <v>5</v>
      </c>
      <c r="AV145" s="29">
        <v>6</v>
      </c>
      <c r="AW145" s="29">
        <v>7</v>
      </c>
      <c r="AX145" s="285" t="s">
        <v>25</v>
      </c>
      <c r="AY145" s="278" t="s">
        <v>113</v>
      </c>
      <c r="AZ145" s="297"/>
      <c r="BA145" s="298"/>
      <c r="BB145" s="287" t="s">
        <v>26</v>
      </c>
      <c r="BC145" s="30">
        <v>1</v>
      </c>
      <c r="BD145" s="227">
        <v>2</v>
      </c>
      <c r="BE145" s="227">
        <v>3</v>
      </c>
      <c r="BF145" s="227">
        <v>4</v>
      </c>
      <c r="BG145" s="227">
        <v>5</v>
      </c>
      <c r="BH145" s="288" t="s">
        <v>25</v>
      </c>
      <c r="BI145" s="289" t="s">
        <v>26</v>
      </c>
      <c r="BJ145" s="29">
        <v>1</v>
      </c>
      <c r="BK145" s="29">
        <v>2</v>
      </c>
      <c r="BL145" s="29">
        <v>3</v>
      </c>
      <c r="BM145" s="29">
        <v>4</v>
      </c>
      <c r="BN145" s="29">
        <v>5</v>
      </c>
      <c r="BO145" s="29">
        <v>6</v>
      </c>
      <c r="BP145" s="29">
        <v>7</v>
      </c>
      <c r="BQ145" s="29">
        <v>8</v>
      </c>
      <c r="BR145" s="29">
        <v>9</v>
      </c>
      <c r="BS145" s="29">
        <v>10</v>
      </c>
      <c r="BT145" s="290" t="s">
        <v>25</v>
      </c>
      <c r="BU145" s="278" t="s">
        <v>26</v>
      </c>
      <c r="BV145" s="31">
        <v>1</v>
      </c>
      <c r="BW145" s="31">
        <v>2</v>
      </c>
      <c r="BX145" s="31">
        <v>3</v>
      </c>
      <c r="BY145" s="31">
        <v>4</v>
      </c>
      <c r="BZ145" s="32">
        <v>5</v>
      </c>
      <c r="CA145" s="344" t="s">
        <v>25</v>
      </c>
      <c r="CB145" s="345" t="s">
        <v>26</v>
      </c>
      <c r="CC145" s="230">
        <v>1</v>
      </c>
      <c r="CD145" s="230">
        <v>2</v>
      </c>
      <c r="CE145" s="230">
        <v>3</v>
      </c>
      <c r="CF145" s="230">
        <v>4</v>
      </c>
      <c r="CG145" s="230">
        <v>5</v>
      </c>
      <c r="CH145" s="346" t="s">
        <v>25</v>
      </c>
      <c r="CI145" s="347" t="s">
        <v>26</v>
      </c>
      <c r="CJ145" s="34">
        <v>1</v>
      </c>
      <c r="CK145" s="34">
        <v>2</v>
      </c>
      <c r="CL145" s="34">
        <v>3</v>
      </c>
      <c r="CM145" s="34">
        <v>4</v>
      </c>
      <c r="CN145" s="34">
        <v>5</v>
      </c>
      <c r="CO145" s="348" t="s">
        <v>25</v>
      </c>
      <c r="CP145" s="349" t="s">
        <v>26</v>
      </c>
      <c r="CQ145" s="35">
        <v>1</v>
      </c>
      <c r="CR145" s="35">
        <v>2</v>
      </c>
      <c r="CS145" s="35">
        <v>3</v>
      </c>
      <c r="CT145" s="36">
        <v>4</v>
      </c>
      <c r="CU145" s="35">
        <v>5</v>
      </c>
      <c r="CV145" s="35">
        <v>6</v>
      </c>
      <c r="CW145" s="35">
        <v>7</v>
      </c>
      <c r="CX145" s="35">
        <v>8</v>
      </c>
      <c r="CY145" s="288" t="s">
        <v>25</v>
      </c>
      <c r="CZ145" s="318" t="s">
        <v>26</v>
      </c>
      <c r="DA145" s="37"/>
      <c r="DB145" s="38"/>
      <c r="DC145" s="287" t="s">
        <v>27</v>
      </c>
      <c r="DD145" s="39"/>
      <c r="DE145" s="39"/>
      <c r="DF145" s="39"/>
      <c r="DG145" s="39"/>
      <c r="DH145" s="307"/>
      <c r="DI145" s="310"/>
      <c r="DJ145" s="313"/>
      <c r="DK145" s="316"/>
      <c r="DL145" s="283"/>
      <c r="DM145" s="283"/>
      <c r="DN145" s="283"/>
      <c r="DO145" s="283"/>
    </row>
    <row r="146" spans="1:127" ht="17.25" hidden="1" customHeight="1">
      <c r="A146" s="351"/>
      <c r="B146" s="351"/>
      <c r="C146" s="354"/>
      <c r="D146" s="40" t="s">
        <v>28</v>
      </c>
      <c r="E146" s="180"/>
      <c r="F146" s="43"/>
      <c r="G146" s="43"/>
      <c r="H146" s="43"/>
      <c r="I146" s="43"/>
      <c r="J146" s="43"/>
      <c r="K146" s="43"/>
      <c r="L146" s="43"/>
      <c r="M146" s="43"/>
      <c r="N146" s="44"/>
      <c r="O146" s="44"/>
      <c r="P146" s="44"/>
      <c r="Q146" s="337"/>
      <c r="R146" s="289"/>
      <c r="S146" s="46"/>
      <c r="T146" s="46"/>
      <c r="U146" s="46"/>
      <c r="V146" s="46"/>
      <c r="W146" s="46"/>
      <c r="X146" s="46"/>
      <c r="Y146" s="46"/>
      <c r="Z146" s="46"/>
      <c r="AA146" s="47"/>
      <c r="AB146" s="47"/>
      <c r="AC146" s="286"/>
      <c r="AD146" s="338"/>
      <c r="AE146" s="180"/>
      <c r="AF146" s="43"/>
      <c r="AG146" s="43"/>
      <c r="AH146" s="43"/>
      <c r="AI146" s="43"/>
      <c r="AJ146" s="43"/>
      <c r="AK146" s="43"/>
      <c r="AL146" s="43"/>
      <c r="AM146" s="43"/>
      <c r="AN146" s="43"/>
      <c r="AO146" s="337"/>
      <c r="AP146" s="289"/>
      <c r="AQ146" s="46"/>
      <c r="AR146" s="46"/>
      <c r="AS146" s="46"/>
      <c r="AT146" s="46"/>
      <c r="AU146" s="46"/>
      <c r="AV146" s="46"/>
      <c r="AW146" s="46"/>
      <c r="AX146" s="286"/>
      <c r="AY146" s="278"/>
      <c r="AZ146" s="417"/>
      <c r="BA146" s="418"/>
      <c r="BB146" s="287"/>
      <c r="BC146" s="180"/>
      <c r="BD146" s="43"/>
      <c r="BE146" s="43"/>
      <c r="BF146" s="43"/>
      <c r="BG146" s="43"/>
      <c r="BH146" s="288"/>
      <c r="BI146" s="289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290"/>
      <c r="BU146" s="278"/>
      <c r="BV146" s="49"/>
      <c r="BW146" s="49"/>
      <c r="BX146" s="49"/>
      <c r="BY146" s="49"/>
      <c r="BZ146" s="50"/>
      <c r="CA146" s="344"/>
      <c r="CB146" s="345"/>
      <c r="CC146" s="52"/>
      <c r="CD146" s="52"/>
      <c r="CE146" s="52"/>
      <c r="CF146" s="52"/>
      <c r="CG146" s="52"/>
      <c r="CH146" s="346"/>
      <c r="CI146" s="347"/>
      <c r="CJ146" s="54"/>
      <c r="CK146" s="54"/>
      <c r="CL146" s="54"/>
      <c r="CM146" s="54"/>
      <c r="CN146" s="54"/>
      <c r="CO146" s="348"/>
      <c r="CP146" s="349"/>
      <c r="CQ146" s="57"/>
      <c r="CR146" s="57"/>
      <c r="CS146" s="57"/>
      <c r="CT146" s="181"/>
      <c r="CU146" s="57"/>
      <c r="CV146" s="57"/>
      <c r="CW146" s="57"/>
      <c r="CX146" s="57"/>
      <c r="CY146" s="288"/>
      <c r="CZ146" s="318"/>
      <c r="DA146" s="394"/>
      <c r="DB146" s="395"/>
      <c r="DC146" s="287"/>
      <c r="DD146" s="39" t="s">
        <v>29</v>
      </c>
      <c r="DE146" s="39" t="s">
        <v>30</v>
      </c>
      <c r="DF146" s="39" t="s">
        <v>31</v>
      </c>
      <c r="DG146" s="39" t="s">
        <v>32</v>
      </c>
      <c r="DH146" s="307"/>
      <c r="DI146" s="311"/>
      <c r="DJ146" s="314"/>
      <c r="DK146" s="317"/>
      <c r="DL146" s="283"/>
      <c r="DM146" s="283"/>
      <c r="DN146" s="283"/>
      <c r="DO146" s="283"/>
    </row>
    <row r="147" spans="1:127" ht="15" hidden="1" customHeight="1" thickBot="1">
      <c r="A147" s="352"/>
      <c r="B147" s="352"/>
      <c r="C147" s="355"/>
      <c r="D147" s="40" t="s">
        <v>33</v>
      </c>
      <c r="E147" s="30"/>
      <c r="F147" s="227"/>
      <c r="G147" s="227"/>
      <c r="H147" s="227"/>
      <c r="I147" s="227"/>
      <c r="J147" s="227"/>
      <c r="K147" s="227"/>
      <c r="L147" s="227"/>
      <c r="M147" s="227"/>
      <c r="N147" s="227"/>
      <c r="O147" s="227"/>
      <c r="P147" s="227"/>
      <c r="Q147" s="227">
        <f>SUM(E147:P147)</f>
        <v>0</v>
      </c>
      <c r="R147" s="28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>
        <f>SUM(S147:AB147)</f>
        <v>0</v>
      </c>
      <c r="AD147" s="338"/>
      <c r="AE147" s="30"/>
      <c r="AF147" s="227"/>
      <c r="AG147" s="227"/>
      <c r="AH147" s="227"/>
      <c r="AI147" s="227"/>
      <c r="AJ147" s="227"/>
      <c r="AK147" s="227"/>
      <c r="AL147" s="227"/>
      <c r="AM147" s="227"/>
      <c r="AN147" s="227"/>
      <c r="AO147" s="227">
        <f>SUM(AE147:AN147)</f>
        <v>0</v>
      </c>
      <c r="AP147" s="289"/>
      <c r="AQ147" s="29"/>
      <c r="AR147" s="29"/>
      <c r="AS147" s="29"/>
      <c r="AT147" s="29"/>
      <c r="AU147" s="29"/>
      <c r="AV147" s="29"/>
      <c r="AW147" s="29"/>
      <c r="AX147" s="29">
        <f>SUM(AQ147:AW147)</f>
        <v>0</v>
      </c>
      <c r="AY147" s="278"/>
      <c r="AZ147" s="390"/>
      <c r="BA147" s="391"/>
      <c r="BB147" s="287"/>
      <c r="BC147" s="30"/>
      <c r="BD147" s="227"/>
      <c r="BE147" s="227"/>
      <c r="BF147" s="227"/>
      <c r="BG147" s="227"/>
      <c r="BH147" s="227">
        <f>SUM(BC147:BG147)</f>
        <v>0</v>
      </c>
      <c r="BI147" s="28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>
        <f>SUM(BJ147:BS147)</f>
        <v>0</v>
      </c>
      <c r="BU147" s="278"/>
      <c r="BV147" s="31"/>
      <c r="BW147" s="31"/>
      <c r="BX147" s="31"/>
      <c r="BY147" s="31"/>
      <c r="BZ147" s="31"/>
      <c r="CA147" s="32">
        <f>SUM(BV147:BZ147)</f>
        <v>0</v>
      </c>
      <c r="CB147" s="345"/>
      <c r="CC147" s="230"/>
      <c r="CD147" s="230"/>
      <c r="CE147" s="230"/>
      <c r="CF147" s="230"/>
      <c r="CG147" s="230"/>
      <c r="CH147" s="230">
        <f>SUM(CC147:CG147)</f>
        <v>0</v>
      </c>
      <c r="CI147" s="347"/>
      <c r="CJ147" s="34"/>
      <c r="CK147" s="34"/>
      <c r="CL147" s="34"/>
      <c r="CM147" s="34"/>
      <c r="CN147" s="34"/>
      <c r="CO147" s="63">
        <f>SUM(CJ147:CN147)</f>
        <v>0</v>
      </c>
      <c r="CP147" s="349"/>
      <c r="CQ147" s="35"/>
      <c r="CR147" s="35"/>
      <c r="CS147" s="35"/>
      <c r="CT147" s="36"/>
      <c r="CU147" s="35"/>
      <c r="CV147" s="35"/>
      <c r="CW147" s="35"/>
      <c r="CX147" s="35"/>
      <c r="CY147" s="66">
        <f>SUM(CQ147:CX147)</f>
        <v>0</v>
      </c>
      <c r="CZ147" s="318"/>
      <c r="DA147" s="396"/>
      <c r="DB147" s="397"/>
      <c r="DC147" s="319"/>
      <c r="DD147" s="39"/>
      <c r="DE147" s="39"/>
      <c r="DF147" s="39"/>
      <c r="DG147" s="39"/>
      <c r="DH147" s="308"/>
      <c r="DI147" s="67" t="s">
        <v>34</v>
      </c>
      <c r="DJ147" s="68" t="s">
        <v>35</v>
      </c>
      <c r="DK147" s="69" t="s">
        <v>36</v>
      </c>
      <c r="DL147" s="283"/>
      <c r="DM147" s="283"/>
      <c r="DN147" s="283"/>
      <c r="DO147" s="283"/>
      <c r="DR147" s="279" t="s">
        <v>37</v>
      </c>
      <c r="DS147" s="279"/>
      <c r="DT147" s="279"/>
      <c r="DU147" s="279"/>
      <c r="DV147" s="279"/>
      <c r="DW147" s="279"/>
    </row>
    <row r="148" spans="1:127" ht="18" hidden="1" customHeight="1">
      <c r="A148" s="70">
        <v>136671050011</v>
      </c>
      <c r="B148" s="71">
        <v>1669</v>
      </c>
      <c r="C148" s="476" t="s">
        <v>223</v>
      </c>
      <c r="D148" s="477"/>
      <c r="E148" s="182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 t="str">
        <f t="shared" ref="Q148:Q187" si="130">IF(SUMIFS(E148:P148,E148:P148,"&gt;=0")=0,"",SUMIFS(E148:P148,E148:P148,"&gt;=0"))</f>
        <v/>
      </c>
      <c r="R148" s="76" t="str">
        <f t="shared" ref="R148:R187" si="131">IFERROR(IF($R$144=0,0,((Q148/SUMIFS($E$147:$P$147,E148:P148,"&gt;=0")*100))),"")</f>
        <v/>
      </c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 t="str">
        <f t="shared" ref="AC148:AC187" si="132">IF(SUMIFS(S148:AB148,S148:AB148,"&gt;=0")=0,"",SUMIFS(S148:AB148,S148:AB148,"&gt;=0"))</f>
        <v/>
      </c>
      <c r="AD148" s="79" t="str">
        <f t="shared" ref="AD148:AD187" si="133">IFERROR(IF($AD$144=0,0,((AC148/SUMIFS($S$147:$AB$147,S148:AB148,"&gt;=0")*100))),"")</f>
        <v/>
      </c>
      <c r="AE148" s="182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 t="str">
        <f t="shared" ref="AO148:AO187" si="134">IF(SUMIFS(AE148:AN148,AE148:AN148,"&gt;=0")=0,"",SUMIFS(AE148:AN148,AE148:AN148,"&gt;=0"))</f>
        <v/>
      </c>
      <c r="AP148" s="76" t="str">
        <f t="shared" ref="AP148:AP187" si="135">IFERROR(IF($AP$144=0,0,((AO148/SUMIFS($AE$147:$AN$147,AE148:AN148,"&gt;=0"))*100)),"")</f>
        <v/>
      </c>
      <c r="AQ148" s="78"/>
      <c r="AR148" s="78"/>
      <c r="AS148" s="78"/>
      <c r="AT148" s="78"/>
      <c r="AU148" s="78"/>
      <c r="AV148" s="78"/>
      <c r="AW148" s="78"/>
      <c r="AX148" s="78" t="str">
        <f t="shared" ref="AX148:AX187" si="136">IF(SUMIFS(AQ148:AW148,AQ148:AW148,"&gt;=0")=0,"",SUMIFS(AQ148:AW148,AQ148:AW148,"&gt;=0"))</f>
        <v/>
      </c>
      <c r="AY148" s="78" t="str">
        <f t="shared" ref="AY148:AY187" si="137">IFERROR(IF($AY$144=0,0,((AX148/SUMIFS($AQ$147:$AW$147,AQ148:AW148,"&gt;=0"))*100)),"")</f>
        <v/>
      </c>
      <c r="AZ148" s="384"/>
      <c r="BA148" s="385"/>
      <c r="BB148" s="80" t="str">
        <f t="shared" ref="BB148:BB187" si="138">IFERROR(IF(OR($BB$144="",$BB$144=0),0,IF(AZ148/$AZ$147*100=0,"",AZ148/$AZ$147*100)),"")</f>
        <v/>
      </c>
      <c r="BC148" s="182"/>
      <c r="BD148" s="76"/>
      <c r="BE148" s="76"/>
      <c r="BF148" s="76"/>
      <c r="BG148" s="76"/>
      <c r="BH148" s="76" t="str">
        <f t="shared" ref="BH148:BH187" si="139">IF(SUMIFS(BC148:BG148,BC148:BG148,"&gt;=0")=0,"",SUMIFS(BC148:BG148,BC148:BG148,"&gt;=0"))</f>
        <v/>
      </c>
      <c r="BI148" s="76" t="str">
        <f t="shared" ref="BI148:BI187" si="140">IFERROR(IF($BI$144=0,0,((BH148/SUMIFS($BC$147:$BG$147,BC148:BG148,"&gt;=0"))*100)),"")</f>
        <v/>
      </c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 t="str">
        <f t="shared" ref="BT148:BT187" si="141">IF(SUMIFS(BJ148:BS148,BJ148:BS148,"&gt;=0")=0,"",SUMIFS(BJ148:BS148,BJ148:BS148,"&gt;=0"))</f>
        <v/>
      </c>
      <c r="BU148" s="78" t="str">
        <f t="shared" ref="BU148:BU187" si="142">IFERROR(IF($BU$144=0,0,((BT148/SUMIFS($BJ$147:$BS$147,BJ148:BS148,"&gt;=0"))*100)),"")</f>
        <v/>
      </c>
      <c r="BV148" s="82"/>
      <c r="BW148" s="82"/>
      <c r="BX148" s="82"/>
      <c r="BY148" s="82"/>
      <c r="BZ148" s="82"/>
      <c r="CA148" s="82" t="str">
        <f t="shared" ref="CA148:CA187" si="143">IF(SUMIFS(BV148:BZ148,BV148:BZ148,"&gt;=0")=0,"",SUMIFS(BV148:BZ148,BV148:BZ148,"&gt;=0"))</f>
        <v/>
      </c>
      <c r="CB148" s="82" t="str">
        <f t="shared" ref="CB148:CB187" si="144">IFERROR(IF($CB$144=0,0,((CA148/SUMIFS($BV$147:$BZ$147,BV148:BZ148,"&gt;=0"))*100)),"")</f>
        <v/>
      </c>
      <c r="CC148" s="84"/>
      <c r="CD148" s="84"/>
      <c r="CE148" s="84"/>
      <c r="CF148" s="84"/>
      <c r="CG148" s="84"/>
      <c r="CH148" s="84" t="str">
        <f t="shared" ref="CH148:CH187" si="145">IF(SUMIFS(CC148:CG148,CC148:CG148,"&gt;=0")=0,"",SUMIFS(CC148:CG148,CC148:CG148,"&gt;=0"))</f>
        <v/>
      </c>
      <c r="CI148" s="84" t="str">
        <f t="shared" ref="CI148:CI187" si="146">IFERROR(IF($CI$144=0,0,((CH148/SUMIFS($CC$147:$CG$147,CC148:CG148,"&gt;=0"))*100)),"")</f>
        <v/>
      </c>
      <c r="CJ148" s="86"/>
      <c r="CK148" s="86"/>
      <c r="CL148" s="86"/>
      <c r="CM148" s="86"/>
      <c r="CN148" s="86"/>
      <c r="CO148" s="86" t="str">
        <f t="shared" ref="CO148:CO187" si="147">IF(SUMIFS(CJ148:CN148,CJ148:CN148,"&gt;=0")=0,"",SUMIFS(CJ148:CN148,CJ148:CN148,"&gt;=0"))</f>
        <v/>
      </c>
      <c r="CP148" s="86" t="str">
        <f t="shared" ref="CP148:CP187" si="148">IFERROR(IF($CP$144=0,0,((CO148/SUMIFS($CJ$147:$CN$147,CJ148:CN148,"&gt;=0"))*100)),"")</f>
        <v/>
      </c>
      <c r="CQ148" s="182"/>
      <c r="CR148" s="76"/>
      <c r="CS148" s="76"/>
      <c r="CT148" s="88"/>
      <c r="CU148" s="88"/>
      <c r="CV148" s="88"/>
      <c r="CW148" s="88"/>
      <c r="CX148" s="88"/>
      <c r="CY148" s="88" t="str">
        <f t="shared" ref="CY148:CY187" si="149">IF(SUMIFS(CQ148:CX148,CQ148:CX148,"&gt;=0")=0,"",SUMIFS(CQ148:CX148,CQ148:CX148,"&gt;=0"))</f>
        <v/>
      </c>
      <c r="CZ148" s="89" t="str">
        <f t="shared" ref="CZ148:CZ187" si="150">IFERROR(IF($CZ$144=0,0,((CY148/SUMIFS($CQ$147:$CX$147,CQ148:CX148,"&gt;=0"))*100)),"")</f>
        <v/>
      </c>
      <c r="DA148" s="392"/>
      <c r="DB148" s="393"/>
      <c r="DC148" s="80" t="str">
        <f t="shared" ref="DC148:DC187" si="151">IFERROR(IF(OR($DC$144="",$DC$144=0),0,IF((DA148/$DA$146*100)*$DC$144/100=0,"",(DA148/$DA$146*100)*$DC$144/100)),"")</f>
        <v/>
      </c>
      <c r="DD148" s="162" t="str">
        <f t="shared" ref="DD148:DD187" si="152">IFERROR((R148*$R$144+AD148*$AD$144)/100*$AC$143/100,"")</f>
        <v/>
      </c>
      <c r="DE148" s="162" t="str">
        <f t="shared" ref="DE148:DE187" si="153">IFERROR(((AP148*$AP$144+AY148*$AY$144+BB148*$BB$144)/100)*$BA$143/100,"")</f>
        <v/>
      </c>
      <c r="DF148" s="162" t="str">
        <f t="shared" ref="DF148:DF187" si="154">IFERROR(((BI148*$BI$144+BU148*$BU$144+CB148*$CB$144+CI148*$CI$144+CP148*$CP$144+CZ148*$CZ$144)/100)*$CY$143/100,"")</f>
        <v/>
      </c>
      <c r="DG148" s="162" t="str">
        <f t="shared" ref="DG148:DG187" si="155">IFERROR(DC148,"")</f>
        <v/>
      </c>
      <c r="DH148" s="93" t="str">
        <f t="shared" ref="DH148:DH187" si="156">IFERROR(IF(AND($C$143="",$E$142="",$AE$142="",$BC$142="",$E$141=""),IF(SUM(DD148:DG148)=0,"",SUM(DD148:DG148)),""),"")</f>
        <v/>
      </c>
      <c r="DI148" s="94" t="str">
        <f t="shared" ref="DI148:DI187" si="157">IFERROR(75+(100-75)/(100-60)*(DH148-60),"")</f>
        <v/>
      </c>
      <c r="DJ148" s="95" t="str">
        <f t="shared" ref="DJ148:DJ187" si="158">IFERROR(75+(100-75)/(100-55)*(DH148-55),"")</f>
        <v/>
      </c>
      <c r="DK148" s="96" t="str">
        <f t="shared" ref="DK148:DK187" si="159">IFERROR(75+(100-75)/(100-50)*(DH148-50),"")</f>
        <v/>
      </c>
      <c r="DL148" s="97" t="str">
        <f t="shared" ref="DL148:DL187" si="160">IFERROR(IF(ROUND(IF($C$142="Green",DI148,IF($C$142="Orange",DJ148,IF($C$142="Yellow",DK148,"Error!"))),0)&lt;70,70,ROUND(IF($C$142="Green",DI148,IF($C$142="Orange",DJ148,IF($C$142="Yellow",DK148,"Error!"))),0)),"")</f>
        <v/>
      </c>
      <c r="DM148" s="164" t="str">
        <f t="shared" ref="DM148:DM173" si="161">IFERROR(DL148-DL81,"")</f>
        <v/>
      </c>
      <c r="DN148" s="225">
        <f t="shared" ref="DN148:DN173" si="162">DL81</f>
        <v>83</v>
      </c>
      <c r="DO148" s="225">
        <f t="shared" ref="DO148:DO172" si="163">DL13</f>
        <v>81</v>
      </c>
      <c r="DR148" s="275" t="s">
        <v>40</v>
      </c>
      <c r="DS148" s="275"/>
      <c r="DT148" s="275"/>
      <c r="DU148" s="275"/>
      <c r="DV148" s="276">
        <f>COUNTIFS($DL$148:$DL$187,"&gt;=95",$DL$148:$DL$187,"&lt;=100")</f>
        <v>0</v>
      </c>
      <c r="DW148" s="276"/>
    </row>
    <row r="149" spans="1:127" ht="18" hidden="1" customHeight="1">
      <c r="A149" s="70">
        <v>136678050011</v>
      </c>
      <c r="B149" s="99">
        <v>1670</v>
      </c>
      <c r="C149" s="476" t="s">
        <v>224</v>
      </c>
      <c r="D149" s="477"/>
      <c r="E149" s="182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 t="str">
        <f t="shared" si="130"/>
        <v/>
      </c>
      <c r="R149" s="76" t="str">
        <f t="shared" si="131"/>
        <v/>
      </c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 t="str">
        <f t="shared" si="132"/>
        <v/>
      </c>
      <c r="AD149" s="79" t="str">
        <f t="shared" si="133"/>
        <v/>
      </c>
      <c r="AE149" s="182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 t="str">
        <f t="shared" si="134"/>
        <v/>
      </c>
      <c r="AP149" s="76" t="str">
        <f t="shared" si="135"/>
        <v/>
      </c>
      <c r="AQ149" s="78"/>
      <c r="AR149" s="78"/>
      <c r="AS149" s="78"/>
      <c r="AT149" s="78"/>
      <c r="AU149" s="78"/>
      <c r="AV149" s="78"/>
      <c r="AW149" s="78"/>
      <c r="AX149" s="78" t="str">
        <f t="shared" si="136"/>
        <v/>
      </c>
      <c r="AY149" s="78" t="str">
        <f t="shared" si="137"/>
        <v/>
      </c>
      <c r="AZ149" s="384"/>
      <c r="BA149" s="385"/>
      <c r="BB149" s="80" t="str">
        <f t="shared" si="138"/>
        <v/>
      </c>
      <c r="BC149" s="182"/>
      <c r="BD149" s="76"/>
      <c r="BE149" s="76"/>
      <c r="BF149" s="76"/>
      <c r="BG149" s="76"/>
      <c r="BH149" s="76" t="str">
        <f t="shared" si="139"/>
        <v/>
      </c>
      <c r="BI149" s="76" t="str">
        <f t="shared" si="140"/>
        <v/>
      </c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 t="str">
        <f t="shared" si="141"/>
        <v/>
      </c>
      <c r="BU149" s="78" t="str">
        <f t="shared" si="142"/>
        <v/>
      </c>
      <c r="BV149" s="82"/>
      <c r="BW149" s="82"/>
      <c r="BX149" s="82"/>
      <c r="BY149" s="82"/>
      <c r="BZ149" s="82"/>
      <c r="CA149" s="82" t="str">
        <f t="shared" si="143"/>
        <v/>
      </c>
      <c r="CB149" s="82" t="str">
        <f t="shared" si="144"/>
        <v/>
      </c>
      <c r="CC149" s="84"/>
      <c r="CD149" s="84"/>
      <c r="CE149" s="84"/>
      <c r="CF149" s="84"/>
      <c r="CG149" s="84"/>
      <c r="CH149" s="84" t="str">
        <f t="shared" si="145"/>
        <v/>
      </c>
      <c r="CI149" s="84" t="str">
        <f t="shared" si="146"/>
        <v/>
      </c>
      <c r="CJ149" s="86"/>
      <c r="CK149" s="86"/>
      <c r="CL149" s="86"/>
      <c r="CM149" s="86"/>
      <c r="CN149" s="86"/>
      <c r="CO149" s="86" t="str">
        <f t="shared" si="147"/>
        <v/>
      </c>
      <c r="CP149" s="86" t="str">
        <f t="shared" si="148"/>
        <v/>
      </c>
      <c r="CQ149" s="182"/>
      <c r="CR149" s="76"/>
      <c r="CS149" s="76"/>
      <c r="CT149" s="88"/>
      <c r="CU149" s="88"/>
      <c r="CV149" s="88"/>
      <c r="CW149" s="88"/>
      <c r="CX149" s="88"/>
      <c r="CY149" s="88" t="str">
        <f t="shared" si="149"/>
        <v/>
      </c>
      <c r="CZ149" s="89" t="str">
        <f t="shared" si="150"/>
        <v/>
      </c>
      <c r="DA149" s="386"/>
      <c r="DB149" s="385"/>
      <c r="DC149" s="80" t="str">
        <f t="shared" si="151"/>
        <v/>
      </c>
      <c r="DD149" s="162" t="str">
        <f t="shared" si="152"/>
        <v/>
      </c>
      <c r="DE149" s="162" t="str">
        <f t="shared" si="153"/>
        <v/>
      </c>
      <c r="DF149" s="162" t="str">
        <f t="shared" si="154"/>
        <v/>
      </c>
      <c r="DG149" s="162" t="str">
        <f t="shared" si="155"/>
        <v/>
      </c>
      <c r="DH149" s="93" t="str">
        <f t="shared" si="156"/>
        <v/>
      </c>
      <c r="DI149" s="94" t="str">
        <f t="shared" si="157"/>
        <v/>
      </c>
      <c r="DJ149" s="95" t="str">
        <f t="shared" si="158"/>
        <v/>
      </c>
      <c r="DK149" s="96" t="str">
        <f t="shared" si="159"/>
        <v/>
      </c>
      <c r="DL149" s="97" t="str">
        <f t="shared" si="160"/>
        <v/>
      </c>
      <c r="DM149" s="164" t="str">
        <f t="shared" si="161"/>
        <v/>
      </c>
      <c r="DN149" s="225">
        <f t="shared" si="162"/>
        <v>76</v>
      </c>
      <c r="DO149" s="225">
        <f t="shared" si="163"/>
        <v>75</v>
      </c>
      <c r="DR149" s="275" t="s">
        <v>43</v>
      </c>
      <c r="DS149" s="275"/>
      <c r="DT149" s="275"/>
      <c r="DU149" s="275"/>
      <c r="DV149" s="276">
        <f>COUNTIFS($DL$148:$DL$187,"&gt;=90",$DL$148:$DL$187,"&lt;95")</f>
        <v>0</v>
      </c>
      <c r="DW149" s="276"/>
    </row>
    <row r="150" spans="1:127" ht="18" hidden="1" customHeight="1">
      <c r="A150" s="70">
        <v>305420120010</v>
      </c>
      <c r="B150" s="71">
        <v>1671</v>
      </c>
      <c r="C150" s="476" t="s">
        <v>225</v>
      </c>
      <c r="D150" s="477"/>
      <c r="E150" s="182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 t="str">
        <f t="shared" si="130"/>
        <v/>
      </c>
      <c r="R150" s="76" t="str">
        <f t="shared" si="131"/>
        <v/>
      </c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 t="str">
        <f t="shared" si="132"/>
        <v/>
      </c>
      <c r="AD150" s="79" t="str">
        <f t="shared" si="133"/>
        <v/>
      </c>
      <c r="AE150" s="182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 t="str">
        <f t="shared" si="134"/>
        <v/>
      </c>
      <c r="AP150" s="76" t="str">
        <f t="shared" si="135"/>
        <v/>
      </c>
      <c r="AQ150" s="78"/>
      <c r="AR150" s="78"/>
      <c r="AS150" s="78"/>
      <c r="AT150" s="78"/>
      <c r="AU150" s="78"/>
      <c r="AV150" s="78"/>
      <c r="AW150" s="78"/>
      <c r="AX150" s="78" t="str">
        <f t="shared" si="136"/>
        <v/>
      </c>
      <c r="AY150" s="78" t="str">
        <f t="shared" si="137"/>
        <v/>
      </c>
      <c r="AZ150" s="384"/>
      <c r="BA150" s="385"/>
      <c r="BB150" s="80" t="str">
        <f t="shared" si="138"/>
        <v/>
      </c>
      <c r="BC150" s="182"/>
      <c r="BD150" s="76"/>
      <c r="BE150" s="76"/>
      <c r="BF150" s="76"/>
      <c r="BG150" s="76"/>
      <c r="BH150" s="76" t="str">
        <f t="shared" si="139"/>
        <v/>
      </c>
      <c r="BI150" s="76" t="str">
        <f t="shared" si="140"/>
        <v/>
      </c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 t="str">
        <f t="shared" si="141"/>
        <v/>
      </c>
      <c r="BU150" s="78" t="str">
        <f t="shared" si="142"/>
        <v/>
      </c>
      <c r="BV150" s="82"/>
      <c r="BW150" s="82"/>
      <c r="BX150" s="82"/>
      <c r="BY150" s="82"/>
      <c r="BZ150" s="82"/>
      <c r="CA150" s="82" t="str">
        <f t="shared" si="143"/>
        <v/>
      </c>
      <c r="CB150" s="82" t="str">
        <f t="shared" si="144"/>
        <v/>
      </c>
      <c r="CC150" s="84"/>
      <c r="CD150" s="84"/>
      <c r="CE150" s="84"/>
      <c r="CF150" s="84"/>
      <c r="CG150" s="84"/>
      <c r="CH150" s="84" t="str">
        <f t="shared" si="145"/>
        <v/>
      </c>
      <c r="CI150" s="84" t="str">
        <f t="shared" si="146"/>
        <v/>
      </c>
      <c r="CJ150" s="86"/>
      <c r="CK150" s="86"/>
      <c r="CL150" s="86"/>
      <c r="CM150" s="86"/>
      <c r="CN150" s="86"/>
      <c r="CO150" s="86" t="str">
        <f t="shared" si="147"/>
        <v/>
      </c>
      <c r="CP150" s="86" t="str">
        <f t="shared" si="148"/>
        <v/>
      </c>
      <c r="CQ150" s="182"/>
      <c r="CR150" s="76"/>
      <c r="CS150" s="76"/>
      <c r="CT150" s="88"/>
      <c r="CU150" s="88"/>
      <c r="CV150" s="88"/>
      <c r="CW150" s="88"/>
      <c r="CX150" s="88"/>
      <c r="CY150" s="88" t="str">
        <f t="shared" si="149"/>
        <v/>
      </c>
      <c r="CZ150" s="89" t="str">
        <f t="shared" si="150"/>
        <v/>
      </c>
      <c r="DA150" s="386"/>
      <c r="DB150" s="385"/>
      <c r="DC150" s="80" t="str">
        <f t="shared" si="151"/>
        <v/>
      </c>
      <c r="DD150" s="162" t="str">
        <f t="shared" si="152"/>
        <v/>
      </c>
      <c r="DE150" s="162" t="str">
        <f t="shared" si="153"/>
        <v/>
      </c>
      <c r="DF150" s="162" t="str">
        <f t="shared" si="154"/>
        <v/>
      </c>
      <c r="DG150" s="162" t="str">
        <f t="shared" si="155"/>
        <v/>
      </c>
      <c r="DH150" s="93" t="str">
        <f t="shared" si="156"/>
        <v/>
      </c>
      <c r="DI150" s="94" t="str">
        <f t="shared" si="157"/>
        <v/>
      </c>
      <c r="DJ150" s="95" t="str">
        <f t="shared" si="158"/>
        <v/>
      </c>
      <c r="DK150" s="96" t="str">
        <f t="shared" si="159"/>
        <v/>
      </c>
      <c r="DL150" s="97" t="str">
        <f t="shared" si="160"/>
        <v/>
      </c>
      <c r="DM150" s="164" t="str">
        <f t="shared" si="161"/>
        <v/>
      </c>
      <c r="DN150" s="225">
        <f t="shared" si="162"/>
        <v>84</v>
      </c>
      <c r="DO150" s="225">
        <f t="shared" si="163"/>
        <v>83</v>
      </c>
      <c r="DR150" s="275" t="s">
        <v>46</v>
      </c>
      <c r="DS150" s="275"/>
      <c r="DT150" s="275"/>
      <c r="DU150" s="275"/>
      <c r="DV150" s="276">
        <f>COUNTIFS($DL$148:$DL$187,"&gt;=85",$DL$148:$DL$187,"&lt;90")</f>
        <v>0</v>
      </c>
      <c r="DW150" s="276"/>
    </row>
    <row r="151" spans="1:127" ht="18" hidden="1" customHeight="1">
      <c r="A151" s="70">
        <v>136673050022</v>
      </c>
      <c r="B151" s="103">
        <v>1672</v>
      </c>
      <c r="C151" s="468" t="s">
        <v>226</v>
      </c>
      <c r="D151" s="469"/>
      <c r="E151" s="182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 t="str">
        <f t="shared" si="130"/>
        <v/>
      </c>
      <c r="R151" s="76" t="str">
        <f t="shared" si="131"/>
        <v/>
      </c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 t="str">
        <f t="shared" si="132"/>
        <v/>
      </c>
      <c r="AD151" s="79" t="str">
        <f t="shared" si="133"/>
        <v/>
      </c>
      <c r="AE151" s="182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 t="str">
        <f t="shared" si="134"/>
        <v/>
      </c>
      <c r="AP151" s="76" t="str">
        <f t="shared" si="135"/>
        <v/>
      </c>
      <c r="AQ151" s="78"/>
      <c r="AR151" s="78"/>
      <c r="AS151" s="78"/>
      <c r="AT151" s="78"/>
      <c r="AU151" s="78"/>
      <c r="AV151" s="78"/>
      <c r="AW151" s="78"/>
      <c r="AX151" s="78" t="str">
        <f t="shared" si="136"/>
        <v/>
      </c>
      <c r="AY151" s="78" t="str">
        <f t="shared" si="137"/>
        <v/>
      </c>
      <c r="AZ151" s="384"/>
      <c r="BA151" s="385"/>
      <c r="BB151" s="80" t="str">
        <f t="shared" si="138"/>
        <v/>
      </c>
      <c r="BC151" s="182"/>
      <c r="BD151" s="76"/>
      <c r="BE151" s="76"/>
      <c r="BF151" s="76"/>
      <c r="BG151" s="76"/>
      <c r="BH151" s="76" t="str">
        <f t="shared" si="139"/>
        <v/>
      </c>
      <c r="BI151" s="76" t="str">
        <f t="shared" si="140"/>
        <v/>
      </c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 t="str">
        <f t="shared" si="141"/>
        <v/>
      </c>
      <c r="BU151" s="78" t="str">
        <f t="shared" si="142"/>
        <v/>
      </c>
      <c r="BV151" s="82"/>
      <c r="BW151" s="82"/>
      <c r="BX151" s="82"/>
      <c r="BY151" s="82"/>
      <c r="BZ151" s="82"/>
      <c r="CA151" s="82" t="str">
        <f t="shared" si="143"/>
        <v/>
      </c>
      <c r="CB151" s="82" t="str">
        <f t="shared" si="144"/>
        <v/>
      </c>
      <c r="CC151" s="84"/>
      <c r="CD151" s="84"/>
      <c r="CE151" s="84"/>
      <c r="CF151" s="84"/>
      <c r="CG151" s="84"/>
      <c r="CH151" s="84" t="str">
        <f t="shared" si="145"/>
        <v/>
      </c>
      <c r="CI151" s="84" t="str">
        <f t="shared" si="146"/>
        <v/>
      </c>
      <c r="CJ151" s="86"/>
      <c r="CK151" s="86"/>
      <c r="CL151" s="86"/>
      <c r="CM151" s="86"/>
      <c r="CN151" s="86"/>
      <c r="CO151" s="86" t="str">
        <f t="shared" si="147"/>
        <v/>
      </c>
      <c r="CP151" s="86" t="str">
        <f t="shared" si="148"/>
        <v/>
      </c>
      <c r="CQ151" s="182"/>
      <c r="CR151" s="76"/>
      <c r="CS151" s="76"/>
      <c r="CT151" s="88"/>
      <c r="CU151" s="88"/>
      <c r="CV151" s="88"/>
      <c r="CW151" s="88"/>
      <c r="CX151" s="88"/>
      <c r="CY151" s="88" t="str">
        <f t="shared" si="149"/>
        <v/>
      </c>
      <c r="CZ151" s="89" t="str">
        <f t="shared" si="150"/>
        <v/>
      </c>
      <c r="DA151" s="386"/>
      <c r="DB151" s="385"/>
      <c r="DC151" s="80" t="str">
        <f t="shared" si="151"/>
        <v/>
      </c>
      <c r="DD151" s="162" t="str">
        <f t="shared" si="152"/>
        <v/>
      </c>
      <c r="DE151" s="162" t="str">
        <f t="shared" si="153"/>
        <v/>
      </c>
      <c r="DF151" s="162" t="str">
        <f t="shared" si="154"/>
        <v/>
      </c>
      <c r="DG151" s="162" t="str">
        <f t="shared" si="155"/>
        <v/>
      </c>
      <c r="DH151" s="93" t="str">
        <f t="shared" si="156"/>
        <v/>
      </c>
      <c r="DI151" s="94" t="str">
        <f t="shared" si="157"/>
        <v/>
      </c>
      <c r="DJ151" s="95" t="str">
        <f t="shared" si="158"/>
        <v/>
      </c>
      <c r="DK151" s="96" t="str">
        <f t="shared" si="159"/>
        <v/>
      </c>
      <c r="DL151" s="97" t="str">
        <f t="shared" si="160"/>
        <v/>
      </c>
      <c r="DM151" s="164" t="str">
        <f t="shared" si="161"/>
        <v/>
      </c>
      <c r="DN151" s="225">
        <f t="shared" si="162"/>
        <v>74</v>
      </c>
      <c r="DO151" s="225">
        <f t="shared" si="163"/>
        <v>72</v>
      </c>
      <c r="DR151" s="275" t="s">
        <v>49</v>
      </c>
      <c r="DS151" s="275"/>
      <c r="DT151" s="275"/>
      <c r="DU151" s="275"/>
      <c r="DV151" s="276">
        <f>COUNTIFS($DL$148:$DL$187,"&gt;=80",$DL$148:$DL$187,"&lt;85")</f>
        <v>0</v>
      </c>
      <c r="DW151" s="276"/>
    </row>
    <row r="152" spans="1:127" ht="18" hidden="1" customHeight="1">
      <c r="A152" s="70">
        <v>136678050032</v>
      </c>
      <c r="B152" s="71">
        <v>1673</v>
      </c>
      <c r="C152" s="476" t="s">
        <v>227</v>
      </c>
      <c r="D152" s="477"/>
      <c r="E152" s="182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 t="str">
        <f t="shared" si="130"/>
        <v/>
      </c>
      <c r="R152" s="76" t="str">
        <f t="shared" si="131"/>
        <v/>
      </c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 t="str">
        <f t="shared" si="132"/>
        <v/>
      </c>
      <c r="AD152" s="79" t="str">
        <f t="shared" si="133"/>
        <v/>
      </c>
      <c r="AE152" s="182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 t="str">
        <f t="shared" si="134"/>
        <v/>
      </c>
      <c r="AP152" s="76" t="str">
        <f t="shared" si="135"/>
        <v/>
      </c>
      <c r="AQ152" s="78"/>
      <c r="AR152" s="78"/>
      <c r="AS152" s="78"/>
      <c r="AT152" s="78"/>
      <c r="AU152" s="78"/>
      <c r="AV152" s="78"/>
      <c r="AW152" s="78"/>
      <c r="AX152" s="78" t="str">
        <f t="shared" si="136"/>
        <v/>
      </c>
      <c r="AY152" s="78" t="str">
        <f t="shared" si="137"/>
        <v/>
      </c>
      <c r="AZ152" s="384"/>
      <c r="BA152" s="385"/>
      <c r="BB152" s="80" t="str">
        <f t="shared" si="138"/>
        <v/>
      </c>
      <c r="BC152" s="182"/>
      <c r="BD152" s="76"/>
      <c r="BE152" s="76"/>
      <c r="BF152" s="76"/>
      <c r="BG152" s="76"/>
      <c r="BH152" s="76" t="str">
        <f t="shared" si="139"/>
        <v/>
      </c>
      <c r="BI152" s="76" t="str">
        <f t="shared" si="140"/>
        <v/>
      </c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 t="str">
        <f t="shared" si="141"/>
        <v/>
      </c>
      <c r="BU152" s="78" t="str">
        <f t="shared" si="142"/>
        <v/>
      </c>
      <c r="BV152" s="82"/>
      <c r="BW152" s="82"/>
      <c r="BX152" s="82"/>
      <c r="BY152" s="82"/>
      <c r="BZ152" s="82"/>
      <c r="CA152" s="82" t="str">
        <f t="shared" si="143"/>
        <v/>
      </c>
      <c r="CB152" s="82" t="str">
        <f t="shared" si="144"/>
        <v/>
      </c>
      <c r="CC152" s="84"/>
      <c r="CD152" s="84"/>
      <c r="CE152" s="84"/>
      <c r="CF152" s="84"/>
      <c r="CG152" s="84"/>
      <c r="CH152" s="84" t="str">
        <f t="shared" si="145"/>
        <v/>
      </c>
      <c r="CI152" s="84" t="str">
        <f t="shared" si="146"/>
        <v/>
      </c>
      <c r="CJ152" s="86"/>
      <c r="CK152" s="86"/>
      <c r="CL152" s="86"/>
      <c r="CM152" s="86"/>
      <c r="CN152" s="86"/>
      <c r="CO152" s="86" t="str">
        <f t="shared" si="147"/>
        <v/>
      </c>
      <c r="CP152" s="86" t="str">
        <f t="shared" si="148"/>
        <v/>
      </c>
      <c r="CQ152" s="182"/>
      <c r="CR152" s="76"/>
      <c r="CS152" s="76"/>
      <c r="CT152" s="88"/>
      <c r="CU152" s="88"/>
      <c r="CV152" s="88"/>
      <c r="CW152" s="88"/>
      <c r="CX152" s="88"/>
      <c r="CY152" s="88" t="str">
        <f t="shared" si="149"/>
        <v/>
      </c>
      <c r="CZ152" s="89" t="str">
        <f t="shared" si="150"/>
        <v/>
      </c>
      <c r="DA152" s="386"/>
      <c r="DB152" s="385"/>
      <c r="DC152" s="80" t="str">
        <f t="shared" si="151"/>
        <v/>
      </c>
      <c r="DD152" s="162" t="str">
        <f t="shared" si="152"/>
        <v/>
      </c>
      <c r="DE152" s="162" t="str">
        <f t="shared" si="153"/>
        <v/>
      </c>
      <c r="DF152" s="162" t="str">
        <f t="shared" si="154"/>
        <v/>
      </c>
      <c r="DG152" s="162" t="str">
        <f t="shared" si="155"/>
        <v/>
      </c>
      <c r="DH152" s="93" t="str">
        <f t="shared" si="156"/>
        <v/>
      </c>
      <c r="DI152" s="94" t="str">
        <f t="shared" si="157"/>
        <v/>
      </c>
      <c r="DJ152" s="95" t="str">
        <f t="shared" si="158"/>
        <v/>
      </c>
      <c r="DK152" s="96" t="str">
        <f t="shared" si="159"/>
        <v/>
      </c>
      <c r="DL152" s="97" t="str">
        <f t="shared" si="160"/>
        <v/>
      </c>
      <c r="DM152" s="164" t="str">
        <f t="shared" si="161"/>
        <v/>
      </c>
      <c r="DN152" s="225">
        <f t="shared" si="162"/>
        <v>77</v>
      </c>
      <c r="DO152" s="225">
        <f t="shared" si="163"/>
        <v>73</v>
      </c>
      <c r="DR152" s="275" t="s">
        <v>52</v>
      </c>
      <c r="DS152" s="275"/>
      <c r="DT152" s="275"/>
      <c r="DU152" s="275"/>
      <c r="DV152" s="276">
        <f>COUNTIFS($DL$148:$DL$187,"&gt;=75",$DL$148:$DL$187,"&lt;80")</f>
        <v>0</v>
      </c>
      <c r="DW152" s="276"/>
    </row>
    <row r="153" spans="1:127" ht="18" hidden="1" customHeight="1">
      <c r="A153" s="70">
        <v>136678050034</v>
      </c>
      <c r="B153" s="71">
        <v>1674</v>
      </c>
      <c r="C153" s="474" t="s">
        <v>228</v>
      </c>
      <c r="D153" s="475"/>
      <c r="E153" s="182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 t="str">
        <f t="shared" si="130"/>
        <v/>
      </c>
      <c r="R153" s="76" t="str">
        <f t="shared" si="131"/>
        <v/>
      </c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 t="str">
        <f t="shared" si="132"/>
        <v/>
      </c>
      <c r="AD153" s="79" t="str">
        <f t="shared" si="133"/>
        <v/>
      </c>
      <c r="AE153" s="182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 t="str">
        <f t="shared" si="134"/>
        <v/>
      </c>
      <c r="AP153" s="76" t="str">
        <f t="shared" si="135"/>
        <v/>
      </c>
      <c r="AQ153" s="78"/>
      <c r="AR153" s="78"/>
      <c r="AS153" s="78"/>
      <c r="AT153" s="78"/>
      <c r="AU153" s="78"/>
      <c r="AV153" s="78"/>
      <c r="AW153" s="78"/>
      <c r="AX153" s="78" t="str">
        <f t="shared" si="136"/>
        <v/>
      </c>
      <c r="AY153" s="78" t="str">
        <f t="shared" si="137"/>
        <v/>
      </c>
      <c r="AZ153" s="384"/>
      <c r="BA153" s="385"/>
      <c r="BB153" s="80" t="str">
        <f t="shared" si="138"/>
        <v/>
      </c>
      <c r="BC153" s="182"/>
      <c r="BD153" s="76"/>
      <c r="BE153" s="76"/>
      <c r="BF153" s="76"/>
      <c r="BG153" s="76"/>
      <c r="BH153" s="76" t="str">
        <f t="shared" si="139"/>
        <v/>
      </c>
      <c r="BI153" s="76" t="str">
        <f t="shared" si="140"/>
        <v/>
      </c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 t="str">
        <f t="shared" si="141"/>
        <v/>
      </c>
      <c r="BU153" s="78" t="str">
        <f t="shared" si="142"/>
        <v/>
      </c>
      <c r="BV153" s="82"/>
      <c r="BW153" s="82"/>
      <c r="BX153" s="82"/>
      <c r="BY153" s="82"/>
      <c r="BZ153" s="82"/>
      <c r="CA153" s="82" t="str">
        <f t="shared" si="143"/>
        <v/>
      </c>
      <c r="CB153" s="82" t="str">
        <f t="shared" si="144"/>
        <v/>
      </c>
      <c r="CC153" s="84"/>
      <c r="CD153" s="84"/>
      <c r="CE153" s="84"/>
      <c r="CF153" s="84"/>
      <c r="CG153" s="84"/>
      <c r="CH153" s="84" t="str">
        <f t="shared" si="145"/>
        <v/>
      </c>
      <c r="CI153" s="84" t="str">
        <f t="shared" si="146"/>
        <v/>
      </c>
      <c r="CJ153" s="86"/>
      <c r="CK153" s="86"/>
      <c r="CL153" s="86"/>
      <c r="CM153" s="86"/>
      <c r="CN153" s="86"/>
      <c r="CO153" s="86" t="str">
        <f t="shared" si="147"/>
        <v/>
      </c>
      <c r="CP153" s="86" t="str">
        <f t="shared" si="148"/>
        <v/>
      </c>
      <c r="CQ153" s="182"/>
      <c r="CR153" s="76"/>
      <c r="CS153" s="76"/>
      <c r="CT153" s="88"/>
      <c r="CU153" s="88"/>
      <c r="CV153" s="88"/>
      <c r="CW153" s="88"/>
      <c r="CX153" s="88"/>
      <c r="CY153" s="88" t="str">
        <f t="shared" si="149"/>
        <v/>
      </c>
      <c r="CZ153" s="89" t="str">
        <f t="shared" si="150"/>
        <v/>
      </c>
      <c r="DA153" s="386"/>
      <c r="DB153" s="385"/>
      <c r="DC153" s="80" t="str">
        <f t="shared" si="151"/>
        <v/>
      </c>
      <c r="DD153" s="162" t="str">
        <f t="shared" si="152"/>
        <v/>
      </c>
      <c r="DE153" s="162" t="str">
        <f t="shared" si="153"/>
        <v/>
      </c>
      <c r="DF153" s="162" t="str">
        <f t="shared" si="154"/>
        <v/>
      </c>
      <c r="DG153" s="162" t="str">
        <f t="shared" si="155"/>
        <v/>
      </c>
      <c r="DH153" s="93" t="str">
        <f t="shared" si="156"/>
        <v/>
      </c>
      <c r="DI153" s="94" t="str">
        <f t="shared" si="157"/>
        <v/>
      </c>
      <c r="DJ153" s="95" t="str">
        <f t="shared" si="158"/>
        <v/>
      </c>
      <c r="DK153" s="96" t="str">
        <f t="shared" si="159"/>
        <v/>
      </c>
      <c r="DL153" s="97" t="str">
        <f t="shared" si="160"/>
        <v/>
      </c>
      <c r="DM153" s="164" t="str">
        <f t="shared" si="161"/>
        <v/>
      </c>
      <c r="DN153" s="225">
        <f t="shared" si="162"/>
        <v>76</v>
      </c>
      <c r="DO153" s="225">
        <f t="shared" si="163"/>
        <v>79</v>
      </c>
      <c r="DR153" s="275" t="s">
        <v>55</v>
      </c>
      <c r="DS153" s="275"/>
      <c r="DT153" s="275"/>
      <c r="DU153" s="275"/>
      <c r="DV153" s="276">
        <f>COUNTIFS($DL$148:$DL$187,"&lt;75")</f>
        <v>0</v>
      </c>
      <c r="DW153" s="276"/>
    </row>
    <row r="154" spans="1:127" ht="18" hidden="1" customHeight="1">
      <c r="A154" s="70">
        <v>301448110286</v>
      </c>
      <c r="B154" s="71">
        <v>1675</v>
      </c>
      <c r="C154" s="474" t="s">
        <v>229</v>
      </c>
      <c r="D154" s="475"/>
      <c r="E154" s="182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 t="str">
        <f t="shared" si="130"/>
        <v/>
      </c>
      <c r="R154" s="76" t="str">
        <f t="shared" si="131"/>
        <v/>
      </c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 t="str">
        <f t="shared" si="132"/>
        <v/>
      </c>
      <c r="AD154" s="79" t="str">
        <f t="shared" si="133"/>
        <v/>
      </c>
      <c r="AE154" s="182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 t="str">
        <f t="shared" si="134"/>
        <v/>
      </c>
      <c r="AP154" s="76" t="str">
        <f t="shared" si="135"/>
        <v/>
      </c>
      <c r="AQ154" s="78"/>
      <c r="AR154" s="78"/>
      <c r="AS154" s="78"/>
      <c r="AT154" s="78"/>
      <c r="AU154" s="78"/>
      <c r="AV154" s="78"/>
      <c r="AW154" s="78"/>
      <c r="AX154" s="78" t="str">
        <f t="shared" si="136"/>
        <v/>
      </c>
      <c r="AY154" s="78" t="str">
        <f t="shared" si="137"/>
        <v/>
      </c>
      <c r="AZ154" s="384"/>
      <c r="BA154" s="385"/>
      <c r="BB154" s="80" t="str">
        <f t="shared" si="138"/>
        <v/>
      </c>
      <c r="BC154" s="182"/>
      <c r="BD154" s="76"/>
      <c r="BE154" s="76"/>
      <c r="BF154" s="76"/>
      <c r="BG154" s="76"/>
      <c r="BH154" s="76" t="str">
        <f t="shared" si="139"/>
        <v/>
      </c>
      <c r="BI154" s="76" t="str">
        <f t="shared" si="140"/>
        <v/>
      </c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 t="str">
        <f t="shared" si="141"/>
        <v/>
      </c>
      <c r="BU154" s="78" t="str">
        <f t="shared" si="142"/>
        <v/>
      </c>
      <c r="BV154" s="82"/>
      <c r="BW154" s="82"/>
      <c r="BX154" s="82"/>
      <c r="BY154" s="82"/>
      <c r="BZ154" s="82"/>
      <c r="CA154" s="82" t="str">
        <f t="shared" si="143"/>
        <v/>
      </c>
      <c r="CB154" s="82" t="str">
        <f t="shared" si="144"/>
        <v/>
      </c>
      <c r="CC154" s="84"/>
      <c r="CD154" s="84"/>
      <c r="CE154" s="84"/>
      <c r="CF154" s="84"/>
      <c r="CG154" s="84"/>
      <c r="CH154" s="84" t="str">
        <f t="shared" si="145"/>
        <v/>
      </c>
      <c r="CI154" s="84" t="str">
        <f t="shared" si="146"/>
        <v/>
      </c>
      <c r="CJ154" s="86"/>
      <c r="CK154" s="86"/>
      <c r="CL154" s="86"/>
      <c r="CM154" s="86"/>
      <c r="CN154" s="86"/>
      <c r="CO154" s="86" t="str">
        <f t="shared" si="147"/>
        <v/>
      </c>
      <c r="CP154" s="86" t="str">
        <f t="shared" si="148"/>
        <v/>
      </c>
      <c r="CQ154" s="182"/>
      <c r="CR154" s="76"/>
      <c r="CS154" s="76"/>
      <c r="CT154" s="88"/>
      <c r="CU154" s="88"/>
      <c r="CV154" s="88"/>
      <c r="CW154" s="88"/>
      <c r="CX154" s="88"/>
      <c r="CY154" s="88" t="str">
        <f t="shared" si="149"/>
        <v/>
      </c>
      <c r="CZ154" s="89" t="str">
        <f t="shared" si="150"/>
        <v/>
      </c>
      <c r="DA154" s="386"/>
      <c r="DB154" s="385"/>
      <c r="DC154" s="80" t="str">
        <f t="shared" si="151"/>
        <v/>
      </c>
      <c r="DD154" s="162" t="str">
        <f t="shared" si="152"/>
        <v/>
      </c>
      <c r="DE154" s="162" t="str">
        <f t="shared" si="153"/>
        <v/>
      </c>
      <c r="DF154" s="162" t="str">
        <f t="shared" si="154"/>
        <v/>
      </c>
      <c r="DG154" s="162" t="str">
        <f t="shared" si="155"/>
        <v/>
      </c>
      <c r="DH154" s="93" t="str">
        <f t="shared" si="156"/>
        <v/>
      </c>
      <c r="DI154" s="94" t="str">
        <f t="shared" si="157"/>
        <v/>
      </c>
      <c r="DJ154" s="95" t="str">
        <f t="shared" si="158"/>
        <v/>
      </c>
      <c r="DK154" s="96" t="str">
        <f t="shared" si="159"/>
        <v/>
      </c>
      <c r="DL154" s="97" t="str">
        <f t="shared" si="160"/>
        <v/>
      </c>
      <c r="DM154" s="164" t="str">
        <f t="shared" si="161"/>
        <v/>
      </c>
      <c r="DN154" s="225">
        <f t="shared" si="162"/>
        <v>83</v>
      </c>
      <c r="DO154" s="225">
        <f t="shared" si="163"/>
        <v>78</v>
      </c>
      <c r="DR154" s="272" t="s">
        <v>25</v>
      </c>
      <c r="DS154" s="272"/>
      <c r="DT154" s="272"/>
      <c r="DU154" s="272"/>
      <c r="DV154" s="273">
        <f>SUM(DV148:DW153)</f>
        <v>0</v>
      </c>
      <c r="DW154" s="273"/>
    </row>
    <row r="155" spans="1:127" ht="18" hidden="1" customHeight="1">
      <c r="A155" s="70">
        <v>109337050135</v>
      </c>
      <c r="B155" s="99">
        <v>1676</v>
      </c>
      <c r="C155" s="478" t="s">
        <v>230</v>
      </c>
      <c r="D155" s="479"/>
      <c r="E155" s="182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 t="str">
        <f t="shared" si="130"/>
        <v/>
      </c>
      <c r="R155" s="76" t="str">
        <f t="shared" si="131"/>
        <v/>
      </c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 t="str">
        <f t="shared" si="132"/>
        <v/>
      </c>
      <c r="AD155" s="79" t="str">
        <f t="shared" si="133"/>
        <v/>
      </c>
      <c r="AE155" s="182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 t="str">
        <f t="shared" si="134"/>
        <v/>
      </c>
      <c r="AP155" s="76" t="str">
        <f t="shared" si="135"/>
        <v/>
      </c>
      <c r="AQ155" s="78"/>
      <c r="AR155" s="78"/>
      <c r="AS155" s="78"/>
      <c r="AT155" s="78"/>
      <c r="AU155" s="78"/>
      <c r="AV155" s="78"/>
      <c r="AW155" s="78"/>
      <c r="AX155" s="78" t="str">
        <f t="shared" si="136"/>
        <v/>
      </c>
      <c r="AY155" s="78" t="str">
        <f t="shared" si="137"/>
        <v/>
      </c>
      <c r="AZ155" s="384"/>
      <c r="BA155" s="385"/>
      <c r="BB155" s="80" t="str">
        <f t="shared" si="138"/>
        <v/>
      </c>
      <c r="BC155" s="182"/>
      <c r="BD155" s="76"/>
      <c r="BE155" s="76"/>
      <c r="BF155" s="76"/>
      <c r="BG155" s="76"/>
      <c r="BH155" s="76" t="str">
        <f t="shared" si="139"/>
        <v/>
      </c>
      <c r="BI155" s="76" t="str">
        <f t="shared" si="140"/>
        <v/>
      </c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 t="str">
        <f t="shared" si="141"/>
        <v/>
      </c>
      <c r="BU155" s="78" t="str">
        <f t="shared" si="142"/>
        <v/>
      </c>
      <c r="BV155" s="82"/>
      <c r="BW155" s="82"/>
      <c r="BX155" s="82"/>
      <c r="BY155" s="82"/>
      <c r="BZ155" s="82"/>
      <c r="CA155" s="82" t="str">
        <f t="shared" si="143"/>
        <v/>
      </c>
      <c r="CB155" s="82" t="str">
        <f t="shared" si="144"/>
        <v/>
      </c>
      <c r="CC155" s="84"/>
      <c r="CD155" s="84"/>
      <c r="CE155" s="84"/>
      <c r="CF155" s="84"/>
      <c r="CG155" s="84"/>
      <c r="CH155" s="84" t="str">
        <f t="shared" si="145"/>
        <v/>
      </c>
      <c r="CI155" s="84" t="str">
        <f t="shared" si="146"/>
        <v/>
      </c>
      <c r="CJ155" s="86"/>
      <c r="CK155" s="86"/>
      <c r="CL155" s="86"/>
      <c r="CM155" s="86"/>
      <c r="CN155" s="86"/>
      <c r="CO155" s="86" t="str">
        <f t="shared" si="147"/>
        <v/>
      </c>
      <c r="CP155" s="86" t="str">
        <f t="shared" si="148"/>
        <v/>
      </c>
      <c r="CQ155" s="182"/>
      <c r="CR155" s="76"/>
      <c r="CS155" s="76"/>
      <c r="CT155" s="88"/>
      <c r="CU155" s="88"/>
      <c r="CV155" s="88"/>
      <c r="CW155" s="88"/>
      <c r="CX155" s="88"/>
      <c r="CY155" s="88" t="str">
        <f t="shared" si="149"/>
        <v/>
      </c>
      <c r="CZ155" s="89" t="str">
        <f t="shared" si="150"/>
        <v/>
      </c>
      <c r="DA155" s="386"/>
      <c r="DB155" s="385"/>
      <c r="DC155" s="80" t="str">
        <f t="shared" si="151"/>
        <v/>
      </c>
      <c r="DD155" s="162" t="str">
        <f t="shared" si="152"/>
        <v/>
      </c>
      <c r="DE155" s="162" t="str">
        <f t="shared" si="153"/>
        <v/>
      </c>
      <c r="DF155" s="162" t="str">
        <f t="shared" si="154"/>
        <v/>
      </c>
      <c r="DG155" s="162" t="str">
        <f t="shared" si="155"/>
        <v/>
      </c>
      <c r="DH155" s="93" t="str">
        <f t="shared" si="156"/>
        <v/>
      </c>
      <c r="DI155" s="94" t="str">
        <f t="shared" si="157"/>
        <v/>
      </c>
      <c r="DJ155" s="95" t="str">
        <f t="shared" si="158"/>
        <v/>
      </c>
      <c r="DK155" s="96" t="str">
        <f t="shared" si="159"/>
        <v/>
      </c>
      <c r="DL155" s="97" t="str">
        <f t="shared" si="160"/>
        <v/>
      </c>
      <c r="DM155" s="164" t="str">
        <f t="shared" si="161"/>
        <v/>
      </c>
      <c r="DN155" s="225" t="str">
        <f t="shared" si="162"/>
        <v/>
      </c>
      <c r="DO155" s="225" t="str">
        <f t="shared" si="163"/>
        <v/>
      </c>
    </row>
    <row r="156" spans="1:127" ht="18" hidden="1" customHeight="1">
      <c r="A156" s="70">
        <v>406913150532</v>
      </c>
      <c r="B156" s="71">
        <v>366</v>
      </c>
      <c r="C156" s="476" t="s">
        <v>231</v>
      </c>
      <c r="D156" s="477"/>
      <c r="E156" s="182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 t="str">
        <f t="shared" si="130"/>
        <v/>
      </c>
      <c r="R156" s="76" t="str">
        <f t="shared" si="131"/>
        <v/>
      </c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 t="str">
        <f t="shared" si="132"/>
        <v/>
      </c>
      <c r="AD156" s="79" t="str">
        <f t="shared" si="133"/>
        <v/>
      </c>
      <c r="AE156" s="182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 t="str">
        <f t="shared" si="134"/>
        <v/>
      </c>
      <c r="AP156" s="76" t="str">
        <f t="shared" si="135"/>
        <v/>
      </c>
      <c r="AQ156" s="78"/>
      <c r="AR156" s="78"/>
      <c r="AS156" s="78"/>
      <c r="AT156" s="78"/>
      <c r="AU156" s="78"/>
      <c r="AV156" s="78"/>
      <c r="AW156" s="78"/>
      <c r="AX156" s="78" t="str">
        <f t="shared" si="136"/>
        <v/>
      </c>
      <c r="AY156" s="78" t="str">
        <f t="shared" si="137"/>
        <v/>
      </c>
      <c r="AZ156" s="384"/>
      <c r="BA156" s="385"/>
      <c r="BB156" s="80" t="str">
        <f t="shared" si="138"/>
        <v/>
      </c>
      <c r="BC156" s="182"/>
      <c r="BD156" s="76"/>
      <c r="BE156" s="76"/>
      <c r="BF156" s="76"/>
      <c r="BG156" s="76"/>
      <c r="BH156" s="76" t="str">
        <f t="shared" si="139"/>
        <v/>
      </c>
      <c r="BI156" s="76" t="str">
        <f t="shared" si="140"/>
        <v/>
      </c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 t="str">
        <f t="shared" si="141"/>
        <v/>
      </c>
      <c r="BU156" s="78" t="str">
        <f t="shared" si="142"/>
        <v/>
      </c>
      <c r="BV156" s="82"/>
      <c r="BW156" s="82"/>
      <c r="BX156" s="82"/>
      <c r="BY156" s="82"/>
      <c r="BZ156" s="82"/>
      <c r="CA156" s="82" t="str">
        <f t="shared" si="143"/>
        <v/>
      </c>
      <c r="CB156" s="82" t="str">
        <f t="shared" si="144"/>
        <v/>
      </c>
      <c r="CC156" s="84"/>
      <c r="CD156" s="84"/>
      <c r="CE156" s="84"/>
      <c r="CF156" s="84"/>
      <c r="CG156" s="84"/>
      <c r="CH156" s="84" t="str">
        <f t="shared" si="145"/>
        <v/>
      </c>
      <c r="CI156" s="84" t="str">
        <f t="shared" si="146"/>
        <v/>
      </c>
      <c r="CJ156" s="86"/>
      <c r="CK156" s="86"/>
      <c r="CL156" s="86"/>
      <c r="CM156" s="86"/>
      <c r="CN156" s="86"/>
      <c r="CO156" s="86" t="str">
        <f t="shared" si="147"/>
        <v/>
      </c>
      <c r="CP156" s="86" t="str">
        <f t="shared" si="148"/>
        <v/>
      </c>
      <c r="CQ156" s="182"/>
      <c r="CR156" s="76"/>
      <c r="CS156" s="76"/>
      <c r="CT156" s="88"/>
      <c r="CU156" s="88"/>
      <c r="CV156" s="88"/>
      <c r="CW156" s="88"/>
      <c r="CX156" s="88"/>
      <c r="CY156" s="88" t="str">
        <f t="shared" si="149"/>
        <v/>
      </c>
      <c r="CZ156" s="89" t="str">
        <f t="shared" si="150"/>
        <v/>
      </c>
      <c r="DA156" s="386"/>
      <c r="DB156" s="385"/>
      <c r="DC156" s="80" t="str">
        <f t="shared" si="151"/>
        <v/>
      </c>
      <c r="DD156" s="162" t="str">
        <f t="shared" si="152"/>
        <v/>
      </c>
      <c r="DE156" s="162" t="str">
        <f t="shared" si="153"/>
        <v/>
      </c>
      <c r="DF156" s="162" t="str">
        <f t="shared" si="154"/>
        <v/>
      </c>
      <c r="DG156" s="162" t="str">
        <f t="shared" si="155"/>
        <v/>
      </c>
      <c r="DH156" s="93" t="str">
        <f t="shared" si="156"/>
        <v/>
      </c>
      <c r="DI156" s="94" t="str">
        <f t="shared" si="157"/>
        <v/>
      </c>
      <c r="DJ156" s="95" t="str">
        <f t="shared" si="158"/>
        <v/>
      </c>
      <c r="DK156" s="96" t="str">
        <f t="shared" si="159"/>
        <v/>
      </c>
      <c r="DL156" s="97" t="str">
        <f t="shared" si="160"/>
        <v/>
      </c>
      <c r="DM156" s="164" t="str">
        <f t="shared" si="161"/>
        <v/>
      </c>
      <c r="DN156" s="225">
        <f t="shared" si="162"/>
        <v>81</v>
      </c>
      <c r="DO156" s="225">
        <f t="shared" si="163"/>
        <v>82</v>
      </c>
    </row>
    <row r="157" spans="1:127" ht="18" hidden="1" customHeight="1">
      <c r="A157" s="70">
        <v>406913150533</v>
      </c>
      <c r="B157" s="103">
        <v>344</v>
      </c>
      <c r="C157" s="468" t="s">
        <v>232</v>
      </c>
      <c r="D157" s="469"/>
      <c r="E157" s="182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 t="str">
        <f t="shared" si="130"/>
        <v/>
      </c>
      <c r="R157" s="76" t="str">
        <f t="shared" si="131"/>
        <v/>
      </c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 t="str">
        <f t="shared" si="132"/>
        <v/>
      </c>
      <c r="AD157" s="79" t="str">
        <f t="shared" si="133"/>
        <v/>
      </c>
      <c r="AE157" s="182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 t="str">
        <f t="shared" si="134"/>
        <v/>
      </c>
      <c r="AP157" s="76" t="str">
        <f t="shared" si="135"/>
        <v/>
      </c>
      <c r="AQ157" s="78"/>
      <c r="AR157" s="78"/>
      <c r="AS157" s="78"/>
      <c r="AT157" s="78"/>
      <c r="AU157" s="78"/>
      <c r="AV157" s="78"/>
      <c r="AW157" s="78"/>
      <c r="AX157" s="78" t="str">
        <f t="shared" si="136"/>
        <v/>
      </c>
      <c r="AY157" s="78" t="str">
        <f t="shared" si="137"/>
        <v/>
      </c>
      <c r="AZ157" s="384"/>
      <c r="BA157" s="385"/>
      <c r="BB157" s="80" t="str">
        <f t="shared" si="138"/>
        <v/>
      </c>
      <c r="BC157" s="182"/>
      <c r="BD157" s="76"/>
      <c r="BE157" s="76"/>
      <c r="BF157" s="76"/>
      <c r="BG157" s="76"/>
      <c r="BH157" s="76" t="str">
        <f t="shared" si="139"/>
        <v/>
      </c>
      <c r="BI157" s="76" t="str">
        <f t="shared" si="140"/>
        <v/>
      </c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 t="str">
        <f t="shared" si="141"/>
        <v/>
      </c>
      <c r="BU157" s="78" t="str">
        <f t="shared" si="142"/>
        <v/>
      </c>
      <c r="BV157" s="82"/>
      <c r="BW157" s="82"/>
      <c r="BX157" s="82"/>
      <c r="BY157" s="82"/>
      <c r="BZ157" s="82"/>
      <c r="CA157" s="82" t="str">
        <f t="shared" si="143"/>
        <v/>
      </c>
      <c r="CB157" s="82" t="str">
        <f t="shared" si="144"/>
        <v/>
      </c>
      <c r="CC157" s="84"/>
      <c r="CD157" s="84"/>
      <c r="CE157" s="84"/>
      <c r="CF157" s="84"/>
      <c r="CG157" s="84"/>
      <c r="CH157" s="84" t="str">
        <f t="shared" si="145"/>
        <v/>
      </c>
      <c r="CI157" s="84" t="str">
        <f t="shared" si="146"/>
        <v/>
      </c>
      <c r="CJ157" s="86"/>
      <c r="CK157" s="86"/>
      <c r="CL157" s="86"/>
      <c r="CM157" s="86"/>
      <c r="CN157" s="86"/>
      <c r="CO157" s="86" t="str">
        <f t="shared" si="147"/>
        <v/>
      </c>
      <c r="CP157" s="86" t="str">
        <f t="shared" si="148"/>
        <v/>
      </c>
      <c r="CQ157" s="182"/>
      <c r="CR157" s="76"/>
      <c r="CS157" s="76"/>
      <c r="CT157" s="88"/>
      <c r="CU157" s="88"/>
      <c r="CV157" s="88"/>
      <c r="CW157" s="88"/>
      <c r="CX157" s="88"/>
      <c r="CY157" s="88" t="str">
        <f t="shared" si="149"/>
        <v/>
      </c>
      <c r="CZ157" s="89" t="str">
        <f t="shared" si="150"/>
        <v/>
      </c>
      <c r="DA157" s="386"/>
      <c r="DB157" s="385"/>
      <c r="DC157" s="80" t="str">
        <f t="shared" si="151"/>
        <v/>
      </c>
      <c r="DD157" s="162" t="str">
        <f t="shared" si="152"/>
        <v/>
      </c>
      <c r="DE157" s="162" t="str">
        <f t="shared" si="153"/>
        <v/>
      </c>
      <c r="DF157" s="162" t="str">
        <f t="shared" si="154"/>
        <v/>
      </c>
      <c r="DG157" s="162" t="str">
        <f t="shared" si="155"/>
        <v/>
      </c>
      <c r="DH157" s="93" t="str">
        <f t="shared" si="156"/>
        <v/>
      </c>
      <c r="DI157" s="94" t="str">
        <f t="shared" si="157"/>
        <v/>
      </c>
      <c r="DJ157" s="95" t="str">
        <f t="shared" si="158"/>
        <v/>
      </c>
      <c r="DK157" s="96" t="str">
        <f t="shared" si="159"/>
        <v/>
      </c>
      <c r="DL157" s="97" t="str">
        <f t="shared" si="160"/>
        <v/>
      </c>
      <c r="DM157" s="164" t="str">
        <f t="shared" si="161"/>
        <v/>
      </c>
      <c r="DN157" s="225">
        <f t="shared" si="162"/>
        <v>79</v>
      </c>
      <c r="DO157" s="225">
        <f t="shared" si="163"/>
        <v>80</v>
      </c>
    </row>
    <row r="158" spans="1:127" ht="18" hidden="1" customHeight="1">
      <c r="A158" s="70">
        <v>425513150028</v>
      </c>
      <c r="B158" s="71">
        <v>1677</v>
      </c>
      <c r="C158" s="474" t="s">
        <v>233</v>
      </c>
      <c r="D158" s="475"/>
      <c r="E158" s="182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 t="str">
        <f t="shared" si="130"/>
        <v/>
      </c>
      <c r="R158" s="76" t="str">
        <f t="shared" si="131"/>
        <v/>
      </c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 t="str">
        <f t="shared" si="132"/>
        <v/>
      </c>
      <c r="AD158" s="79" t="str">
        <f t="shared" si="133"/>
        <v/>
      </c>
      <c r="AE158" s="182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 t="str">
        <f t="shared" si="134"/>
        <v/>
      </c>
      <c r="AP158" s="76" t="str">
        <f t="shared" si="135"/>
        <v/>
      </c>
      <c r="AQ158" s="78"/>
      <c r="AR158" s="78"/>
      <c r="AS158" s="78"/>
      <c r="AT158" s="78"/>
      <c r="AU158" s="78"/>
      <c r="AV158" s="78"/>
      <c r="AW158" s="78"/>
      <c r="AX158" s="78" t="str">
        <f t="shared" si="136"/>
        <v/>
      </c>
      <c r="AY158" s="78" t="str">
        <f t="shared" si="137"/>
        <v/>
      </c>
      <c r="AZ158" s="384"/>
      <c r="BA158" s="385"/>
      <c r="BB158" s="80" t="str">
        <f t="shared" si="138"/>
        <v/>
      </c>
      <c r="BC158" s="182"/>
      <c r="BD158" s="76"/>
      <c r="BE158" s="76"/>
      <c r="BF158" s="76"/>
      <c r="BG158" s="76"/>
      <c r="BH158" s="76" t="str">
        <f t="shared" si="139"/>
        <v/>
      </c>
      <c r="BI158" s="76" t="str">
        <f t="shared" si="140"/>
        <v/>
      </c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 t="str">
        <f t="shared" si="141"/>
        <v/>
      </c>
      <c r="BU158" s="78" t="str">
        <f t="shared" si="142"/>
        <v/>
      </c>
      <c r="BV158" s="82"/>
      <c r="BW158" s="82"/>
      <c r="BX158" s="82"/>
      <c r="BY158" s="82"/>
      <c r="BZ158" s="82"/>
      <c r="CA158" s="82" t="str">
        <f t="shared" si="143"/>
        <v/>
      </c>
      <c r="CB158" s="82" t="str">
        <f t="shared" si="144"/>
        <v/>
      </c>
      <c r="CC158" s="84"/>
      <c r="CD158" s="84"/>
      <c r="CE158" s="84"/>
      <c r="CF158" s="84"/>
      <c r="CG158" s="84"/>
      <c r="CH158" s="84" t="str">
        <f t="shared" si="145"/>
        <v/>
      </c>
      <c r="CI158" s="84" t="str">
        <f t="shared" si="146"/>
        <v/>
      </c>
      <c r="CJ158" s="86"/>
      <c r="CK158" s="86"/>
      <c r="CL158" s="86"/>
      <c r="CM158" s="86"/>
      <c r="CN158" s="86"/>
      <c r="CO158" s="86" t="str">
        <f t="shared" si="147"/>
        <v/>
      </c>
      <c r="CP158" s="86" t="str">
        <f t="shared" si="148"/>
        <v/>
      </c>
      <c r="CQ158" s="182"/>
      <c r="CR158" s="76"/>
      <c r="CS158" s="76"/>
      <c r="CT158" s="88"/>
      <c r="CU158" s="88"/>
      <c r="CV158" s="88"/>
      <c r="CW158" s="88"/>
      <c r="CX158" s="88"/>
      <c r="CY158" s="88" t="str">
        <f t="shared" si="149"/>
        <v/>
      </c>
      <c r="CZ158" s="89" t="str">
        <f t="shared" si="150"/>
        <v/>
      </c>
      <c r="DA158" s="386"/>
      <c r="DB158" s="385"/>
      <c r="DC158" s="80" t="str">
        <f t="shared" si="151"/>
        <v/>
      </c>
      <c r="DD158" s="162" t="str">
        <f t="shared" si="152"/>
        <v/>
      </c>
      <c r="DE158" s="162" t="str">
        <f t="shared" si="153"/>
        <v/>
      </c>
      <c r="DF158" s="162" t="str">
        <f t="shared" si="154"/>
        <v/>
      </c>
      <c r="DG158" s="162" t="str">
        <f t="shared" si="155"/>
        <v/>
      </c>
      <c r="DH158" s="93" t="str">
        <f t="shared" si="156"/>
        <v/>
      </c>
      <c r="DI158" s="94" t="str">
        <f t="shared" si="157"/>
        <v/>
      </c>
      <c r="DJ158" s="95" t="str">
        <f t="shared" si="158"/>
        <v/>
      </c>
      <c r="DK158" s="96" t="str">
        <f t="shared" si="159"/>
        <v/>
      </c>
      <c r="DL158" s="97" t="str">
        <f t="shared" si="160"/>
        <v/>
      </c>
      <c r="DM158" s="164" t="str">
        <f t="shared" si="161"/>
        <v/>
      </c>
      <c r="DN158" s="225">
        <f t="shared" si="162"/>
        <v>81</v>
      </c>
      <c r="DO158" s="225">
        <f t="shared" si="163"/>
        <v>80</v>
      </c>
    </row>
    <row r="159" spans="1:127" ht="18" hidden="1" customHeight="1">
      <c r="A159" s="70">
        <v>319905110109</v>
      </c>
      <c r="B159" s="71">
        <v>1678</v>
      </c>
      <c r="C159" s="476" t="s">
        <v>234</v>
      </c>
      <c r="D159" s="477"/>
      <c r="E159" s="182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 t="str">
        <f t="shared" si="130"/>
        <v/>
      </c>
      <c r="R159" s="76" t="str">
        <f t="shared" si="131"/>
        <v/>
      </c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 t="str">
        <f t="shared" si="132"/>
        <v/>
      </c>
      <c r="AD159" s="79" t="str">
        <f t="shared" si="133"/>
        <v/>
      </c>
      <c r="AE159" s="182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 t="str">
        <f t="shared" si="134"/>
        <v/>
      </c>
      <c r="AP159" s="76" t="str">
        <f t="shared" si="135"/>
        <v/>
      </c>
      <c r="AQ159" s="78"/>
      <c r="AR159" s="78"/>
      <c r="AS159" s="78"/>
      <c r="AT159" s="78"/>
      <c r="AU159" s="78"/>
      <c r="AV159" s="78"/>
      <c r="AW159" s="78"/>
      <c r="AX159" s="78" t="str">
        <f t="shared" si="136"/>
        <v/>
      </c>
      <c r="AY159" s="78" t="str">
        <f t="shared" si="137"/>
        <v/>
      </c>
      <c r="AZ159" s="384"/>
      <c r="BA159" s="385"/>
      <c r="BB159" s="80" t="str">
        <f t="shared" si="138"/>
        <v/>
      </c>
      <c r="BC159" s="182"/>
      <c r="BD159" s="76"/>
      <c r="BE159" s="76"/>
      <c r="BF159" s="76"/>
      <c r="BG159" s="76"/>
      <c r="BH159" s="76" t="str">
        <f t="shared" si="139"/>
        <v/>
      </c>
      <c r="BI159" s="76" t="str">
        <f t="shared" si="140"/>
        <v/>
      </c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 t="str">
        <f t="shared" si="141"/>
        <v/>
      </c>
      <c r="BU159" s="78" t="str">
        <f t="shared" si="142"/>
        <v/>
      </c>
      <c r="BV159" s="82"/>
      <c r="BW159" s="82"/>
      <c r="BX159" s="82"/>
      <c r="BY159" s="82"/>
      <c r="BZ159" s="82"/>
      <c r="CA159" s="82" t="str">
        <f t="shared" si="143"/>
        <v/>
      </c>
      <c r="CB159" s="82" t="str">
        <f t="shared" si="144"/>
        <v/>
      </c>
      <c r="CC159" s="84"/>
      <c r="CD159" s="84"/>
      <c r="CE159" s="84"/>
      <c r="CF159" s="84"/>
      <c r="CG159" s="84"/>
      <c r="CH159" s="84" t="str">
        <f t="shared" si="145"/>
        <v/>
      </c>
      <c r="CI159" s="84" t="str">
        <f t="shared" si="146"/>
        <v/>
      </c>
      <c r="CJ159" s="86"/>
      <c r="CK159" s="86"/>
      <c r="CL159" s="86"/>
      <c r="CM159" s="86"/>
      <c r="CN159" s="86"/>
      <c r="CO159" s="86" t="str">
        <f t="shared" si="147"/>
        <v/>
      </c>
      <c r="CP159" s="86" t="str">
        <f t="shared" si="148"/>
        <v/>
      </c>
      <c r="CQ159" s="182"/>
      <c r="CR159" s="76"/>
      <c r="CS159" s="76"/>
      <c r="CT159" s="88"/>
      <c r="CU159" s="88"/>
      <c r="CV159" s="88"/>
      <c r="CW159" s="88"/>
      <c r="CX159" s="88"/>
      <c r="CY159" s="88" t="str">
        <f t="shared" si="149"/>
        <v/>
      </c>
      <c r="CZ159" s="89" t="str">
        <f t="shared" si="150"/>
        <v/>
      </c>
      <c r="DA159" s="386"/>
      <c r="DB159" s="385"/>
      <c r="DC159" s="80" t="str">
        <f t="shared" si="151"/>
        <v/>
      </c>
      <c r="DD159" s="162" t="str">
        <f t="shared" si="152"/>
        <v/>
      </c>
      <c r="DE159" s="162" t="str">
        <f t="shared" si="153"/>
        <v/>
      </c>
      <c r="DF159" s="162" t="str">
        <f t="shared" si="154"/>
        <v/>
      </c>
      <c r="DG159" s="162" t="str">
        <f t="shared" si="155"/>
        <v/>
      </c>
      <c r="DH159" s="93" t="str">
        <f t="shared" si="156"/>
        <v/>
      </c>
      <c r="DI159" s="94" t="str">
        <f t="shared" si="157"/>
        <v/>
      </c>
      <c r="DJ159" s="95" t="str">
        <f t="shared" si="158"/>
        <v/>
      </c>
      <c r="DK159" s="96" t="str">
        <f t="shared" si="159"/>
        <v/>
      </c>
      <c r="DL159" s="97" t="str">
        <f t="shared" si="160"/>
        <v/>
      </c>
      <c r="DM159" s="164" t="str">
        <f t="shared" si="161"/>
        <v/>
      </c>
      <c r="DN159" s="225">
        <f t="shared" si="162"/>
        <v>80</v>
      </c>
      <c r="DO159" s="225">
        <f t="shared" si="163"/>
        <v>78</v>
      </c>
    </row>
    <row r="160" spans="1:127" ht="18" hidden="1" customHeight="1">
      <c r="A160" s="70">
        <v>406913150545</v>
      </c>
      <c r="B160" s="71">
        <v>359</v>
      </c>
      <c r="C160" s="474" t="s">
        <v>235</v>
      </c>
      <c r="D160" s="475"/>
      <c r="E160" s="182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 t="str">
        <f t="shared" si="130"/>
        <v/>
      </c>
      <c r="R160" s="76" t="str">
        <f t="shared" si="131"/>
        <v/>
      </c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 t="str">
        <f t="shared" si="132"/>
        <v/>
      </c>
      <c r="AD160" s="79" t="str">
        <f t="shared" si="133"/>
        <v/>
      </c>
      <c r="AE160" s="182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 t="str">
        <f t="shared" si="134"/>
        <v/>
      </c>
      <c r="AP160" s="76" t="str">
        <f t="shared" si="135"/>
        <v/>
      </c>
      <c r="AQ160" s="78"/>
      <c r="AR160" s="78"/>
      <c r="AS160" s="78"/>
      <c r="AT160" s="78"/>
      <c r="AU160" s="78"/>
      <c r="AV160" s="78"/>
      <c r="AW160" s="78"/>
      <c r="AX160" s="78" t="str">
        <f t="shared" si="136"/>
        <v/>
      </c>
      <c r="AY160" s="78" t="str">
        <f t="shared" si="137"/>
        <v/>
      </c>
      <c r="AZ160" s="384"/>
      <c r="BA160" s="385"/>
      <c r="BB160" s="80" t="str">
        <f t="shared" si="138"/>
        <v/>
      </c>
      <c r="BC160" s="182"/>
      <c r="BD160" s="76"/>
      <c r="BE160" s="76"/>
      <c r="BF160" s="76"/>
      <c r="BG160" s="76"/>
      <c r="BH160" s="76" t="str">
        <f t="shared" si="139"/>
        <v/>
      </c>
      <c r="BI160" s="76" t="str">
        <f t="shared" si="140"/>
        <v/>
      </c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 t="str">
        <f t="shared" si="141"/>
        <v/>
      </c>
      <c r="BU160" s="78" t="str">
        <f t="shared" si="142"/>
        <v/>
      </c>
      <c r="BV160" s="82"/>
      <c r="BW160" s="82"/>
      <c r="BX160" s="82"/>
      <c r="BY160" s="82"/>
      <c r="BZ160" s="82"/>
      <c r="CA160" s="82" t="str">
        <f t="shared" si="143"/>
        <v/>
      </c>
      <c r="CB160" s="82" t="str">
        <f t="shared" si="144"/>
        <v/>
      </c>
      <c r="CC160" s="84"/>
      <c r="CD160" s="84"/>
      <c r="CE160" s="84"/>
      <c r="CF160" s="84"/>
      <c r="CG160" s="84"/>
      <c r="CH160" s="84" t="str">
        <f t="shared" si="145"/>
        <v/>
      </c>
      <c r="CI160" s="84" t="str">
        <f t="shared" si="146"/>
        <v/>
      </c>
      <c r="CJ160" s="86"/>
      <c r="CK160" s="86"/>
      <c r="CL160" s="86"/>
      <c r="CM160" s="86"/>
      <c r="CN160" s="86"/>
      <c r="CO160" s="86" t="str">
        <f t="shared" si="147"/>
        <v/>
      </c>
      <c r="CP160" s="86" t="str">
        <f t="shared" si="148"/>
        <v/>
      </c>
      <c r="CQ160" s="182"/>
      <c r="CR160" s="76"/>
      <c r="CS160" s="76"/>
      <c r="CT160" s="88"/>
      <c r="CU160" s="88"/>
      <c r="CV160" s="88"/>
      <c r="CW160" s="88"/>
      <c r="CX160" s="88"/>
      <c r="CY160" s="88" t="str">
        <f t="shared" si="149"/>
        <v/>
      </c>
      <c r="CZ160" s="89" t="str">
        <f t="shared" si="150"/>
        <v/>
      </c>
      <c r="DA160" s="386"/>
      <c r="DB160" s="385"/>
      <c r="DC160" s="80" t="str">
        <f t="shared" si="151"/>
        <v/>
      </c>
      <c r="DD160" s="162" t="str">
        <f t="shared" si="152"/>
        <v/>
      </c>
      <c r="DE160" s="162" t="str">
        <f t="shared" si="153"/>
        <v/>
      </c>
      <c r="DF160" s="162" t="str">
        <f t="shared" si="154"/>
        <v/>
      </c>
      <c r="DG160" s="162" t="str">
        <f t="shared" si="155"/>
        <v/>
      </c>
      <c r="DH160" s="93" t="str">
        <f t="shared" si="156"/>
        <v/>
      </c>
      <c r="DI160" s="94" t="str">
        <f t="shared" si="157"/>
        <v/>
      </c>
      <c r="DJ160" s="95" t="str">
        <f t="shared" si="158"/>
        <v/>
      </c>
      <c r="DK160" s="96" t="str">
        <f t="shared" si="159"/>
        <v/>
      </c>
      <c r="DL160" s="97" t="str">
        <f t="shared" si="160"/>
        <v/>
      </c>
      <c r="DM160" s="164" t="str">
        <f t="shared" si="161"/>
        <v/>
      </c>
      <c r="DN160" s="225">
        <f t="shared" si="162"/>
        <v>74</v>
      </c>
      <c r="DO160" s="225">
        <f t="shared" si="163"/>
        <v>74</v>
      </c>
    </row>
    <row r="161" spans="1:119" ht="18" hidden="1" customHeight="1">
      <c r="A161" s="70">
        <v>406913150513</v>
      </c>
      <c r="B161" s="71">
        <v>1179</v>
      </c>
      <c r="C161" s="476" t="s">
        <v>236</v>
      </c>
      <c r="D161" s="477"/>
      <c r="E161" s="182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 t="str">
        <f t="shared" si="130"/>
        <v/>
      </c>
      <c r="R161" s="76" t="str">
        <f t="shared" si="131"/>
        <v/>
      </c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 t="str">
        <f t="shared" si="132"/>
        <v/>
      </c>
      <c r="AD161" s="79" t="str">
        <f t="shared" si="133"/>
        <v/>
      </c>
      <c r="AE161" s="182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 t="str">
        <f t="shared" si="134"/>
        <v/>
      </c>
      <c r="AP161" s="76" t="str">
        <f t="shared" si="135"/>
        <v/>
      </c>
      <c r="AQ161" s="78"/>
      <c r="AR161" s="78"/>
      <c r="AS161" s="78"/>
      <c r="AT161" s="78"/>
      <c r="AU161" s="78"/>
      <c r="AV161" s="78"/>
      <c r="AW161" s="78"/>
      <c r="AX161" s="78" t="str">
        <f t="shared" si="136"/>
        <v/>
      </c>
      <c r="AY161" s="78" t="str">
        <f t="shared" si="137"/>
        <v/>
      </c>
      <c r="AZ161" s="384"/>
      <c r="BA161" s="385"/>
      <c r="BB161" s="80" t="str">
        <f t="shared" si="138"/>
        <v/>
      </c>
      <c r="BC161" s="182"/>
      <c r="BD161" s="76"/>
      <c r="BE161" s="76"/>
      <c r="BF161" s="76"/>
      <c r="BG161" s="76"/>
      <c r="BH161" s="76" t="str">
        <f t="shared" si="139"/>
        <v/>
      </c>
      <c r="BI161" s="76" t="str">
        <f t="shared" si="140"/>
        <v/>
      </c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 t="str">
        <f t="shared" si="141"/>
        <v/>
      </c>
      <c r="BU161" s="78" t="str">
        <f t="shared" si="142"/>
        <v/>
      </c>
      <c r="BV161" s="82"/>
      <c r="BW161" s="82"/>
      <c r="BX161" s="82"/>
      <c r="BY161" s="82"/>
      <c r="BZ161" s="82"/>
      <c r="CA161" s="82" t="str">
        <f t="shared" si="143"/>
        <v/>
      </c>
      <c r="CB161" s="82" t="str">
        <f t="shared" si="144"/>
        <v/>
      </c>
      <c r="CC161" s="84"/>
      <c r="CD161" s="84"/>
      <c r="CE161" s="84"/>
      <c r="CF161" s="84"/>
      <c r="CG161" s="84"/>
      <c r="CH161" s="84" t="str">
        <f t="shared" si="145"/>
        <v/>
      </c>
      <c r="CI161" s="84" t="str">
        <f t="shared" si="146"/>
        <v/>
      </c>
      <c r="CJ161" s="86"/>
      <c r="CK161" s="86"/>
      <c r="CL161" s="86"/>
      <c r="CM161" s="86"/>
      <c r="CN161" s="86"/>
      <c r="CO161" s="86" t="str">
        <f t="shared" si="147"/>
        <v/>
      </c>
      <c r="CP161" s="86" t="str">
        <f t="shared" si="148"/>
        <v/>
      </c>
      <c r="CQ161" s="182"/>
      <c r="CR161" s="76"/>
      <c r="CS161" s="76"/>
      <c r="CT161" s="88"/>
      <c r="CU161" s="88"/>
      <c r="CV161" s="88"/>
      <c r="CW161" s="88"/>
      <c r="CX161" s="88"/>
      <c r="CY161" s="88" t="str">
        <f t="shared" si="149"/>
        <v/>
      </c>
      <c r="CZ161" s="89" t="str">
        <f t="shared" si="150"/>
        <v/>
      </c>
      <c r="DA161" s="386"/>
      <c r="DB161" s="385"/>
      <c r="DC161" s="80" t="str">
        <f t="shared" si="151"/>
        <v/>
      </c>
      <c r="DD161" s="162" t="str">
        <f t="shared" si="152"/>
        <v/>
      </c>
      <c r="DE161" s="162" t="str">
        <f t="shared" si="153"/>
        <v/>
      </c>
      <c r="DF161" s="162" t="str">
        <f t="shared" si="154"/>
        <v/>
      </c>
      <c r="DG161" s="162" t="str">
        <f t="shared" si="155"/>
        <v/>
      </c>
      <c r="DH161" s="93" t="str">
        <f t="shared" si="156"/>
        <v/>
      </c>
      <c r="DI161" s="94" t="str">
        <f t="shared" si="157"/>
        <v/>
      </c>
      <c r="DJ161" s="95" t="str">
        <f t="shared" si="158"/>
        <v/>
      </c>
      <c r="DK161" s="96" t="str">
        <f t="shared" si="159"/>
        <v/>
      </c>
      <c r="DL161" s="97" t="str">
        <f t="shared" si="160"/>
        <v/>
      </c>
      <c r="DM161" s="164" t="str">
        <f t="shared" si="161"/>
        <v/>
      </c>
      <c r="DN161" s="225">
        <f t="shared" si="162"/>
        <v>81</v>
      </c>
      <c r="DO161" s="225">
        <f t="shared" si="163"/>
        <v>76</v>
      </c>
    </row>
    <row r="162" spans="1:119" ht="18" hidden="1" customHeight="1">
      <c r="A162" s="70">
        <v>136672050087</v>
      </c>
      <c r="B162" s="103">
        <v>1679</v>
      </c>
      <c r="C162" s="465" t="s">
        <v>237</v>
      </c>
      <c r="D162" s="466"/>
      <c r="E162" s="182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 t="str">
        <f t="shared" si="130"/>
        <v/>
      </c>
      <c r="R162" s="76" t="str">
        <f t="shared" si="131"/>
        <v/>
      </c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 t="str">
        <f t="shared" si="132"/>
        <v/>
      </c>
      <c r="AD162" s="79" t="str">
        <f t="shared" si="133"/>
        <v/>
      </c>
      <c r="AE162" s="182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 t="str">
        <f t="shared" si="134"/>
        <v/>
      </c>
      <c r="AP162" s="76" t="str">
        <f t="shared" si="135"/>
        <v/>
      </c>
      <c r="AQ162" s="78"/>
      <c r="AR162" s="78"/>
      <c r="AS162" s="78"/>
      <c r="AT162" s="78"/>
      <c r="AU162" s="78"/>
      <c r="AV162" s="78"/>
      <c r="AW162" s="78"/>
      <c r="AX162" s="78" t="str">
        <f t="shared" si="136"/>
        <v/>
      </c>
      <c r="AY162" s="78" t="str">
        <f t="shared" si="137"/>
        <v/>
      </c>
      <c r="AZ162" s="384"/>
      <c r="BA162" s="385"/>
      <c r="BB162" s="80" t="str">
        <f t="shared" si="138"/>
        <v/>
      </c>
      <c r="BC162" s="182"/>
      <c r="BD162" s="76"/>
      <c r="BE162" s="76"/>
      <c r="BF162" s="76"/>
      <c r="BG162" s="76"/>
      <c r="BH162" s="76" t="str">
        <f t="shared" si="139"/>
        <v/>
      </c>
      <c r="BI162" s="76" t="str">
        <f t="shared" si="140"/>
        <v/>
      </c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 t="str">
        <f t="shared" si="141"/>
        <v/>
      </c>
      <c r="BU162" s="78" t="str">
        <f t="shared" si="142"/>
        <v/>
      </c>
      <c r="BV162" s="82"/>
      <c r="BW162" s="82"/>
      <c r="BX162" s="82"/>
      <c r="BY162" s="82"/>
      <c r="BZ162" s="82"/>
      <c r="CA162" s="82" t="str">
        <f t="shared" si="143"/>
        <v/>
      </c>
      <c r="CB162" s="82" t="str">
        <f t="shared" si="144"/>
        <v/>
      </c>
      <c r="CC162" s="84"/>
      <c r="CD162" s="84"/>
      <c r="CE162" s="84"/>
      <c r="CF162" s="84"/>
      <c r="CG162" s="84"/>
      <c r="CH162" s="84" t="str">
        <f t="shared" si="145"/>
        <v/>
      </c>
      <c r="CI162" s="84" t="str">
        <f t="shared" si="146"/>
        <v/>
      </c>
      <c r="CJ162" s="86"/>
      <c r="CK162" s="86"/>
      <c r="CL162" s="86"/>
      <c r="CM162" s="86"/>
      <c r="CN162" s="86"/>
      <c r="CO162" s="86" t="str">
        <f t="shared" si="147"/>
        <v/>
      </c>
      <c r="CP162" s="86" t="str">
        <f t="shared" si="148"/>
        <v/>
      </c>
      <c r="CQ162" s="182"/>
      <c r="CR162" s="76"/>
      <c r="CS162" s="76"/>
      <c r="CT162" s="88"/>
      <c r="CU162" s="88"/>
      <c r="CV162" s="88"/>
      <c r="CW162" s="88"/>
      <c r="CX162" s="88"/>
      <c r="CY162" s="88" t="str">
        <f t="shared" si="149"/>
        <v/>
      </c>
      <c r="CZ162" s="89" t="str">
        <f t="shared" si="150"/>
        <v/>
      </c>
      <c r="DA162" s="386"/>
      <c r="DB162" s="385"/>
      <c r="DC162" s="80" t="str">
        <f t="shared" si="151"/>
        <v/>
      </c>
      <c r="DD162" s="162" t="str">
        <f t="shared" si="152"/>
        <v/>
      </c>
      <c r="DE162" s="162" t="str">
        <f t="shared" si="153"/>
        <v/>
      </c>
      <c r="DF162" s="162" t="str">
        <f t="shared" si="154"/>
        <v/>
      </c>
      <c r="DG162" s="162" t="str">
        <f t="shared" si="155"/>
        <v/>
      </c>
      <c r="DH162" s="93" t="str">
        <f t="shared" si="156"/>
        <v/>
      </c>
      <c r="DI162" s="94" t="str">
        <f t="shared" si="157"/>
        <v/>
      </c>
      <c r="DJ162" s="95" t="str">
        <f t="shared" si="158"/>
        <v/>
      </c>
      <c r="DK162" s="96" t="str">
        <f t="shared" si="159"/>
        <v/>
      </c>
      <c r="DL162" s="97" t="str">
        <f t="shared" si="160"/>
        <v/>
      </c>
      <c r="DM162" s="164" t="str">
        <f t="shared" si="161"/>
        <v/>
      </c>
      <c r="DN162" s="225">
        <f t="shared" si="162"/>
        <v>78</v>
      </c>
      <c r="DO162" s="225">
        <f t="shared" si="163"/>
        <v>86</v>
      </c>
    </row>
    <row r="163" spans="1:119" ht="18" hidden="1" customHeight="1">
      <c r="A163" s="70">
        <v>406913150539</v>
      </c>
      <c r="B163" s="71">
        <v>1122</v>
      </c>
      <c r="C163" s="474" t="s">
        <v>238</v>
      </c>
      <c r="D163" s="475"/>
      <c r="E163" s="182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 t="str">
        <f t="shared" si="130"/>
        <v/>
      </c>
      <c r="R163" s="76" t="str">
        <f t="shared" si="131"/>
        <v/>
      </c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 t="str">
        <f t="shared" si="132"/>
        <v/>
      </c>
      <c r="AD163" s="79" t="str">
        <f t="shared" si="133"/>
        <v/>
      </c>
      <c r="AE163" s="182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 t="str">
        <f t="shared" si="134"/>
        <v/>
      </c>
      <c r="AP163" s="76" t="str">
        <f t="shared" si="135"/>
        <v/>
      </c>
      <c r="AQ163" s="78"/>
      <c r="AR163" s="78"/>
      <c r="AS163" s="78"/>
      <c r="AT163" s="78"/>
      <c r="AU163" s="78"/>
      <c r="AV163" s="78"/>
      <c r="AW163" s="78"/>
      <c r="AX163" s="78" t="str">
        <f t="shared" si="136"/>
        <v/>
      </c>
      <c r="AY163" s="78" t="str">
        <f t="shared" si="137"/>
        <v/>
      </c>
      <c r="AZ163" s="384"/>
      <c r="BA163" s="385"/>
      <c r="BB163" s="80" t="str">
        <f t="shared" si="138"/>
        <v/>
      </c>
      <c r="BC163" s="182"/>
      <c r="BD163" s="76"/>
      <c r="BE163" s="76"/>
      <c r="BF163" s="76"/>
      <c r="BG163" s="76"/>
      <c r="BH163" s="76" t="str">
        <f t="shared" si="139"/>
        <v/>
      </c>
      <c r="BI163" s="76" t="str">
        <f t="shared" si="140"/>
        <v/>
      </c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 t="str">
        <f t="shared" si="141"/>
        <v/>
      </c>
      <c r="BU163" s="78" t="str">
        <f t="shared" si="142"/>
        <v/>
      </c>
      <c r="BV163" s="82"/>
      <c r="BW163" s="82"/>
      <c r="BX163" s="82"/>
      <c r="BY163" s="82"/>
      <c r="BZ163" s="82"/>
      <c r="CA163" s="82" t="str">
        <f t="shared" si="143"/>
        <v/>
      </c>
      <c r="CB163" s="82" t="str">
        <f t="shared" si="144"/>
        <v/>
      </c>
      <c r="CC163" s="84"/>
      <c r="CD163" s="84"/>
      <c r="CE163" s="84"/>
      <c r="CF163" s="84"/>
      <c r="CG163" s="84"/>
      <c r="CH163" s="84" t="str">
        <f t="shared" si="145"/>
        <v/>
      </c>
      <c r="CI163" s="84" t="str">
        <f t="shared" si="146"/>
        <v/>
      </c>
      <c r="CJ163" s="86"/>
      <c r="CK163" s="86"/>
      <c r="CL163" s="86"/>
      <c r="CM163" s="86"/>
      <c r="CN163" s="86"/>
      <c r="CO163" s="86" t="str">
        <f t="shared" si="147"/>
        <v/>
      </c>
      <c r="CP163" s="86" t="str">
        <f t="shared" si="148"/>
        <v/>
      </c>
      <c r="CQ163" s="182"/>
      <c r="CR163" s="76"/>
      <c r="CS163" s="76"/>
      <c r="CT163" s="88"/>
      <c r="CU163" s="88"/>
      <c r="CV163" s="88"/>
      <c r="CW163" s="88"/>
      <c r="CX163" s="88"/>
      <c r="CY163" s="88" t="str">
        <f t="shared" si="149"/>
        <v/>
      </c>
      <c r="CZ163" s="89" t="str">
        <f t="shared" si="150"/>
        <v/>
      </c>
      <c r="DA163" s="386"/>
      <c r="DB163" s="385"/>
      <c r="DC163" s="80" t="str">
        <f t="shared" si="151"/>
        <v/>
      </c>
      <c r="DD163" s="162" t="str">
        <f t="shared" si="152"/>
        <v/>
      </c>
      <c r="DE163" s="162" t="str">
        <f t="shared" si="153"/>
        <v/>
      </c>
      <c r="DF163" s="162" t="str">
        <f t="shared" si="154"/>
        <v/>
      </c>
      <c r="DG163" s="162" t="str">
        <f t="shared" si="155"/>
        <v/>
      </c>
      <c r="DH163" s="93" t="str">
        <f t="shared" si="156"/>
        <v/>
      </c>
      <c r="DI163" s="94" t="str">
        <f t="shared" si="157"/>
        <v/>
      </c>
      <c r="DJ163" s="95" t="str">
        <f t="shared" si="158"/>
        <v/>
      </c>
      <c r="DK163" s="96" t="str">
        <f t="shared" si="159"/>
        <v/>
      </c>
      <c r="DL163" s="97" t="str">
        <f t="shared" si="160"/>
        <v/>
      </c>
      <c r="DM163" s="164" t="str">
        <f t="shared" si="161"/>
        <v/>
      </c>
      <c r="DN163" s="225" t="str">
        <f t="shared" si="162"/>
        <v/>
      </c>
      <c r="DO163" s="225" t="str">
        <f t="shared" si="163"/>
        <v/>
      </c>
    </row>
    <row r="164" spans="1:119" ht="18" hidden="1" customHeight="1">
      <c r="A164" s="70">
        <v>136674050133</v>
      </c>
      <c r="B164" s="112">
        <v>1680</v>
      </c>
      <c r="C164" s="478" t="s">
        <v>239</v>
      </c>
      <c r="D164" s="479"/>
      <c r="E164" s="182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 t="str">
        <f t="shared" si="130"/>
        <v/>
      </c>
      <c r="R164" s="76" t="str">
        <f t="shared" si="131"/>
        <v/>
      </c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 t="str">
        <f t="shared" si="132"/>
        <v/>
      </c>
      <c r="AD164" s="79" t="str">
        <f t="shared" si="133"/>
        <v/>
      </c>
      <c r="AE164" s="182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 t="str">
        <f t="shared" si="134"/>
        <v/>
      </c>
      <c r="AP164" s="76" t="str">
        <f t="shared" si="135"/>
        <v/>
      </c>
      <c r="AQ164" s="78"/>
      <c r="AR164" s="78"/>
      <c r="AS164" s="78"/>
      <c r="AT164" s="78"/>
      <c r="AU164" s="78"/>
      <c r="AV164" s="78"/>
      <c r="AW164" s="78"/>
      <c r="AX164" s="78" t="str">
        <f t="shared" si="136"/>
        <v/>
      </c>
      <c r="AY164" s="78" t="str">
        <f t="shared" si="137"/>
        <v/>
      </c>
      <c r="AZ164" s="384"/>
      <c r="BA164" s="385"/>
      <c r="BB164" s="80" t="str">
        <f t="shared" si="138"/>
        <v/>
      </c>
      <c r="BC164" s="182"/>
      <c r="BD164" s="76"/>
      <c r="BE164" s="76"/>
      <c r="BF164" s="76"/>
      <c r="BG164" s="76"/>
      <c r="BH164" s="76" t="str">
        <f t="shared" si="139"/>
        <v/>
      </c>
      <c r="BI164" s="76" t="str">
        <f t="shared" si="140"/>
        <v/>
      </c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 t="str">
        <f t="shared" si="141"/>
        <v/>
      </c>
      <c r="BU164" s="78" t="str">
        <f t="shared" si="142"/>
        <v/>
      </c>
      <c r="BV164" s="82"/>
      <c r="BW164" s="82"/>
      <c r="BX164" s="82"/>
      <c r="BY164" s="82"/>
      <c r="BZ164" s="82"/>
      <c r="CA164" s="82" t="str">
        <f t="shared" si="143"/>
        <v/>
      </c>
      <c r="CB164" s="82" t="str">
        <f t="shared" si="144"/>
        <v/>
      </c>
      <c r="CC164" s="84"/>
      <c r="CD164" s="84"/>
      <c r="CE164" s="84"/>
      <c r="CF164" s="84"/>
      <c r="CG164" s="84"/>
      <c r="CH164" s="84" t="str">
        <f t="shared" si="145"/>
        <v/>
      </c>
      <c r="CI164" s="84" t="str">
        <f t="shared" si="146"/>
        <v/>
      </c>
      <c r="CJ164" s="86"/>
      <c r="CK164" s="86"/>
      <c r="CL164" s="86"/>
      <c r="CM164" s="86"/>
      <c r="CN164" s="86"/>
      <c r="CO164" s="86" t="str">
        <f t="shared" si="147"/>
        <v/>
      </c>
      <c r="CP164" s="86" t="str">
        <f t="shared" si="148"/>
        <v/>
      </c>
      <c r="CQ164" s="182"/>
      <c r="CR164" s="76"/>
      <c r="CS164" s="76"/>
      <c r="CT164" s="88"/>
      <c r="CU164" s="88"/>
      <c r="CV164" s="88"/>
      <c r="CW164" s="88"/>
      <c r="CX164" s="88"/>
      <c r="CY164" s="88" t="str">
        <f t="shared" si="149"/>
        <v/>
      </c>
      <c r="CZ164" s="89" t="str">
        <f t="shared" si="150"/>
        <v/>
      </c>
      <c r="DA164" s="386"/>
      <c r="DB164" s="385"/>
      <c r="DC164" s="80" t="str">
        <f t="shared" si="151"/>
        <v/>
      </c>
      <c r="DD164" s="162" t="str">
        <f t="shared" si="152"/>
        <v/>
      </c>
      <c r="DE164" s="162" t="str">
        <f t="shared" si="153"/>
        <v/>
      </c>
      <c r="DF164" s="162" t="str">
        <f t="shared" si="154"/>
        <v/>
      </c>
      <c r="DG164" s="162" t="str">
        <f t="shared" si="155"/>
        <v/>
      </c>
      <c r="DH164" s="93" t="str">
        <f t="shared" si="156"/>
        <v/>
      </c>
      <c r="DI164" s="94" t="str">
        <f t="shared" si="157"/>
        <v/>
      </c>
      <c r="DJ164" s="95" t="str">
        <f t="shared" si="158"/>
        <v/>
      </c>
      <c r="DK164" s="96" t="str">
        <f t="shared" si="159"/>
        <v/>
      </c>
      <c r="DL164" s="97" t="str">
        <f t="shared" si="160"/>
        <v/>
      </c>
      <c r="DM164" s="164" t="str">
        <f t="shared" si="161"/>
        <v/>
      </c>
      <c r="DN164" s="225">
        <f t="shared" si="162"/>
        <v>80</v>
      </c>
      <c r="DO164" s="225">
        <f t="shared" si="163"/>
        <v>79</v>
      </c>
    </row>
    <row r="165" spans="1:119" ht="18" hidden="1" customHeight="1">
      <c r="A165" s="70">
        <v>406913150540</v>
      </c>
      <c r="B165" s="99">
        <v>324</v>
      </c>
      <c r="C165" s="468" t="s">
        <v>240</v>
      </c>
      <c r="D165" s="469"/>
      <c r="E165" s="182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 t="str">
        <f t="shared" si="130"/>
        <v/>
      </c>
      <c r="R165" s="76" t="str">
        <f t="shared" si="131"/>
        <v/>
      </c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 t="str">
        <f t="shared" si="132"/>
        <v/>
      </c>
      <c r="AD165" s="79" t="str">
        <f t="shared" si="133"/>
        <v/>
      </c>
      <c r="AE165" s="182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 t="str">
        <f t="shared" si="134"/>
        <v/>
      </c>
      <c r="AP165" s="76" t="str">
        <f t="shared" si="135"/>
        <v/>
      </c>
      <c r="AQ165" s="78"/>
      <c r="AR165" s="78"/>
      <c r="AS165" s="78"/>
      <c r="AT165" s="78"/>
      <c r="AU165" s="78"/>
      <c r="AV165" s="78"/>
      <c r="AW165" s="78"/>
      <c r="AX165" s="78" t="str">
        <f t="shared" si="136"/>
        <v/>
      </c>
      <c r="AY165" s="78" t="str">
        <f t="shared" si="137"/>
        <v/>
      </c>
      <c r="AZ165" s="384"/>
      <c r="BA165" s="385"/>
      <c r="BB165" s="80" t="str">
        <f t="shared" si="138"/>
        <v/>
      </c>
      <c r="BC165" s="182"/>
      <c r="BD165" s="76"/>
      <c r="BE165" s="76"/>
      <c r="BF165" s="76"/>
      <c r="BG165" s="76"/>
      <c r="BH165" s="76" t="str">
        <f t="shared" si="139"/>
        <v/>
      </c>
      <c r="BI165" s="76" t="str">
        <f t="shared" si="140"/>
        <v/>
      </c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 t="str">
        <f t="shared" si="141"/>
        <v/>
      </c>
      <c r="BU165" s="78" t="str">
        <f t="shared" si="142"/>
        <v/>
      </c>
      <c r="BV165" s="82"/>
      <c r="BW165" s="82"/>
      <c r="BX165" s="82"/>
      <c r="BY165" s="82"/>
      <c r="BZ165" s="82"/>
      <c r="CA165" s="82" t="str">
        <f t="shared" si="143"/>
        <v/>
      </c>
      <c r="CB165" s="82" t="str">
        <f t="shared" si="144"/>
        <v/>
      </c>
      <c r="CC165" s="84"/>
      <c r="CD165" s="84"/>
      <c r="CE165" s="84"/>
      <c r="CF165" s="84"/>
      <c r="CG165" s="84"/>
      <c r="CH165" s="84" t="str">
        <f t="shared" si="145"/>
        <v/>
      </c>
      <c r="CI165" s="84" t="str">
        <f t="shared" si="146"/>
        <v/>
      </c>
      <c r="CJ165" s="86"/>
      <c r="CK165" s="86"/>
      <c r="CL165" s="86"/>
      <c r="CM165" s="86"/>
      <c r="CN165" s="86"/>
      <c r="CO165" s="86" t="str">
        <f t="shared" si="147"/>
        <v/>
      </c>
      <c r="CP165" s="86" t="str">
        <f t="shared" si="148"/>
        <v/>
      </c>
      <c r="CQ165" s="182"/>
      <c r="CR165" s="76"/>
      <c r="CS165" s="76"/>
      <c r="CT165" s="88"/>
      <c r="CU165" s="88"/>
      <c r="CV165" s="88"/>
      <c r="CW165" s="88"/>
      <c r="CX165" s="88"/>
      <c r="CY165" s="88" t="str">
        <f t="shared" si="149"/>
        <v/>
      </c>
      <c r="CZ165" s="89" t="str">
        <f t="shared" si="150"/>
        <v/>
      </c>
      <c r="DA165" s="386"/>
      <c r="DB165" s="385"/>
      <c r="DC165" s="80" t="str">
        <f t="shared" si="151"/>
        <v/>
      </c>
      <c r="DD165" s="162" t="str">
        <f t="shared" si="152"/>
        <v/>
      </c>
      <c r="DE165" s="162" t="str">
        <f t="shared" si="153"/>
        <v/>
      </c>
      <c r="DF165" s="162" t="str">
        <f t="shared" si="154"/>
        <v/>
      </c>
      <c r="DG165" s="162" t="str">
        <f t="shared" si="155"/>
        <v/>
      </c>
      <c r="DH165" s="93" t="str">
        <f t="shared" si="156"/>
        <v/>
      </c>
      <c r="DI165" s="94" t="str">
        <f t="shared" si="157"/>
        <v/>
      </c>
      <c r="DJ165" s="95" t="str">
        <f t="shared" si="158"/>
        <v/>
      </c>
      <c r="DK165" s="96" t="str">
        <f t="shared" si="159"/>
        <v/>
      </c>
      <c r="DL165" s="97" t="str">
        <f t="shared" si="160"/>
        <v/>
      </c>
      <c r="DM165" s="164" t="str">
        <f t="shared" si="161"/>
        <v/>
      </c>
      <c r="DN165" s="225" t="str">
        <f t="shared" si="162"/>
        <v/>
      </c>
      <c r="DO165" s="225" t="str">
        <f t="shared" si="163"/>
        <v/>
      </c>
    </row>
    <row r="166" spans="1:119" ht="18" hidden="1" customHeight="1">
      <c r="A166" s="70">
        <v>406913150541</v>
      </c>
      <c r="B166" s="71">
        <v>384</v>
      </c>
      <c r="C166" s="476" t="s">
        <v>241</v>
      </c>
      <c r="D166" s="477"/>
      <c r="E166" s="182"/>
      <c r="F166" s="76"/>
      <c r="G166" s="76"/>
      <c r="H166" s="76"/>
      <c r="I166" s="76"/>
      <c r="J166" s="76"/>
      <c r="K166" s="76"/>
      <c r="L166" s="76"/>
      <c r="M166" s="76"/>
      <c r="N166" s="76"/>
      <c r="O166" s="106"/>
      <c r="P166" s="106"/>
      <c r="Q166" s="76" t="str">
        <f t="shared" si="130"/>
        <v/>
      </c>
      <c r="R166" s="76" t="str">
        <f t="shared" si="131"/>
        <v/>
      </c>
      <c r="S166" s="108"/>
      <c r="T166" s="108"/>
      <c r="U166" s="108"/>
      <c r="V166" s="108"/>
      <c r="W166" s="108"/>
      <c r="X166" s="108"/>
      <c r="Y166" s="108"/>
      <c r="Z166" s="108"/>
      <c r="AA166" s="108"/>
      <c r="AB166" s="108"/>
      <c r="AC166" s="78" t="str">
        <f t="shared" si="132"/>
        <v/>
      </c>
      <c r="AD166" s="79" t="str">
        <f t="shared" si="133"/>
        <v/>
      </c>
      <c r="AE166" s="182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 t="str">
        <f t="shared" si="134"/>
        <v/>
      </c>
      <c r="AP166" s="76" t="str">
        <f t="shared" si="135"/>
        <v/>
      </c>
      <c r="AQ166" s="108"/>
      <c r="AR166" s="108"/>
      <c r="AS166" s="108"/>
      <c r="AT166" s="108"/>
      <c r="AU166" s="108"/>
      <c r="AV166" s="108"/>
      <c r="AW166" s="108"/>
      <c r="AX166" s="78" t="str">
        <f t="shared" si="136"/>
        <v/>
      </c>
      <c r="AY166" s="78" t="str">
        <f t="shared" si="137"/>
        <v/>
      </c>
      <c r="AZ166" s="384"/>
      <c r="BA166" s="385"/>
      <c r="BB166" s="80" t="str">
        <f t="shared" si="138"/>
        <v/>
      </c>
      <c r="BC166" s="182"/>
      <c r="BD166" s="76"/>
      <c r="BE166" s="76"/>
      <c r="BF166" s="76"/>
      <c r="BG166" s="76"/>
      <c r="BH166" s="76" t="str">
        <f t="shared" si="139"/>
        <v/>
      </c>
      <c r="BI166" s="76" t="str">
        <f t="shared" si="140"/>
        <v/>
      </c>
      <c r="BJ166" s="108"/>
      <c r="BK166" s="108"/>
      <c r="BL166" s="78"/>
      <c r="BM166" s="78"/>
      <c r="BN166" s="78"/>
      <c r="BO166" s="78"/>
      <c r="BP166" s="78"/>
      <c r="BQ166" s="78"/>
      <c r="BR166" s="78"/>
      <c r="BS166" s="78"/>
      <c r="BT166" s="78" t="str">
        <f t="shared" si="141"/>
        <v/>
      </c>
      <c r="BU166" s="78" t="str">
        <f t="shared" si="142"/>
        <v/>
      </c>
      <c r="BV166" s="82"/>
      <c r="BW166" s="82"/>
      <c r="BX166" s="82"/>
      <c r="BY166" s="82"/>
      <c r="BZ166" s="82"/>
      <c r="CA166" s="82" t="str">
        <f t="shared" si="143"/>
        <v/>
      </c>
      <c r="CB166" s="82" t="str">
        <f t="shared" si="144"/>
        <v/>
      </c>
      <c r="CC166" s="84"/>
      <c r="CD166" s="84"/>
      <c r="CE166" s="84"/>
      <c r="CF166" s="84"/>
      <c r="CG166" s="84"/>
      <c r="CH166" s="84" t="str">
        <f t="shared" si="145"/>
        <v/>
      </c>
      <c r="CI166" s="84" t="str">
        <f t="shared" si="146"/>
        <v/>
      </c>
      <c r="CJ166" s="86"/>
      <c r="CK166" s="86"/>
      <c r="CL166" s="86"/>
      <c r="CM166" s="86"/>
      <c r="CN166" s="86"/>
      <c r="CO166" s="86" t="str">
        <f t="shared" si="147"/>
        <v/>
      </c>
      <c r="CP166" s="86" t="str">
        <f t="shared" si="148"/>
        <v/>
      </c>
      <c r="CQ166" s="182"/>
      <c r="CR166" s="76"/>
      <c r="CS166" s="76"/>
      <c r="CT166" s="88"/>
      <c r="CU166" s="88"/>
      <c r="CV166" s="88"/>
      <c r="CW166" s="88"/>
      <c r="CX166" s="88"/>
      <c r="CY166" s="88" t="str">
        <f t="shared" si="149"/>
        <v/>
      </c>
      <c r="CZ166" s="89" t="str">
        <f t="shared" si="150"/>
        <v/>
      </c>
      <c r="DA166" s="386"/>
      <c r="DB166" s="385"/>
      <c r="DC166" s="80" t="str">
        <f t="shared" si="151"/>
        <v/>
      </c>
      <c r="DD166" s="162" t="str">
        <f t="shared" si="152"/>
        <v/>
      </c>
      <c r="DE166" s="162" t="str">
        <f t="shared" si="153"/>
        <v/>
      </c>
      <c r="DF166" s="162" t="str">
        <f t="shared" si="154"/>
        <v/>
      </c>
      <c r="DG166" s="162" t="str">
        <f t="shared" si="155"/>
        <v/>
      </c>
      <c r="DH166" s="93" t="str">
        <f t="shared" si="156"/>
        <v/>
      </c>
      <c r="DI166" s="94" t="str">
        <f t="shared" si="157"/>
        <v/>
      </c>
      <c r="DJ166" s="95" t="str">
        <f t="shared" si="158"/>
        <v/>
      </c>
      <c r="DK166" s="96" t="str">
        <f t="shared" si="159"/>
        <v/>
      </c>
      <c r="DL166" s="97" t="str">
        <f t="shared" si="160"/>
        <v/>
      </c>
      <c r="DM166" s="164" t="str">
        <f t="shared" si="161"/>
        <v/>
      </c>
      <c r="DN166" s="225">
        <f t="shared" si="162"/>
        <v>81</v>
      </c>
      <c r="DO166" s="225">
        <f t="shared" si="163"/>
        <v>72</v>
      </c>
    </row>
    <row r="167" spans="1:119" ht="18" hidden="1" customHeight="1">
      <c r="A167" s="70">
        <v>406913150542</v>
      </c>
      <c r="B167" s="103">
        <v>1202</v>
      </c>
      <c r="C167" s="465" t="s">
        <v>242</v>
      </c>
      <c r="D167" s="466"/>
      <c r="E167" s="182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 t="str">
        <f t="shared" si="130"/>
        <v/>
      </c>
      <c r="R167" s="76" t="str">
        <f t="shared" si="131"/>
        <v/>
      </c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 t="str">
        <f t="shared" si="132"/>
        <v/>
      </c>
      <c r="AD167" s="79" t="str">
        <f t="shared" si="133"/>
        <v/>
      </c>
      <c r="AE167" s="182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 t="str">
        <f t="shared" si="134"/>
        <v/>
      </c>
      <c r="AP167" s="76" t="str">
        <f t="shared" si="135"/>
        <v/>
      </c>
      <c r="AQ167" s="78"/>
      <c r="AR167" s="78"/>
      <c r="AS167" s="78"/>
      <c r="AT167" s="78"/>
      <c r="AU167" s="78"/>
      <c r="AV167" s="78"/>
      <c r="AW167" s="78"/>
      <c r="AX167" s="78" t="str">
        <f t="shared" si="136"/>
        <v/>
      </c>
      <c r="AY167" s="78" t="str">
        <f t="shared" si="137"/>
        <v/>
      </c>
      <c r="AZ167" s="384"/>
      <c r="BA167" s="385"/>
      <c r="BB167" s="80" t="str">
        <f t="shared" si="138"/>
        <v/>
      </c>
      <c r="BC167" s="182"/>
      <c r="BD167" s="76"/>
      <c r="BE167" s="76"/>
      <c r="BF167" s="76"/>
      <c r="BG167" s="76"/>
      <c r="BH167" s="76" t="str">
        <f t="shared" si="139"/>
        <v/>
      </c>
      <c r="BI167" s="76" t="str">
        <f t="shared" si="140"/>
        <v/>
      </c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 t="str">
        <f t="shared" si="141"/>
        <v/>
      </c>
      <c r="BU167" s="78" t="str">
        <f t="shared" si="142"/>
        <v/>
      </c>
      <c r="BV167" s="82"/>
      <c r="BW167" s="82"/>
      <c r="BX167" s="82"/>
      <c r="BY167" s="82"/>
      <c r="BZ167" s="82"/>
      <c r="CA167" s="82" t="str">
        <f t="shared" si="143"/>
        <v/>
      </c>
      <c r="CB167" s="82" t="str">
        <f t="shared" si="144"/>
        <v/>
      </c>
      <c r="CC167" s="84"/>
      <c r="CD167" s="84"/>
      <c r="CE167" s="84"/>
      <c r="CF167" s="84"/>
      <c r="CG167" s="84"/>
      <c r="CH167" s="84" t="str">
        <f t="shared" si="145"/>
        <v/>
      </c>
      <c r="CI167" s="84" t="str">
        <f t="shared" si="146"/>
        <v/>
      </c>
      <c r="CJ167" s="86"/>
      <c r="CK167" s="86"/>
      <c r="CL167" s="86"/>
      <c r="CM167" s="86"/>
      <c r="CN167" s="86"/>
      <c r="CO167" s="86" t="str">
        <f t="shared" si="147"/>
        <v/>
      </c>
      <c r="CP167" s="86" t="str">
        <f t="shared" si="148"/>
        <v/>
      </c>
      <c r="CQ167" s="182"/>
      <c r="CR167" s="76"/>
      <c r="CS167" s="76"/>
      <c r="CT167" s="88"/>
      <c r="CU167" s="88"/>
      <c r="CV167" s="88"/>
      <c r="CW167" s="88"/>
      <c r="CX167" s="88"/>
      <c r="CY167" s="88" t="str">
        <f t="shared" si="149"/>
        <v/>
      </c>
      <c r="CZ167" s="89" t="str">
        <f t="shared" si="150"/>
        <v/>
      </c>
      <c r="DA167" s="386"/>
      <c r="DB167" s="385"/>
      <c r="DC167" s="80" t="str">
        <f t="shared" si="151"/>
        <v/>
      </c>
      <c r="DD167" s="162" t="str">
        <f t="shared" si="152"/>
        <v/>
      </c>
      <c r="DE167" s="162" t="str">
        <f t="shared" si="153"/>
        <v/>
      </c>
      <c r="DF167" s="162" t="str">
        <f t="shared" si="154"/>
        <v/>
      </c>
      <c r="DG167" s="162" t="str">
        <f t="shared" si="155"/>
        <v/>
      </c>
      <c r="DH167" s="93" t="str">
        <f t="shared" si="156"/>
        <v/>
      </c>
      <c r="DI167" s="94" t="str">
        <f t="shared" si="157"/>
        <v/>
      </c>
      <c r="DJ167" s="95" t="str">
        <f t="shared" si="158"/>
        <v/>
      </c>
      <c r="DK167" s="96" t="str">
        <f t="shared" si="159"/>
        <v/>
      </c>
      <c r="DL167" s="97" t="str">
        <f t="shared" si="160"/>
        <v/>
      </c>
      <c r="DM167" s="164" t="str">
        <f t="shared" si="161"/>
        <v/>
      </c>
      <c r="DN167" s="225" t="str">
        <f t="shared" si="162"/>
        <v/>
      </c>
      <c r="DO167" s="225" t="str">
        <f t="shared" si="163"/>
        <v/>
      </c>
    </row>
    <row r="168" spans="1:119" ht="18" hidden="1" customHeight="1">
      <c r="A168" s="70">
        <v>136678050167</v>
      </c>
      <c r="B168" s="71">
        <v>1681</v>
      </c>
      <c r="C168" s="474" t="s">
        <v>243</v>
      </c>
      <c r="D168" s="475"/>
      <c r="E168" s="182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 t="str">
        <f t="shared" si="130"/>
        <v/>
      </c>
      <c r="R168" s="76" t="str">
        <f t="shared" si="131"/>
        <v/>
      </c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 t="str">
        <f t="shared" si="132"/>
        <v/>
      </c>
      <c r="AD168" s="79" t="str">
        <f t="shared" si="133"/>
        <v/>
      </c>
      <c r="AE168" s="182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 t="str">
        <f t="shared" si="134"/>
        <v/>
      </c>
      <c r="AP168" s="76" t="str">
        <f t="shared" si="135"/>
        <v/>
      </c>
      <c r="AQ168" s="78"/>
      <c r="AR168" s="78"/>
      <c r="AS168" s="78"/>
      <c r="AT168" s="78"/>
      <c r="AU168" s="78"/>
      <c r="AV168" s="78"/>
      <c r="AW168" s="78"/>
      <c r="AX168" s="78" t="str">
        <f t="shared" si="136"/>
        <v/>
      </c>
      <c r="AY168" s="78" t="str">
        <f t="shared" si="137"/>
        <v/>
      </c>
      <c r="AZ168" s="384"/>
      <c r="BA168" s="385"/>
      <c r="BB168" s="80" t="str">
        <f t="shared" si="138"/>
        <v/>
      </c>
      <c r="BC168" s="182"/>
      <c r="BD168" s="76"/>
      <c r="BE168" s="76"/>
      <c r="BF168" s="76"/>
      <c r="BG168" s="76"/>
      <c r="BH168" s="76" t="str">
        <f t="shared" si="139"/>
        <v/>
      </c>
      <c r="BI168" s="76" t="str">
        <f t="shared" si="140"/>
        <v/>
      </c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 t="str">
        <f t="shared" si="141"/>
        <v/>
      </c>
      <c r="BU168" s="78" t="str">
        <f t="shared" si="142"/>
        <v/>
      </c>
      <c r="BV168" s="82"/>
      <c r="BW168" s="82"/>
      <c r="BX168" s="82"/>
      <c r="BY168" s="82"/>
      <c r="BZ168" s="82"/>
      <c r="CA168" s="82" t="str">
        <f t="shared" si="143"/>
        <v/>
      </c>
      <c r="CB168" s="82" t="str">
        <f t="shared" si="144"/>
        <v/>
      </c>
      <c r="CC168" s="84"/>
      <c r="CD168" s="84"/>
      <c r="CE168" s="84"/>
      <c r="CF168" s="84"/>
      <c r="CG168" s="84"/>
      <c r="CH168" s="84" t="str">
        <f t="shared" si="145"/>
        <v/>
      </c>
      <c r="CI168" s="84" t="str">
        <f t="shared" si="146"/>
        <v/>
      </c>
      <c r="CJ168" s="86"/>
      <c r="CK168" s="86"/>
      <c r="CL168" s="86"/>
      <c r="CM168" s="86"/>
      <c r="CN168" s="86"/>
      <c r="CO168" s="86" t="str">
        <f t="shared" si="147"/>
        <v/>
      </c>
      <c r="CP168" s="86" t="str">
        <f t="shared" si="148"/>
        <v/>
      </c>
      <c r="CQ168" s="182"/>
      <c r="CR168" s="76"/>
      <c r="CS168" s="76"/>
      <c r="CT168" s="88"/>
      <c r="CU168" s="88"/>
      <c r="CV168" s="88"/>
      <c r="CW168" s="88"/>
      <c r="CX168" s="88"/>
      <c r="CY168" s="88" t="str">
        <f t="shared" si="149"/>
        <v/>
      </c>
      <c r="CZ168" s="89" t="str">
        <f t="shared" si="150"/>
        <v/>
      </c>
      <c r="DA168" s="386"/>
      <c r="DB168" s="385"/>
      <c r="DC168" s="80" t="str">
        <f t="shared" si="151"/>
        <v/>
      </c>
      <c r="DD168" s="162" t="str">
        <f t="shared" si="152"/>
        <v/>
      </c>
      <c r="DE168" s="162" t="str">
        <f t="shared" si="153"/>
        <v/>
      </c>
      <c r="DF168" s="162" t="str">
        <f t="shared" si="154"/>
        <v/>
      </c>
      <c r="DG168" s="162" t="str">
        <f t="shared" si="155"/>
        <v/>
      </c>
      <c r="DH168" s="93" t="str">
        <f t="shared" si="156"/>
        <v/>
      </c>
      <c r="DI168" s="94" t="str">
        <f t="shared" si="157"/>
        <v/>
      </c>
      <c r="DJ168" s="95" t="str">
        <f t="shared" si="158"/>
        <v/>
      </c>
      <c r="DK168" s="96" t="str">
        <f t="shared" si="159"/>
        <v/>
      </c>
      <c r="DL168" s="97" t="str">
        <f t="shared" si="160"/>
        <v/>
      </c>
      <c r="DM168" s="164" t="str">
        <f t="shared" si="161"/>
        <v/>
      </c>
      <c r="DN168" s="225">
        <f t="shared" si="162"/>
        <v>78</v>
      </c>
      <c r="DO168" s="225">
        <f t="shared" si="163"/>
        <v>78</v>
      </c>
    </row>
    <row r="169" spans="1:119" ht="18" hidden="1" customHeight="1">
      <c r="A169" s="70">
        <v>406913150515</v>
      </c>
      <c r="B169" s="71">
        <v>1211</v>
      </c>
      <c r="C169" s="474" t="s">
        <v>244</v>
      </c>
      <c r="D169" s="475"/>
      <c r="E169" s="182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 t="str">
        <f t="shared" si="130"/>
        <v/>
      </c>
      <c r="R169" s="76" t="str">
        <f t="shared" si="131"/>
        <v/>
      </c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 t="str">
        <f t="shared" si="132"/>
        <v/>
      </c>
      <c r="AD169" s="79" t="str">
        <f t="shared" si="133"/>
        <v/>
      </c>
      <c r="AE169" s="182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 t="str">
        <f t="shared" si="134"/>
        <v/>
      </c>
      <c r="AP169" s="76" t="str">
        <f t="shared" si="135"/>
        <v/>
      </c>
      <c r="AQ169" s="78"/>
      <c r="AR169" s="78"/>
      <c r="AS169" s="78"/>
      <c r="AT169" s="78"/>
      <c r="AU169" s="78"/>
      <c r="AV169" s="78"/>
      <c r="AW169" s="78"/>
      <c r="AX169" s="78" t="str">
        <f t="shared" si="136"/>
        <v/>
      </c>
      <c r="AY169" s="78" t="str">
        <f t="shared" si="137"/>
        <v/>
      </c>
      <c r="AZ169" s="384"/>
      <c r="BA169" s="385"/>
      <c r="BB169" s="80" t="str">
        <f t="shared" si="138"/>
        <v/>
      </c>
      <c r="BC169" s="182"/>
      <c r="BD169" s="76"/>
      <c r="BE169" s="76"/>
      <c r="BF169" s="76"/>
      <c r="BG169" s="76"/>
      <c r="BH169" s="76" t="str">
        <f t="shared" si="139"/>
        <v/>
      </c>
      <c r="BI169" s="76" t="str">
        <f t="shared" si="140"/>
        <v/>
      </c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 t="str">
        <f t="shared" si="141"/>
        <v/>
      </c>
      <c r="BU169" s="78" t="str">
        <f t="shared" si="142"/>
        <v/>
      </c>
      <c r="BV169" s="82"/>
      <c r="BW169" s="82"/>
      <c r="BX169" s="82"/>
      <c r="BY169" s="82"/>
      <c r="BZ169" s="82"/>
      <c r="CA169" s="82" t="str">
        <f t="shared" si="143"/>
        <v/>
      </c>
      <c r="CB169" s="82" t="str">
        <f t="shared" si="144"/>
        <v/>
      </c>
      <c r="CC169" s="84"/>
      <c r="CD169" s="84"/>
      <c r="CE169" s="84"/>
      <c r="CF169" s="84"/>
      <c r="CG169" s="84"/>
      <c r="CH169" s="84" t="str">
        <f t="shared" si="145"/>
        <v/>
      </c>
      <c r="CI169" s="84" t="str">
        <f t="shared" si="146"/>
        <v/>
      </c>
      <c r="CJ169" s="86"/>
      <c r="CK169" s="86"/>
      <c r="CL169" s="86"/>
      <c r="CM169" s="86"/>
      <c r="CN169" s="86"/>
      <c r="CO169" s="86" t="str">
        <f t="shared" si="147"/>
        <v/>
      </c>
      <c r="CP169" s="86" t="str">
        <f t="shared" si="148"/>
        <v/>
      </c>
      <c r="CQ169" s="182"/>
      <c r="CR169" s="76"/>
      <c r="CS169" s="76"/>
      <c r="CT169" s="88"/>
      <c r="CU169" s="88"/>
      <c r="CV169" s="88"/>
      <c r="CW169" s="88"/>
      <c r="CX169" s="88"/>
      <c r="CY169" s="88" t="str">
        <f t="shared" si="149"/>
        <v/>
      </c>
      <c r="CZ169" s="89" t="str">
        <f t="shared" si="150"/>
        <v/>
      </c>
      <c r="DA169" s="386"/>
      <c r="DB169" s="385"/>
      <c r="DC169" s="80" t="str">
        <f t="shared" si="151"/>
        <v/>
      </c>
      <c r="DD169" s="162" t="str">
        <f t="shared" si="152"/>
        <v/>
      </c>
      <c r="DE169" s="162" t="str">
        <f t="shared" si="153"/>
        <v/>
      </c>
      <c r="DF169" s="162" t="str">
        <f t="shared" si="154"/>
        <v/>
      </c>
      <c r="DG169" s="162" t="str">
        <f t="shared" si="155"/>
        <v/>
      </c>
      <c r="DH169" s="93" t="str">
        <f t="shared" si="156"/>
        <v/>
      </c>
      <c r="DI169" s="94" t="str">
        <f t="shared" si="157"/>
        <v/>
      </c>
      <c r="DJ169" s="95" t="str">
        <f t="shared" si="158"/>
        <v/>
      </c>
      <c r="DK169" s="96" t="str">
        <f t="shared" si="159"/>
        <v/>
      </c>
      <c r="DL169" s="97" t="str">
        <f t="shared" si="160"/>
        <v/>
      </c>
      <c r="DM169" s="164" t="str">
        <f t="shared" si="161"/>
        <v/>
      </c>
      <c r="DN169" s="225">
        <f t="shared" si="162"/>
        <v>81</v>
      </c>
      <c r="DO169" s="225">
        <f t="shared" si="163"/>
        <v>76</v>
      </c>
    </row>
    <row r="170" spans="1:119" ht="18" hidden="1" customHeight="1">
      <c r="A170" s="70">
        <v>319905110231</v>
      </c>
      <c r="B170" s="103">
        <v>1682</v>
      </c>
      <c r="C170" s="465" t="s">
        <v>245</v>
      </c>
      <c r="D170" s="466"/>
      <c r="E170" s="182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 t="str">
        <f t="shared" si="130"/>
        <v/>
      </c>
      <c r="R170" s="76" t="str">
        <f t="shared" si="131"/>
        <v/>
      </c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 t="str">
        <f t="shared" si="132"/>
        <v/>
      </c>
      <c r="AD170" s="79" t="str">
        <f t="shared" si="133"/>
        <v/>
      </c>
      <c r="AE170" s="182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 t="str">
        <f t="shared" si="134"/>
        <v/>
      </c>
      <c r="AP170" s="76" t="str">
        <f t="shared" si="135"/>
        <v/>
      </c>
      <c r="AQ170" s="78"/>
      <c r="AR170" s="78"/>
      <c r="AS170" s="78"/>
      <c r="AT170" s="78"/>
      <c r="AU170" s="78"/>
      <c r="AV170" s="78"/>
      <c r="AW170" s="78"/>
      <c r="AX170" s="78" t="str">
        <f t="shared" si="136"/>
        <v/>
      </c>
      <c r="AY170" s="78" t="str">
        <f t="shared" si="137"/>
        <v/>
      </c>
      <c r="AZ170" s="384"/>
      <c r="BA170" s="385"/>
      <c r="BB170" s="80" t="str">
        <f t="shared" si="138"/>
        <v/>
      </c>
      <c r="BC170" s="182"/>
      <c r="BD170" s="76"/>
      <c r="BE170" s="76"/>
      <c r="BF170" s="76"/>
      <c r="BG170" s="76"/>
      <c r="BH170" s="76" t="str">
        <f t="shared" si="139"/>
        <v/>
      </c>
      <c r="BI170" s="76" t="str">
        <f t="shared" si="140"/>
        <v/>
      </c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 t="str">
        <f t="shared" si="141"/>
        <v/>
      </c>
      <c r="BU170" s="78" t="str">
        <f t="shared" si="142"/>
        <v/>
      </c>
      <c r="BV170" s="82"/>
      <c r="BW170" s="82"/>
      <c r="BX170" s="82"/>
      <c r="BY170" s="82"/>
      <c r="BZ170" s="82"/>
      <c r="CA170" s="82" t="str">
        <f t="shared" si="143"/>
        <v/>
      </c>
      <c r="CB170" s="82" t="str">
        <f t="shared" si="144"/>
        <v/>
      </c>
      <c r="CC170" s="84"/>
      <c r="CD170" s="84"/>
      <c r="CE170" s="84"/>
      <c r="CF170" s="84"/>
      <c r="CG170" s="84"/>
      <c r="CH170" s="84" t="str">
        <f t="shared" si="145"/>
        <v/>
      </c>
      <c r="CI170" s="84" t="str">
        <f t="shared" si="146"/>
        <v/>
      </c>
      <c r="CJ170" s="86"/>
      <c r="CK170" s="86"/>
      <c r="CL170" s="86"/>
      <c r="CM170" s="86"/>
      <c r="CN170" s="86"/>
      <c r="CO170" s="86" t="str">
        <f t="shared" si="147"/>
        <v/>
      </c>
      <c r="CP170" s="86" t="str">
        <f t="shared" si="148"/>
        <v/>
      </c>
      <c r="CQ170" s="182"/>
      <c r="CR170" s="76"/>
      <c r="CS170" s="76"/>
      <c r="CT170" s="88"/>
      <c r="CU170" s="88"/>
      <c r="CV170" s="88"/>
      <c r="CW170" s="88"/>
      <c r="CX170" s="88"/>
      <c r="CY170" s="88" t="str">
        <f t="shared" si="149"/>
        <v/>
      </c>
      <c r="CZ170" s="89" t="str">
        <f t="shared" si="150"/>
        <v/>
      </c>
      <c r="DA170" s="386"/>
      <c r="DB170" s="385"/>
      <c r="DC170" s="80" t="str">
        <f t="shared" si="151"/>
        <v/>
      </c>
      <c r="DD170" s="162" t="str">
        <f t="shared" si="152"/>
        <v/>
      </c>
      <c r="DE170" s="162" t="str">
        <f t="shared" si="153"/>
        <v/>
      </c>
      <c r="DF170" s="162" t="str">
        <f t="shared" si="154"/>
        <v/>
      </c>
      <c r="DG170" s="162" t="str">
        <f t="shared" si="155"/>
        <v/>
      </c>
      <c r="DH170" s="93" t="str">
        <f t="shared" si="156"/>
        <v/>
      </c>
      <c r="DI170" s="94" t="str">
        <f t="shared" si="157"/>
        <v/>
      </c>
      <c r="DJ170" s="95" t="str">
        <f t="shared" si="158"/>
        <v/>
      </c>
      <c r="DK170" s="96" t="str">
        <f t="shared" si="159"/>
        <v/>
      </c>
      <c r="DL170" s="97" t="str">
        <f t="shared" si="160"/>
        <v/>
      </c>
      <c r="DM170" s="164" t="str">
        <f t="shared" si="161"/>
        <v/>
      </c>
      <c r="DN170" s="225" t="str">
        <f t="shared" si="162"/>
        <v/>
      </c>
      <c r="DO170" s="225" t="str">
        <f t="shared" si="163"/>
        <v/>
      </c>
    </row>
    <row r="171" spans="1:119" ht="18" hidden="1" customHeight="1">
      <c r="A171" s="70">
        <v>406913150544</v>
      </c>
      <c r="B171" s="71">
        <v>1004</v>
      </c>
      <c r="C171" s="476" t="s">
        <v>246</v>
      </c>
      <c r="D171" s="477"/>
      <c r="E171" s="182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 t="str">
        <f t="shared" si="130"/>
        <v/>
      </c>
      <c r="R171" s="76" t="str">
        <f t="shared" si="131"/>
        <v/>
      </c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 t="str">
        <f t="shared" si="132"/>
        <v/>
      </c>
      <c r="AD171" s="79" t="str">
        <f t="shared" si="133"/>
        <v/>
      </c>
      <c r="AE171" s="182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 t="str">
        <f t="shared" si="134"/>
        <v/>
      </c>
      <c r="AP171" s="76" t="str">
        <f t="shared" si="135"/>
        <v/>
      </c>
      <c r="AQ171" s="78"/>
      <c r="AR171" s="78"/>
      <c r="AS171" s="78"/>
      <c r="AT171" s="78"/>
      <c r="AU171" s="78"/>
      <c r="AV171" s="78"/>
      <c r="AW171" s="78"/>
      <c r="AX171" s="78" t="str">
        <f t="shared" si="136"/>
        <v/>
      </c>
      <c r="AY171" s="78" t="str">
        <f t="shared" si="137"/>
        <v/>
      </c>
      <c r="AZ171" s="384"/>
      <c r="BA171" s="385"/>
      <c r="BB171" s="80" t="str">
        <f t="shared" si="138"/>
        <v/>
      </c>
      <c r="BC171" s="182"/>
      <c r="BD171" s="76"/>
      <c r="BE171" s="76"/>
      <c r="BF171" s="76"/>
      <c r="BG171" s="76"/>
      <c r="BH171" s="76" t="str">
        <f t="shared" si="139"/>
        <v/>
      </c>
      <c r="BI171" s="76" t="str">
        <f t="shared" si="140"/>
        <v/>
      </c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 t="str">
        <f t="shared" si="141"/>
        <v/>
      </c>
      <c r="BU171" s="78" t="str">
        <f t="shared" si="142"/>
        <v/>
      </c>
      <c r="BV171" s="82"/>
      <c r="BW171" s="82"/>
      <c r="BX171" s="82"/>
      <c r="BY171" s="82"/>
      <c r="BZ171" s="82"/>
      <c r="CA171" s="82" t="str">
        <f t="shared" si="143"/>
        <v/>
      </c>
      <c r="CB171" s="82" t="str">
        <f t="shared" si="144"/>
        <v/>
      </c>
      <c r="CC171" s="84"/>
      <c r="CD171" s="84"/>
      <c r="CE171" s="84"/>
      <c r="CF171" s="84"/>
      <c r="CG171" s="84"/>
      <c r="CH171" s="84" t="str">
        <f t="shared" si="145"/>
        <v/>
      </c>
      <c r="CI171" s="84" t="str">
        <f t="shared" si="146"/>
        <v/>
      </c>
      <c r="CJ171" s="86"/>
      <c r="CK171" s="86"/>
      <c r="CL171" s="86"/>
      <c r="CM171" s="86"/>
      <c r="CN171" s="86"/>
      <c r="CO171" s="86" t="str">
        <f t="shared" si="147"/>
        <v/>
      </c>
      <c r="CP171" s="86" t="str">
        <f t="shared" si="148"/>
        <v/>
      </c>
      <c r="CQ171" s="182"/>
      <c r="CR171" s="76"/>
      <c r="CS171" s="76"/>
      <c r="CT171" s="88"/>
      <c r="CU171" s="88"/>
      <c r="CV171" s="88"/>
      <c r="CW171" s="88"/>
      <c r="CX171" s="88"/>
      <c r="CY171" s="88" t="str">
        <f t="shared" si="149"/>
        <v/>
      </c>
      <c r="CZ171" s="89" t="str">
        <f t="shared" si="150"/>
        <v/>
      </c>
      <c r="DA171" s="386"/>
      <c r="DB171" s="385"/>
      <c r="DC171" s="80" t="str">
        <f t="shared" si="151"/>
        <v/>
      </c>
      <c r="DD171" s="162" t="str">
        <f t="shared" si="152"/>
        <v/>
      </c>
      <c r="DE171" s="162" t="str">
        <f t="shared" si="153"/>
        <v/>
      </c>
      <c r="DF171" s="162" t="str">
        <f t="shared" si="154"/>
        <v/>
      </c>
      <c r="DG171" s="162" t="str">
        <f t="shared" si="155"/>
        <v/>
      </c>
      <c r="DH171" s="93" t="str">
        <f t="shared" si="156"/>
        <v/>
      </c>
      <c r="DI171" s="94" t="str">
        <f t="shared" si="157"/>
        <v/>
      </c>
      <c r="DJ171" s="95" t="str">
        <f t="shared" si="158"/>
        <v/>
      </c>
      <c r="DK171" s="96" t="str">
        <f t="shared" si="159"/>
        <v/>
      </c>
      <c r="DL171" s="97" t="str">
        <f t="shared" si="160"/>
        <v/>
      </c>
      <c r="DM171" s="164" t="str">
        <f t="shared" si="161"/>
        <v/>
      </c>
      <c r="DN171" s="225">
        <f t="shared" si="162"/>
        <v>83</v>
      </c>
      <c r="DO171" s="225">
        <f t="shared" si="163"/>
        <v>82</v>
      </c>
    </row>
    <row r="172" spans="1:119" ht="18" hidden="1" customHeight="1">
      <c r="A172" s="70">
        <v>406940150018</v>
      </c>
      <c r="B172" s="71">
        <v>1683</v>
      </c>
      <c r="C172" s="474" t="s">
        <v>247</v>
      </c>
      <c r="D172" s="475"/>
      <c r="E172" s="182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 t="str">
        <f t="shared" si="130"/>
        <v/>
      </c>
      <c r="R172" s="76" t="str">
        <f t="shared" si="131"/>
        <v/>
      </c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 t="str">
        <f t="shared" si="132"/>
        <v/>
      </c>
      <c r="AD172" s="79" t="str">
        <f t="shared" si="133"/>
        <v/>
      </c>
      <c r="AE172" s="182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 t="str">
        <f t="shared" si="134"/>
        <v/>
      </c>
      <c r="AP172" s="76" t="str">
        <f t="shared" si="135"/>
        <v/>
      </c>
      <c r="AQ172" s="78"/>
      <c r="AR172" s="78"/>
      <c r="AS172" s="78"/>
      <c r="AT172" s="78"/>
      <c r="AU172" s="78"/>
      <c r="AV172" s="78"/>
      <c r="AW172" s="78"/>
      <c r="AX172" s="78" t="str">
        <f t="shared" si="136"/>
        <v/>
      </c>
      <c r="AY172" s="78" t="str">
        <f t="shared" si="137"/>
        <v/>
      </c>
      <c r="AZ172" s="384"/>
      <c r="BA172" s="385"/>
      <c r="BB172" s="80" t="str">
        <f t="shared" si="138"/>
        <v/>
      </c>
      <c r="BC172" s="182"/>
      <c r="BD172" s="76"/>
      <c r="BE172" s="76"/>
      <c r="BF172" s="76"/>
      <c r="BG172" s="76"/>
      <c r="BH172" s="76" t="str">
        <f t="shared" si="139"/>
        <v/>
      </c>
      <c r="BI172" s="76" t="str">
        <f t="shared" si="140"/>
        <v/>
      </c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 t="str">
        <f t="shared" si="141"/>
        <v/>
      </c>
      <c r="BU172" s="78" t="str">
        <f t="shared" si="142"/>
        <v/>
      </c>
      <c r="BV172" s="82"/>
      <c r="BW172" s="82"/>
      <c r="BX172" s="82"/>
      <c r="BY172" s="82"/>
      <c r="BZ172" s="82"/>
      <c r="CA172" s="82" t="str">
        <f t="shared" si="143"/>
        <v/>
      </c>
      <c r="CB172" s="82" t="str">
        <f t="shared" si="144"/>
        <v/>
      </c>
      <c r="CC172" s="84"/>
      <c r="CD172" s="84"/>
      <c r="CE172" s="84"/>
      <c r="CF172" s="84"/>
      <c r="CG172" s="84"/>
      <c r="CH172" s="84" t="str">
        <f t="shared" si="145"/>
        <v/>
      </c>
      <c r="CI172" s="84" t="str">
        <f t="shared" si="146"/>
        <v/>
      </c>
      <c r="CJ172" s="86"/>
      <c r="CK172" s="86"/>
      <c r="CL172" s="86"/>
      <c r="CM172" s="86"/>
      <c r="CN172" s="86"/>
      <c r="CO172" s="86" t="str">
        <f t="shared" si="147"/>
        <v/>
      </c>
      <c r="CP172" s="86" t="str">
        <f t="shared" si="148"/>
        <v/>
      </c>
      <c r="CQ172" s="182"/>
      <c r="CR172" s="76"/>
      <c r="CS172" s="76"/>
      <c r="CT172" s="88"/>
      <c r="CU172" s="88"/>
      <c r="CV172" s="88"/>
      <c r="CW172" s="88"/>
      <c r="CX172" s="88"/>
      <c r="CY172" s="88" t="str">
        <f t="shared" si="149"/>
        <v/>
      </c>
      <c r="CZ172" s="89" t="str">
        <f t="shared" si="150"/>
        <v/>
      </c>
      <c r="DA172" s="386"/>
      <c r="DB172" s="385"/>
      <c r="DC172" s="80" t="str">
        <f t="shared" si="151"/>
        <v/>
      </c>
      <c r="DD172" s="162" t="str">
        <f t="shared" si="152"/>
        <v/>
      </c>
      <c r="DE172" s="162" t="str">
        <f t="shared" si="153"/>
        <v/>
      </c>
      <c r="DF172" s="162" t="str">
        <f t="shared" si="154"/>
        <v/>
      </c>
      <c r="DG172" s="162" t="str">
        <f t="shared" si="155"/>
        <v/>
      </c>
      <c r="DH172" s="93" t="str">
        <f t="shared" si="156"/>
        <v/>
      </c>
      <c r="DI172" s="94" t="str">
        <f t="shared" si="157"/>
        <v/>
      </c>
      <c r="DJ172" s="95" t="str">
        <f t="shared" si="158"/>
        <v/>
      </c>
      <c r="DK172" s="96" t="str">
        <f t="shared" si="159"/>
        <v/>
      </c>
      <c r="DL172" s="97" t="str">
        <f t="shared" si="160"/>
        <v/>
      </c>
      <c r="DM172" s="164" t="str">
        <f t="shared" si="161"/>
        <v/>
      </c>
      <c r="DN172" s="225">
        <f t="shared" si="162"/>
        <v>89</v>
      </c>
      <c r="DO172" s="225">
        <f t="shared" si="163"/>
        <v>83</v>
      </c>
    </row>
    <row r="173" spans="1:119" ht="18" hidden="1" customHeight="1">
      <c r="A173" s="70">
        <v>319905140032</v>
      </c>
      <c r="B173" s="71">
        <v>347</v>
      </c>
      <c r="C173" s="474" t="s">
        <v>248</v>
      </c>
      <c r="D173" s="475"/>
      <c r="E173" s="182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 t="str">
        <f t="shared" si="130"/>
        <v/>
      </c>
      <c r="R173" s="76" t="str">
        <f t="shared" si="131"/>
        <v/>
      </c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 t="str">
        <f t="shared" si="132"/>
        <v/>
      </c>
      <c r="AD173" s="79" t="str">
        <f t="shared" si="133"/>
        <v/>
      </c>
      <c r="AE173" s="182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 t="str">
        <f t="shared" si="134"/>
        <v/>
      </c>
      <c r="AP173" s="76" t="str">
        <f t="shared" si="135"/>
        <v/>
      </c>
      <c r="AQ173" s="78"/>
      <c r="AR173" s="78"/>
      <c r="AS173" s="78"/>
      <c r="AT173" s="78"/>
      <c r="AU173" s="78"/>
      <c r="AV173" s="78"/>
      <c r="AW173" s="78"/>
      <c r="AX173" s="78" t="str">
        <f t="shared" si="136"/>
        <v/>
      </c>
      <c r="AY173" s="78" t="str">
        <f t="shared" si="137"/>
        <v/>
      </c>
      <c r="AZ173" s="384"/>
      <c r="BA173" s="385"/>
      <c r="BB173" s="80" t="str">
        <f t="shared" si="138"/>
        <v/>
      </c>
      <c r="BC173" s="182"/>
      <c r="BD173" s="76"/>
      <c r="BE173" s="76"/>
      <c r="BF173" s="76"/>
      <c r="BG173" s="76"/>
      <c r="BH173" s="76" t="str">
        <f t="shared" si="139"/>
        <v/>
      </c>
      <c r="BI173" s="76" t="str">
        <f t="shared" si="140"/>
        <v/>
      </c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 t="str">
        <f t="shared" si="141"/>
        <v/>
      </c>
      <c r="BU173" s="78" t="str">
        <f t="shared" si="142"/>
        <v/>
      </c>
      <c r="BV173" s="82"/>
      <c r="BW173" s="82"/>
      <c r="BX173" s="82"/>
      <c r="BY173" s="82"/>
      <c r="BZ173" s="82"/>
      <c r="CA173" s="82" t="str">
        <f t="shared" si="143"/>
        <v/>
      </c>
      <c r="CB173" s="82" t="str">
        <f t="shared" si="144"/>
        <v/>
      </c>
      <c r="CC173" s="84"/>
      <c r="CD173" s="84"/>
      <c r="CE173" s="84"/>
      <c r="CF173" s="84"/>
      <c r="CG173" s="84"/>
      <c r="CH173" s="84" t="str">
        <f t="shared" si="145"/>
        <v/>
      </c>
      <c r="CI173" s="84" t="str">
        <f t="shared" si="146"/>
        <v/>
      </c>
      <c r="CJ173" s="86"/>
      <c r="CK173" s="86"/>
      <c r="CL173" s="86"/>
      <c r="CM173" s="86"/>
      <c r="CN173" s="86"/>
      <c r="CO173" s="86" t="str">
        <f t="shared" si="147"/>
        <v/>
      </c>
      <c r="CP173" s="86" t="str">
        <f t="shared" si="148"/>
        <v/>
      </c>
      <c r="CQ173" s="182"/>
      <c r="CR173" s="76"/>
      <c r="CS173" s="76"/>
      <c r="CT173" s="88"/>
      <c r="CU173" s="88"/>
      <c r="CV173" s="88"/>
      <c r="CW173" s="88"/>
      <c r="CX173" s="88"/>
      <c r="CY173" s="88" t="str">
        <f t="shared" si="149"/>
        <v/>
      </c>
      <c r="CZ173" s="89" t="str">
        <f t="shared" si="150"/>
        <v/>
      </c>
      <c r="DA173" s="386"/>
      <c r="DB173" s="385"/>
      <c r="DC173" s="80" t="str">
        <f t="shared" si="151"/>
        <v/>
      </c>
      <c r="DD173" s="162" t="str">
        <f t="shared" si="152"/>
        <v/>
      </c>
      <c r="DE173" s="162" t="str">
        <f t="shared" si="153"/>
        <v/>
      </c>
      <c r="DF173" s="162" t="str">
        <f t="shared" si="154"/>
        <v/>
      </c>
      <c r="DG173" s="162" t="str">
        <f t="shared" si="155"/>
        <v/>
      </c>
      <c r="DH173" s="93" t="str">
        <f t="shared" si="156"/>
        <v/>
      </c>
      <c r="DI173" s="94" t="str">
        <f t="shared" si="157"/>
        <v/>
      </c>
      <c r="DJ173" s="95" t="str">
        <f t="shared" si="158"/>
        <v/>
      </c>
      <c r="DK173" s="96" t="str">
        <f t="shared" si="159"/>
        <v/>
      </c>
      <c r="DL173" s="97" t="str">
        <f t="shared" si="160"/>
        <v/>
      </c>
      <c r="DM173" s="164" t="str">
        <f t="shared" si="161"/>
        <v/>
      </c>
      <c r="DN173" s="225">
        <f t="shared" si="162"/>
        <v>81</v>
      </c>
      <c r="DO173" s="225" t="str">
        <f t="shared" ref="DO173:DO187" si="164">DL53</f>
        <v/>
      </c>
    </row>
    <row r="174" spans="1:119" ht="18" hidden="1" customHeight="1">
      <c r="A174" s="70">
        <v>305418120312</v>
      </c>
      <c r="B174" s="71">
        <v>1684</v>
      </c>
      <c r="C174" s="474" t="s">
        <v>249</v>
      </c>
      <c r="D174" s="475"/>
      <c r="E174" s="182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 t="str">
        <f t="shared" si="130"/>
        <v/>
      </c>
      <c r="R174" s="76" t="str">
        <f t="shared" si="131"/>
        <v/>
      </c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 t="str">
        <f t="shared" si="132"/>
        <v/>
      </c>
      <c r="AD174" s="79" t="str">
        <f t="shared" si="133"/>
        <v/>
      </c>
      <c r="AE174" s="182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 t="str">
        <f t="shared" si="134"/>
        <v/>
      </c>
      <c r="AP174" s="76" t="str">
        <f t="shared" si="135"/>
        <v/>
      </c>
      <c r="AQ174" s="78"/>
      <c r="AR174" s="78"/>
      <c r="AS174" s="78"/>
      <c r="AT174" s="78"/>
      <c r="AU174" s="78"/>
      <c r="AV174" s="78"/>
      <c r="AW174" s="78"/>
      <c r="AX174" s="78" t="str">
        <f t="shared" si="136"/>
        <v/>
      </c>
      <c r="AY174" s="78" t="str">
        <f t="shared" si="137"/>
        <v/>
      </c>
      <c r="AZ174" s="384"/>
      <c r="BA174" s="385"/>
      <c r="BB174" s="80" t="str">
        <f t="shared" si="138"/>
        <v/>
      </c>
      <c r="BC174" s="182"/>
      <c r="BD174" s="76"/>
      <c r="BE174" s="76"/>
      <c r="BF174" s="76"/>
      <c r="BG174" s="76"/>
      <c r="BH174" s="76" t="str">
        <f t="shared" si="139"/>
        <v/>
      </c>
      <c r="BI174" s="76" t="str">
        <f t="shared" si="140"/>
        <v/>
      </c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 t="str">
        <f t="shared" si="141"/>
        <v/>
      </c>
      <c r="BU174" s="78" t="str">
        <f t="shared" si="142"/>
        <v/>
      </c>
      <c r="BV174" s="82"/>
      <c r="BW174" s="82"/>
      <c r="BX174" s="82"/>
      <c r="BY174" s="82"/>
      <c r="BZ174" s="82"/>
      <c r="CA174" s="82" t="str">
        <f t="shared" si="143"/>
        <v/>
      </c>
      <c r="CB174" s="82" t="str">
        <f t="shared" si="144"/>
        <v/>
      </c>
      <c r="CC174" s="84"/>
      <c r="CD174" s="84"/>
      <c r="CE174" s="84"/>
      <c r="CF174" s="84"/>
      <c r="CG174" s="84"/>
      <c r="CH174" s="84" t="str">
        <f t="shared" si="145"/>
        <v/>
      </c>
      <c r="CI174" s="84" t="str">
        <f t="shared" si="146"/>
        <v/>
      </c>
      <c r="CJ174" s="86"/>
      <c r="CK174" s="86"/>
      <c r="CL174" s="86"/>
      <c r="CM174" s="86"/>
      <c r="CN174" s="86"/>
      <c r="CO174" s="86" t="str">
        <f t="shared" si="147"/>
        <v/>
      </c>
      <c r="CP174" s="86" t="str">
        <f t="shared" si="148"/>
        <v/>
      </c>
      <c r="CQ174" s="182"/>
      <c r="CR174" s="76"/>
      <c r="CS174" s="76"/>
      <c r="CT174" s="88"/>
      <c r="CU174" s="88"/>
      <c r="CV174" s="88"/>
      <c r="CW174" s="88"/>
      <c r="CX174" s="88"/>
      <c r="CY174" s="88" t="str">
        <f t="shared" si="149"/>
        <v/>
      </c>
      <c r="CZ174" s="89" t="str">
        <f t="shared" si="150"/>
        <v/>
      </c>
      <c r="DA174" s="386"/>
      <c r="DB174" s="385"/>
      <c r="DC174" s="80" t="str">
        <f t="shared" si="151"/>
        <v/>
      </c>
      <c r="DD174" s="162" t="str">
        <f t="shared" si="152"/>
        <v/>
      </c>
      <c r="DE174" s="162" t="str">
        <f t="shared" si="153"/>
        <v/>
      </c>
      <c r="DF174" s="162" t="str">
        <f t="shared" si="154"/>
        <v/>
      </c>
      <c r="DG174" s="162" t="str">
        <f t="shared" si="155"/>
        <v/>
      </c>
      <c r="DH174" s="93" t="str">
        <f t="shared" si="156"/>
        <v/>
      </c>
      <c r="DI174" s="94" t="str">
        <f t="shared" si="157"/>
        <v/>
      </c>
      <c r="DJ174" s="95" t="str">
        <f t="shared" si="158"/>
        <v/>
      </c>
      <c r="DK174" s="96" t="str">
        <f t="shared" si="159"/>
        <v/>
      </c>
      <c r="DL174" s="97" t="str">
        <f t="shared" si="160"/>
        <v/>
      </c>
      <c r="DM174" s="164" t="str">
        <f t="shared" ref="DM174:DM187" si="165">IFERROR(DL174-DL121,"")</f>
        <v/>
      </c>
      <c r="DN174" s="225" t="str">
        <f t="shared" ref="DN174:DN187" si="166">DL121</f>
        <v/>
      </c>
      <c r="DO174" s="225" t="str">
        <f t="shared" si="164"/>
        <v/>
      </c>
    </row>
    <row r="175" spans="1:119" ht="18" hidden="1" customHeight="1">
      <c r="A175" s="70">
        <v>136678050260</v>
      </c>
      <c r="B175" s="103">
        <v>1685</v>
      </c>
      <c r="C175" s="468" t="s">
        <v>250</v>
      </c>
      <c r="D175" s="469"/>
      <c r="E175" s="182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 t="str">
        <f t="shared" si="130"/>
        <v/>
      </c>
      <c r="R175" s="76" t="str">
        <f t="shared" si="131"/>
        <v/>
      </c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 t="str">
        <f t="shared" si="132"/>
        <v/>
      </c>
      <c r="AD175" s="79" t="str">
        <f t="shared" si="133"/>
        <v/>
      </c>
      <c r="AE175" s="182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 t="str">
        <f t="shared" si="134"/>
        <v/>
      </c>
      <c r="AP175" s="76" t="str">
        <f t="shared" si="135"/>
        <v/>
      </c>
      <c r="AQ175" s="78"/>
      <c r="AR175" s="78"/>
      <c r="AS175" s="78"/>
      <c r="AT175" s="78"/>
      <c r="AU175" s="78"/>
      <c r="AV175" s="78"/>
      <c r="AW175" s="78"/>
      <c r="AX175" s="78" t="str">
        <f t="shared" si="136"/>
        <v/>
      </c>
      <c r="AY175" s="78" t="str">
        <f t="shared" si="137"/>
        <v/>
      </c>
      <c r="AZ175" s="384"/>
      <c r="BA175" s="385"/>
      <c r="BB175" s="80" t="str">
        <f t="shared" si="138"/>
        <v/>
      </c>
      <c r="BC175" s="182"/>
      <c r="BD175" s="76"/>
      <c r="BE175" s="76"/>
      <c r="BF175" s="76"/>
      <c r="BG175" s="76"/>
      <c r="BH175" s="76" t="str">
        <f t="shared" si="139"/>
        <v/>
      </c>
      <c r="BI175" s="76" t="str">
        <f t="shared" si="140"/>
        <v/>
      </c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 t="str">
        <f t="shared" si="141"/>
        <v/>
      </c>
      <c r="BU175" s="78" t="str">
        <f t="shared" si="142"/>
        <v/>
      </c>
      <c r="BV175" s="82"/>
      <c r="BW175" s="82"/>
      <c r="BX175" s="82"/>
      <c r="BY175" s="82"/>
      <c r="BZ175" s="82"/>
      <c r="CA175" s="82" t="str">
        <f t="shared" si="143"/>
        <v/>
      </c>
      <c r="CB175" s="82" t="str">
        <f t="shared" si="144"/>
        <v/>
      </c>
      <c r="CC175" s="84"/>
      <c r="CD175" s="84"/>
      <c r="CE175" s="84"/>
      <c r="CF175" s="84"/>
      <c r="CG175" s="84"/>
      <c r="CH175" s="84" t="str">
        <f t="shared" si="145"/>
        <v/>
      </c>
      <c r="CI175" s="84" t="str">
        <f t="shared" si="146"/>
        <v/>
      </c>
      <c r="CJ175" s="86"/>
      <c r="CK175" s="86"/>
      <c r="CL175" s="86"/>
      <c r="CM175" s="86"/>
      <c r="CN175" s="86"/>
      <c r="CO175" s="86" t="str">
        <f t="shared" si="147"/>
        <v/>
      </c>
      <c r="CP175" s="86" t="str">
        <f t="shared" si="148"/>
        <v/>
      </c>
      <c r="CQ175" s="182"/>
      <c r="CR175" s="76"/>
      <c r="CS175" s="76"/>
      <c r="CT175" s="88"/>
      <c r="CU175" s="88"/>
      <c r="CV175" s="88"/>
      <c r="CW175" s="88"/>
      <c r="CX175" s="88"/>
      <c r="CY175" s="88" t="str">
        <f t="shared" si="149"/>
        <v/>
      </c>
      <c r="CZ175" s="89" t="str">
        <f t="shared" si="150"/>
        <v/>
      </c>
      <c r="DA175" s="386"/>
      <c r="DB175" s="385"/>
      <c r="DC175" s="80" t="str">
        <f t="shared" si="151"/>
        <v/>
      </c>
      <c r="DD175" s="162" t="str">
        <f t="shared" si="152"/>
        <v/>
      </c>
      <c r="DE175" s="162" t="str">
        <f t="shared" si="153"/>
        <v/>
      </c>
      <c r="DF175" s="162" t="str">
        <f t="shared" si="154"/>
        <v/>
      </c>
      <c r="DG175" s="162" t="str">
        <f t="shared" si="155"/>
        <v/>
      </c>
      <c r="DH175" s="93" t="str">
        <f t="shared" si="156"/>
        <v/>
      </c>
      <c r="DI175" s="94" t="str">
        <f t="shared" si="157"/>
        <v/>
      </c>
      <c r="DJ175" s="95" t="str">
        <f t="shared" si="158"/>
        <v/>
      </c>
      <c r="DK175" s="96" t="str">
        <f t="shared" si="159"/>
        <v/>
      </c>
      <c r="DL175" s="97" t="str">
        <f t="shared" si="160"/>
        <v/>
      </c>
      <c r="DM175" s="164" t="str">
        <f t="shared" si="165"/>
        <v/>
      </c>
      <c r="DN175" s="225" t="str">
        <f t="shared" si="166"/>
        <v/>
      </c>
      <c r="DO175" s="225" t="str">
        <f t="shared" si="164"/>
        <v/>
      </c>
    </row>
    <row r="176" spans="1:119" ht="18" hidden="1" customHeight="1">
      <c r="A176" s="70"/>
      <c r="B176" s="103"/>
      <c r="C176" s="465"/>
      <c r="D176" s="466"/>
      <c r="E176" s="182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 t="str">
        <f t="shared" si="130"/>
        <v/>
      </c>
      <c r="R176" s="76" t="str">
        <f t="shared" si="131"/>
        <v/>
      </c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 t="str">
        <f t="shared" si="132"/>
        <v/>
      </c>
      <c r="AD176" s="79" t="str">
        <f t="shared" si="133"/>
        <v/>
      </c>
      <c r="AE176" s="182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 t="str">
        <f t="shared" si="134"/>
        <v/>
      </c>
      <c r="AP176" s="76" t="str">
        <f t="shared" si="135"/>
        <v/>
      </c>
      <c r="AQ176" s="78"/>
      <c r="AR176" s="78"/>
      <c r="AS176" s="78"/>
      <c r="AT176" s="78"/>
      <c r="AU176" s="78"/>
      <c r="AV176" s="78"/>
      <c r="AW176" s="78"/>
      <c r="AX176" s="78" t="str">
        <f t="shared" si="136"/>
        <v/>
      </c>
      <c r="AY176" s="78" t="str">
        <f t="shared" si="137"/>
        <v/>
      </c>
      <c r="AZ176" s="384"/>
      <c r="BA176" s="385"/>
      <c r="BB176" s="80" t="str">
        <f t="shared" si="138"/>
        <v/>
      </c>
      <c r="BC176" s="182"/>
      <c r="BD176" s="76"/>
      <c r="BE176" s="76"/>
      <c r="BF176" s="76"/>
      <c r="BG176" s="76"/>
      <c r="BH176" s="76" t="str">
        <f t="shared" si="139"/>
        <v/>
      </c>
      <c r="BI176" s="76" t="str">
        <f t="shared" si="140"/>
        <v/>
      </c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 t="str">
        <f t="shared" si="141"/>
        <v/>
      </c>
      <c r="BU176" s="78" t="str">
        <f t="shared" si="142"/>
        <v/>
      </c>
      <c r="BV176" s="82"/>
      <c r="BW176" s="82"/>
      <c r="BX176" s="82"/>
      <c r="BY176" s="82"/>
      <c r="BZ176" s="82"/>
      <c r="CA176" s="82" t="str">
        <f t="shared" si="143"/>
        <v/>
      </c>
      <c r="CB176" s="82" t="str">
        <f t="shared" si="144"/>
        <v/>
      </c>
      <c r="CC176" s="84"/>
      <c r="CD176" s="84"/>
      <c r="CE176" s="84"/>
      <c r="CF176" s="84"/>
      <c r="CG176" s="84"/>
      <c r="CH176" s="84" t="str">
        <f t="shared" si="145"/>
        <v/>
      </c>
      <c r="CI176" s="84" t="str">
        <f t="shared" si="146"/>
        <v/>
      </c>
      <c r="CJ176" s="86"/>
      <c r="CK176" s="86"/>
      <c r="CL176" s="86"/>
      <c r="CM176" s="86"/>
      <c r="CN176" s="86"/>
      <c r="CO176" s="86" t="str">
        <f t="shared" si="147"/>
        <v/>
      </c>
      <c r="CP176" s="86" t="str">
        <f t="shared" si="148"/>
        <v/>
      </c>
      <c r="CQ176" s="182"/>
      <c r="CR176" s="76"/>
      <c r="CS176" s="76"/>
      <c r="CT176" s="88"/>
      <c r="CU176" s="88"/>
      <c r="CV176" s="88"/>
      <c r="CW176" s="88"/>
      <c r="CX176" s="88"/>
      <c r="CY176" s="88" t="str">
        <f t="shared" si="149"/>
        <v/>
      </c>
      <c r="CZ176" s="89" t="str">
        <f t="shared" si="150"/>
        <v/>
      </c>
      <c r="DA176" s="386"/>
      <c r="DB176" s="385"/>
      <c r="DC176" s="80" t="str">
        <f t="shared" si="151"/>
        <v/>
      </c>
      <c r="DD176" s="162" t="str">
        <f t="shared" si="152"/>
        <v/>
      </c>
      <c r="DE176" s="162" t="str">
        <f t="shared" si="153"/>
        <v/>
      </c>
      <c r="DF176" s="162" t="str">
        <f t="shared" si="154"/>
        <v/>
      </c>
      <c r="DG176" s="162" t="str">
        <f t="shared" si="155"/>
        <v/>
      </c>
      <c r="DH176" s="93" t="str">
        <f t="shared" si="156"/>
        <v/>
      </c>
      <c r="DI176" s="94" t="str">
        <f t="shared" si="157"/>
        <v/>
      </c>
      <c r="DJ176" s="95" t="str">
        <f t="shared" si="158"/>
        <v/>
      </c>
      <c r="DK176" s="96" t="str">
        <f t="shared" si="159"/>
        <v/>
      </c>
      <c r="DL176" s="97" t="str">
        <f t="shared" si="160"/>
        <v/>
      </c>
      <c r="DM176" s="164" t="str">
        <f t="shared" si="165"/>
        <v/>
      </c>
      <c r="DN176" s="225" t="str">
        <f t="shared" si="166"/>
        <v/>
      </c>
      <c r="DO176" s="225" t="str">
        <f t="shared" si="164"/>
        <v/>
      </c>
    </row>
    <row r="177" spans="1:120" ht="18" hidden="1" customHeight="1">
      <c r="A177" s="70">
        <v>406781150177</v>
      </c>
      <c r="B177" s="103">
        <v>1686</v>
      </c>
      <c r="C177" s="468" t="s">
        <v>251</v>
      </c>
      <c r="D177" s="469"/>
      <c r="E177" s="182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 t="str">
        <f t="shared" si="130"/>
        <v/>
      </c>
      <c r="R177" s="76" t="str">
        <f t="shared" si="131"/>
        <v/>
      </c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 t="str">
        <f t="shared" si="132"/>
        <v/>
      </c>
      <c r="AD177" s="79" t="str">
        <f t="shared" si="133"/>
        <v/>
      </c>
      <c r="AE177" s="182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 t="str">
        <f t="shared" si="134"/>
        <v/>
      </c>
      <c r="AP177" s="76" t="str">
        <f t="shared" si="135"/>
        <v/>
      </c>
      <c r="AQ177" s="78"/>
      <c r="AR177" s="78"/>
      <c r="AS177" s="78"/>
      <c r="AT177" s="78"/>
      <c r="AU177" s="78"/>
      <c r="AV177" s="78"/>
      <c r="AW177" s="78"/>
      <c r="AX177" s="78" t="str">
        <f t="shared" si="136"/>
        <v/>
      </c>
      <c r="AY177" s="78" t="str">
        <f t="shared" si="137"/>
        <v/>
      </c>
      <c r="AZ177" s="384"/>
      <c r="BA177" s="385"/>
      <c r="BB177" s="80" t="str">
        <f t="shared" si="138"/>
        <v/>
      </c>
      <c r="BC177" s="182"/>
      <c r="BD177" s="76"/>
      <c r="BE177" s="76"/>
      <c r="BF177" s="76"/>
      <c r="BG177" s="76"/>
      <c r="BH177" s="76" t="str">
        <f t="shared" si="139"/>
        <v/>
      </c>
      <c r="BI177" s="76" t="str">
        <f t="shared" si="140"/>
        <v/>
      </c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 t="str">
        <f t="shared" si="141"/>
        <v/>
      </c>
      <c r="BU177" s="78" t="str">
        <f t="shared" si="142"/>
        <v/>
      </c>
      <c r="BV177" s="82"/>
      <c r="BW177" s="82"/>
      <c r="BX177" s="82"/>
      <c r="BY177" s="82"/>
      <c r="BZ177" s="82"/>
      <c r="CA177" s="82" t="str">
        <f t="shared" si="143"/>
        <v/>
      </c>
      <c r="CB177" s="82" t="str">
        <f t="shared" si="144"/>
        <v/>
      </c>
      <c r="CC177" s="84"/>
      <c r="CD177" s="84"/>
      <c r="CE177" s="84"/>
      <c r="CF177" s="84"/>
      <c r="CG177" s="84"/>
      <c r="CH177" s="84" t="str">
        <f t="shared" si="145"/>
        <v/>
      </c>
      <c r="CI177" s="84" t="str">
        <f t="shared" si="146"/>
        <v/>
      </c>
      <c r="CJ177" s="86"/>
      <c r="CK177" s="86"/>
      <c r="CL177" s="86"/>
      <c r="CM177" s="86"/>
      <c r="CN177" s="86"/>
      <c r="CO177" s="86" t="str">
        <f t="shared" si="147"/>
        <v/>
      </c>
      <c r="CP177" s="86" t="str">
        <f t="shared" si="148"/>
        <v/>
      </c>
      <c r="CQ177" s="88"/>
      <c r="CR177" s="88"/>
      <c r="CS177" s="88"/>
      <c r="CT177" s="88"/>
      <c r="CU177" s="88"/>
      <c r="CV177" s="88"/>
      <c r="CW177" s="88"/>
      <c r="CX177" s="88"/>
      <c r="CY177" s="88" t="str">
        <f t="shared" si="149"/>
        <v/>
      </c>
      <c r="CZ177" s="89" t="str">
        <f t="shared" si="150"/>
        <v/>
      </c>
      <c r="DA177" s="386"/>
      <c r="DB177" s="385"/>
      <c r="DC177" s="80" t="str">
        <f t="shared" si="151"/>
        <v/>
      </c>
      <c r="DD177" s="162" t="str">
        <f t="shared" si="152"/>
        <v/>
      </c>
      <c r="DE177" s="162" t="str">
        <f t="shared" si="153"/>
        <v/>
      </c>
      <c r="DF177" s="162" t="str">
        <f t="shared" si="154"/>
        <v/>
      </c>
      <c r="DG177" s="162" t="str">
        <f t="shared" si="155"/>
        <v/>
      </c>
      <c r="DH177" s="93" t="str">
        <f t="shared" si="156"/>
        <v/>
      </c>
      <c r="DI177" s="94" t="str">
        <f t="shared" si="157"/>
        <v/>
      </c>
      <c r="DJ177" s="95" t="str">
        <f t="shared" si="158"/>
        <v/>
      </c>
      <c r="DK177" s="96" t="str">
        <f t="shared" si="159"/>
        <v/>
      </c>
      <c r="DL177" s="97" t="str">
        <f t="shared" si="160"/>
        <v/>
      </c>
      <c r="DM177" s="164" t="str">
        <f t="shared" si="165"/>
        <v/>
      </c>
      <c r="DN177" s="225" t="str">
        <f t="shared" si="166"/>
        <v/>
      </c>
      <c r="DO177" s="225" t="str">
        <f t="shared" si="164"/>
        <v/>
      </c>
    </row>
    <row r="178" spans="1:120" ht="18" hidden="1" customHeight="1">
      <c r="A178" s="70">
        <v>484513150077</v>
      </c>
      <c r="B178" s="103">
        <v>1687</v>
      </c>
      <c r="C178" s="468" t="s">
        <v>252</v>
      </c>
      <c r="D178" s="469"/>
      <c r="E178" s="182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 t="str">
        <f t="shared" si="130"/>
        <v/>
      </c>
      <c r="R178" s="76" t="str">
        <f t="shared" si="131"/>
        <v/>
      </c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 t="str">
        <f t="shared" si="132"/>
        <v/>
      </c>
      <c r="AD178" s="79" t="str">
        <f t="shared" si="133"/>
        <v/>
      </c>
      <c r="AE178" s="182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 t="str">
        <f t="shared" si="134"/>
        <v/>
      </c>
      <c r="AP178" s="76" t="str">
        <f t="shared" si="135"/>
        <v/>
      </c>
      <c r="AQ178" s="78"/>
      <c r="AR178" s="78"/>
      <c r="AS178" s="78"/>
      <c r="AT178" s="78"/>
      <c r="AU178" s="78"/>
      <c r="AV178" s="78"/>
      <c r="AW178" s="78"/>
      <c r="AX178" s="78" t="str">
        <f t="shared" si="136"/>
        <v/>
      </c>
      <c r="AY178" s="78" t="str">
        <f t="shared" si="137"/>
        <v/>
      </c>
      <c r="AZ178" s="384"/>
      <c r="BA178" s="385"/>
      <c r="BB178" s="80" t="str">
        <f t="shared" si="138"/>
        <v/>
      </c>
      <c r="BC178" s="182"/>
      <c r="BD178" s="76"/>
      <c r="BE178" s="76"/>
      <c r="BF178" s="76"/>
      <c r="BG178" s="76"/>
      <c r="BH178" s="76" t="str">
        <f t="shared" si="139"/>
        <v/>
      </c>
      <c r="BI178" s="76" t="str">
        <f t="shared" si="140"/>
        <v/>
      </c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 t="str">
        <f t="shared" si="141"/>
        <v/>
      </c>
      <c r="BU178" s="78" t="str">
        <f t="shared" si="142"/>
        <v/>
      </c>
      <c r="BV178" s="82"/>
      <c r="BW178" s="82"/>
      <c r="BX178" s="82"/>
      <c r="BY178" s="82"/>
      <c r="BZ178" s="82"/>
      <c r="CA178" s="82" t="str">
        <f t="shared" si="143"/>
        <v/>
      </c>
      <c r="CB178" s="82" t="str">
        <f t="shared" si="144"/>
        <v/>
      </c>
      <c r="CC178" s="84"/>
      <c r="CD178" s="84"/>
      <c r="CE178" s="84"/>
      <c r="CF178" s="84"/>
      <c r="CG178" s="84"/>
      <c r="CH178" s="84" t="str">
        <f t="shared" si="145"/>
        <v/>
      </c>
      <c r="CI178" s="84" t="str">
        <f t="shared" si="146"/>
        <v/>
      </c>
      <c r="CJ178" s="86"/>
      <c r="CK178" s="86"/>
      <c r="CL178" s="86"/>
      <c r="CM178" s="86"/>
      <c r="CN178" s="86"/>
      <c r="CO178" s="86" t="str">
        <f t="shared" si="147"/>
        <v/>
      </c>
      <c r="CP178" s="86" t="str">
        <f t="shared" si="148"/>
        <v/>
      </c>
      <c r="CQ178" s="88"/>
      <c r="CR178" s="88"/>
      <c r="CS178" s="88"/>
      <c r="CT178" s="88"/>
      <c r="CU178" s="88"/>
      <c r="CV178" s="88"/>
      <c r="CW178" s="88"/>
      <c r="CX178" s="88"/>
      <c r="CY178" s="88" t="str">
        <f t="shared" si="149"/>
        <v/>
      </c>
      <c r="CZ178" s="89" t="str">
        <f t="shared" si="150"/>
        <v/>
      </c>
      <c r="DA178" s="386"/>
      <c r="DB178" s="385"/>
      <c r="DC178" s="80" t="str">
        <f t="shared" si="151"/>
        <v/>
      </c>
      <c r="DD178" s="162" t="str">
        <f t="shared" si="152"/>
        <v/>
      </c>
      <c r="DE178" s="162" t="str">
        <f t="shared" si="153"/>
        <v/>
      </c>
      <c r="DF178" s="162" t="str">
        <f t="shared" si="154"/>
        <v/>
      </c>
      <c r="DG178" s="162" t="str">
        <f t="shared" si="155"/>
        <v/>
      </c>
      <c r="DH178" s="93" t="str">
        <f t="shared" si="156"/>
        <v/>
      </c>
      <c r="DI178" s="94" t="str">
        <f t="shared" si="157"/>
        <v/>
      </c>
      <c r="DJ178" s="95" t="str">
        <f t="shared" si="158"/>
        <v/>
      </c>
      <c r="DK178" s="96" t="str">
        <f t="shared" si="159"/>
        <v/>
      </c>
      <c r="DL178" s="97" t="str">
        <f t="shared" si="160"/>
        <v/>
      </c>
      <c r="DM178" s="164" t="str">
        <f t="shared" si="165"/>
        <v/>
      </c>
      <c r="DN178" s="225" t="str">
        <f t="shared" si="166"/>
        <v/>
      </c>
      <c r="DO178" s="225" t="str">
        <f t="shared" si="164"/>
        <v/>
      </c>
    </row>
    <row r="179" spans="1:120" ht="18" hidden="1" customHeight="1">
      <c r="A179" s="70">
        <v>136673050057</v>
      </c>
      <c r="B179" s="103">
        <v>1688</v>
      </c>
      <c r="C179" s="468" t="s">
        <v>253</v>
      </c>
      <c r="D179" s="469"/>
      <c r="E179" s="182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 t="str">
        <f t="shared" si="130"/>
        <v/>
      </c>
      <c r="R179" s="76" t="str">
        <f t="shared" si="131"/>
        <v/>
      </c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 t="str">
        <f t="shared" si="132"/>
        <v/>
      </c>
      <c r="AD179" s="79" t="str">
        <f t="shared" si="133"/>
        <v/>
      </c>
      <c r="AE179" s="182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 t="str">
        <f t="shared" si="134"/>
        <v/>
      </c>
      <c r="AP179" s="76" t="str">
        <f t="shared" si="135"/>
        <v/>
      </c>
      <c r="AQ179" s="78"/>
      <c r="AR179" s="78"/>
      <c r="AS179" s="78"/>
      <c r="AT179" s="78"/>
      <c r="AU179" s="78"/>
      <c r="AV179" s="78"/>
      <c r="AW179" s="78"/>
      <c r="AX179" s="78" t="str">
        <f t="shared" si="136"/>
        <v/>
      </c>
      <c r="AY179" s="78" t="str">
        <f t="shared" si="137"/>
        <v/>
      </c>
      <c r="AZ179" s="384"/>
      <c r="BA179" s="385"/>
      <c r="BB179" s="80" t="str">
        <f t="shared" si="138"/>
        <v/>
      </c>
      <c r="BC179" s="182"/>
      <c r="BD179" s="76"/>
      <c r="BE179" s="76"/>
      <c r="BF179" s="76"/>
      <c r="BG179" s="76"/>
      <c r="BH179" s="76" t="str">
        <f t="shared" si="139"/>
        <v/>
      </c>
      <c r="BI179" s="76" t="str">
        <f t="shared" si="140"/>
        <v/>
      </c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 t="str">
        <f t="shared" si="141"/>
        <v/>
      </c>
      <c r="BU179" s="78" t="str">
        <f t="shared" si="142"/>
        <v/>
      </c>
      <c r="BV179" s="82"/>
      <c r="BW179" s="82"/>
      <c r="BX179" s="82"/>
      <c r="BY179" s="82"/>
      <c r="BZ179" s="82"/>
      <c r="CA179" s="82" t="str">
        <f t="shared" si="143"/>
        <v/>
      </c>
      <c r="CB179" s="82" t="str">
        <f t="shared" si="144"/>
        <v/>
      </c>
      <c r="CC179" s="84"/>
      <c r="CD179" s="84"/>
      <c r="CE179" s="84"/>
      <c r="CF179" s="84"/>
      <c r="CG179" s="84"/>
      <c r="CH179" s="84" t="str">
        <f t="shared" si="145"/>
        <v/>
      </c>
      <c r="CI179" s="84" t="str">
        <f t="shared" si="146"/>
        <v/>
      </c>
      <c r="CJ179" s="86"/>
      <c r="CK179" s="86"/>
      <c r="CL179" s="86"/>
      <c r="CM179" s="86"/>
      <c r="CN179" s="86"/>
      <c r="CO179" s="86" t="str">
        <f t="shared" si="147"/>
        <v/>
      </c>
      <c r="CP179" s="86" t="str">
        <f t="shared" si="148"/>
        <v/>
      </c>
      <c r="CQ179" s="88"/>
      <c r="CR179" s="88"/>
      <c r="CS179" s="88"/>
      <c r="CT179" s="88"/>
      <c r="CU179" s="88"/>
      <c r="CV179" s="88"/>
      <c r="CW179" s="88"/>
      <c r="CX179" s="88"/>
      <c r="CY179" s="88" t="str">
        <f t="shared" si="149"/>
        <v/>
      </c>
      <c r="CZ179" s="89" t="str">
        <f t="shared" si="150"/>
        <v/>
      </c>
      <c r="DA179" s="386"/>
      <c r="DB179" s="385"/>
      <c r="DC179" s="80" t="str">
        <f t="shared" si="151"/>
        <v/>
      </c>
      <c r="DD179" s="162" t="str">
        <f t="shared" si="152"/>
        <v/>
      </c>
      <c r="DE179" s="162" t="str">
        <f t="shared" si="153"/>
        <v/>
      </c>
      <c r="DF179" s="162" t="str">
        <f t="shared" si="154"/>
        <v/>
      </c>
      <c r="DG179" s="162" t="str">
        <f t="shared" si="155"/>
        <v/>
      </c>
      <c r="DH179" s="93" t="str">
        <f t="shared" si="156"/>
        <v/>
      </c>
      <c r="DI179" s="94" t="str">
        <f t="shared" si="157"/>
        <v/>
      </c>
      <c r="DJ179" s="95" t="str">
        <f t="shared" si="158"/>
        <v/>
      </c>
      <c r="DK179" s="96" t="str">
        <f t="shared" si="159"/>
        <v/>
      </c>
      <c r="DL179" s="97" t="str">
        <f t="shared" si="160"/>
        <v/>
      </c>
      <c r="DM179" s="164" t="str">
        <f t="shared" si="165"/>
        <v/>
      </c>
      <c r="DN179" s="225" t="str">
        <f t="shared" si="166"/>
        <v/>
      </c>
      <c r="DO179" s="225" t="str">
        <f t="shared" si="164"/>
        <v/>
      </c>
    </row>
    <row r="180" spans="1:120" ht="18" hidden="1" customHeight="1">
      <c r="A180" s="70">
        <v>112201050031</v>
      </c>
      <c r="B180" s="103">
        <v>1689</v>
      </c>
      <c r="C180" s="468" t="s">
        <v>254</v>
      </c>
      <c r="D180" s="469"/>
      <c r="E180" s="182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 t="str">
        <f t="shared" si="130"/>
        <v/>
      </c>
      <c r="R180" s="76" t="str">
        <f t="shared" si="131"/>
        <v/>
      </c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 t="str">
        <f t="shared" si="132"/>
        <v/>
      </c>
      <c r="AD180" s="79" t="str">
        <f t="shared" si="133"/>
        <v/>
      </c>
      <c r="AE180" s="182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 t="str">
        <f t="shared" si="134"/>
        <v/>
      </c>
      <c r="AP180" s="76" t="str">
        <f t="shared" si="135"/>
        <v/>
      </c>
      <c r="AQ180" s="78"/>
      <c r="AR180" s="78"/>
      <c r="AS180" s="78"/>
      <c r="AT180" s="78"/>
      <c r="AU180" s="78"/>
      <c r="AV180" s="78"/>
      <c r="AW180" s="78"/>
      <c r="AX180" s="78" t="str">
        <f t="shared" si="136"/>
        <v/>
      </c>
      <c r="AY180" s="78" t="str">
        <f t="shared" si="137"/>
        <v/>
      </c>
      <c r="AZ180" s="384"/>
      <c r="BA180" s="385"/>
      <c r="BB180" s="80" t="str">
        <f t="shared" si="138"/>
        <v/>
      </c>
      <c r="BC180" s="182"/>
      <c r="BD180" s="76"/>
      <c r="BE180" s="76"/>
      <c r="BF180" s="76"/>
      <c r="BG180" s="76"/>
      <c r="BH180" s="76" t="str">
        <f t="shared" si="139"/>
        <v/>
      </c>
      <c r="BI180" s="76" t="str">
        <f t="shared" si="140"/>
        <v/>
      </c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 t="str">
        <f t="shared" si="141"/>
        <v/>
      </c>
      <c r="BU180" s="78" t="str">
        <f t="shared" si="142"/>
        <v/>
      </c>
      <c r="BV180" s="82"/>
      <c r="BW180" s="82"/>
      <c r="BX180" s="82"/>
      <c r="BY180" s="82"/>
      <c r="BZ180" s="82"/>
      <c r="CA180" s="82" t="str">
        <f t="shared" si="143"/>
        <v/>
      </c>
      <c r="CB180" s="82" t="str">
        <f t="shared" si="144"/>
        <v/>
      </c>
      <c r="CC180" s="84"/>
      <c r="CD180" s="84"/>
      <c r="CE180" s="84"/>
      <c r="CF180" s="84"/>
      <c r="CG180" s="84"/>
      <c r="CH180" s="84" t="str">
        <f t="shared" si="145"/>
        <v/>
      </c>
      <c r="CI180" s="84" t="str">
        <f t="shared" si="146"/>
        <v/>
      </c>
      <c r="CJ180" s="86"/>
      <c r="CK180" s="86"/>
      <c r="CL180" s="86"/>
      <c r="CM180" s="86"/>
      <c r="CN180" s="86"/>
      <c r="CO180" s="86" t="str">
        <f t="shared" si="147"/>
        <v/>
      </c>
      <c r="CP180" s="86" t="str">
        <f t="shared" si="148"/>
        <v/>
      </c>
      <c r="CQ180" s="88"/>
      <c r="CR180" s="88"/>
      <c r="CS180" s="88"/>
      <c r="CT180" s="88"/>
      <c r="CU180" s="88"/>
      <c r="CV180" s="88"/>
      <c r="CW180" s="88"/>
      <c r="CX180" s="88"/>
      <c r="CY180" s="88" t="str">
        <f t="shared" si="149"/>
        <v/>
      </c>
      <c r="CZ180" s="89" t="str">
        <f t="shared" si="150"/>
        <v/>
      </c>
      <c r="DA180" s="386"/>
      <c r="DB180" s="385"/>
      <c r="DC180" s="80" t="str">
        <f t="shared" si="151"/>
        <v/>
      </c>
      <c r="DD180" s="162" t="str">
        <f t="shared" si="152"/>
        <v/>
      </c>
      <c r="DE180" s="162" t="str">
        <f t="shared" si="153"/>
        <v/>
      </c>
      <c r="DF180" s="162" t="str">
        <f t="shared" si="154"/>
        <v/>
      </c>
      <c r="DG180" s="162" t="str">
        <f t="shared" si="155"/>
        <v/>
      </c>
      <c r="DH180" s="93" t="str">
        <f t="shared" si="156"/>
        <v/>
      </c>
      <c r="DI180" s="94" t="str">
        <f t="shared" si="157"/>
        <v/>
      </c>
      <c r="DJ180" s="95" t="str">
        <f t="shared" si="158"/>
        <v/>
      </c>
      <c r="DK180" s="96" t="str">
        <f t="shared" si="159"/>
        <v/>
      </c>
      <c r="DL180" s="97" t="str">
        <f t="shared" si="160"/>
        <v/>
      </c>
      <c r="DM180" s="164" t="str">
        <f t="shared" si="165"/>
        <v/>
      </c>
      <c r="DN180" s="225" t="str">
        <f t="shared" si="166"/>
        <v/>
      </c>
      <c r="DO180" s="225" t="str">
        <f t="shared" si="164"/>
        <v/>
      </c>
    </row>
    <row r="181" spans="1:120" ht="18" hidden="1" customHeight="1">
      <c r="A181" s="70">
        <v>406913150551</v>
      </c>
      <c r="B181" s="103">
        <v>1328</v>
      </c>
      <c r="C181" s="468" t="s">
        <v>255</v>
      </c>
      <c r="D181" s="469"/>
      <c r="E181" s="182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 t="str">
        <f t="shared" si="130"/>
        <v/>
      </c>
      <c r="R181" s="76" t="str">
        <f t="shared" si="131"/>
        <v/>
      </c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 t="str">
        <f t="shared" si="132"/>
        <v/>
      </c>
      <c r="AD181" s="79" t="str">
        <f t="shared" si="133"/>
        <v/>
      </c>
      <c r="AE181" s="182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 t="str">
        <f t="shared" si="134"/>
        <v/>
      </c>
      <c r="AP181" s="76" t="str">
        <f t="shared" si="135"/>
        <v/>
      </c>
      <c r="AQ181" s="78"/>
      <c r="AR181" s="78"/>
      <c r="AS181" s="78"/>
      <c r="AT181" s="78"/>
      <c r="AU181" s="78"/>
      <c r="AV181" s="78"/>
      <c r="AW181" s="78"/>
      <c r="AX181" s="78" t="str">
        <f t="shared" si="136"/>
        <v/>
      </c>
      <c r="AY181" s="78" t="str">
        <f t="shared" si="137"/>
        <v/>
      </c>
      <c r="AZ181" s="384"/>
      <c r="BA181" s="385"/>
      <c r="BB181" s="80" t="str">
        <f t="shared" si="138"/>
        <v/>
      </c>
      <c r="BC181" s="182"/>
      <c r="BD181" s="76"/>
      <c r="BE181" s="76"/>
      <c r="BF181" s="76"/>
      <c r="BG181" s="76"/>
      <c r="BH181" s="76" t="str">
        <f t="shared" si="139"/>
        <v/>
      </c>
      <c r="BI181" s="76" t="str">
        <f t="shared" si="140"/>
        <v/>
      </c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 t="str">
        <f t="shared" si="141"/>
        <v/>
      </c>
      <c r="BU181" s="78" t="str">
        <f t="shared" si="142"/>
        <v/>
      </c>
      <c r="BV181" s="82"/>
      <c r="BW181" s="82"/>
      <c r="BX181" s="82"/>
      <c r="BY181" s="82"/>
      <c r="BZ181" s="82"/>
      <c r="CA181" s="82" t="str">
        <f t="shared" si="143"/>
        <v/>
      </c>
      <c r="CB181" s="82" t="str">
        <f t="shared" si="144"/>
        <v/>
      </c>
      <c r="CC181" s="84"/>
      <c r="CD181" s="84"/>
      <c r="CE181" s="84"/>
      <c r="CF181" s="84"/>
      <c r="CG181" s="84"/>
      <c r="CH181" s="84" t="str">
        <f t="shared" si="145"/>
        <v/>
      </c>
      <c r="CI181" s="84" t="str">
        <f t="shared" si="146"/>
        <v/>
      </c>
      <c r="CJ181" s="86"/>
      <c r="CK181" s="86"/>
      <c r="CL181" s="86"/>
      <c r="CM181" s="86"/>
      <c r="CN181" s="86"/>
      <c r="CO181" s="86" t="str">
        <f t="shared" si="147"/>
        <v/>
      </c>
      <c r="CP181" s="86" t="str">
        <f t="shared" si="148"/>
        <v/>
      </c>
      <c r="CQ181" s="88"/>
      <c r="CR181" s="88"/>
      <c r="CS181" s="88"/>
      <c r="CT181" s="88"/>
      <c r="CU181" s="88"/>
      <c r="CV181" s="88"/>
      <c r="CW181" s="88"/>
      <c r="CX181" s="88"/>
      <c r="CY181" s="88" t="str">
        <f t="shared" si="149"/>
        <v/>
      </c>
      <c r="CZ181" s="89" t="str">
        <f t="shared" si="150"/>
        <v/>
      </c>
      <c r="DA181" s="386"/>
      <c r="DB181" s="385"/>
      <c r="DC181" s="80" t="str">
        <f t="shared" si="151"/>
        <v/>
      </c>
      <c r="DD181" s="162" t="str">
        <f t="shared" si="152"/>
        <v/>
      </c>
      <c r="DE181" s="162" t="str">
        <f t="shared" si="153"/>
        <v/>
      </c>
      <c r="DF181" s="162" t="str">
        <f t="shared" si="154"/>
        <v/>
      </c>
      <c r="DG181" s="162" t="str">
        <f t="shared" si="155"/>
        <v/>
      </c>
      <c r="DH181" s="93" t="str">
        <f t="shared" si="156"/>
        <v/>
      </c>
      <c r="DI181" s="94" t="str">
        <f t="shared" si="157"/>
        <v/>
      </c>
      <c r="DJ181" s="95" t="str">
        <f t="shared" si="158"/>
        <v/>
      </c>
      <c r="DK181" s="96" t="str">
        <f t="shared" si="159"/>
        <v/>
      </c>
      <c r="DL181" s="97" t="str">
        <f t="shared" si="160"/>
        <v/>
      </c>
      <c r="DM181" s="164" t="str">
        <f t="shared" si="165"/>
        <v/>
      </c>
      <c r="DN181" s="225" t="str">
        <f t="shared" si="166"/>
        <v/>
      </c>
      <c r="DO181" s="225" t="str">
        <f t="shared" si="164"/>
        <v/>
      </c>
    </row>
    <row r="182" spans="1:120" ht="18" hidden="1" customHeight="1">
      <c r="A182" s="70">
        <v>406913150554</v>
      </c>
      <c r="B182" s="103">
        <v>1690</v>
      </c>
      <c r="C182" s="468" t="s">
        <v>256</v>
      </c>
      <c r="D182" s="469"/>
      <c r="E182" s="182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 t="str">
        <f t="shared" si="130"/>
        <v/>
      </c>
      <c r="R182" s="76" t="str">
        <f t="shared" si="131"/>
        <v/>
      </c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 t="str">
        <f t="shared" si="132"/>
        <v/>
      </c>
      <c r="AD182" s="79" t="str">
        <f t="shared" si="133"/>
        <v/>
      </c>
      <c r="AE182" s="182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 t="str">
        <f t="shared" si="134"/>
        <v/>
      </c>
      <c r="AP182" s="76" t="str">
        <f t="shared" si="135"/>
        <v/>
      </c>
      <c r="AQ182" s="78"/>
      <c r="AR182" s="78"/>
      <c r="AS182" s="78"/>
      <c r="AT182" s="78"/>
      <c r="AU182" s="78"/>
      <c r="AV182" s="78"/>
      <c r="AW182" s="78"/>
      <c r="AX182" s="78" t="str">
        <f t="shared" si="136"/>
        <v/>
      </c>
      <c r="AY182" s="78" t="str">
        <f t="shared" si="137"/>
        <v/>
      </c>
      <c r="AZ182" s="384"/>
      <c r="BA182" s="385"/>
      <c r="BB182" s="80" t="str">
        <f t="shared" si="138"/>
        <v/>
      </c>
      <c r="BC182" s="182"/>
      <c r="BD182" s="76"/>
      <c r="BE182" s="76"/>
      <c r="BF182" s="76"/>
      <c r="BG182" s="76"/>
      <c r="BH182" s="76" t="str">
        <f t="shared" si="139"/>
        <v/>
      </c>
      <c r="BI182" s="76" t="str">
        <f t="shared" si="140"/>
        <v/>
      </c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 t="str">
        <f t="shared" si="141"/>
        <v/>
      </c>
      <c r="BU182" s="78" t="str">
        <f t="shared" si="142"/>
        <v/>
      </c>
      <c r="BV182" s="82"/>
      <c r="BW182" s="82"/>
      <c r="BX182" s="82"/>
      <c r="BY182" s="82"/>
      <c r="BZ182" s="82"/>
      <c r="CA182" s="82" t="str">
        <f t="shared" si="143"/>
        <v/>
      </c>
      <c r="CB182" s="82" t="str">
        <f t="shared" si="144"/>
        <v/>
      </c>
      <c r="CC182" s="84"/>
      <c r="CD182" s="84"/>
      <c r="CE182" s="84"/>
      <c r="CF182" s="84"/>
      <c r="CG182" s="84"/>
      <c r="CH182" s="84" t="str">
        <f t="shared" si="145"/>
        <v/>
      </c>
      <c r="CI182" s="84" t="str">
        <f t="shared" si="146"/>
        <v/>
      </c>
      <c r="CJ182" s="86"/>
      <c r="CK182" s="86"/>
      <c r="CL182" s="86"/>
      <c r="CM182" s="86"/>
      <c r="CN182" s="86"/>
      <c r="CO182" s="86" t="str">
        <f t="shared" si="147"/>
        <v/>
      </c>
      <c r="CP182" s="86" t="str">
        <f t="shared" si="148"/>
        <v/>
      </c>
      <c r="CQ182" s="88"/>
      <c r="CR182" s="88"/>
      <c r="CS182" s="88"/>
      <c r="CT182" s="88"/>
      <c r="CU182" s="88"/>
      <c r="CV182" s="88"/>
      <c r="CW182" s="88"/>
      <c r="CX182" s="88"/>
      <c r="CY182" s="88" t="str">
        <f t="shared" si="149"/>
        <v/>
      </c>
      <c r="CZ182" s="89" t="str">
        <f t="shared" si="150"/>
        <v/>
      </c>
      <c r="DA182" s="386"/>
      <c r="DB182" s="385"/>
      <c r="DC182" s="80" t="str">
        <f t="shared" si="151"/>
        <v/>
      </c>
      <c r="DD182" s="162" t="str">
        <f t="shared" si="152"/>
        <v/>
      </c>
      <c r="DE182" s="162" t="str">
        <f t="shared" si="153"/>
        <v/>
      </c>
      <c r="DF182" s="162" t="str">
        <f t="shared" si="154"/>
        <v/>
      </c>
      <c r="DG182" s="162" t="str">
        <f t="shared" si="155"/>
        <v/>
      </c>
      <c r="DH182" s="93" t="str">
        <f t="shared" si="156"/>
        <v/>
      </c>
      <c r="DI182" s="94" t="str">
        <f t="shared" si="157"/>
        <v/>
      </c>
      <c r="DJ182" s="95" t="str">
        <f t="shared" si="158"/>
        <v/>
      </c>
      <c r="DK182" s="96" t="str">
        <f t="shared" si="159"/>
        <v/>
      </c>
      <c r="DL182" s="97" t="str">
        <f t="shared" si="160"/>
        <v/>
      </c>
      <c r="DM182" s="164" t="str">
        <f t="shared" si="165"/>
        <v/>
      </c>
      <c r="DN182" s="225" t="str">
        <f t="shared" si="166"/>
        <v/>
      </c>
      <c r="DO182" s="225" t="str">
        <f t="shared" si="164"/>
        <v/>
      </c>
    </row>
    <row r="183" spans="1:120" ht="18" hidden="1" customHeight="1">
      <c r="A183" s="70">
        <v>136682050374</v>
      </c>
      <c r="B183" s="103">
        <v>1691</v>
      </c>
      <c r="C183" s="468" t="s">
        <v>257</v>
      </c>
      <c r="D183" s="469"/>
      <c r="E183" s="182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 t="str">
        <f t="shared" si="130"/>
        <v/>
      </c>
      <c r="R183" s="76" t="str">
        <f t="shared" si="131"/>
        <v/>
      </c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 t="str">
        <f t="shared" si="132"/>
        <v/>
      </c>
      <c r="AD183" s="79" t="str">
        <f t="shared" si="133"/>
        <v/>
      </c>
      <c r="AE183" s="182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 t="str">
        <f t="shared" si="134"/>
        <v/>
      </c>
      <c r="AP183" s="76" t="str">
        <f t="shared" si="135"/>
        <v/>
      </c>
      <c r="AQ183" s="78"/>
      <c r="AR183" s="78"/>
      <c r="AS183" s="78"/>
      <c r="AT183" s="78"/>
      <c r="AU183" s="78"/>
      <c r="AV183" s="78"/>
      <c r="AW183" s="78"/>
      <c r="AX183" s="78" t="str">
        <f t="shared" si="136"/>
        <v/>
      </c>
      <c r="AY183" s="78" t="str">
        <f t="shared" si="137"/>
        <v/>
      </c>
      <c r="AZ183" s="384"/>
      <c r="BA183" s="385"/>
      <c r="BB183" s="80" t="str">
        <f t="shared" si="138"/>
        <v/>
      </c>
      <c r="BC183" s="182"/>
      <c r="BD183" s="76"/>
      <c r="BE183" s="76"/>
      <c r="BF183" s="76"/>
      <c r="BG183" s="76"/>
      <c r="BH183" s="76" t="str">
        <f t="shared" si="139"/>
        <v/>
      </c>
      <c r="BI183" s="76" t="str">
        <f t="shared" si="140"/>
        <v/>
      </c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 t="str">
        <f t="shared" si="141"/>
        <v/>
      </c>
      <c r="BU183" s="78" t="str">
        <f t="shared" si="142"/>
        <v/>
      </c>
      <c r="BV183" s="82"/>
      <c r="BW183" s="82"/>
      <c r="BX183" s="82"/>
      <c r="BY183" s="82"/>
      <c r="BZ183" s="82"/>
      <c r="CA183" s="82" t="str">
        <f t="shared" si="143"/>
        <v/>
      </c>
      <c r="CB183" s="82" t="str">
        <f t="shared" si="144"/>
        <v/>
      </c>
      <c r="CC183" s="84"/>
      <c r="CD183" s="84"/>
      <c r="CE183" s="84"/>
      <c r="CF183" s="84"/>
      <c r="CG183" s="84"/>
      <c r="CH183" s="84" t="str">
        <f t="shared" si="145"/>
        <v/>
      </c>
      <c r="CI183" s="84" t="str">
        <f t="shared" si="146"/>
        <v/>
      </c>
      <c r="CJ183" s="86"/>
      <c r="CK183" s="86"/>
      <c r="CL183" s="86"/>
      <c r="CM183" s="86"/>
      <c r="CN183" s="86"/>
      <c r="CO183" s="86" t="str">
        <f t="shared" si="147"/>
        <v/>
      </c>
      <c r="CP183" s="86" t="str">
        <f t="shared" si="148"/>
        <v/>
      </c>
      <c r="CQ183" s="88"/>
      <c r="CR183" s="88"/>
      <c r="CS183" s="88"/>
      <c r="CT183" s="88"/>
      <c r="CU183" s="88"/>
      <c r="CV183" s="88"/>
      <c r="CW183" s="88"/>
      <c r="CX183" s="88"/>
      <c r="CY183" s="88" t="str">
        <f t="shared" si="149"/>
        <v/>
      </c>
      <c r="CZ183" s="89" t="str">
        <f t="shared" si="150"/>
        <v/>
      </c>
      <c r="DA183" s="386"/>
      <c r="DB183" s="385"/>
      <c r="DC183" s="80" t="str">
        <f t="shared" si="151"/>
        <v/>
      </c>
      <c r="DD183" s="162" t="str">
        <f t="shared" si="152"/>
        <v/>
      </c>
      <c r="DE183" s="162" t="str">
        <f t="shared" si="153"/>
        <v/>
      </c>
      <c r="DF183" s="162" t="str">
        <f t="shared" si="154"/>
        <v/>
      </c>
      <c r="DG183" s="162" t="str">
        <f t="shared" si="155"/>
        <v/>
      </c>
      <c r="DH183" s="93" t="str">
        <f t="shared" si="156"/>
        <v/>
      </c>
      <c r="DI183" s="94" t="str">
        <f t="shared" si="157"/>
        <v/>
      </c>
      <c r="DJ183" s="95" t="str">
        <f t="shared" si="158"/>
        <v/>
      </c>
      <c r="DK183" s="96" t="str">
        <f t="shared" si="159"/>
        <v/>
      </c>
      <c r="DL183" s="97" t="str">
        <f t="shared" si="160"/>
        <v/>
      </c>
      <c r="DM183" s="164" t="str">
        <f t="shared" si="165"/>
        <v/>
      </c>
      <c r="DN183" s="225" t="str">
        <f t="shared" si="166"/>
        <v/>
      </c>
      <c r="DO183" s="225" t="str">
        <f t="shared" si="164"/>
        <v/>
      </c>
    </row>
    <row r="184" spans="1:120" ht="18" hidden="1" customHeight="1">
      <c r="A184" s="70">
        <v>109330050447</v>
      </c>
      <c r="B184" s="103">
        <v>1692</v>
      </c>
      <c r="C184" s="468" t="s">
        <v>258</v>
      </c>
      <c r="D184" s="469"/>
      <c r="E184" s="182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 t="str">
        <f t="shared" si="130"/>
        <v/>
      </c>
      <c r="R184" s="76" t="str">
        <f t="shared" si="131"/>
        <v/>
      </c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 t="str">
        <f t="shared" si="132"/>
        <v/>
      </c>
      <c r="AD184" s="79" t="str">
        <f t="shared" si="133"/>
        <v/>
      </c>
      <c r="AE184" s="182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 t="str">
        <f t="shared" si="134"/>
        <v/>
      </c>
      <c r="AP184" s="76" t="str">
        <f t="shared" si="135"/>
        <v/>
      </c>
      <c r="AQ184" s="78"/>
      <c r="AR184" s="78"/>
      <c r="AS184" s="78"/>
      <c r="AT184" s="78"/>
      <c r="AU184" s="78"/>
      <c r="AV184" s="78"/>
      <c r="AW184" s="78"/>
      <c r="AX184" s="78" t="str">
        <f t="shared" si="136"/>
        <v/>
      </c>
      <c r="AY184" s="78" t="str">
        <f t="shared" si="137"/>
        <v/>
      </c>
      <c r="AZ184" s="384"/>
      <c r="BA184" s="385"/>
      <c r="BB184" s="80" t="str">
        <f t="shared" si="138"/>
        <v/>
      </c>
      <c r="BC184" s="182"/>
      <c r="BD184" s="76"/>
      <c r="BE184" s="76"/>
      <c r="BF184" s="76"/>
      <c r="BG184" s="76"/>
      <c r="BH184" s="76" t="str">
        <f t="shared" si="139"/>
        <v/>
      </c>
      <c r="BI184" s="76" t="str">
        <f t="shared" si="140"/>
        <v/>
      </c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 t="str">
        <f t="shared" si="141"/>
        <v/>
      </c>
      <c r="BU184" s="78" t="str">
        <f t="shared" si="142"/>
        <v/>
      </c>
      <c r="BV184" s="82"/>
      <c r="BW184" s="82"/>
      <c r="BX184" s="82"/>
      <c r="BY184" s="82"/>
      <c r="BZ184" s="82"/>
      <c r="CA184" s="82" t="str">
        <f t="shared" si="143"/>
        <v/>
      </c>
      <c r="CB184" s="82" t="str">
        <f t="shared" si="144"/>
        <v/>
      </c>
      <c r="CC184" s="84"/>
      <c r="CD184" s="84"/>
      <c r="CE184" s="84"/>
      <c r="CF184" s="84"/>
      <c r="CG184" s="84"/>
      <c r="CH184" s="84" t="str">
        <f t="shared" si="145"/>
        <v/>
      </c>
      <c r="CI184" s="84" t="str">
        <f t="shared" si="146"/>
        <v/>
      </c>
      <c r="CJ184" s="86"/>
      <c r="CK184" s="86"/>
      <c r="CL184" s="86"/>
      <c r="CM184" s="86"/>
      <c r="CN184" s="86"/>
      <c r="CO184" s="86" t="str">
        <f t="shared" si="147"/>
        <v/>
      </c>
      <c r="CP184" s="86" t="str">
        <f t="shared" si="148"/>
        <v/>
      </c>
      <c r="CQ184" s="88"/>
      <c r="CR184" s="88"/>
      <c r="CS184" s="88"/>
      <c r="CT184" s="88"/>
      <c r="CU184" s="88"/>
      <c r="CV184" s="88"/>
      <c r="CW184" s="88"/>
      <c r="CX184" s="88"/>
      <c r="CY184" s="88" t="str">
        <f t="shared" si="149"/>
        <v/>
      </c>
      <c r="CZ184" s="89" t="str">
        <f t="shared" si="150"/>
        <v/>
      </c>
      <c r="DA184" s="386"/>
      <c r="DB184" s="385"/>
      <c r="DC184" s="80" t="str">
        <f t="shared" si="151"/>
        <v/>
      </c>
      <c r="DD184" s="162" t="str">
        <f t="shared" si="152"/>
        <v/>
      </c>
      <c r="DE184" s="162" t="str">
        <f t="shared" si="153"/>
        <v/>
      </c>
      <c r="DF184" s="162" t="str">
        <f t="shared" si="154"/>
        <v/>
      </c>
      <c r="DG184" s="162" t="str">
        <f t="shared" si="155"/>
        <v/>
      </c>
      <c r="DH184" s="93" t="str">
        <f t="shared" si="156"/>
        <v/>
      </c>
      <c r="DI184" s="94" t="str">
        <f t="shared" si="157"/>
        <v/>
      </c>
      <c r="DJ184" s="95" t="str">
        <f t="shared" si="158"/>
        <v/>
      </c>
      <c r="DK184" s="96" t="str">
        <f t="shared" si="159"/>
        <v/>
      </c>
      <c r="DL184" s="97" t="str">
        <f t="shared" si="160"/>
        <v/>
      </c>
      <c r="DM184" s="164" t="str">
        <f t="shared" si="165"/>
        <v/>
      </c>
      <c r="DN184" s="225" t="str">
        <f t="shared" si="166"/>
        <v/>
      </c>
      <c r="DO184" s="225" t="str">
        <f t="shared" si="164"/>
        <v/>
      </c>
    </row>
    <row r="185" spans="1:120" ht="18" hidden="1" customHeight="1">
      <c r="A185" s="70">
        <v>319905140045</v>
      </c>
      <c r="B185" s="103">
        <v>1693</v>
      </c>
      <c r="C185" s="468" t="s">
        <v>259</v>
      </c>
      <c r="D185" s="469"/>
      <c r="E185" s="182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 t="str">
        <f t="shared" si="130"/>
        <v/>
      </c>
      <c r="R185" s="76" t="str">
        <f t="shared" si="131"/>
        <v/>
      </c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 t="str">
        <f t="shared" si="132"/>
        <v/>
      </c>
      <c r="AD185" s="79" t="str">
        <f t="shared" si="133"/>
        <v/>
      </c>
      <c r="AE185" s="182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 t="str">
        <f t="shared" si="134"/>
        <v/>
      </c>
      <c r="AP185" s="76" t="str">
        <f t="shared" si="135"/>
        <v/>
      </c>
      <c r="AQ185" s="78"/>
      <c r="AR185" s="78"/>
      <c r="AS185" s="78"/>
      <c r="AT185" s="78"/>
      <c r="AU185" s="78"/>
      <c r="AV185" s="78"/>
      <c r="AW185" s="78"/>
      <c r="AX185" s="78" t="str">
        <f t="shared" si="136"/>
        <v/>
      </c>
      <c r="AY185" s="78" t="str">
        <f t="shared" si="137"/>
        <v/>
      </c>
      <c r="AZ185" s="384"/>
      <c r="BA185" s="385"/>
      <c r="BB185" s="80" t="str">
        <f t="shared" si="138"/>
        <v/>
      </c>
      <c r="BC185" s="182"/>
      <c r="BD185" s="76"/>
      <c r="BE185" s="76"/>
      <c r="BF185" s="76"/>
      <c r="BG185" s="76"/>
      <c r="BH185" s="76" t="str">
        <f t="shared" si="139"/>
        <v/>
      </c>
      <c r="BI185" s="76" t="str">
        <f t="shared" si="140"/>
        <v/>
      </c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 t="str">
        <f t="shared" si="141"/>
        <v/>
      </c>
      <c r="BU185" s="78" t="str">
        <f t="shared" si="142"/>
        <v/>
      </c>
      <c r="BV185" s="82"/>
      <c r="BW185" s="82"/>
      <c r="BX185" s="82"/>
      <c r="BY185" s="82"/>
      <c r="BZ185" s="82"/>
      <c r="CA185" s="82" t="str">
        <f t="shared" si="143"/>
        <v/>
      </c>
      <c r="CB185" s="82" t="str">
        <f t="shared" si="144"/>
        <v/>
      </c>
      <c r="CC185" s="84"/>
      <c r="CD185" s="84"/>
      <c r="CE185" s="84"/>
      <c r="CF185" s="84"/>
      <c r="CG185" s="84"/>
      <c r="CH185" s="84" t="str">
        <f t="shared" si="145"/>
        <v/>
      </c>
      <c r="CI185" s="84" t="str">
        <f t="shared" si="146"/>
        <v/>
      </c>
      <c r="CJ185" s="86"/>
      <c r="CK185" s="86"/>
      <c r="CL185" s="86"/>
      <c r="CM185" s="86"/>
      <c r="CN185" s="86"/>
      <c r="CO185" s="86" t="str">
        <f t="shared" si="147"/>
        <v/>
      </c>
      <c r="CP185" s="86" t="str">
        <f t="shared" si="148"/>
        <v/>
      </c>
      <c r="CQ185" s="88"/>
      <c r="CR185" s="88"/>
      <c r="CS185" s="88"/>
      <c r="CT185" s="88"/>
      <c r="CU185" s="88"/>
      <c r="CV185" s="88"/>
      <c r="CW185" s="88"/>
      <c r="CX185" s="88"/>
      <c r="CY185" s="88" t="str">
        <f t="shared" si="149"/>
        <v/>
      </c>
      <c r="CZ185" s="89" t="str">
        <f t="shared" si="150"/>
        <v/>
      </c>
      <c r="DA185" s="386"/>
      <c r="DB185" s="385"/>
      <c r="DC185" s="80" t="str">
        <f t="shared" si="151"/>
        <v/>
      </c>
      <c r="DD185" s="162" t="str">
        <f t="shared" si="152"/>
        <v/>
      </c>
      <c r="DE185" s="162" t="str">
        <f t="shared" si="153"/>
        <v/>
      </c>
      <c r="DF185" s="162" t="str">
        <f t="shared" si="154"/>
        <v/>
      </c>
      <c r="DG185" s="162" t="str">
        <f t="shared" si="155"/>
        <v/>
      </c>
      <c r="DH185" s="93" t="str">
        <f t="shared" si="156"/>
        <v/>
      </c>
      <c r="DI185" s="94" t="str">
        <f t="shared" si="157"/>
        <v/>
      </c>
      <c r="DJ185" s="95" t="str">
        <f t="shared" si="158"/>
        <v/>
      </c>
      <c r="DK185" s="96" t="str">
        <f t="shared" si="159"/>
        <v/>
      </c>
      <c r="DL185" s="97" t="str">
        <f t="shared" si="160"/>
        <v/>
      </c>
      <c r="DM185" s="164" t="str">
        <f t="shared" si="165"/>
        <v/>
      </c>
      <c r="DN185" s="225" t="str">
        <f t="shared" si="166"/>
        <v/>
      </c>
      <c r="DO185" s="225" t="str">
        <f t="shared" si="164"/>
        <v/>
      </c>
      <c r="DP185" s="4"/>
    </row>
    <row r="186" spans="1:120" ht="18" hidden="1" customHeight="1" thickBot="1">
      <c r="A186" s="70">
        <v>136734050180</v>
      </c>
      <c r="B186" s="103">
        <v>1694</v>
      </c>
      <c r="C186" s="468" t="s">
        <v>260</v>
      </c>
      <c r="D186" s="469"/>
      <c r="E186" s="182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 t="str">
        <f t="shared" si="130"/>
        <v/>
      </c>
      <c r="R186" s="76" t="str">
        <f t="shared" si="131"/>
        <v/>
      </c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 t="str">
        <f t="shared" si="132"/>
        <v/>
      </c>
      <c r="AD186" s="79" t="str">
        <f t="shared" si="133"/>
        <v/>
      </c>
      <c r="AE186" s="182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 t="str">
        <f t="shared" si="134"/>
        <v/>
      </c>
      <c r="AP186" s="76" t="str">
        <f t="shared" si="135"/>
        <v/>
      </c>
      <c r="AQ186" s="78"/>
      <c r="AR186" s="78"/>
      <c r="AS186" s="78"/>
      <c r="AT186" s="78"/>
      <c r="AU186" s="78"/>
      <c r="AV186" s="78"/>
      <c r="AW186" s="78"/>
      <c r="AX186" s="78" t="str">
        <f t="shared" si="136"/>
        <v/>
      </c>
      <c r="AY186" s="78" t="str">
        <f t="shared" si="137"/>
        <v/>
      </c>
      <c r="AZ186" s="384"/>
      <c r="BA186" s="385"/>
      <c r="BB186" s="80" t="str">
        <f t="shared" si="138"/>
        <v/>
      </c>
      <c r="BC186" s="182"/>
      <c r="BD186" s="76"/>
      <c r="BE186" s="76"/>
      <c r="BF186" s="76"/>
      <c r="BG186" s="76"/>
      <c r="BH186" s="76" t="str">
        <f t="shared" si="139"/>
        <v/>
      </c>
      <c r="BI186" s="76" t="str">
        <f t="shared" si="140"/>
        <v/>
      </c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 t="str">
        <f t="shared" si="141"/>
        <v/>
      </c>
      <c r="BU186" s="78" t="str">
        <f t="shared" si="142"/>
        <v/>
      </c>
      <c r="BV186" s="82"/>
      <c r="BW186" s="82"/>
      <c r="BX186" s="82"/>
      <c r="BY186" s="82"/>
      <c r="BZ186" s="82"/>
      <c r="CA186" s="82" t="str">
        <f t="shared" si="143"/>
        <v/>
      </c>
      <c r="CB186" s="82" t="str">
        <f t="shared" si="144"/>
        <v/>
      </c>
      <c r="CC186" s="84"/>
      <c r="CD186" s="84"/>
      <c r="CE186" s="84"/>
      <c r="CF186" s="84"/>
      <c r="CG186" s="84"/>
      <c r="CH186" s="84" t="str">
        <f t="shared" si="145"/>
        <v/>
      </c>
      <c r="CI186" s="84" t="str">
        <f t="shared" si="146"/>
        <v/>
      </c>
      <c r="CJ186" s="86"/>
      <c r="CK186" s="86"/>
      <c r="CL186" s="86"/>
      <c r="CM186" s="86"/>
      <c r="CN186" s="86"/>
      <c r="CO186" s="86" t="str">
        <f t="shared" si="147"/>
        <v/>
      </c>
      <c r="CP186" s="86" t="str">
        <f t="shared" si="148"/>
        <v/>
      </c>
      <c r="CQ186" s="88"/>
      <c r="CR186" s="88"/>
      <c r="CS186" s="88"/>
      <c r="CT186" s="88"/>
      <c r="CU186" s="88"/>
      <c r="CV186" s="88"/>
      <c r="CW186" s="88"/>
      <c r="CX186" s="88"/>
      <c r="CY186" s="88" t="str">
        <f t="shared" si="149"/>
        <v/>
      </c>
      <c r="CZ186" s="89" t="str">
        <f t="shared" si="150"/>
        <v/>
      </c>
      <c r="DA186" s="386"/>
      <c r="DB186" s="385"/>
      <c r="DC186" s="80" t="str">
        <f t="shared" si="151"/>
        <v/>
      </c>
      <c r="DD186" s="162" t="str">
        <f t="shared" si="152"/>
        <v/>
      </c>
      <c r="DE186" s="162" t="str">
        <f t="shared" si="153"/>
        <v/>
      </c>
      <c r="DF186" s="162" t="str">
        <f t="shared" si="154"/>
        <v/>
      </c>
      <c r="DG186" s="162" t="str">
        <f t="shared" si="155"/>
        <v/>
      </c>
      <c r="DH186" s="93" t="str">
        <f t="shared" si="156"/>
        <v/>
      </c>
      <c r="DI186" s="94" t="str">
        <f t="shared" si="157"/>
        <v/>
      </c>
      <c r="DJ186" s="95" t="str">
        <f t="shared" si="158"/>
        <v/>
      </c>
      <c r="DK186" s="96" t="str">
        <f t="shared" si="159"/>
        <v/>
      </c>
      <c r="DL186" s="97" t="str">
        <f t="shared" si="160"/>
        <v/>
      </c>
      <c r="DM186" s="164" t="str">
        <f t="shared" si="165"/>
        <v/>
      </c>
      <c r="DN186" s="225" t="str">
        <f t="shared" si="166"/>
        <v/>
      </c>
      <c r="DO186" s="225" t="str">
        <f t="shared" si="164"/>
        <v/>
      </c>
      <c r="DP186" s="4"/>
    </row>
    <row r="187" spans="1:120" ht="18" hidden="1" customHeight="1" thickBot="1">
      <c r="A187" s="70"/>
      <c r="B187" s="118"/>
      <c r="C187" s="462"/>
      <c r="D187" s="463"/>
      <c r="E187" s="183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 t="str">
        <f t="shared" si="130"/>
        <v/>
      </c>
      <c r="R187" s="121" t="str">
        <f t="shared" si="131"/>
        <v/>
      </c>
      <c r="S187" s="123"/>
      <c r="T187" s="123"/>
      <c r="U187" s="123"/>
      <c r="V187" s="123"/>
      <c r="W187" s="123"/>
      <c r="X187" s="123"/>
      <c r="Y187" s="123"/>
      <c r="Z187" s="123"/>
      <c r="AA187" s="123"/>
      <c r="AB187" s="123"/>
      <c r="AC187" s="123" t="str">
        <f t="shared" si="132"/>
        <v/>
      </c>
      <c r="AD187" s="124" t="str">
        <f t="shared" si="133"/>
        <v/>
      </c>
      <c r="AE187" s="183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 t="str">
        <f t="shared" si="134"/>
        <v/>
      </c>
      <c r="AP187" s="121" t="str">
        <f t="shared" si="135"/>
        <v/>
      </c>
      <c r="AQ187" s="123"/>
      <c r="AR187" s="123"/>
      <c r="AS187" s="123"/>
      <c r="AT187" s="123"/>
      <c r="AU187" s="123"/>
      <c r="AV187" s="123"/>
      <c r="AW187" s="123"/>
      <c r="AX187" s="123" t="str">
        <f t="shared" si="136"/>
        <v/>
      </c>
      <c r="AY187" s="123" t="str">
        <f t="shared" si="137"/>
        <v/>
      </c>
      <c r="AZ187" s="387"/>
      <c r="BA187" s="388"/>
      <c r="BB187" s="80" t="str">
        <f t="shared" si="138"/>
        <v/>
      </c>
      <c r="BC187" s="183"/>
      <c r="BD187" s="121"/>
      <c r="BE187" s="121"/>
      <c r="BF187" s="121"/>
      <c r="BG187" s="121"/>
      <c r="BH187" s="121" t="str">
        <f t="shared" si="139"/>
        <v/>
      </c>
      <c r="BI187" s="121" t="str">
        <f t="shared" si="140"/>
        <v/>
      </c>
      <c r="BJ187" s="123"/>
      <c r="BK187" s="123"/>
      <c r="BL187" s="123"/>
      <c r="BM187" s="123"/>
      <c r="BN187" s="123"/>
      <c r="BO187" s="123"/>
      <c r="BP187" s="123"/>
      <c r="BQ187" s="123"/>
      <c r="BR187" s="123"/>
      <c r="BS187" s="123"/>
      <c r="BT187" s="123" t="str">
        <f t="shared" si="141"/>
        <v/>
      </c>
      <c r="BU187" s="123" t="str">
        <f t="shared" si="142"/>
        <v/>
      </c>
      <c r="BV187" s="127"/>
      <c r="BW187" s="127"/>
      <c r="BX187" s="127"/>
      <c r="BY187" s="127"/>
      <c r="BZ187" s="127"/>
      <c r="CA187" s="127" t="str">
        <f t="shared" si="143"/>
        <v/>
      </c>
      <c r="CB187" s="127" t="str">
        <f t="shared" si="144"/>
        <v/>
      </c>
      <c r="CC187" s="129"/>
      <c r="CD187" s="129"/>
      <c r="CE187" s="129"/>
      <c r="CF187" s="129"/>
      <c r="CG187" s="129"/>
      <c r="CH187" s="129" t="str">
        <f t="shared" si="145"/>
        <v/>
      </c>
      <c r="CI187" s="129" t="str">
        <f t="shared" si="146"/>
        <v/>
      </c>
      <c r="CJ187" s="131"/>
      <c r="CK187" s="131"/>
      <c r="CL187" s="131"/>
      <c r="CM187" s="131"/>
      <c r="CN187" s="131"/>
      <c r="CO187" s="131" t="str">
        <f t="shared" si="147"/>
        <v/>
      </c>
      <c r="CP187" s="131" t="str">
        <f t="shared" si="148"/>
        <v/>
      </c>
      <c r="CQ187" s="133"/>
      <c r="CR187" s="133"/>
      <c r="CS187" s="133"/>
      <c r="CT187" s="133"/>
      <c r="CU187" s="133"/>
      <c r="CV187" s="133"/>
      <c r="CW187" s="133"/>
      <c r="CX187" s="133"/>
      <c r="CY187" s="133" t="str">
        <f t="shared" si="149"/>
        <v/>
      </c>
      <c r="CZ187" s="134" t="str">
        <f t="shared" si="150"/>
        <v/>
      </c>
      <c r="DA187" s="389"/>
      <c r="DB187" s="388"/>
      <c r="DC187" s="125" t="str">
        <f t="shared" si="151"/>
        <v/>
      </c>
      <c r="DD187" s="167" t="str">
        <f t="shared" si="152"/>
        <v/>
      </c>
      <c r="DE187" s="167" t="str">
        <f t="shared" si="153"/>
        <v/>
      </c>
      <c r="DF187" s="167" t="str">
        <f t="shared" si="154"/>
        <v/>
      </c>
      <c r="DG187" s="167" t="str">
        <f t="shared" si="155"/>
        <v/>
      </c>
      <c r="DH187" s="138" t="str">
        <f t="shared" si="156"/>
        <v/>
      </c>
      <c r="DI187" s="169" t="str">
        <f t="shared" si="157"/>
        <v/>
      </c>
      <c r="DJ187" s="140" t="str">
        <f t="shared" si="158"/>
        <v/>
      </c>
      <c r="DK187" s="141" t="str">
        <f t="shared" si="159"/>
        <v/>
      </c>
      <c r="DL187" s="142" t="str">
        <f t="shared" si="160"/>
        <v/>
      </c>
      <c r="DM187" s="164" t="str">
        <f t="shared" si="165"/>
        <v/>
      </c>
      <c r="DN187" s="225" t="str">
        <f t="shared" si="166"/>
        <v/>
      </c>
      <c r="DO187" s="225" t="str">
        <f t="shared" si="164"/>
        <v/>
      </c>
      <c r="DP187" s="4"/>
    </row>
    <row r="188" spans="1:120" s="148" customFormat="1" ht="15" hidden="1">
      <c r="B188" s="144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  <c r="AN188" s="144"/>
      <c r="AO188" s="144"/>
      <c r="AP188" s="144"/>
      <c r="AQ188" s="144"/>
      <c r="AR188" s="144"/>
      <c r="AS188" s="144"/>
      <c r="AT188" s="144"/>
      <c r="AU188" s="144"/>
      <c r="AV188" s="144"/>
      <c r="AW188" s="144"/>
      <c r="AX188" s="144"/>
      <c r="AY188" s="144"/>
      <c r="AZ188" s="144"/>
      <c r="BA188" s="144"/>
      <c r="BB188" s="144"/>
      <c r="BC188" s="144"/>
      <c r="BD188" s="144"/>
      <c r="BE188" s="144"/>
      <c r="BF188" s="144"/>
      <c r="BG188" s="144"/>
      <c r="BH188" s="144"/>
      <c r="BI188" s="144"/>
      <c r="BJ188" s="144"/>
      <c r="BK188" s="144"/>
      <c r="BL188" s="144"/>
      <c r="BM188" s="144"/>
      <c r="BN188" s="144"/>
      <c r="BO188" s="144"/>
      <c r="BP188" s="144"/>
      <c r="BQ188" s="144"/>
      <c r="BR188" s="144"/>
      <c r="BS188" s="144"/>
      <c r="BT188" s="144"/>
      <c r="BU188" s="144"/>
      <c r="BV188" s="144"/>
      <c r="BW188" s="144"/>
      <c r="BX188" s="144"/>
      <c r="BY188" s="144"/>
      <c r="BZ188" s="144"/>
      <c r="CA188" s="144"/>
      <c r="CB188" s="144"/>
      <c r="CC188" s="144"/>
      <c r="CD188" s="144"/>
      <c r="CE188" s="144"/>
      <c r="CF188" s="144"/>
      <c r="CG188" s="144"/>
      <c r="CH188" s="144"/>
      <c r="CI188" s="144"/>
      <c r="CJ188" s="144"/>
      <c r="CK188" s="144"/>
      <c r="CL188" s="144"/>
      <c r="CM188" s="144"/>
      <c r="CN188" s="144"/>
      <c r="CO188" s="144"/>
      <c r="CP188" s="144"/>
      <c r="CQ188" s="144"/>
      <c r="CR188" s="144"/>
      <c r="CS188" s="144"/>
      <c r="CT188" s="144"/>
      <c r="CU188" s="144"/>
      <c r="CV188" s="144"/>
      <c r="CW188" s="144"/>
      <c r="CX188" s="144"/>
      <c r="CY188" s="144"/>
      <c r="CZ188" s="268" t="s">
        <v>102</v>
      </c>
      <c r="DA188" s="269"/>
      <c r="DB188" s="269"/>
      <c r="DC188" s="269"/>
      <c r="DD188" s="2"/>
      <c r="DE188" s="2"/>
      <c r="DF188" s="2"/>
      <c r="DG188" s="2"/>
      <c r="DH188" s="145" t="str">
        <f>IFERROR(AVERAGE(DH148:DH187),"")</f>
        <v/>
      </c>
      <c r="DI188" s="145" t="str">
        <f>IFERROR(AVERAGE(DI148:DI187),"")</f>
        <v/>
      </c>
      <c r="DJ188" s="145" t="str">
        <f>IFERROR(AVERAGE(DJ148:DJ187),"")</f>
        <v/>
      </c>
      <c r="DK188" s="145" t="str">
        <f>IFERROR(AVERAGE(DK148:DK187),"")</f>
        <v/>
      </c>
      <c r="DL188" s="151"/>
      <c r="DM188" s="147"/>
      <c r="DN188" s="151"/>
      <c r="DO188" s="151"/>
      <c r="DP188" s="151"/>
    </row>
    <row r="189" spans="1:120" s="148" customFormat="1" ht="15" hidden="1">
      <c r="B189" s="144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  <c r="AN189" s="144"/>
      <c r="AO189" s="144"/>
      <c r="AP189" s="144"/>
      <c r="AQ189" s="144"/>
      <c r="AR189" s="144"/>
      <c r="AS189" s="144"/>
      <c r="AT189" s="144"/>
      <c r="AU189" s="144"/>
      <c r="AV189" s="144"/>
      <c r="AW189" s="144"/>
      <c r="AX189" s="144"/>
      <c r="AY189" s="144"/>
      <c r="AZ189" s="144"/>
      <c r="BA189" s="144"/>
      <c r="BB189" s="144"/>
      <c r="BC189" s="144"/>
      <c r="BD189" s="144"/>
      <c r="BE189" s="144"/>
      <c r="BF189" s="144"/>
      <c r="BG189" s="144"/>
      <c r="BH189" s="144"/>
      <c r="BI189" s="144"/>
      <c r="BJ189" s="144"/>
      <c r="BK189" s="144"/>
      <c r="BL189" s="144"/>
      <c r="BM189" s="144"/>
      <c r="BN189" s="144"/>
      <c r="BO189" s="144"/>
      <c r="BP189" s="144"/>
      <c r="BQ189" s="144"/>
      <c r="BR189" s="144"/>
      <c r="BS189" s="144"/>
      <c r="BT189" s="144"/>
      <c r="BU189" s="144"/>
      <c r="BV189" s="144"/>
      <c r="BW189" s="144"/>
      <c r="BX189" s="144"/>
      <c r="BY189" s="144"/>
      <c r="BZ189" s="144"/>
      <c r="CA189" s="144"/>
      <c r="CB189" s="144"/>
      <c r="CC189" s="144"/>
      <c r="CD189" s="144"/>
      <c r="CE189" s="144"/>
      <c r="CF189" s="144"/>
      <c r="CG189" s="144"/>
      <c r="CH189" s="144"/>
      <c r="CI189" s="144"/>
      <c r="CJ189" s="144"/>
      <c r="CK189" s="144"/>
      <c r="CL189" s="144"/>
      <c r="CM189" s="144"/>
      <c r="CN189" s="144"/>
      <c r="CO189" s="144"/>
      <c r="CP189" s="144"/>
      <c r="CQ189" s="144"/>
      <c r="CR189" s="144"/>
      <c r="CS189" s="144"/>
      <c r="CT189" s="144"/>
      <c r="CU189" s="144"/>
      <c r="CV189" s="144"/>
      <c r="CW189" s="144"/>
      <c r="CX189" s="144"/>
      <c r="CY189" s="144"/>
      <c r="CZ189" s="270" t="s">
        <v>103</v>
      </c>
      <c r="DA189" s="270"/>
      <c r="DB189" s="270"/>
      <c r="DC189" s="270"/>
      <c r="DD189" s="2"/>
      <c r="DE189" s="2"/>
      <c r="DF189" s="2"/>
      <c r="DG189" s="2"/>
      <c r="DH189" s="145" t="str">
        <f>IFERROR(ROUND(STDEV(DH148:DH187),2),"")</f>
        <v/>
      </c>
      <c r="DI189" s="145" t="str">
        <f>IFERROR(ROUND(STDEV(DI148:DI187),2),"")</f>
        <v/>
      </c>
      <c r="DJ189" s="145" t="str">
        <f>IFERROR(ROUND(STDEV(DJ148:DJ187),2),"")</f>
        <v/>
      </c>
      <c r="DK189" s="145" t="str">
        <f>IFERROR(ROUND(STDEV(DK148:DK187),2),"")</f>
        <v/>
      </c>
      <c r="DL189" s="151"/>
      <c r="DM189" s="147"/>
      <c r="DN189" s="151"/>
      <c r="DO189" s="151"/>
      <c r="DP189" s="151"/>
    </row>
    <row r="190" spans="1:120" s="148" customFormat="1" ht="15" hidden="1">
      <c r="B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  <c r="AN190" s="144"/>
      <c r="AO190" s="144"/>
      <c r="AP190" s="144"/>
      <c r="AQ190" s="144"/>
      <c r="AR190" s="144"/>
      <c r="AS190" s="144"/>
      <c r="AT190" s="144"/>
      <c r="AU190" s="144"/>
      <c r="AV190" s="144"/>
      <c r="AW190" s="144"/>
      <c r="AX190" s="144"/>
      <c r="AY190" s="144"/>
      <c r="AZ190" s="144"/>
      <c r="BA190" s="144"/>
      <c r="BB190" s="144"/>
      <c r="BC190" s="144"/>
      <c r="BD190" s="144"/>
      <c r="BE190" s="144"/>
      <c r="BF190" s="144"/>
      <c r="BG190" s="144"/>
      <c r="BH190" s="144"/>
      <c r="BI190" s="144"/>
      <c r="BJ190" s="144"/>
      <c r="BK190" s="144"/>
      <c r="BL190" s="144"/>
      <c r="BM190" s="144"/>
      <c r="BN190" s="144"/>
      <c r="BO190" s="144"/>
      <c r="BP190" s="144"/>
      <c r="BQ190" s="144"/>
      <c r="BR190" s="144"/>
      <c r="BS190" s="144"/>
      <c r="BT190" s="144"/>
      <c r="BU190" s="144"/>
      <c r="BV190" s="144"/>
      <c r="BW190" s="144"/>
      <c r="BX190" s="144"/>
      <c r="BY190" s="144"/>
      <c r="BZ190" s="144"/>
      <c r="CA190" s="144"/>
      <c r="CB190" s="144"/>
      <c r="CC190" s="144"/>
      <c r="CD190" s="144"/>
      <c r="CE190" s="144"/>
      <c r="CF190" s="144"/>
      <c r="CG190" s="144"/>
      <c r="CH190" s="144"/>
      <c r="CI190" s="144"/>
      <c r="CJ190" s="144"/>
      <c r="CK190" s="144"/>
      <c r="CL190" s="144"/>
      <c r="CM190" s="144"/>
      <c r="CN190" s="144"/>
      <c r="CO190" s="144"/>
      <c r="CP190" s="144"/>
      <c r="CQ190" s="144"/>
      <c r="CR190" s="144"/>
      <c r="CS190" s="144"/>
      <c r="CT190" s="144"/>
      <c r="CU190" s="144"/>
      <c r="CV190" s="144"/>
      <c r="CW190" s="144"/>
      <c r="CX190" s="144"/>
      <c r="CY190" s="144"/>
      <c r="CZ190" s="144"/>
      <c r="DA190" s="144"/>
      <c r="DB190" s="144"/>
      <c r="DC190" s="144"/>
      <c r="DD190" s="149"/>
      <c r="DE190" s="149"/>
      <c r="DF190" s="149"/>
      <c r="DG190" s="149"/>
      <c r="DH190" s="150"/>
      <c r="DL190" s="151"/>
      <c r="DM190" s="147"/>
      <c r="DN190" s="151"/>
      <c r="DO190" s="151"/>
      <c r="DP190" s="151"/>
    </row>
    <row r="191" spans="1:120" s="148" customFormat="1" ht="15" hidden="1">
      <c r="B191" s="144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  <c r="AN191" s="144"/>
      <c r="AO191" s="144"/>
      <c r="AP191" s="144"/>
      <c r="AQ191" s="144"/>
      <c r="AR191" s="144"/>
      <c r="AS191" s="144"/>
      <c r="AT191" s="144"/>
      <c r="AU191" s="144"/>
      <c r="AV191" s="144"/>
      <c r="AW191" s="144"/>
      <c r="AX191" s="144"/>
      <c r="AY191" s="144"/>
      <c r="AZ191" s="144"/>
      <c r="BA191" s="144"/>
      <c r="BB191" s="144"/>
      <c r="BC191" s="144"/>
      <c r="BD191" s="144"/>
      <c r="BE191" s="144"/>
      <c r="BF191" s="144"/>
      <c r="BG191" s="144"/>
      <c r="BH191" s="144"/>
      <c r="BI191" s="144"/>
      <c r="BJ191" s="144"/>
      <c r="BK191" s="144"/>
      <c r="BL191" s="144"/>
      <c r="BM191" s="144"/>
      <c r="BN191" s="144"/>
      <c r="BO191" s="144"/>
      <c r="BP191" s="144"/>
      <c r="BQ191" s="144"/>
      <c r="BR191" s="144"/>
      <c r="BS191" s="144"/>
      <c r="BT191" s="144"/>
      <c r="BU191" s="144"/>
      <c r="BV191" s="144"/>
      <c r="BW191" s="144"/>
      <c r="BX191" s="144"/>
      <c r="BY191" s="144"/>
      <c r="BZ191" s="144"/>
      <c r="CA191" s="144"/>
      <c r="CB191" s="144"/>
      <c r="CC191" s="144"/>
      <c r="CD191" s="144"/>
      <c r="CE191" s="144"/>
      <c r="CF191" s="144"/>
      <c r="CG191" s="144"/>
      <c r="CH191" s="144"/>
      <c r="CI191" s="144"/>
      <c r="CJ191" s="144"/>
      <c r="CK191" s="144"/>
      <c r="CL191" s="144"/>
      <c r="CM191" s="144"/>
      <c r="CN191" s="144"/>
      <c r="CO191" s="144"/>
      <c r="CP191" s="144"/>
      <c r="CQ191" s="144"/>
      <c r="CR191" s="144"/>
      <c r="CS191" s="144"/>
      <c r="CT191" s="144"/>
      <c r="CU191" s="144"/>
      <c r="CV191" s="144"/>
      <c r="CW191" s="144"/>
      <c r="CX191" s="144"/>
      <c r="CY191" s="144"/>
      <c r="CZ191" s="144"/>
      <c r="DA191" s="144"/>
      <c r="DB191" s="144"/>
      <c r="DC191" s="144"/>
      <c r="DD191" s="149"/>
      <c r="DE191" s="149"/>
      <c r="DF191" s="149"/>
      <c r="DG191" s="149"/>
      <c r="DH191" s="150"/>
      <c r="DL191" s="151"/>
      <c r="DM191" s="147"/>
      <c r="DN191" s="151"/>
      <c r="DO191" s="151"/>
      <c r="DP191" s="151"/>
    </row>
    <row r="192" spans="1:120" s="148" customFormat="1" ht="15" hidden="1">
      <c r="B192" s="144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  <c r="AN192" s="144"/>
      <c r="AO192" s="144"/>
      <c r="AP192" s="144"/>
      <c r="AQ192" s="144"/>
      <c r="AR192" s="144"/>
      <c r="AS192" s="144"/>
      <c r="AT192" s="144"/>
      <c r="AU192" s="144"/>
      <c r="AV192" s="144"/>
      <c r="AW192" s="144"/>
      <c r="AX192" s="144"/>
      <c r="AY192" s="144"/>
      <c r="AZ192" s="144"/>
      <c r="BA192" s="144"/>
      <c r="BB192" s="144"/>
      <c r="BC192" s="144"/>
      <c r="BD192" s="144"/>
      <c r="BE192" s="144"/>
      <c r="BF192" s="144"/>
      <c r="BG192" s="144"/>
      <c r="BH192" s="144"/>
      <c r="BI192" s="144"/>
      <c r="BJ192" s="144"/>
      <c r="BK192" s="144"/>
      <c r="BL192" s="144"/>
      <c r="BM192" s="144"/>
      <c r="BN192" s="144"/>
      <c r="BO192" s="144"/>
      <c r="BP192" s="144"/>
      <c r="BQ192" s="144"/>
      <c r="BR192" s="144"/>
      <c r="BS192" s="144"/>
      <c r="BT192" s="144"/>
      <c r="BU192" s="144"/>
      <c r="BV192" s="144"/>
      <c r="BW192" s="144"/>
      <c r="BX192" s="144"/>
      <c r="BY192" s="144"/>
      <c r="BZ192" s="144"/>
      <c r="CA192" s="144"/>
      <c r="CB192" s="144"/>
      <c r="CC192" s="144"/>
      <c r="CD192" s="144"/>
      <c r="CE192" s="144"/>
      <c r="CF192" s="144"/>
      <c r="CG192" s="144"/>
      <c r="CH192" s="144"/>
      <c r="CI192" s="144"/>
      <c r="CJ192" s="144"/>
      <c r="CK192" s="144"/>
      <c r="CL192" s="144"/>
      <c r="CM192" s="144"/>
      <c r="CN192" s="144"/>
      <c r="CO192" s="144"/>
      <c r="CP192" s="144"/>
      <c r="CQ192" s="144"/>
      <c r="CR192" s="144"/>
      <c r="CS192" s="144"/>
      <c r="CT192" s="144"/>
      <c r="CU192" s="144"/>
      <c r="CV192" s="144"/>
      <c r="CW192" s="144"/>
      <c r="CX192" s="144"/>
      <c r="CY192" s="144"/>
      <c r="CZ192" s="144"/>
      <c r="DA192" s="144"/>
      <c r="DB192" s="144"/>
      <c r="DC192" s="144"/>
      <c r="DD192" s="149"/>
      <c r="DE192" s="149"/>
      <c r="DF192" s="149"/>
      <c r="DG192" s="149"/>
      <c r="DH192" s="150"/>
      <c r="DL192" s="151"/>
      <c r="DM192" s="147"/>
      <c r="DN192" s="151"/>
      <c r="DO192" s="151"/>
      <c r="DP192" s="151"/>
    </row>
    <row r="193" spans="1:127" ht="23.25" hidden="1">
      <c r="B193" s="1"/>
      <c r="C193" s="363" t="s">
        <v>114</v>
      </c>
      <c r="D193" s="363"/>
      <c r="DM193" s="1"/>
      <c r="DN193" s="1"/>
    </row>
    <row r="194" spans="1:127" ht="20.25" hidden="1">
      <c r="B194" s="1"/>
      <c r="C194" s="364" t="s">
        <v>1</v>
      </c>
      <c r="D194" s="364"/>
      <c r="E194" s="365" t="str">
        <f>IF($AC$196+$BA$196+$CY$196+$DC$197=100,"","Total weight should be equal to 100")</f>
        <v/>
      </c>
      <c r="F194" s="366"/>
      <c r="G194" s="366"/>
      <c r="H194" s="366"/>
      <c r="I194" s="366"/>
      <c r="J194" s="366"/>
      <c r="K194" s="366"/>
      <c r="L194" s="366"/>
      <c r="M194" s="366"/>
      <c r="N194" s="366"/>
      <c r="O194" s="366"/>
      <c r="P194" s="366"/>
      <c r="Q194" s="366"/>
      <c r="R194" s="366"/>
      <c r="S194" s="366"/>
      <c r="T194" s="366"/>
      <c r="U194" s="366"/>
      <c r="V194" s="366"/>
      <c r="W194" s="366"/>
      <c r="X194" s="366"/>
      <c r="Y194" s="366"/>
      <c r="Z194" s="366"/>
      <c r="AA194" s="366"/>
      <c r="AB194" s="366"/>
      <c r="AC194" s="366"/>
      <c r="AD194" s="366"/>
      <c r="AE194" s="366"/>
      <c r="AF194" s="366"/>
      <c r="AG194" s="366"/>
      <c r="AH194" s="366"/>
      <c r="AI194" s="366"/>
      <c r="AJ194" s="366"/>
      <c r="AK194" s="366"/>
      <c r="AL194" s="366"/>
      <c r="AM194" s="366"/>
      <c r="AN194" s="366"/>
      <c r="AO194" s="366"/>
      <c r="AP194" s="366"/>
      <c r="AQ194" s="366"/>
      <c r="AR194" s="366"/>
      <c r="AS194" s="366"/>
      <c r="AT194" s="366"/>
      <c r="AU194" s="366"/>
      <c r="AV194" s="366"/>
      <c r="AW194" s="366"/>
      <c r="AX194" s="366"/>
      <c r="AY194" s="366"/>
      <c r="AZ194" s="366"/>
      <c r="BA194" s="366"/>
      <c r="BB194" s="366"/>
      <c r="BC194" s="366"/>
      <c r="BD194" s="366"/>
      <c r="BE194" s="366"/>
      <c r="BF194" s="366"/>
      <c r="BG194" s="366"/>
      <c r="BH194" s="366"/>
      <c r="BI194" s="366"/>
      <c r="BJ194" s="366"/>
      <c r="BK194" s="366"/>
      <c r="BL194" s="366"/>
      <c r="BM194" s="366"/>
      <c r="BN194" s="366"/>
      <c r="BO194" s="366"/>
      <c r="BP194" s="366"/>
      <c r="BQ194" s="366"/>
      <c r="BR194" s="366"/>
      <c r="BS194" s="366"/>
      <c r="BT194" s="366"/>
      <c r="BU194" s="366"/>
      <c r="BV194" s="366"/>
      <c r="BW194" s="366"/>
      <c r="BX194" s="366"/>
      <c r="BY194" s="366"/>
      <c r="BZ194" s="366"/>
      <c r="CA194" s="366"/>
      <c r="CB194" s="366"/>
      <c r="CC194" s="366"/>
      <c r="CD194" s="366"/>
      <c r="CE194" s="366"/>
      <c r="CF194" s="366"/>
      <c r="CG194" s="366"/>
      <c r="CH194" s="366"/>
      <c r="CI194" s="366"/>
      <c r="CJ194" s="366"/>
      <c r="CK194" s="366"/>
      <c r="CL194" s="366"/>
      <c r="CM194" s="366"/>
      <c r="CN194" s="366"/>
      <c r="CO194" s="366"/>
      <c r="CP194" s="366"/>
      <c r="CQ194" s="366"/>
      <c r="CR194" s="366"/>
      <c r="CS194" s="366"/>
      <c r="CT194" s="366"/>
      <c r="CU194" s="366"/>
      <c r="CV194" s="366"/>
      <c r="CW194" s="366"/>
      <c r="CX194" s="366"/>
      <c r="CY194" s="366"/>
      <c r="CZ194" s="367"/>
      <c r="DM194" s="1"/>
      <c r="DN194" s="1"/>
    </row>
    <row r="195" spans="1:127" ht="17.25" hidden="1" thickBot="1">
      <c r="B195" s="1"/>
      <c r="C195" s="426" t="s">
        <v>2</v>
      </c>
      <c r="D195" s="427"/>
      <c r="E195" s="370" t="str">
        <f>IF(R197+AD197=100,"","Total formative assessment weight should be 100")</f>
        <v/>
      </c>
      <c r="F195" s="371"/>
      <c r="G195" s="371"/>
      <c r="H195" s="371"/>
      <c r="I195" s="371"/>
      <c r="J195" s="371"/>
      <c r="K195" s="371"/>
      <c r="L195" s="371"/>
      <c r="M195" s="371"/>
      <c r="N195" s="371"/>
      <c r="O195" s="371"/>
      <c r="P195" s="371"/>
      <c r="Q195" s="371"/>
      <c r="R195" s="371"/>
      <c r="S195" s="371"/>
      <c r="T195" s="371"/>
      <c r="U195" s="371"/>
      <c r="V195" s="371"/>
      <c r="W195" s="371"/>
      <c r="X195" s="371"/>
      <c r="Y195" s="371"/>
      <c r="Z195" s="371"/>
      <c r="AA195" s="371"/>
      <c r="AB195" s="371"/>
      <c r="AC195" s="371"/>
      <c r="AD195" s="371"/>
      <c r="AE195" s="371" t="str">
        <f>IF(AP197+AY197+BB197=100,"","Total written work weight should be 100")</f>
        <v/>
      </c>
      <c r="AF195" s="371"/>
      <c r="AG195" s="371"/>
      <c r="AH195" s="371"/>
      <c r="AI195" s="371"/>
      <c r="AJ195" s="371"/>
      <c r="AK195" s="371"/>
      <c r="AL195" s="371"/>
      <c r="AM195" s="371"/>
      <c r="AN195" s="371"/>
      <c r="AO195" s="371"/>
      <c r="AP195" s="371"/>
      <c r="AQ195" s="371"/>
      <c r="AR195" s="371"/>
      <c r="AS195" s="371"/>
      <c r="AT195" s="371"/>
      <c r="AU195" s="371"/>
      <c r="AV195" s="371"/>
      <c r="AW195" s="371"/>
      <c r="AX195" s="371"/>
      <c r="AY195" s="371"/>
      <c r="AZ195" s="371"/>
      <c r="BA195" s="371"/>
      <c r="BB195" s="371"/>
      <c r="BC195" s="371" t="str">
        <f>IF(BI197+BU197+CB197+CI197+CP197+CZ197=100,"","Total written work weight should be 100")</f>
        <v/>
      </c>
      <c r="BD195" s="371"/>
      <c r="BE195" s="371"/>
      <c r="BF195" s="371"/>
      <c r="BG195" s="371"/>
      <c r="BH195" s="371"/>
      <c r="BI195" s="371"/>
      <c r="BJ195" s="371"/>
      <c r="BK195" s="371"/>
      <c r="BL195" s="371"/>
      <c r="BM195" s="371"/>
      <c r="BN195" s="371"/>
      <c r="BO195" s="371"/>
      <c r="BP195" s="371"/>
      <c r="BQ195" s="371"/>
      <c r="BR195" s="371"/>
      <c r="BS195" s="371"/>
      <c r="BT195" s="371"/>
      <c r="BU195" s="371"/>
      <c r="BV195" s="371"/>
      <c r="BW195" s="371"/>
      <c r="BX195" s="371"/>
      <c r="BY195" s="371"/>
      <c r="BZ195" s="371"/>
      <c r="CA195" s="371"/>
      <c r="CB195" s="371"/>
      <c r="CC195" s="371"/>
      <c r="CD195" s="371"/>
      <c r="CE195" s="371"/>
      <c r="CF195" s="371"/>
      <c r="CG195" s="371"/>
      <c r="CH195" s="371"/>
      <c r="CI195" s="371"/>
      <c r="CJ195" s="371"/>
      <c r="CK195" s="371"/>
      <c r="CL195" s="371"/>
      <c r="CM195" s="371"/>
      <c r="CN195" s="371"/>
      <c r="CO195" s="371"/>
      <c r="CP195" s="371"/>
      <c r="CQ195" s="371"/>
      <c r="CR195" s="371"/>
      <c r="CS195" s="371"/>
      <c r="CT195" s="371"/>
      <c r="CU195" s="371"/>
      <c r="CV195" s="371"/>
      <c r="CW195" s="371"/>
      <c r="CX195" s="371"/>
      <c r="CY195" s="371"/>
      <c r="CZ195" s="372"/>
      <c r="DA195" s="373" t="s">
        <v>3</v>
      </c>
      <c r="DB195" s="374"/>
      <c r="DC195" s="375"/>
      <c r="DD195" s="9"/>
      <c r="DE195" s="9"/>
      <c r="DF195" s="9"/>
      <c r="DG195" s="9"/>
      <c r="DH195" s="7"/>
      <c r="DI195" s="5"/>
      <c r="DJ195" s="5"/>
      <c r="DK195" s="5"/>
      <c r="DL195" s="10"/>
      <c r="DN195" s="1"/>
    </row>
    <row r="196" spans="1:127" ht="18" hidden="1">
      <c r="B196" s="1"/>
      <c r="C196" s="359"/>
      <c r="D196" s="359"/>
      <c r="E196" s="360" t="s">
        <v>4</v>
      </c>
      <c r="F196" s="361"/>
      <c r="G196" s="361"/>
      <c r="H196" s="361"/>
      <c r="I196" s="361"/>
      <c r="J196" s="361"/>
      <c r="K196" s="361"/>
      <c r="L196" s="361"/>
      <c r="M196" s="361"/>
      <c r="N196" s="361"/>
      <c r="O196" s="361"/>
      <c r="P196" s="361"/>
      <c r="Q196" s="361"/>
      <c r="R196" s="361"/>
      <c r="S196" s="361"/>
      <c r="T196" s="361"/>
      <c r="U196" s="361"/>
      <c r="V196" s="361"/>
      <c r="W196" s="361"/>
      <c r="X196" s="361" t="s">
        <v>5</v>
      </c>
      <c r="Y196" s="361"/>
      <c r="Z196" s="361"/>
      <c r="AA196" s="361"/>
      <c r="AB196" s="361"/>
      <c r="AC196" s="361">
        <v>0</v>
      </c>
      <c r="AD196" s="381"/>
      <c r="AE196" s="382" t="s">
        <v>6</v>
      </c>
      <c r="AF196" s="383"/>
      <c r="AG196" s="383"/>
      <c r="AH196" s="383"/>
      <c r="AI196" s="383"/>
      <c r="AJ196" s="383"/>
      <c r="AK196" s="383"/>
      <c r="AL196" s="383"/>
      <c r="AM196" s="383"/>
      <c r="AN196" s="383"/>
      <c r="AO196" s="383"/>
      <c r="AP196" s="383"/>
      <c r="AQ196" s="383"/>
      <c r="AR196" s="383"/>
      <c r="AS196" s="383"/>
      <c r="AT196" s="383"/>
      <c r="AU196" s="383"/>
      <c r="AV196" s="383"/>
      <c r="AW196" s="383" t="s">
        <v>5</v>
      </c>
      <c r="AX196" s="383"/>
      <c r="AY196" s="383"/>
      <c r="AZ196" s="383"/>
      <c r="BA196" s="329">
        <v>25</v>
      </c>
      <c r="BB196" s="330"/>
      <c r="BC196" s="480" t="s">
        <v>7</v>
      </c>
      <c r="BD196" s="481"/>
      <c r="BE196" s="481"/>
      <c r="BF196" s="481"/>
      <c r="BG196" s="481"/>
      <c r="BH196" s="481"/>
      <c r="BI196" s="481"/>
      <c r="BJ196" s="481"/>
      <c r="BK196" s="481"/>
      <c r="BL196" s="481"/>
      <c r="BM196" s="481"/>
      <c r="BN196" s="481"/>
      <c r="BO196" s="481"/>
      <c r="BP196" s="481"/>
      <c r="BQ196" s="481"/>
      <c r="BR196" s="481"/>
      <c r="BS196" s="481"/>
      <c r="BT196" s="481"/>
      <c r="BU196" s="481"/>
      <c r="BV196" s="481"/>
      <c r="BW196" s="481"/>
      <c r="BX196" s="481"/>
      <c r="BY196" s="481"/>
      <c r="BZ196" s="481"/>
      <c r="CA196" s="481"/>
      <c r="CB196" s="481"/>
      <c r="CC196" s="481"/>
      <c r="CD196" s="481"/>
      <c r="CE196" s="481"/>
      <c r="CF196" s="481"/>
      <c r="CG196" s="481"/>
      <c r="CH196" s="481"/>
      <c r="CI196" s="481"/>
      <c r="CJ196" s="481"/>
      <c r="CK196" s="481"/>
      <c r="CL196" s="481"/>
      <c r="CM196" s="481"/>
      <c r="CN196" s="481"/>
      <c r="CO196" s="481"/>
      <c r="CP196" s="481"/>
      <c r="CQ196" s="481"/>
      <c r="CR196" s="481"/>
      <c r="CS196" s="481"/>
      <c r="CT196" s="482" t="s">
        <v>5</v>
      </c>
      <c r="CU196" s="483"/>
      <c r="CV196" s="483"/>
      <c r="CW196" s="483"/>
      <c r="CX196" s="484"/>
      <c r="CY196" s="481">
        <v>50</v>
      </c>
      <c r="CZ196" s="485"/>
      <c r="DA196" s="376"/>
      <c r="DB196" s="377"/>
      <c r="DC196" s="378"/>
      <c r="DD196" s="12"/>
      <c r="DE196" s="12"/>
      <c r="DF196" s="12"/>
      <c r="DG196" s="12"/>
      <c r="DH196" s="13"/>
      <c r="DI196" s="14"/>
      <c r="DJ196" s="14"/>
      <c r="DK196" s="14"/>
      <c r="DL196" s="15"/>
      <c r="DN196" s="1"/>
    </row>
    <row r="197" spans="1:127" ht="24.75" hidden="1" customHeight="1">
      <c r="A197" s="350" t="s">
        <v>8</v>
      </c>
      <c r="B197" s="350" t="s">
        <v>108</v>
      </c>
      <c r="C197" s="353" t="s">
        <v>9</v>
      </c>
      <c r="D197" s="356" t="s">
        <v>10</v>
      </c>
      <c r="E197" s="324" t="s">
        <v>11</v>
      </c>
      <c r="F197" s="325"/>
      <c r="G197" s="325"/>
      <c r="H197" s="325"/>
      <c r="I197" s="325"/>
      <c r="J197" s="325"/>
      <c r="K197" s="325"/>
      <c r="L197" s="325"/>
      <c r="M197" s="326"/>
      <c r="N197" s="327" t="s">
        <v>5</v>
      </c>
      <c r="O197" s="358"/>
      <c r="P197" s="358"/>
      <c r="Q197" s="328"/>
      <c r="R197" s="227">
        <v>50</v>
      </c>
      <c r="S197" s="278" t="s">
        <v>12</v>
      </c>
      <c r="T197" s="278"/>
      <c r="U197" s="278"/>
      <c r="V197" s="278"/>
      <c r="W197" s="278"/>
      <c r="X197" s="278"/>
      <c r="Y197" s="278"/>
      <c r="Z197" s="301" t="s">
        <v>5</v>
      </c>
      <c r="AA197" s="362"/>
      <c r="AB197" s="362"/>
      <c r="AC197" s="302"/>
      <c r="AD197" s="228">
        <v>50</v>
      </c>
      <c r="AE197" s="324" t="s">
        <v>13</v>
      </c>
      <c r="AF197" s="325"/>
      <c r="AG197" s="325"/>
      <c r="AH197" s="325"/>
      <c r="AI197" s="325"/>
      <c r="AJ197" s="325"/>
      <c r="AK197" s="325"/>
      <c r="AL197" s="325"/>
      <c r="AM197" s="326"/>
      <c r="AN197" s="327" t="s">
        <v>5</v>
      </c>
      <c r="AO197" s="328"/>
      <c r="AP197" s="227">
        <v>35</v>
      </c>
      <c r="AQ197" s="278" t="s">
        <v>14</v>
      </c>
      <c r="AR197" s="278"/>
      <c r="AS197" s="278"/>
      <c r="AT197" s="278"/>
      <c r="AU197" s="278"/>
      <c r="AV197" s="278"/>
      <c r="AW197" s="301" t="s">
        <v>5</v>
      </c>
      <c r="AX197" s="302"/>
      <c r="AY197" s="226">
        <v>35</v>
      </c>
      <c r="AZ197" s="295" t="s">
        <v>15</v>
      </c>
      <c r="BA197" s="296"/>
      <c r="BB197" s="23">
        <v>30</v>
      </c>
      <c r="BC197" s="299" t="s">
        <v>16</v>
      </c>
      <c r="BD197" s="300"/>
      <c r="BE197" s="300"/>
      <c r="BF197" s="300"/>
      <c r="BG197" s="289" t="s">
        <v>5</v>
      </c>
      <c r="BH197" s="289"/>
      <c r="BI197" s="227">
        <v>20</v>
      </c>
      <c r="BJ197" s="278" t="s">
        <v>17</v>
      </c>
      <c r="BK197" s="278"/>
      <c r="BL197" s="278"/>
      <c r="BM197" s="278"/>
      <c r="BN197" s="278"/>
      <c r="BO197" s="278"/>
      <c r="BP197" s="278"/>
      <c r="BQ197" s="278"/>
      <c r="BR197" s="278"/>
      <c r="BS197" s="301" t="s">
        <v>5</v>
      </c>
      <c r="BT197" s="302"/>
      <c r="BU197" s="226">
        <v>20</v>
      </c>
      <c r="BV197" s="277" t="s">
        <v>109</v>
      </c>
      <c r="BW197" s="277"/>
      <c r="BX197" s="277"/>
      <c r="BY197" s="277"/>
      <c r="BZ197" s="339" t="s">
        <v>5</v>
      </c>
      <c r="CA197" s="339"/>
      <c r="CB197" s="184">
        <v>10</v>
      </c>
      <c r="CC197" s="340" t="s">
        <v>110</v>
      </c>
      <c r="CD197" s="340"/>
      <c r="CE197" s="340"/>
      <c r="CF197" s="340"/>
      <c r="CG197" s="341" t="s">
        <v>5</v>
      </c>
      <c r="CH197" s="341"/>
      <c r="CI197" s="185">
        <v>15</v>
      </c>
      <c r="CJ197" s="342" t="s">
        <v>111</v>
      </c>
      <c r="CK197" s="342"/>
      <c r="CL197" s="342"/>
      <c r="CM197" s="342"/>
      <c r="CN197" s="343" t="s">
        <v>5</v>
      </c>
      <c r="CO197" s="343"/>
      <c r="CP197" s="229">
        <v>15</v>
      </c>
      <c r="CQ197" s="284" t="s">
        <v>21</v>
      </c>
      <c r="CR197" s="284"/>
      <c r="CS197" s="284"/>
      <c r="CT197" s="284"/>
      <c r="CU197" s="284"/>
      <c r="CV197" s="284"/>
      <c r="CW197" s="284"/>
      <c r="CX197" s="303" t="s">
        <v>5</v>
      </c>
      <c r="CY197" s="303"/>
      <c r="CZ197" s="186">
        <v>20</v>
      </c>
      <c r="DA197" s="304" t="s">
        <v>5</v>
      </c>
      <c r="DB197" s="305"/>
      <c r="DC197" s="23">
        <v>25</v>
      </c>
      <c r="DD197" s="24"/>
      <c r="DE197" s="24"/>
      <c r="DF197" s="24"/>
      <c r="DG197" s="24"/>
      <c r="DH197" s="306" t="s">
        <v>22</v>
      </c>
      <c r="DI197" s="309" t="s">
        <v>23</v>
      </c>
      <c r="DJ197" s="312" t="s">
        <v>23</v>
      </c>
      <c r="DK197" s="315" t="s">
        <v>23</v>
      </c>
      <c r="DL197" s="282" t="s">
        <v>24</v>
      </c>
      <c r="DM197" s="282" t="s">
        <v>105</v>
      </c>
      <c r="DN197" s="282" t="s">
        <v>115</v>
      </c>
      <c r="DO197" s="282" t="s">
        <v>112</v>
      </c>
      <c r="DP197" s="282" t="s">
        <v>106</v>
      </c>
      <c r="DQ197" s="282" t="s">
        <v>102</v>
      </c>
    </row>
    <row r="198" spans="1:127" ht="15" hidden="1" customHeight="1">
      <c r="A198" s="351"/>
      <c r="B198" s="351"/>
      <c r="C198" s="354"/>
      <c r="D198" s="357"/>
      <c r="E198" s="30">
        <v>1</v>
      </c>
      <c r="F198" s="227">
        <v>2</v>
      </c>
      <c r="G198" s="227">
        <v>3</v>
      </c>
      <c r="H198" s="227">
        <v>4</v>
      </c>
      <c r="I198" s="227">
        <v>5</v>
      </c>
      <c r="J198" s="227">
        <v>6</v>
      </c>
      <c r="K198" s="227">
        <v>7</v>
      </c>
      <c r="L198" s="227">
        <v>8</v>
      </c>
      <c r="M198" s="227">
        <v>9</v>
      </c>
      <c r="N198" s="227">
        <v>10</v>
      </c>
      <c r="O198" s="227">
        <v>11</v>
      </c>
      <c r="P198" s="227">
        <v>12</v>
      </c>
      <c r="Q198" s="336" t="s">
        <v>25</v>
      </c>
      <c r="R198" s="289" t="s">
        <v>26</v>
      </c>
      <c r="S198" s="29">
        <v>1</v>
      </c>
      <c r="T198" s="29">
        <v>2</v>
      </c>
      <c r="U198" s="29">
        <v>3</v>
      </c>
      <c r="V198" s="29">
        <v>4</v>
      </c>
      <c r="W198" s="29">
        <v>5</v>
      </c>
      <c r="X198" s="29">
        <v>6</v>
      </c>
      <c r="Y198" s="29">
        <v>7</v>
      </c>
      <c r="Z198" s="29">
        <v>8</v>
      </c>
      <c r="AA198" s="29">
        <v>9</v>
      </c>
      <c r="AB198" s="29">
        <v>10</v>
      </c>
      <c r="AC198" s="285" t="s">
        <v>25</v>
      </c>
      <c r="AD198" s="338" t="s">
        <v>26</v>
      </c>
      <c r="AE198" s="30">
        <v>1</v>
      </c>
      <c r="AF198" s="227">
        <v>2</v>
      </c>
      <c r="AG198" s="227">
        <v>3</v>
      </c>
      <c r="AH198" s="227">
        <v>4</v>
      </c>
      <c r="AI198" s="227">
        <v>5</v>
      </c>
      <c r="AJ198" s="227">
        <v>6</v>
      </c>
      <c r="AK198" s="227">
        <v>7</v>
      </c>
      <c r="AL198" s="227">
        <v>8</v>
      </c>
      <c r="AM198" s="227">
        <v>9</v>
      </c>
      <c r="AN198" s="227">
        <v>10</v>
      </c>
      <c r="AO198" s="336" t="s">
        <v>25</v>
      </c>
      <c r="AP198" s="289" t="s">
        <v>26</v>
      </c>
      <c r="AQ198" s="29">
        <v>1</v>
      </c>
      <c r="AR198" s="29">
        <v>2</v>
      </c>
      <c r="AS198" s="29">
        <v>3</v>
      </c>
      <c r="AT198" s="29">
        <v>4</v>
      </c>
      <c r="AU198" s="29">
        <v>5</v>
      </c>
      <c r="AV198" s="29">
        <v>6</v>
      </c>
      <c r="AW198" s="29">
        <v>7</v>
      </c>
      <c r="AX198" s="285" t="s">
        <v>25</v>
      </c>
      <c r="AY198" s="278" t="s">
        <v>113</v>
      </c>
      <c r="AZ198" s="297"/>
      <c r="BA198" s="298"/>
      <c r="BB198" s="287" t="s">
        <v>26</v>
      </c>
      <c r="BC198" s="30">
        <v>1</v>
      </c>
      <c r="BD198" s="227">
        <v>2</v>
      </c>
      <c r="BE198" s="227">
        <v>3</v>
      </c>
      <c r="BF198" s="227">
        <v>4</v>
      </c>
      <c r="BG198" s="227">
        <v>5</v>
      </c>
      <c r="BH198" s="288" t="s">
        <v>25</v>
      </c>
      <c r="BI198" s="289" t="s">
        <v>26</v>
      </c>
      <c r="BJ198" s="29">
        <v>1</v>
      </c>
      <c r="BK198" s="29">
        <v>2</v>
      </c>
      <c r="BL198" s="29">
        <v>3</v>
      </c>
      <c r="BM198" s="29">
        <v>4</v>
      </c>
      <c r="BN198" s="29">
        <v>5</v>
      </c>
      <c r="BO198" s="29">
        <v>6</v>
      </c>
      <c r="BP198" s="29">
        <v>7</v>
      </c>
      <c r="BQ198" s="29">
        <v>8</v>
      </c>
      <c r="BR198" s="29">
        <v>9</v>
      </c>
      <c r="BS198" s="29">
        <v>10</v>
      </c>
      <c r="BT198" s="290" t="s">
        <v>25</v>
      </c>
      <c r="BU198" s="278" t="s">
        <v>26</v>
      </c>
      <c r="BV198" s="31">
        <v>1</v>
      </c>
      <c r="BW198" s="31">
        <v>2</v>
      </c>
      <c r="BX198" s="31">
        <v>3</v>
      </c>
      <c r="BY198" s="31">
        <v>4</v>
      </c>
      <c r="BZ198" s="32">
        <v>5</v>
      </c>
      <c r="CA198" s="344" t="s">
        <v>25</v>
      </c>
      <c r="CB198" s="345" t="s">
        <v>26</v>
      </c>
      <c r="CC198" s="230">
        <v>1</v>
      </c>
      <c r="CD198" s="230">
        <v>2</v>
      </c>
      <c r="CE198" s="230">
        <v>3</v>
      </c>
      <c r="CF198" s="230">
        <v>4</v>
      </c>
      <c r="CG198" s="230">
        <v>5</v>
      </c>
      <c r="CH198" s="346" t="s">
        <v>25</v>
      </c>
      <c r="CI198" s="347" t="s">
        <v>26</v>
      </c>
      <c r="CJ198" s="34">
        <v>1</v>
      </c>
      <c r="CK198" s="34">
        <v>2</v>
      </c>
      <c r="CL198" s="34">
        <v>3</v>
      </c>
      <c r="CM198" s="34">
        <v>4</v>
      </c>
      <c r="CN198" s="34">
        <v>5</v>
      </c>
      <c r="CO198" s="348" t="s">
        <v>25</v>
      </c>
      <c r="CP198" s="349" t="s">
        <v>26</v>
      </c>
      <c r="CQ198" s="35">
        <v>1</v>
      </c>
      <c r="CR198" s="35">
        <v>2</v>
      </c>
      <c r="CS198" s="35">
        <v>3</v>
      </c>
      <c r="CT198" s="36">
        <v>4</v>
      </c>
      <c r="CU198" s="35">
        <v>5</v>
      </c>
      <c r="CV198" s="35">
        <v>6</v>
      </c>
      <c r="CW198" s="35">
        <v>7</v>
      </c>
      <c r="CX198" s="35">
        <v>8</v>
      </c>
      <c r="CY198" s="288" t="s">
        <v>25</v>
      </c>
      <c r="CZ198" s="318" t="s">
        <v>26</v>
      </c>
      <c r="DA198" s="37"/>
      <c r="DB198" s="38"/>
      <c r="DC198" s="287" t="s">
        <v>27</v>
      </c>
      <c r="DD198" s="39"/>
      <c r="DE198" s="39"/>
      <c r="DF198" s="39"/>
      <c r="DG198" s="39"/>
      <c r="DH198" s="307"/>
      <c r="DI198" s="310"/>
      <c r="DJ198" s="313"/>
      <c r="DK198" s="316"/>
      <c r="DL198" s="283"/>
      <c r="DM198" s="283"/>
      <c r="DN198" s="283"/>
      <c r="DO198" s="283"/>
      <c r="DP198" s="283"/>
      <c r="DQ198" s="283"/>
    </row>
    <row r="199" spans="1:127" ht="17.25" hidden="1" customHeight="1">
      <c r="A199" s="351"/>
      <c r="B199" s="351"/>
      <c r="C199" s="354"/>
      <c r="D199" s="40" t="s">
        <v>28</v>
      </c>
      <c r="E199" s="180"/>
      <c r="F199" s="43"/>
      <c r="G199" s="43"/>
      <c r="H199" s="43"/>
      <c r="I199" s="43"/>
      <c r="J199" s="43"/>
      <c r="K199" s="43"/>
      <c r="L199" s="43"/>
      <c r="M199" s="43"/>
      <c r="N199" s="44"/>
      <c r="O199" s="44"/>
      <c r="P199" s="44"/>
      <c r="Q199" s="337"/>
      <c r="R199" s="289"/>
      <c r="S199" s="46"/>
      <c r="T199" s="46"/>
      <c r="U199" s="46"/>
      <c r="V199" s="46"/>
      <c r="W199" s="46"/>
      <c r="X199" s="46"/>
      <c r="Y199" s="46"/>
      <c r="Z199" s="46"/>
      <c r="AA199" s="47"/>
      <c r="AB199" s="47"/>
      <c r="AC199" s="286"/>
      <c r="AD199" s="338"/>
      <c r="AE199" s="180"/>
      <c r="AF199" s="43"/>
      <c r="AG199" s="43"/>
      <c r="AH199" s="43"/>
      <c r="AI199" s="43"/>
      <c r="AJ199" s="43"/>
      <c r="AK199" s="43"/>
      <c r="AL199" s="43"/>
      <c r="AM199" s="43"/>
      <c r="AN199" s="43"/>
      <c r="AO199" s="337"/>
      <c r="AP199" s="289"/>
      <c r="AQ199" s="46"/>
      <c r="AR199" s="46"/>
      <c r="AS199" s="46"/>
      <c r="AT199" s="46"/>
      <c r="AU199" s="46"/>
      <c r="AV199" s="46"/>
      <c r="AW199" s="46"/>
      <c r="AX199" s="286"/>
      <c r="AY199" s="278"/>
      <c r="AZ199" s="417"/>
      <c r="BA199" s="418"/>
      <c r="BB199" s="287"/>
      <c r="BC199" s="180"/>
      <c r="BD199" s="43"/>
      <c r="BE199" s="43"/>
      <c r="BF199" s="43"/>
      <c r="BG199" s="43"/>
      <c r="BH199" s="288"/>
      <c r="BI199" s="289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290"/>
      <c r="BU199" s="278"/>
      <c r="BV199" s="49"/>
      <c r="BW199" s="49"/>
      <c r="BX199" s="49"/>
      <c r="BY199" s="49"/>
      <c r="BZ199" s="50"/>
      <c r="CA199" s="344"/>
      <c r="CB199" s="345"/>
      <c r="CC199" s="52"/>
      <c r="CD199" s="52"/>
      <c r="CE199" s="52"/>
      <c r="CF199" s="52"/>
      <c r="CG199" s="52"/>
      <c r="CH199" s="346"/>
      <c r="CI199" s="347"/>
      <c r="CJ199" s="54"/>
      <c r="CK199" s="54"/>
      <c r="CL199" s="54"/>
      <c r="CM199" s="54"/>
      <c r="CN199" s="54"/>
      <c r="CO199" s="348"/>
      <c r="CP199" s="349"/>
      <c r="CQ199" s="57"/>
      <c r="CR199" s="57"/>
      <c r="CS199" s="57"/>
      <c r="CT199" s="181"/>
      <c r="CU199" s="57"/>
      <c r="CV199" s="57"/>
      <c r="CW199" s="57"/>
      <c r="CX199" s="57"/>
      <c r="CY199" s="288"/>
      <c r="CZ199" s="318"/>
      <c r="DA199" s="394"/>
      <c r="DB199" s="395"/>
      <c r="DC199" s="287"/>
      <c r="DD199" s="39" t="s">
        <v>29</v>
      </c>
      <c r="DE199" s="39" t="s">
        <v>30</v>
      </c>
      <c r="DF199" s="39" t="s">
        <v>31</v>
      </c>
      <c r="DG199" s="39" t="s">
        <v>32</v>
      </c>
      <c r="DH199" s="307"/>
      <c r="DI199" s="311"/>
      <c r="DJ199" s="314"/>
      <c r="DK199" s="317"/>
      <c r="DL199" s="283"/>
      <c r="DM199" s="283"/>
      <c r="DN199" s="283"/>
      <c r="DO199" s="283"/>
      <c r="DP199" s="283"/>
      <c r="DQ199" s="283"/>
    </row>
    <row r="200" spans="1:127" ht="15" hidden="1" customHeight="1" thickBot="1">
      <c r="A200" s="352"/>
      <c r="B200" s="352"/>
      <c r="C200" s="355"/>
      <c r="D200" s="40" t="s">
        <v>33</v>
      </c>
      <c r="E200" s="30"/>
      <c r="F200" s="227"/>
      <c r="G200" s="227"/>
      <c r="H200" s="227"/>
      <c r="I200" s="227"/>
      <c r="J200" s="227"/>
      <c r="K200" s="227"/>
      <c r="L200" s="227"/>
      <c r="M200" s="227"/>
      <c r="N200" s="227"/>
      <c r="O200" s="227"/>
      <c r="P200" s="227"/>
      <c r="Q200" s="227">
        <f>SUM(E200:P200)</f>
        <v>0</v>
      </c>
      <c r="R200" s="28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>
        <f>SUM(S200:AB200)</f>
        <v>0</v>
      </c>
      <c r="AD200" s="338"/>
      <c r="AE200" s="30"/>
      <c r="AF200" s="227"/>
      <c r="AG200" s="227"/>
      <c r="AH200" s="227"/>
      <c r="AI200" s="227"/>
      <c r="AJ200" s="227"/>
      <c r="AK200" s="227"/>
      <c r="AL200" s="227"/>
      <c r="AM200" s="227"/>
      <c r="AN200" s="227"/>
      <c r="AO200" s="227">
        <f>SUM(AE200:AN200)</f>
        <v>0</v>
      </c>
      <c r="AP200" s="289"/>
      <c r="AQ200" s="29"/>
      <c r="AR200" s="29"/>
      <c r="AS200" s="29"/>
      <c r="AT200" s="29"/>
      <c r="AU200" s="29"/>
      <c r="AV200" s="29"/>
      <c r="AW200" s="29"/>
      <c r="AX200" s="29">
        <f>SUM(AQ200:AW200)</f>
        <v>0</v>
      </c>
      <c r="AY200" s="278"/>
      <c r="AZ200" s="390"/>
      <c r="BA200" s="391"/>
      <c r="BB200" s="287"/>
      <c r="BC200" s="30"/>
      <c r="BD200" s="227"/>
      <c r="BE200" s="227"/>
      <c r="BF200" s="227"/>
      <c r="BG200" s="227"/>
      <c r="BH200" s="227">
        <f>SUM(BC200:BG200)</f>
        <v>0</v>
      </c>
      <c r="BI200" s="28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>
        <f>SUM(BJ200:BS200)</f>
        <v>0</v>
      </c>
      <c r="BU200" s="278"/>
      <c r="BV200" s="31"/>
      <c r="BW200" s="31"/>
      <c r="BX200" s="31"/>
      <c r="BY200" s="31"/>
      <c r="BZ200" s="31"/>
      <c r="CA200" s="32">
        <f>SUM(BV200:BZ200)</f>
        <v>0</v>
      </c>
      <c r="CB200" s="345"/>
      <c r="CC200" s="230"/>
      <c r="CD200" s="230"/>
      <c r="CE200" s="230"/>
      <c r="CF200" s="230"/>
      <c r="CG200" s="230"/>
      <c r="CH200" s="230">
        <f>SUM(CC200:CG200)</f>
        <v>0</v>
      </c>
      <c r="CI200" s="347"/>
      <c r="CJ200" s="34"/>
      <c r="CK200" s="34"/>
      <c r="CL200" s="34"/>
      <c r="CM200" s="34"/>
      <c r="CN200" s="34"/>
      <c r="CO200" s="63">
        <f>SUM(CJ200:CN200)</f>
        <v>0</v>
      </c>
      <c r="CP200" s="349"/>
      <c r="CQ200" s="35"/>
      <c r="CR200" s="35"/>
      <c r="CS200" s="35"/>
      <c r="CT200" s="36"/>
      <c r="CU200" s="35"/>
      <c r="CV200" s="35"/>
      <c r="CW200" s="35"/>
      <c r="CX200" s="35"/>
      <c r="CY200" s="66">
        <f>SUM(CQ200:CX200)</f>
        <v>0</v>
      </c>
      <c r="CZ200" s="318"/>
      <c r="DA200" s="396"/>
      <c r="DB200" s="397"/>
      <c r="DC200" s="319"/>
      <c r="DD200" s="39"/>
      <c r="DE200" s="39"/>
      <c r="DF200" s="39"/>
      <c r="DG200" s="39"/>
      <c r="DH200" s="308"/>
      <c r="DI200" s="67" t="s">
        <v>34</v>
      </c>
      <c r="DJ200" s="68" t="s">
        <v>35</v>
      </c>
      <c r="DK200" s="69" t="s">
        <v>36</v>
      </c>
      <c r="DL200" s="283"/>
      <c r="DM200" s="283"/>
      <c r="DN200" s="283"/>
      <c r="DO200" s="283"/>
      <c r="DP200" s="283"/>
      <c r="DQ200" s="283"/>
      <c r="DR200" s="279" t="s">
        <v>37</v>
      </c>
      <c r="DS200" s="279"/>
      <c r="DT200" s="279"/>
      <c r="DU200" s="279"/>
      <c r="DV200" s="279"/>
      <c r="DW200" s="279"/>
    </row>
    <row r="201" spans="1:127" ht="18" hidden="1" customHeight="1">
      <c r="A201" s="70">
        <v>136671050011</v>
      </c>
      <c r="B201" s="71">
        <v>1669</v>
      </c>
      <c r="C201" s="476" t="s">
        <v>223</v>
      </c>
      <c r="D201" s="477"/>
      <c r="E201" s="182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 t="str">
        <f t="shared" ref="Q201:Q240" si="167">IF(SUMIFS(E201:P201,E201:P201,"&gt;=0")=0,"",SUMIFS(E201:P201,E201:P201,"&gt;=0"))</f>
        <v/>
      </c>
      <c r="R201" s="76" t="str">
        <f t="shared" ref="R201:R240" si="168">IFERROR(IF($R$197=0,0,((Q201/SUMIFS($E$200:$P$200,E201:P201,"&gt;=0")*100))),"")</f>
        <v/>
      </c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 t="str">
        <f t="shared" ref="AC201:AC240" si="169">IF(SUMIFS(S201:AB201,S201:AB201,"&gt;=0")=0,"",SUMIFS(S201:AB201,S201:AB201,"&gt;=0"))</f>
        <v/>
      </c>
      <c r="AD201" s="79" t="str">
        <f t="shared" ref="AD201:AD240" si="170">IFERROR(IF($AD$197=0,0,((AC201/SUMIFS($S$200:$AB$200,S201:AB201,"&gt;=0")*100))),"")</f>
        <v/>
      </c>
      <c r="AE201" s="182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 t="str">
        <f t="shared" ref="AO201:AO240" si="171">IF(SUMIFS(AE201:AN201,AE201:AN201,"&gt;=0")=0,"",SUMIFS(AE201:AN201,AE201:AN201,"&gt;=0"))</f>
        <v/>
      </c>
      <c r="AP201" s="76" t="str">
        <f t="shared" ref="AP201:AP240" si="172">IFERROR(IF($AP$197=0,0,((AO201/SUMIFS($AE$200:$AN$200,AE201:AN201,"&gt;=0"))*100)),"")</f>
        <v/>
      </c>
      <c r="AQ201" s="78"/>
      <c r="AR201" s="78"/>
      <c r="AS201" s="78"/>
      <c r="AT201" s="78"/>
      <c r="AU201" s="78"/>
      <c r="AV201" s="78"/>
      <c r="AW201" s="78"/>
      <c r="AX201" s="78" t="str">
        <f t="shared" ref="AX201:AX240" si="173">IF(SUMIFS(AQ201:AW201,AQ201:AW201,"&gt;=0")=0,"",SUMIFS(AQ201:AW201,AQ201:AW201,"&gt;=0"))</f>
        <v/>
      </c>
      <c r="AY201" s="78" t="str">
        <f t="shared" ref="AY201:AY240" si="174">IFERROR(IF($AY$197=0,0,((AX201/SUMIFS($AQ$200:$AW$200,AQ201:AW201,"&gt;=0"))*100)),"")</f>
        <v/>
      </c>
      <c r="AZ201" s="384"/>
      <c r="BA201" s="385"/>
      <c r="BB201" s="80" t="str">
        <f t="shared" ref="BB201:BB240" si="175">IFERROR(IF(OR($BB$197="",$BB$197=0),0,IF(AZ201/$AZ$200*100=0,"",AZ201/$AZ$200*100)),"")</f>
        <v/>
      </c>
      <c r="BC201" s="182"/>
      <c r="BD201" s="76"/>
      <c r="BE201" s="76"/>
      <c r="BF201" s="76"/>
      <c r="BG201" s="76"/>
      <c r="BH201" s="76" t="str">
        <f t="shared" ref="BH201:BH240" si="176">IF(SUMIFS(BC201:BG201,BC201:BG201,"&gt;=0")=0,"",SUMIFS(BC201:BG201,BC201:BG201,"&gt;=0"))</f>
        <v/>
      </c>
      <c r="BI201" s="76" t="str">
        <f t="shared" ref="BI201:BI240" si="177">IFERROR(IF($BI$197=0,0,((BH201/SUMIFS($BC$200:$BG$200,BC201:BG201,"&gt;=0"))*100)),"")</f>
        <v/>
      </c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 t="str">
        <f t="shared" ref="BT201:BT240" si="178">IF(SUMIFS(BJ201:BS201,BJ201:BS201,"&gt;=0")=0,"",SUMIFS(BJ201:BS201,BJ201:BS201,"&gt;=0"))</f>
        <v/>
      </c>
      <c r="BU201" s="78" t="str">
        <f t="shared" ref="BU201:BU240" si="179">IFERROR(IF($BU$197=0,0,((BT201/SUMIFS($BJ$200:$BS$200,BJ201:BS201,"&gt;=0"))*100)),"")</f>
        <v/>
      </c>
      <c r="BV201" s="82"/>
      <c r="BW201" s="82"/>
      <c r="BX201" s="82"/>
      <c r="BY201" s="82"/>
      <c r="BZ201" s="82"/>
      <c r="CA201" s="82" t="str">
        <f t="shared" ref="CA201:CA240" si="180">IF(SUMIFS(BV201:BZ201,BV201:BZ201,"&gt;=0")=0,"",SUMIFS(BV201:BZ201,BV201:BZ201,"&gt;=0"))</f>
        <v/>
      </c>
      <c r="CB201" s="82" t="str">
        <f t="shared" ref="CB201:CB240" si="181">IFERROR(IF($CB$197=0,0,((CA201/SUMIFS($BV$200:$BZ$200,BV201:BZ201,"&gt;=0"))*100)),"")</f>
        <v/>
      </c>
      <c r="CC201" s="84"/>
      <c r="CD201" s="84"/>
      <c r="CE201" s="84"/>
      <c r="CF201" s="84"/>
      <c r="CG201" s="84"/>
      <c r="CH201" s="84" t="str">
        <f t="shared" ref="CH201:CH240" si="182">IF(SUMIFS(CC201:CG201,CC201:CG201,"&gt;=0")=0,"",SUMIFS(CC201:CG201,CC201:CG201,"&gt;=0"))</f>
        <v/>
      </c>
      <c r="CI201" s="84" t="str">
        <f t="shared" ref="CI201:CI240" si="183">IFERROR(IF($CI$197=0,0,((CH201/SUMIFS($CC$200:$CG$200,CC201:CG201,"&gt;=0"))*100)),"")</f>
        <v/>
      </c>
      <c r="CJ201" s="86"/>
      <c r="CK201" s="86"/>
      <c r="CL201" s="86"/>
      <c r="CM201" s="86"/>
      <c r="CN201" s="86"/>
      <c r="CO201" s="86" t="str">
        <f t="shared" ref="CO201:CO240" si="184">IF(SUMIFS(CJ201:CN201,CJ201:CN201,"&gt;=0")=0,"",SUMIFS(CJ201:CN201,CJ201:CN201,"&gt;=0"))</f>
        <v/>
      </c>
      <c r="CP201" s="86" t="str">
        <f t="shared" ref="CP201:CP240" si="185">IFERROR(IF($CP$197=0,0,((CO201/SUMIFS($CJ$200:$CN$200,CJ201:CN201,"&gt;=0"))*100)),"")</f>
        <v/>
      </c>
      <c r="CQ201" s="182"/>
      <c r="CR201" s="76"/>
      <c r="CS201" s="88"/>
      <c r="CT201" s="88"/>
      <c r="CU201" s="88"/>
      <c r="CV201" s="88"/>
      <c r="CW201" s="88"/>
      <c r="CX201" s="88"/>
      <c r="CY201" s="88" t="str">
        <f t="shared" ref="CY201:CY240" si="186">IF(SUMIFS(CQ201:CX201,CQ201:CX201,"&gt;=0")=0,"",SUMIFS(CQ201:CX201,CQ201:CX201,"&gt;=0"))</f>
        <v/>
      </c>
      <c r="CZ201" s="89" t="str">
        <f t="shared" ref="CZ201:CZ240" si="187">IFERROR(IF($CZ$197=0,0,((CY201/SUMIFS($CQ$200:$CX$200,CQ201:CX201,"&gt;=0"))*100)),"")</f>
        <v/>
      </c>
      <c r="DA201" s="392"/>
      <c r="DB201" s="393"/>
      <c r="DC201" s="80" t="str">
        <f t="shared" ref="DC201:DC240" si="188">IFERROR(IF(OR($DC$197="",$DC$197=0),0,IF((DA201/$DA$199*100)*$DC$197/100=0,"",(DA201/$DA$199*100)*$DC$197/100)),"")</f>
        <v/>
      </c>
      <c r="DD201" s="162" t="str">
        <f t="shared" ref="DD201:DD240" si="189">IFERROR((R201*$R$197+AD201*$AD$197)/100*$AC$196/100,"")</f>
        <v/>
      </c>
      <c r="DE201" s="162" t="str">
        <f t="shared" ref="DE201:DE240" si="190">IFERROR(((AP201*$AP$197+AY201*$AY$197+BB201*$BB$197)/100)*$BA$196/100,"")</f>
        <v/>
      </c>
      <c r="DF201" s="162" t="str">
        <f t="shared" ref="DF201:DF240" si="191">IFERROR(((BI201*$BI$197+BU201*$BU$197+CB201*$CB$197+CI201*$CI$197+CP201*$CP$197+CZ201*$CZ$197)/100)*$CY$196/100,"")</f>
        <v/>
      </c>
      <c r="DG201" s="162" t="str">
        <f t="shared" ref="DG201:DG240" si="192">IFERROR(DC201,"")</f>
        <v/>
      </c>
      <c r="DH201" s="93" t="str">
        <f t="shared" ref="DH201:DH240" si="193">IFERROR(IF(AND($C$196="",$E$195="",$AE$195="",$BC$195="",$E$194=""),IF(SUM(DD201:DG201)=0,"",SUM(DD201:DG201)),""),"")</f>
        <v/>
      </c>
      <c r="DI201" s="94" t="str">
        <f t="shared" ref="DI201:DI240" si="194">IFERROR(75+(100-75)/(100-60)*(DH201-60),"")</f>
        <v/>
      </c>
      <c r="DJ201" s="95" t="str">
        <f t="shared" ref="DJ201:DJ240" si="195">IFERROR(75+(100-75)/(100-55)*(DH201-55),"")</f>
        <v/>
      </c>
      <c r="DK201" s="96" t="str">
        <f t="shared" ref="DK201:DK240" si="196">IFERROR(75+(100-75)/(100-50)*(DH201-50),"")</f>
        <v/>
      </c>
      <c r="DL201" s="97" t="str">
        <f t="shared" ref="DL201:DL240" si="197">IFERROR(IF(ROUND(IF($C$195="Green",DI201,IF($C$195="Orange",DJ201,IF($C$195="Yellow",DK201,"Error!"))),0)&lt;70,70,ROUND(IF($C$195="Green",DI201,IF($C$195="Orange",DJ201,IF($C$195="Yellow",DK201,"Error!"))),0)),"")</f>
        <v/>
      </c>
      <c r="DM201" s="164" t="str">
        <f t="shared" ref="DM201:DM240" si="198">IFERROR(DL201-DL148,"")</f>
        <v/>
      </c>
      <c r="DN201" s="225" t="str">
        <f t="shared" ref="DN201:DN240" si="199">DL148</f>
        <v/>
      </c>
      <c r="DO201" s="225">
        <f t="shared" ref="DO201:DO226" si="200">DL81</f>
        <v>83</v>
      </c>
      <c r="DP201" s="225">
        <f t="shared" ref="DP201:DP225" si="201">DL13</f>
        <v>81</v>
      </c>
      <c r="DQ201" s="171">
        <f t="shared" ref="DQ201:DQ240" si="202">IFERROR(AVERAGE(DL201,DN201:DP201),"")</f>
        <v>82</v>
      </c>
      <c r="DR201" s="274" t="s">
        <v>40</v>
      </c>
      <c r="DS201" s="275"/>
      <c r="DT201" s="275"/>
      <c r="DU201" s="275"/>
      <c r="DV201" s="276">
        <f>COUNTIFS($DL$201:$DL$240,"&gt;=95",$DL$201:$DL$240,"&lt;=100")</f>
        <v>0</v>
      </c>
      <c r="DW201" s="276"/>
    </row>
    <row r="202" spans="1:127" ht="18" hidden="1" customHeight="1">
      <c r="A202" s="70">
        <v>136678050011</v>
      </c>
      <c r="B202" s="99">
        <v>1670</v>
      </c>
      <c r="C202" s="476" t="s">
        <v>224</v>
      </c>
      <c r="D202" s="477"/>
      <c r="E202" s="182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 t="str">
        <f t="shared" si="167"/>
        <v/>
      </c>
      <c r="R202" s="76" t="str">
        <f t="shared" si="168"/>
        <v/>
      </c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 t="str">
        <f t="shared" si="169"/>
        <v/>
      </c>
      <c r="AD202" s="79" t="str">
        <f t="shared" si="170"/>
        <v/>
      </c>
      <c r="AE202" s="182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 t="str">
        <f t="shared" si="171"/>
        <v/>
      </c>
      <c r="AP202" s="76" t="str">
        <f t="shared" si="172"/>
        <v/>
      </c>
      <c r="AQ202" s="78"/>
      <c r="AR202" s="78"/>
      <c r="AS202" s="78"/>
      <c r="AT202" s="78"/>
      <c r="AU202" s="78"/>
      <c r="AV202" s="78"/>
      <c r="AW202" s="78"/>
      <c r="AX202" s="78" t="str">
        <f t="shared" si="173"/>
        <v/>
      </c>
      <c r="AY202" s="78" t="str">
        <f t="shared" si="174"/>
        <v/>
      </c>
      <c r="AZ202" s="384"/>
      <c r="BA202" s="385"/>
      <c r="BB202" s="80" t="str">
        <f t="shared" si="175"/>
        <v/>
      </c>
      <c r="BC202" s="182"/>
      <c r="BD202" s="76"/>
      <c r="BE202" s="76"/>
      <c r="BF202" s="76"/>
      <c r="BG202" s="76"/>
      <c r="BH202" s="76" t="str">
        <f t="shared" si="176"/>
        <v/>
      </c>
      <c r="BI202" s="76" t="str">
        <f t="shared" si="177"/>
        <v/>
      </c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 t="str">
        <f t="shared" si="178"/>
        <v/>
      </c>
      <c r="BU202" s="78" t="str">
        <f t="shared" si="179"/>
        <v/>
      </c>
      <c r="BV202" s="82"/>
      <c r="BW202" s="82"/>
      <c r="BX202" s="82"/>
      <c r="BY202" s="82"/>
      <c r="BZ202" s="82"/>
      <c r="CA202" s="82" t="str">
        <f t="shared" si="180"/>
        <v/>
      </c>
      <c r="CB202" s="82" t="str">
        <f t="shared" si="181"/>
        <v/>
      </c>
      <c r="CC202" s="84"/>
      <c r="CD202" s="84"/>
      <c r="CE202" s="84"/>
      <c r="CF202" s="84"/>
      <c r="CG202" s="84"/>
      <c r="CH202" s="84" t="str">
        <f t="shared" si="182"/>
        <v/>
      </c>
      <c r="CI202" s="84" t="str">
        <f t="shared" si="183"/>
        <v/>
      </c>
      <c r="CJ202" s="86"/>
      <c r="CK202" s="86"/>
      <c r="CL202" s="86"/>
      <c r="CM202" s="86"/>
      <c r="CN202" s="86"/>
      <c r="CO202" s="86" t="str">
        <f t="shared" si="184"/>
        <v/>
      </c>
      <c r="CP202" s="86" t="str">
        <f t="shared" si="185"/>
        <v/>
      </c>
      <c r="CQ202" s="182"/>
      <c r="CR202" s="76"/>
      <c r="CS202" s="88"/>
      <c r="CT202" s="88"/>
      <c r="CU202" s="88"/>
      <c r="CV202" s="88"/>
      <c r="CW202" s="88"/>
      <c r="CX202" s="88"/>
      <c r="CY202" s="88" t="str">
        <f t="shared" si="186"/>
        <v/>
      </c>
      <c r="CZ202" s="89" t="str">
        <f t="shared" si="187"/>
        <v/>
      </c>
      <c r="DA202" s="386"/>
      <c r="DB202" s="385"/>
      <c r="DC202" s="80" t="str">
        <f t="shared" si="188"/>
        <v/>
      </c>
      <c r="DD202" s="162" t="str">
        <f t="shared" si="189"/>
        <v/>
      </c>
      <c r="DE202" s="162" t="str">
        <f t="shared" si="190"/>
        <v/>
      </c>
      <c r="DF202" s="162" t="str">
        <f t="shared" si="191"/>
        <v/>
      </c>
      <c r="DG202" s="162" t="str">
        <f t="shared" si="192"/>
        <v/>
      </c>
      <c r="DH202" s="93" t="str">
        <f t="shared" si="193"/>
        <v/>
      </c>
      <c r="DI202" s="94" t="str">
        <f t="shared" si="194"/>
        <v/>
      </c>
      <c r="DJ202" s="95" t="str">
        <f t="shared" si="195"/>
        <v/>
      </c>
      <c r="DK202" s="96" t="str">
        <f t="shared" si="196"/>
        <v/>
      </c>
      <c r="DL202" s="97" t="str">
        <f t="shared" si="197"/>
        <v/>
      </c>
      <c r="DM202" s="164" t="str">
        <f t="shared" si="198"/>
        <v/>
      </c>
      <c r="DN202" s="225" t="str">
        <f t="shared" si="199"/>
        <v/>
      </c>
      <c r="DO202" s="225">
        <f t="shared" si="200"/>
        <v>76</v>
      </c>
      <c r="DP202" s="225">
        <f t="shared" si="201"/>
        <v>75</v>
      </c>
      <c r="DQ202" s="171">
        <f t="shared" si="202"/>
        <v>75.5</v>
      </c>
      <c r="DR202" s="274" t="s">
        <v>43</v>
      </c>
      <c r="DS202" s="275"/>
      <c r="DT202" s="275"/>
      <c r="DU202" s="275"/>
      <c r="DV202" s="276">
        <f>COUNTIFS($DL$201:$DL$240,"&gt;=90",$DL$201:$DL$240,"&lt;95")</f>
        <v>0</v>
      </c>
      <c r="DW202" s="276"/>
    </row>
    <row r="203" spans="1:127" ht="18" hidden="1" customHeight="1">
      <c r="A203" s="70">
        <v>305420120010</v>
      </c>
      <c r="B203" s="71">
        <v>1671</v>
      </c>
      <c r="C203" s="476" t="s">
        <v>225</v>
      </c>
      <c r="D203" s="477"/>
      <c r="E203" s="182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 t="str">
        <f t="shared" si="167"/>
        <v/>
      </c>
      <c r="R203" s="76" t="str">
        <f t="shared" si="168"/>
        <v/>
      </c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 t="str">
        <f t="shared" si="169"/>
        <v/>
      </c>
      <c r="AD203" s="79" t="str">
        <f t="shared" si="170"/>
        <v/>
      </c>
      <c r="AE203" s="182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 t="str">
        <f t="shared" si="171"/>
        <v/>
      </c>
      <c r="AP203" s="76" t="str">
        <f t="shared" si="172"/>
        <v/>
      </c>
      <c r="AQ203" s="78"/>
      <c r="AR203" s="78"/>
      <c r="AS203" s="78"/>
      <c r="AT203" s="78"/>
      <c r="AU203" s="78"/>
      <c r="AV203" s="78"/>
      <c r="AW203" s="78"/>
      <c r="AX203" s="78" t="str">
        <f t="shared" si="173"/>
        <v/>
      </c>
      <c r="AY203" s="78" t="str">
        <f t="shared" si="174"/>
        <v/>
      </c>
      <c r="AZ203" s="384"/>
      <c r="BA203" s="385"/>
      <c r="BB203" s="80" t="str">
        <f t="shared" si="175"/>
        <v/>
      </c>
      <c r="BC203" s="182"/>
      <c r="BD203" s="76"/>
      <c r="BE203" s="76"/>
      <c r="BF203" s="76"/>
      <c r="BG203" s="76"/>
      <c r="BH203" s="76" t="str">
        <f t="shared" si="176"/>
        <v/>
      </c>
      <c r="BI203" s="76" t="str">
        <f t="shared" si="177"/>
        <v/>
      </c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 t="str">
        <f t="shared" si="178"/>
        <v/>
      </c>
      <c r="BU203" s="78" t="str">
        <f t="shared" si="179"/>
        <v/>
      </c>
      <c r="BV203" s="82"/>
      <c r="BW203" s="82"/>
      <c r="BX203" s="82"/>
      <c r="BY203" s="82"/>
      <c r="BZ203" s="82"/>
      <c r="CA203" s="82" t="str">
        <f t="shared" si="180"/>
        <v/>
      </c>
      <c r="CB203" s="82" t="str">
        <f t="shared" si="181"/>
        <v/>
      </c>
      <c r="CC203" s="84"/>
      <c r="CD203" s="84"/>
      <c r="CE203" s="84"/>
      <c r="CF203" s="84"/>
      <c r="CG203" s="84"/>
      <c r="CH203" s="84" t="str">
        <f t="shared" si="182"/>
        <v/>
      </c>
      <c r="CI203" s="84" t="str">
        <f t="shared" si="183"/>
        <v/>
      </c>
      <c r="CJ203" s="86"/>
      <c r="CK203" s="86"/>
      <c r="CL203" s="86"/>
      <c r="CM203" s="86"/>
      <c r="CN203" s="86"/>
      <c r="CO203" s="86" t="str">
        <f t="shared" si="184"/>
        <v/>
      </c>
      <c r="CP203" s="86" t="str">
        <f t="shared" si="185"/>
        <v/>
      </c>
      <c r="CQ203" s="182"/>
      <c r="CR203" s="76"/>
      <c r="CS203" s="88"/>
      <c r="CT203" s="88"/>
      <c r="CU203" s="88"/>
      <c r="CV203" s="88"/>
      <c r="CW203" s="88"/>
      <c r="CX203" s="88"/>
      <c r="CY203" s="88" t="str">
        <f t="shared" si="186"/>
        <v/>
      </c>
      <c r="CZ203" s="89" t="str">
        <f t="shared" si="187"/>
        <v/>
      </c>
      <c r="DA203" s="386"/>
      <c r="DB203" s="385"/>
      <c r="DC203" s="80" t="str">
        <f t="shared" si="188"/>
        <v/>
      </c>
      <c r="DD203" s="162" t="str">
        <f t="shared" si="189"/>
        <v/>
      </c>
      <c r="DE203" s="162" t="str">
        <f t="shared" si="190"/>
        <v/>
      </c>
      <c r="DF203" s="162" t="str">
        <f t="shared" si="191"/>
        <v/>
      </c>
      <c r="DG203" s="162" t="str">
        <f t="shared" si="192"/>
        <v/>
      </c>
      <c r="DH203" s="93" t="str">
        <f t="shared" si="193"/>
        <v/>
      </c>
      <c r="DI203" s="94" t="str">
        <f t="shared" si="194"/>
        <v/>
      </c>
      <c r="DJ203" s="95" t="str">
        <f t="shared" si="195"/>
        <v/>
      </c>
      <c r="DK203" s="96" t="str">
        <f t="shared" si="196"/>
        <v/>
      </c>
      <c r="DL203" s="97" t="str">
        <f t="shared" si="197"/>
        <v/>
      </c>
      <c r="DM203" s="164" t="str">
        <f t="shared" si="198"/>
        <v/>
      </c>
      <c r="DN203" s="225" t="str">
        <f t="shared" si="199"/>
        <v/>
      </c>
      <c r="DO203" s="225">
        <f t="shared" si="200"/>
        <v>84</v>
      </c>
      <c r="DP203" s="225">
        <f t="shared" si="201"/>
        <v>83</v>
      </c>
      <c r="DQ203" s="171">
        <f t="shared" si="202"/>
        <v>83.5</v>
      </c>
      <c r="DR203" s="274" t="s">
        <v>46</v>
      </c>
      <c r="DS203" s="275"/>
      <c r="DT203" s="275"/>
      <c r="DU203" s="275"/>
      <c r="DV203" s="276">
        <f>COUNTIFS($DL$201:$DL$240,"&gt;=85",$DL$201:$DL$240,"&lt;90")</f>
        <v>0</v>
      </c>
      <c r="DW203" s="276"/>
    </row>
    <row r="204" spans="1:127" ht="18" hidden="1" customHeight="1">
      <c r="A204" s="70">
        <v>136673050022</v>
      </c>
      <c r="B204" s="103">
        <v>1672</v>
      </c>
      <c r="C204" s="468" t="s">
        <v>226</v>
      </c>
      <c r="D204" s="469"/>
      <c r="E204" s="182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 t="str">
        <f t="shared" si="167"/>
        <v/>
      </c>
      <c r="R204" s="76" t="str">
        <f t="shared" si="168"/>
        <v/>
      </c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 t="str">
        <f t="shared" si="169"/>
        <v/>
      </c>
      <c r="AD204" s="79" t="str">
        <f t="shared" si="170"/>
        <v/>
      </c>
      <c r="AE204" s="182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 t="str">
        <f t="shared" si="171"/>
        <v/>
      </c>
      <c r="AP204" s="76" t="str">
        <f t="shared" si="172"/>
        <v/>
      </c>
      <c r="AQ204" s="78"/>
      <c r="AR204" s="78"/>
      <c r="AS204" s="78"/>
      <c r="AT204" s="78"/>
      <c r="AU204" s="78"/>
      <c r="AV204" s="78"/>
      <c r="AW204" s="78"/>
      <c r="AX204" s="78" t="str">
        <f t="shared" si="173"/>
        <v/>
      </c>
      <c r="AY204" s="78" t="str">
        <f t="shared" si="174"/>
        <v/>
      </c>
      <c r="AZ204" s="384"/>
      <c r="BA204" s="385"/>
      <c r="BB204" s="80" t="str">
        <f t="shared" si="175"/>
        <v/>
      </c>
      <c r="BC204" s="182"/>
      <c r="BD204" s="76"/>
      <c r="BE204" s="76"/>
      <c r="BF204" s="76"/>
      <c r="BG204" s="76"/>
      <c r="BH204" s="76" t="str">
        <f t="shared" si="176"/>
        <v/>
      </c>
      <c r="BI204" s="76" t="str">
        <f t="shared" si="177"/>
        <v/>
      </c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 t="str">
        <f t="shared" si="178"/>
        <v/>
      </c>
      <c r="BU204" s="78" t="str">
        <f t="shared" si="179"/>
        <v/>
      </c>
      <c r="BV204" s="82"/>
      <c r="BW204" s="82"/>
      <c r="BX204" s="82"/>
      <c r="BY204" s="82"/>
      <c r="BZ204" s="82"/>
      <c r="CA204" s="82" t="str">
        <f t="shared" si="180"/>
        <v/>
      </c>
      <c r="CB204" s="82" t="str">
        <f t="shared" si="181"/>
        <v/>
      </c>
      <c r="CC204" s="84"/>
      <c r="CD204" s="84"/>
      <c r="CE204" s="84"/>
      <c r="CF204" s="84"/>
      <c r="CG204" s="84"/>
      <c r="CH204" s="84" t="str">
        <f t="shared" si="182"/>
        <v/>
      </c>
      <c r="CI204" s="84" t="str">
        <f t="shared" si="183"/>
        <v/>
      </c>
      <c r="CJ204" s="86"/>
      <c r="CK204" s="86"/>
      <c r="CL204" s="86"/>
      <c r="CM204" s="86"/>
      <c r="CN204" s="86"/>
      <c r="CO204" s="86" t="str">
        <f t="shared" si="184"/>
        <v/>
      </c>
      <c r="CP204" s="86" t="str">
        <f t="shared" si="185"/>
        <v/>
      </c>
      <c r="CQ204" s="182"/>
      <c r="CR204" s="76"/>
      <c r="CS204" s="88"/>
      <c r="CT204" s="88"/>
      <c r="CU204" s="88"/>
      <c r="CV204" s="88"/>
      <c r="CW204" s="88"/>
      <c r="CX204" s="88"/>
      <c r="CY204" s="88" t="str">
        <f t="shared" si="186"/>
        <v/>
      </c>
      <c r="CZ204" s="89" t="str">
        <f t="shared" si="187"/>
        <v/>
      </c>
      <c r="DA204" s="386"/>
      <c r="DB204" s="385"/>
      <c r="DC204" s="80" t="str">
        <f t="shared" si="188"/>
        <v/>
      </c>
      <c r="DD204" s="162" t="str">
        <f t="shared" si="189"/>
        <v/>
      </c>
      <c r="DE204" s="162" t="str">
        <f t="shared" si="190"/>
        <v/>
      </c>
      <c r="DF204" s="162" t="str">
        <f t="shared" si="191"/>
        <v/>
      </c>
      <c r="DG204" s="162" t="str">
        <f t="shared" si="192"/>
        <v/>
      </c>
      <c r="DH204" s="93" t="str">
        <f t="shared" si="193"/>
        <v/>
      </c>
      <c r="DI204" s="94" t="str">
        <f t="shared" si="194"/>
        <v/>
      </c>
      <c r="DJ204" s="95" t="str">
        <f t="shared" si="195"/>
        <v/>
      </c>
      <c r="DK204" s="96" t="str">
        <f t="shared" si="196"/>
        <v/>
      </c>
      <c r="DL204" s="97" t="str">
        <f t="shared" si="197"/>
        <v/>
      </c>
      <c r="DM204" s="164" t="str">
        <f t="shared" si="198"/>
        <v/>
      </c>
      <c r="DN204" s="225" t="str">
        <f t="shared" si="199"/>
        <v/>
      </c>
      <c r="DO204" s="225">
        <f t="shared" si="200"/>
        <v>74</v>
      </c>
      <c r="DP204" s="225">
        <f t="shared" si="201"/>
        <v>72</v>
      </c>
      <c r="DQ204" s="171">
        <f t="shared" si="202"/>
        <v>73</v>
      </c>
      <c r="DR204" s="274" t="s">
        <v>49</v>
      </c>
      <c r="DS204" s="275"/>
      <c r="DT204" s="275"/>
      <c r="DU204" s="275"/>
      <c r="DV204" s="276">
        <f>COUNTIFS($DL$201:$DL$240,"&gt;=80",$DL$201:$DL$240,"&lt;85")</f>
        <v>0</v>
      </c>
      <c r="DW204" s="276"/>
    </row>
    <row r="205" spans="1:127" ht="18" hidden="1" customHeight="1">
      <c r="A205" s="70">
        <v>136678050032</v>
      </c>
      <c r="B205" s="71">
        <v>1673</v>
      </c>
      <c r="C205" s="476" t="s">
        <v>227</v>
      </c>
      <c r="D205" s="477"/>
      <c r="E205" s="182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 t="str">
        <f t="shared" si="167"/>
        <v/>
      </c>
      <c r="R205" s="76" t="str">
        <f t="shared" si="168"/>
        <v/>
      </c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 t="str">
        <f t="shared" si="169"/>
        <v/>
      </c>
      <c r="AD205" s="79" t="str">
        <f t="shared" si="170"/>
        <v/>
      </c>
      <c r="AE205" s="182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 t="str">
        <f t="shared" si="171"/>
        <v/>
      </c>
      <c r="AP205" s="76" t="str">
        <f t="shared" si="172"/>
        <v/>
      </c>
      <c r="AQ205" s="78"/>
      <c r="AR205" s="78"/>
      <c r="AS205" s="78"/>
      <c r="AT205" s="78"/>
      <c r="AU205" s="78"/>
      <c r="AV205" s="78"/>
      <c r="AW205" s="78"/>
      <c r="AX205" s="78" t="str">
        <f t="shared" si="173"/>
        <v/>
      </c>
      <c r="AY205" s="78" t="str">
        <f t="shared" si="174"/>
        <v/>
      </c>
      <c r="AZ205" s="384"/>
      <c r="BA205" s="385"/>
      <c r="BB205" s="80" t="str">
        <f t="shared" si="175"/>
        <v/>
      </c>
      <c r="BC205" s="182"/>
      <c r="BD205" s="76"/>
      <c r="BE205" s="76"/>
      <c r="BF205" s="76"/>
      <c r="BG205" s="76"/>
      <c r="BH205" s="76" t="str">
        <f t="shared" si="176"/>
        <v/>
      </c>
      <c r="BI205" s="76" t="str">
        <f t="shared" si="177"/>
        <v/>
      </c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 t="str">
        <f t="shared" si="178"/>
        <v/>
      </c>
      <c r="BU205" s="78" t="str">
        <f t="shared" si="179"/>
        <v/>
      </c>
      <c r="BV205" s="82"/>
      <c r="BW205" s="82"/>
      <c r="BX205" s="82"/>
      <c r="BY205" s="82"/>
      <c r="BZ205" s="82"/>
      <c r="CA205" s="82" t="str">
        <f t="shared" si="180"/>
        <v/>
      </c>
      <c r="CB205" s="82" t="str">
        <f t="shared" si="181"/>
        <v/>
      </c>
      <c r="CC205" s="84"/>
      <c r="CD205" s="84"/>
      <c r="CE205" s="84"/>
      <c r="CF205" s="84"/>
      <c r="CG205" s="84"/>
      <c r="CH205" s="84" t="str">
        <f t="shared" si="182"/>
        <v/>
      </c>
      <c r="CI205" s="84" t="str">
        <f t="shared" si="183"/>
        <v/>
      </c>
      <c r="CJ205" s="86"/>
      <c r="CK205" s="86"/>
      <c r="CL205" s="86"/>
      <c r="CM205" s="86"/>
      <c r="CN205" s="86"/>
      <c r="CO205" s="86" t="str">
        <f t="shared" si="184"/>
        <v/>
      </c>
      <c r="CP205" s="86" t="str">
        <f t="shared" si="185"/>
        <v/>
      </c>
      <c r="CQ205" s="182"/>
      <c r="CR205" s="76"/>
      <c r="CS205" s="88"/>
      <c r="CT205" s="88"/>
      <c r="CU205" s="88"/>
      <c r="CV205" s="88"/>
      <c r="CW205" s="88"/>
      <c r="CX205" s="88"/>
      <c r="CY205" s="88" t="str">
        <f t="shared" si="186"/>
        <v/>
      </c>
      <c r="CZ205" s="89" t="str">
        <f t="shared" si="187"/>
        <v/>
      </c>
      <c r="DA205" s="386"/>
      <c r="DB205" s="385"/>
      <c r="DC205" s="80" t="str">
        <f t="shared" si="188"/>
        <v/>
      </c>
      <c r="DD205" s="162" t="str">
        <f t="shared" si="189"/>
        <v/>
      </c>
      <c r="DE205" s="162" t="str">
        <f t="shared" si="190"/>
        <v/>
      </c>
      <c r="DF205" s="162" t="str">
        <f t="shared" si="191"/>
        <v/>
      </c>
      <c r="DG205" s="162" t="str">
        <f t="shared" si="192"/>
        <v/>
      </c>
      <c r="DH205" s="93" t="str">
        <f t="shared" si="193"/>
        <v/>
      </c>
      <c r="DI205" s="94" t="str">
        <f t="shared" si="194"/>
        <v/>
      </c>
      <c r="DJ205" s="95" t="str">
        <f t="shared" si="195"/>
        <v/>
      </c>
      <c r="DK205" s="96" t="str">
        <f t="shared" si="196"/>
        <v/>
      </c>
      <c r="DL205" s="97" t="str">
        <f t="shared" si="197"/>
        <v/>
      </c>
      <c r="DM205" s="164" t="str">
        <f t="shared" si="198"/>
        <v/>
      </c>
      <c r="DN205" s="225" t="str">
        <f t="shared" si="199"/>
        <v/>
      </c>
      <c r="DO205" s="225">
        <f t="shared" si="200"/>
        <v>77</v>
      </c>
      <c r="DP205" s="225">
        <f t="shared" si="201"/>
        <v>73</v>
      </c>
      <c r="DQ205" s="171">
        <f t="shared" si="202"/>
        <v>75</v>
      </c>
      <c r="DR205" s="274" t="s">
        <v>52</v>
      </c>
      <c r="DS205" s="275"/>
      <c r="DT205" s="275"/>
      <c r="DU205" s="275"/>
      <c r="DV205" s="276">
        <f>COUNTIFS($DL$201:$DL$240,"&gt;=75",$DL$201:$DL$240,"&lt;80")</f>
        <v>0</v>
      </c>
      <c r="DW205" s="276"/>
    </row>
    <row r="206" spans="1:127" ht="18" hidden="1" customHeight="1">
      <c r="A206" s="70">
        <v>136678050034</v>
      </c>
      <c r="B206" s="71">
        <v>1674</v>
      </c>
      <c r="C206" s="474" t="s">
        <v>228</v>
      </c>
      <c r="D206" s="475"/>
      <c r="E206" s="182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 t="str">
        <f t="shared" si="167"/>
        <v/>
      </c>
      <c r="R206" s="76" t="str">
        <f t="shared" si="168"/>
        <v/>
      </c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 t="str">
        <f t="shared" si="169"/>
        <v/>
      </c>
      <c r="AD206" s="79" t="str">
        <f t="shared" si="170"/>
        <v/>
      </c>
      <c r="AE206" s="182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 t="str">
        <f t="shared" si="171"/>
        <v/>
      </c>
      <c r="AP206" s="76" t="str">
        <f t="shared" si="172"/>
        <v/>
      </c>
      <c r="AQ206" s="78"/>
      <c r="AR206" s="78"/>
      <c r="AS206" s="78"/>
      <c r="AT206" s="78"/>
      <c r="AU206" s="78"/>
      <c r="AV206" s="78"/>
      <c r="AW206" s="78"/>
      <c r="AX206" s="78" t="str">
        <f t="shared" si="173"/>
        <v/>
      </c>
      <c r="AY206" s="78" t="str">
        <f t="shared" si="174"/>
        <v/>
      </c>
      <c r="AZ206" s="384"/>
      <c r="BA206" s="385"/>
      <c r="BB206" s="80" t="str">
        <f t="shared" si="175"/>
        <v/>
      </c>
      <c r="BC206" s="182"/>
      <c r="BD206" s="76"/>
      <c r="BE206" s="76"/>
      <c r="BF206" s="76"/>
      <c r="BG206" s="76"/>
      <c r="BH206" s="76" t="str">
        <f t="shared" si="176"/>
        <v/>
      </c>
      <c r="BI206" s="76" t="str">
        <f t="shared" si="177"/>
        <v/>
      </c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 t="str">
        <f t="shared" si="178"/>
        <v/>
      </c>
      <c r="BU206" s="78" t="str">
        <f t="shared" si="179"/>
        <v/>
      </c>
      <c r="BV206" s="82"/>
      <c r="BW206" s="82"/>
      <c r="BX206" s="82"/>
      <c r="BY206" s="82"/>
      <c r="BZ206" s="82"/>
      <c r="CA206" s="82" t="str">
        <f t="shared" si="180"/>
        <v/>
      </c>
      <c r="CB206" s="82" t="str">
        <f t="shared" si="181"/>
        <v/>
      </c>
      <c r="CC206" s="84"/>
      <c r="CD206" s="84"/>
      <c r="CE206" s="84"/>
      <c r="CF206" s="84"/>
      <c r="CG206" s="84"/>
      <c r="CH206" s="84" t="str">
        <f t="shared" si="182"/>
        <v/>
      </c>
      <c r="CI206" s="84" t="str">
        <f t="shared" si="183"/>
        <v/>
      </c>
      <c r="CJ206" s="86"/>
      <c r="CK206" s="86"/>
      <c r="CL206" s="86"/>
      <c r="CM206" s="86"/>
      <c r="CN206" s="86"/>
      <c r="CO206" s="86" t="str">
        <f t="shared" si="184"/>
        <v/>
      </c>
      <c r="CP206" s="86" t="str">
        <f t="shared" si="185"/>
        <v/>
      </c>
      <c r="CQ206" s="182"/>
      <c r="CR206" s="76"/>
      <c r="CS206" s="88"/>
      <c r="CT206" s="88"/>
      <c r="CU206" s="88"/>
      <c r="CV206" s="88"/>
      <c r="CW206" s="88"/>
      <c r="CX206" s="88"/>
      <c r="CY206" s="88" t="str">
        <f t="shared" si="186"/>
        <v/>
      </c>
      <c r="CZ206" s="89" t="str">
        <f t="shared" si="187"/>
        <v/>
      </c>
      <c r="DA206" s="386"/>
      <c r="DB206" s="385"/>
      <c r="DC206" s="80" t="str">
        <f t="shared" si="188"/>
        <v/>
      </c>
      <c r="DD206" s="162" t="str">
        <f t="shared" si="189"/>
        <v/>
      </c>
      <c r="DE206" s="162" t="str">
        <f t="shared" si="190"/>
        <v/>
      </c>
      <c r="DF206" s="162" t="str">
        <f t="shared" si="191"/>
        <v/>
      </c>
      <c r="DG206" s="162" t="str">
        <f t="shared" si="192"/>
        <v/>
      </c>
      <c r="DH206" s="93" t="str">
        <f t="shared" si="193"/>
        <v/>
      </c>
      <c r="DI206" s="94" t="str">
        <f t="shared" si="194"/>
        <v/>
      </c>
      <c r="DJ206" s="95" t="str">
        <f t="shared" si="195"/>
        <v/>
      </c>
      <c r="DK206" s="96" t="str">
        <f t="shared" si="196"/>
        <v/>
      </c>
      <c r="DL206" s="97" t="str">
        <f t="shared" si="197"/>
        <v/>
      </c>
      <c r="DM206" s="164" t="str">
        <f t="shared" si="198"/>
        <v/>
      </c>
      <c r="DN206" s="225" t="str">
        <f t="shared" si="199"/>
        <v/>
      </c>
      <c r="DO206" s="225">
        <f t="shared" si="200"/>
        <v>76</v>
      </c>
      <c r="DP206" s="225">
        <f t="shared" si="201"/>
        <v>79</v>
      </c>
      <c r="DQ206" s="171">
        <f t="shared" si="202"/>
        <v>77.5</v>
      </c>
      <c r="DR206" s="274" t="s">
        <v>55</v>
      </c>
      <c r="DS206" s="275"/>
      <c r="DT206" s="275"/>
      <c r="DU206" s="275"/>
      <c r="DV206" s="276">
        <f>COUNTIFS($DL$201:$DL$240,"&lt;75")</f>
        <v>0</v>
      </c>
      <c r="DW206" s="276"/>
    </row>
    <row r="207" spans="1:127" ht="18" hidden="1" customHeight="1">
      <c r="A207" s="70">
        <v>301448110286</v>
      </c>
      <c r="B207" s="71">
        <v>1675</v>
      </c>
      <c r="C207" s="474" t="s">
        <v>229</v>
      </c>
      <c r="D207" s="475"/>
      <c r="E207" s="182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 t="str">
        <f t="shared" si="167"/>
        <v/>
      </c>
      <c r="R207" s="76" t="str">
        <f t="shared" si="168"/>
        <v/>
      </c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 t="str">
        <f t="shared" si="169"/>
        <v/>
      </c>
      <c r="AD207" s="79" t="str">
        <f t="shared" si="170"/>
        <v/>
      </c>
      <c r="AE207" s="182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 t="str">
        <f t="shared" si="171"/>
        <v/>
      </c>
      <c r="AP207" s="76" t="str">
        <f t="shared" si="172"/>
        <v/>
      </c>
      <c r="AQ207" s="78"/>
      <c r="AR207" s="78"/>
      <c r="AS207" s="78"/>
      <c r="AT207" s="78"/>
      <c r="AU207" s="78"/>
      <c r="AV207" s="78"/>
      <c r="AW207" s="78"/>
      <c r="AX207" s="78" t="str">
        <f t="shared" si="173"/>
        <v/>
      </c>
      <c r="AY207" s="78" t="str">
        <f t="shared" si="174"/>
        <v/>
      </c>
      <c r="AZ207" s="384"/>
      <c r="BA207" s="385"/>
      <c r="BB207" s="80" t="str">
        <f t="shared" si="175"/>
        <v/>
      </c>
      <c r="BC207" s="182"/>
      <c r="BD207" s="76"/>
      <c r="BE207" s="76"/>
      <c r="BF207" s="76"/>
      <c r="BG207" s="76"/>
      <c r="BH207" s="76" t="str">
        <f t="shared" si="176"/>
        <v/>
      </c>
      <c r="BI207" s="76" t="str">
        <f t="shared" si="177"/>
        <v/>
      </c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 t="str">
        <f t="shared" si="178"/>
        <v/>
      </c>
      <c r="BU207" s="78" t="str">
        <f t="shared" si="179"/>
        <v/>
      </c>
      <c r="BV207" s="82"/>
      <c r="BW207" s="82"/>
      <c r="BX207" s="82"/>
      <c r="BY207" s="82"/>
      <c r="BZ207" s="82"/>
      <c r="CA207" s="82" t="str">
        <f t="shared" si="180"/>
        <v/>
      </c>
      <c r="CB207" s="82" t="str">
        <f t="shared" si="181"/>
        <v/>
      </c>
      <c r="CC207" s="84"/>
      <c r="CD207" s="84"/>
      <c r="CE207" s="84"/>
      <c r="CF207" s="84"/>
      <c r="CG207" s="84"/>
      <c r="CH207" s="84" t="str">
        <f t="shared" si="182"/>
        <v/>
      </c>
      <c r="CI207" s="84" t="str">
        <f t="shared" si="183"/>
        <v/>
      </c>
      <c r="CJ207" s="86"/>
      <c r="CK207" s="86"/>
      <c r="CL207" s="86"/>
      <c r="CM207" s="86"/>
      <c r="CN207" s="86"/>
      <c r="CO207" s="86" t="str">
        <f t="shared" si="184"/>
        <v/>
      </c>
      <c r="CP207" s="86" t="str">
        <f t="shared" si="185"/>
        <v/>
      </c>
      <c r="CQ207" s="182"/>
      <c r="CR207" s="76"/>
      <c r="CS207" s="88"/>
      <c r="CT207" s="88"/>
      <c r="CU207" s="88"/>
      <c r="CV207" s="88"/>
      <c r="CW207" s="88"/>
      <c r="CX207" s="88"/>
      <c r="CY207" s="88" t="str">
        <f t="shared" si="186"/>
        <v/>
      </c>
      <c r="CZ207" s="89" t="str">
        <f t="shared" si="187"/>
        <v/>
      </c>
      <c r="DA207" s="386"/>
      <c r="DB207" s="385"/>
      <c r="DC207" s="80" t="str">
        <f t="shared" si="188"/>
        <v/>
      </c>
      <c r="DD207" s="162" t="str">
        <f t="shared" si="189"/>
        <v/>
      </c>
      <c r="DE207" s="162" t="str">
        <f t="shared" si="190"/>
        <v/>
      </c>
      <c r="DF207" s="162" t="str">
        <f t="shared" si="191"/>
        <v/>
      </c>
      <c r="DG207" s="162" t="str">
        <f t="shared" si="192"/>
        <v/>
      </c>
      <c r="DH207" s="93" t="str">
        <f t="shared" si="193"/>
        <v/>
      </c>
      <c r="DI207" s="94" t="str">
        <f t="shared" si="194"/>
        <v/>
      </c>
      <c r="DJ207" s="95" t="str">
        <f t="shared" si="195"/>
        <v/>
      </c>
      <c r="DK207" s="96" t="str">
        <f t="shared" si="196"/>
        <v/>
      </c>
      <c r="DL207" s="97" t="str">
        <f t="shared" si="197"/>
        <v/>
      </c>
      <c r="DM207" s="164" t="str">
        <f t="shared" si="198"/>
        <v/>
      </c>
      <c r="DN207" s="225" t="str">
        <f t="shared" si="199"/>
        <v/>
      </c>
      <c r="DO207" s="225">
        <f t="shared" si="200"/>
        <v>83</v>
      </c>
      <c r="DP207" s="225">
        <f t="shared" si="201"/>
        <v>78</v>
      </c>
      <c r="DQ207" s="171">
        <f t="shared" si="202"/>
        <v>80.5</v>
      </c>
      <c r="DR207" s="271" t="s">
        <v>25</v>
      </c>
      <c r="DS207" s="272"/>
      <c r="DT207" s="272"/>
      <c r="DU207" s="272"/>
      <c r="DV207" s="273">
        <f>SUM(DV201:DW206)</f>
        <v>0</v>
      </c>
      <c r="DW207" s="273"/>
    </row>
    <row r="208" spans="1:127" ht="18" hidden="1" customHeight="1">
      <c r="A208" s="70">
        <v>109337050135</v>
      </c>
      <c r="B208" s="99">
        <v>1676</v>
      </c>
      <c r="C208" s="478" t="s">
        <v>230</v>
      </c>
      <c r="D208" s="479"/>
      <c r="E208" s="182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 t="str">
        <f t="shared" si="167"/>
        <v/>
      </c>
      <c r="R208" s="76" t="str">
        <f t="shared" si="168"/>
        <v/>
      </c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 t="str">
        <f t="shared" si="169"/>
        <v/>
      </c>
      <c r="AD208" s="79" t="str">
        <f t="shared" si="170"/>
        <v/>
      </c>
      <c r="AE208" s="182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 t="str">
        <f t="shared" si="171"/>
        <v/>
      </c>
      <c r="AP208" s="76" t="str">
        <f t="shared" si="172"/>
        <v/>
      </c>
      <c r="AQ208" s="78"/>
      <c r="AR208" s="78"/>
      <c r="AS208" s="78"/>
      <c r="AT208" s="78"/>
      <c r="AU208" s="78"/>
      <c r="AV208" s="78"/>
      <c r="AW208" s="78"/>
      <c r="AX208" s="78" t="str">
        <f t="shared" si="173"/>
        <v/>
      </c>
      <c r="AY208" s="78" t="str">
        <f t="shared" si="174"/>
        <v/>
      </c>
      <c r="AZ208" s="384"/>
      <c r="BA208" s="385"/>
      <c r="BB208" s="80" t="str">
        <f t="shared" si="175"/>
        <v/>
      </c>
      <c r="BC208" s="182"/>
      <c r="BD208" s="76"/>
      <c r="BE208" s="76"/>
      <c r="BF208" s="76"/>
      <c r="BG208" s="76"/>
      <c r="BH208" s="76" t="str">
        <f t="shared" si="176"/>
        <v/>
      </c>
      <c r="BI208" s="76" t="str">
        <f t="shared" si="177"/>
        <v/>
      </c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 t="str">
        <f t="shared" si="178"/>
        <v/>
      </c>
      <c r="BU208" s="78" t="str">
        <f t="shared" si="179"/>
        <v/>
      </c>
      <c r="BV208" s="82"/>
      <c r="BW208" s="82"/>
      <c r="BX208" s="82"/>
      <c r="BY208" s="82"/>
      <c r="BZ208" s="82"/>
      <c r="CA208" s="82" t="str">
        <f t="shared" si="180"/>
        <v/>
      </c>
      <c r="CB208" s="82" t="str">
        <f t="shared" si="181"/>
        <v/>
      </c>
      <c r="CC208" s="84"/>
      <c r="CD208" s="84"/>
      <c r="CE208" s="84"/>
      <c r="CF208" s="84"/>
      <c r="CG208" s="84"/>
      <c r="CH208" s="84" t="str">
        <f t="shared" si="182"/>
        <v/>
      </c>
      <c r="CI208" s="84" t="str">
        <f t="shared" si="183"/>
        <v/>
      </c>
      <c r="CJ208" s="86"/>
      <c r="CK208" s="86"/>
      <c r="CL208" s="86"/>
      <c r="CM208" s="86"/>
      <c r="CN208" s="86"/>
      <c r="CO208" s="86" t="str">
        <f t="shared" si="184"/>
        <v/>
      </c>
      <c r="CP208" s="86" t="str">
        <f t="shared" si="185"/>
        <v/>
      </c>
      <c r="CQ208" s="182"/>
      <c r="CR208" s="76"/>
      <c r="CS208" s="88"/>
      <c r="CT208" s="88"/>
      <c r="CU208" s="88"/>
      <c r="CV208" s="88"/>
      <c r="CW208" s="88"/>
      <c r="CX208" s="88"/>
      <c r="CY208" s="88" t="str">
        <f t="shared" si="186"/>
        <v/>
      </c>
      <c r="CZ208" s="89" t="str">
        <f t="shared" si="187"/>
        <v/>
      </c>
      <c r="DA208" s="386"/>
      <c r="DB208" s="385"/>
      <c r="DC208" s="80" t="str">
        <f t="shared" si="188"/>
        <v/>
      </c>
      <c r="DD208" s="162" t="str">
        <f t="shared" si="189"/>
        <v/>
      </c>
      <c r="DE208" s="162" t="str">
        <f t="shared" si="190"/>
        <v/>
      </c>
      <c r="DF208" s="162" t="str">
        <f t="shared" si="191"/>
        <v/>
      </c>
      <c r="DG208" s="162" t="str">
        <f t="shared" si="192"/>
        <v/>
      </c>
      <c r="DH208" s="93" t="str">
        <f t="shared" si="193"/>
        <v/>
      </c>
      <c r="DI208" s="94" t="str">
        <f t="shared" si="194"/>
        <v/>
      </c>
      <c r="DJ208" s="95" t="str">
        <f t="shared" si="195"/>
        <v/>
      </c>
      <c r="DK208" s="96" t="str">
        <f t="shared" si="196"/>
        <v/>
      </c>
      <c r="DL208" s="97" t="str">
        <f t="shared" si="197"/>
        <v/>
      </c>
      <c r="DM208" s="164" t="str">
        <f t="shared" si="198"/>
        <v/>
      </c>
      <c r="DN208" s="225" t="str">
        <f t="shared" si="199"/>
        <v/>
      </c>
      <c r="DO208" s="225" t="str">
        <f t="shared" si="200"/>
        <v/>
      </c>
      <c r="DP208" s="225" t="str">
        <f t="shared" si="201"/>
        <v/>
      </c>
      <c r="DQ208" s="171" t="str">
        <f t="shared" si="202"/>
        <v/>
      </c>
    </row>
    <row r="209" spans="1:121" ht="18" hidden="1" customHeight="1">
      <c r="A209" s="70">
        <v>406913150532</v>
      </c>
      <c r="B209" s="71">
        <v>366</v>
      </c>
      <c r="C209" s="476" t="s">
        <v>231</v>
      </c>
      <c r="D209" s="477"/>
      <c r="E209" s="182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 t="str">
        <f t="shared" si="167"/>
        <v/>
      </c>
      <c r="R209" s="76" t="str">
        <f t="shared" si="168"/>
        <v/>
      </c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 t="str">
        <f t="shared" si="169"/>
        <v/>
      </c>
      <c r="AD209" s="79" t="str">
        <f t="shared" si="170"/>
        <v/>
      </c>
      <c r="AE209" s="182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 t="str">
        <f t="shared" si="171"/>
        <v/>
      </c>
      <c r="AP209" s="76" t="str">
        <f t="shared" si="172"/>
        <v/>
      </c>
      <c r="AQ209" s="78"/>
      <c r="AR209" s="78"/>
      <c r="AS209" s="78"/>
      <c r="AT209" s="78"/>
      <c r="AU209" s="78"/>
      <c r="AV209" s="78"/>
      <c r="AW209" s="78"/>
      <c r="AX209" s="78" t="str">
        <f t="shared" si="173"/>
        <v/>
      </c>
      <c r="AY209" s="78" t="str">
        <f t="shared" si="174"/>
        <v/>
      </c>
      <c r="AZ209" s="384"/>
      <c r="BA209" s="385"/>
      <c r="BB209" s="80" t="str">
        <f t="shared" si="175"/>
        <v/>
      </c>
      <c r="BC209" s="182"/>
      <c r="BD209" s="76"/>
      <c r="BE209" s="76"/>
      <c r="BF209" s="76"/>
      <c r="BG209" s="76"/>
      <c r="BH209" s="76" t="str">
        <f t="shared" si="176"/>
        <v/>
      </c>
      <c r="BI209" s="76" t="str">
        <f t="shared" si="177"/>
        <v/>
      </c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 t="str">
        <f t="shared" si="178"/>
        <v/>
      </c>
      <c r="BU209" s="78" t="str">
        <f t="shared" si="179"/>
        <v/>
      </c>
      <c r="BV209" s="82"/>
      <c r="BW209" s="82"/>
      <c r="BX209" s="82"/>
      <c r="BY209" s="82"/>
      <c r="BZ209" s="82"/>
      <c r="CA209" s="82" t="str">
        <f t="shared" si="180"/>
        <v/>
      </c>
      <c r="CB209" s="82" t="str">
        <f t="shared" si="181"/>
        <v/>
      </c>
      <c r="CC209" s="84"/>
      <c r="CD209" s="84"/>
      <c r="CE209" s="84"/>
      <c r="CF209" s="84"/>
      <c r="CG209" s="84"/>
      <c r="CH209" s="84" t="str">
        <f t="shared" si="182"/>
        <v/>
      </c>
      <c r="CI209" s="84" t="str">
        <f t="shared" si="183"/>
        <v/>
      </c>
      <c r="CJ209" s="86"/>
      <c r="CK209" s="86"/>
      <c r="CL209" s="86"/>
      <c r="CM209" s="86"/>
      <c r="CN209" s="86"/>
      <c r="CO209" s="86" t="str">
        <f t="shared" si="184"/>
        <v/>
      </c>
      <c r="CP209" s="86" t="str">
        <f t="shared" si="185"/>
        <v/>
      </c>
      <c r="CQ209" s="182"/>
      <c r="CR209" s="76"/>
      <c r="CS209" s="88"/>
      <c r="CT209" s="88"/>
      <c r="CU209" s="88"/>
      <c r="CV209" s="88"/>
      <c r="CW209" s="88"/>
      <c r="CX209" s="88"/>
      <c r="CY209" s="88" t="str">
        <f t="shared" si="186"/>
        <v/>
      </c>
      <c r="CZ209" s="89" t="str">
        <f t="shared" si="187"/>
        <v/>
      </c>
      <c r="DA209" s="386"/>
      <c r="DB209" s="385"/>
      <c r="DC209" s="80" t="str">
        <f t="shared" si="188"/>
        <v/>
      </c>
      <c r="DD209" s="162" t="str">
        <f t="shared" si="189"/>
        <v/>
      </c>
      <c r="DE209" s="162" t="str">
        <f t="shared" si="190"/>
        <v/>
      </c>
      <c r="DF209" s="162" t="str">
        <f t="shared" si="191"/>
        <v/>
      </c>
      <c r="DG209" s="162" t="str">
        <f t="shared" si="192"/>
        <v/>
      </c>
      <c r="DH209" s="93" t="str">
        <f t="shared" si="193"/>
        <v/>
      </c>
      <c r="DI209" s="94" t="str">
        <f t="shared" si="194"/>
        <v/>
      </c>
      <c r="DJ209" s="95" t="str">
        <f t="shared" si="195"/>
        <v/>
      </c>
      <c r="DK209" s="96" t="str">
        <f t="shared" si="196"/>
        <v/>
      </c>
      <c r="DL209" s="97" t="str">
        <f t="shared" si="197"/>
        <v/>
      </c>
      <c r="DM209" s="164" t="str">
        <f t="shared" si="198"/>
        <v/>
      </c>
      <c r="DN209" s="225" t="str">
        <f t="shared" si="199"/>
        <v/>
      </c>
      <c r="DO209" s="225">
        <f t="shared" si="200"/>
        <v>81</v>
      </c>
      <c r="DP209" s="225">
        <f t="shared" si="201"/>
        <v>82</v>
      </c>
      <c r="DQ209" s="171">
        <f t="shared" si="202"/>
        <v>81.5</v>
      </c>
    </row>
    <row r="210" spans="1:121" ht="18" hidden="1" customHeight="1">
      <c r="A210" s="70">
        <v>406913150533</v>
      </c>
      <c r="B210" s="103">
        <v>344</v>
      </c>
      <c r="C210" s="468" t="s">
        <v>232</v>
      </c>
      <c r="D210" s="469"/>
      <c r="E210" s="182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 t="str">
        <f t="shared" si="167"/>
        <v/>
      </c>
      <c r="R210" s="76" t="str">
        <f t="shared" si="168"/>
        <v/>
      </c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 t="str">
        <f t="shared" si="169"/>
        <v/>
      </c>
      <c r="AD210" s="79" t="str">
        <f t="shared" si="170"/>
        <v/>
      </c>
      <c r="AE210" s="182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 t="str">
        <f t="shared" si="171"/>
        <v/>
      </c>
      <c r="AP210" s="76" t="str">
        <f t="shared" si="172"/>
        <v/>
      </c>
      <c r="AQ210" s="78"/>
      <c r="AR210" s="78"/>
      <c r="AS210" s="78"/>
      <c r="AT210" s="78"/>
      <c r="AU210" s="78"/>
      <c r="AV210" s="78"/>
      <c r="AW210" s="78"/>
      <c r="AX210" s="78" t="str">
        <f t="shared" si="173"/>
        <v/>
      </c>
      <c r="AY210" s="78" t="str">
        <f t="shared" si="174"/>
        <v/>
      </c>
      <c r="AZ210" s="384"/>
      <c r="BA210" s="385"/>
      <c r="BB210" s="80" t="str">
        <f t="shared" si="175"/>
        <v/>
      </c>
      <c r="BC210" s="182"/>
      <c r="BD210" s="76"/>
      <c r="BE210" s="76"/>
      <c r="BF210" s="76"/>
      <c r="BG210" s="76"/>
      <c r="BH210" s="76" t="str">
        <f t="shared" si="176"/>
        <v/>
      </c>
      <c r="BI210" s="76" t="str">
        <f t="shared" si="177"/>
        <v/>
      </c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 t="str">
        <f t="shared" si="178"/>
        <v/>
      </c>
      <c r="BU210" s="78" t="str">
        <f t="shared" si="179"/>
        <v/>
      </c>
      <c r="BV210" s="82"/>
      <c r="BW210" s="82"/>
      <c r="BX210" s="82"/>
      <c r="BY210" s="82"/>
      <c r="BZ210" s="82"/>
      <c r="CA210" s="82" t="str">
        <f t="shared" si="180"/>
        <v/>
      </c>
      <c r="CB210" s="82" t="str">
        <f t="shared" si="181"/>
        <v/>
      </c>
      <c r="CC210" s="84"/>
      <c r="CD210" s="84"/>
      <c r="CE210" s="84"/>
      <c r="CF210" s="84"/>
      <c r="CG210" s="84"/>
      <c r="CH210" s="84" t="str">
        <f t="shared" si="182"/>
        <v/>
      </c>
      <c r="CI210" s="84" t="str">
        <f t="shared" si="183"/>
        <v/>
      </c>
      <c r="CJ210" s="86"/>
      <c r="CK210" s="86"/>
      <c r="CL210" s="86"/>
      <c r="CM210" s="86"/>
      <c r="CN210" s="86"/>
      <c r="CO210" s="86" t="str">
        <f t="shared" si="184"/>
        <v/>
      </c>
      <c r="CP210" s="86" t="str">
        <f t="shared" si="185"/>
        <v/>
      </c>
      <c r="CQ210" s="182"/>
      <c r="CR210" s="76"/>
      <c r="CS210" s="88"/>
      <c r="CT210" s="88"/>
      <c r="CU210" s="88"/>
      <c r="CV210" s="88"/>
      <c r="CW210" s="88"/>
      <c r="CX210" s="88"/>
      <c r="CY210" s="88" t="str">
        <f t="shared" si="186"/>
        <v/>
      </c>
      <c r="CZ210" s="89" t="str">
        <f t="shared" si="187"/>
        <v/>
      </c>
      <c r="DA210" s="386"/>
      <c r="DB210" s="385"/>
      <c r="DC210" s="80" t="str">
        <f t="shared" si="188"/>
        <v/>
      </c>
      <c r="DD210" s="162" t="str">
        <f t="shared" si="189"/>
        <v/>
      </c>
      <c r="DE210" s="162" t="str">
        <f t="shared" si="190"/>
        <v/>
      </c>
      <c r="DF210" s="162" t="str">
        <f t="shared" si="191"/>
        <v/>
      </c>
      <c r="DG210" s="162" t="str">
        <f t="shared" si="192"/>
        <v/>
      </c>
      <c r="DH210" s="93" t="str">
        <f t="shared" si="193"/>
        <v/>
      </c>
      <c r="DI210" s="94" t="str">
        <f t="shared" si="194"/>
        <v/>
      </c>
      <c r="DJ210" s="95" t="str">
        <f t="shared" si="195"/>
        <v/>
      </c>
      <c r="DK210" s="96" t="str">
        <f t="shared" si="196"/>
        <v/>
      </c>
      <c r="DL210" s="97" t="str">
        <f t="shared" si="197"/>
        <v/>
      </c>
      <c r="DM210" s="164" t="str">
        <f t="shared" si="198"/>
        <v/>
      </c>
      <c r="DN210" s="225" t="str">
        <f t="shared" si="199"/>
        <v/>
      </c>
      <c r="DO210" s="225">
        <f t="shared" si="200"/>
        <v>79</v>
      </c>
      <c r="DP210" s="225">
        <f t="shared" si="201"/>
        <v>80</v>
      </c>
      <c r="DQ210" s="171">
        <f t="shared" si="202"/>
        <v>79.5</v>
      </c>
    </row>
    <row r="211" spans="1:121" ht="18" hidden="1" customHeight="1">
      <c r="A211" s="70">
        <v>425513150028</v>
      </c>
      <c r="B211" s="71">
        <v>1677</v>
      </c>
      <c r="C211" s="474" t="s">
        <v>233</v>
      </c>
      <c r="D211" s="475"/>
      <c r="E211" s="182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 t="str">
        <f t="shared" si="167"/>
        <v/>
      </c>
      <c r="R211" s="76" t="str">
        <f t="shared" si="168"/>
        <v/>
      </c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 t="str">
        <f t="shared" si="169"/>
        <v/>
      </c>
      <c r="AD211" s="79" t="str">
        <f t="shared" si="170"/>
        <v/>
      </c>
      <c r="AE211" s="182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 t="str">
        <f t="shared" si="171"/>
        <v/>
      </c>
      <c r="AP211" s="76" t="str">
        <f t="shared" si="172"/>
        <v/>
      </c>
      <c r="AQ211" s="78"/>
      <c r="AR211" s="78"/>
      <c r="AS211" s="78"/>
      <c r="AT211" s="78"/>
      <c r="AU211" s="78"/>
      <c r="AV211" s="78"/>
      <c r="AW211" s="78"/>
      <c r="AX211" s="78" t="str">
        <f t="shared" si="173"/>
        <v/>
      </c>
      <c r="AY211" s="78" t="str">
        <f t="shared" si="174"/>
        <v/>
      </c>
      <c r="AZ211" s="384"/>
      <c r="BA211" s="385"/>
      <c r="BB211" s="80" t="str">
        <f t="shared" si="175"/>
        <v/>
      </c>
      <c r="BC211" s="182"/>
      <c r="BD211" s="76"/>
      <c r="BE211" s="76"/>
      <c r="BF211" s="76"/>
      <c r="BG211" s="76"/>
      <c r="BH211" s="76" t="str">
        <f t="shared" si="176"/>
        <v/>
      </c>
      <c r="BI211" s="76" t="str">
        <f t="shared" si="177"/>
        <v/>
      </c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 t="str">
        <f t="shared" si="178"/>
        <v/>
      </c>
      <c r="BU211" s="78" t="str">
        <f t="shared" si="179"/>
        <v/>
      </c>
      <c r="BV211" s="82"/>
      <c r="BW211" s="82"/>
      <c r="BX211" s="82"/>
      <c r="BY211" s="82"/>
      <c r="BZ211" s="82"/>
      <c r="CA211" s="82" t="str">
        <f t="shared" si="180"/>
        <v/>
      </c>
      <c r="CB211" s="82" t="str">
        <f t="shared" si="181"/>
        <v/>
      </c>
      <c r="CC211" s="84"/>
      <c r="CD211" s="84"/>
      <c r="CE211" s="84"/>
      <c r="CF211" s="84"/>
      <c r="CG211" s="84"/>
      <c r="CH211" s="84" t="str">
        <f t="shared" si="182"/>
        <v/>
      </c>
      <c r="CI211" s="84" t="str">
        <f t="shared" si="183"/>
        <v/>
      </c>
      <c r="CJ211" s="86"/>
      <c r="CK211" s="86"/>
      <c r="CL211" s="86"/>
      <c r="CM211" s="86"/>
      <c r="CN211" s="86"/>
      <c r="CO211" s="86" t="str">
        <f t="shared" si="184"/>
        <v/>
      </c>
      <c r="CP211" s="86" t="str">
        <f t="shared" si="185"/>
        <v/>
      </c>
      <c r="CQ211" s="182"/>
      <c r="CR211" s="76"/>
      <c r="CS211" s="88"/>
      <c r="CT211" s="88"/>
      <c r="CU211" s="88"/>
      <c r="CV211" s="88"/>
      <c r="CW211" s="88"/>
      <c r="CX211" s="88"/>
      <c r="CY211" s="88" t="str">
        <f t="shared" si="186"/>
        <v/>
      </c>
      <c r="CZ211" s="89" t="str">
        <f t="shared" si="187"/>
        <v/>
      </c>
      <c r="DA211" s="386"/>
      <c r="DB211" s="385"/>
      <c r="DC211" s="80" t="str">
        <f t="shared" si="188"/>
        <v/>
      </c>
      <c r="DD211" s="162" t="str">
        <f t="shared" si="189"/>
        <v/>
      </c>
      <c r="DE211" s="162" t="str">
        <f t="shared" si="190"/>
        <v/>
      </c>
      <c r="DF211" s="162" t="str">
        <f t="shared" si="191"/>
        <v/>
      </c>
      <c r="DG211" s="162" t="str">
        <f t="shared" si="192"/>
        <v/>
      </c>
      <c r="DH211" s="93" t="str">
        <f t="shared" si="193"/>
        <v/>
      </c>
      <c r="DI211" s="94" t="str">
        <f t="shared" si="194"/>
        <v/>
      </c>
      <c r="DJ211" s="95" t="str">
        <f t="shared" si="195"/>
        <v/>
      </c>
      <c r="DK211" s="96" t="str">
        <f t="shared" si="196"/>
        <v/>
      </c>
      <c r="DL211" s="97" t="str">
        <f t="shared" si="197"/>
        <v/>
      </c>
      <c r="DM211" s="164" t="str">
        <f t="shared" si="198"/>
        <v/>
      </c>
      <c r="DN211" s="225" t="str">
        <f t="shared" si="199"/>
        <v/>
      </c>
      <c r="DO211" s="225">
        <f t="shared" si="200"/>
        <v>81</v>
      </c>
      <c r="DP211" s="225">
        <f t="shared" si="201"/>
        <v>80</v>
      </c>
      <c r="DQ211" s="171">
        <f t="shared" si="202"/>
        <v>80.5</v>
      </c>
    </row>
    <row r="212" spans="1:121" ht="18" hidden="1" customHeight="1">
      <c r="A212" s="70">
        <v>319905110109</v>
      </c>
      <c r="B212" s="71">
        <v>1678</v>
      </c>
      <c r="C212" s="476" t="s">
        <v>234</v>
      </c>
      <c r="D212" s="477"/>
      <c r="E212" s="182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 t="str">
        <f t="shared" si="167"/>
        <v/>
      </c>
      <c r="R212" s="76" t="str">
        <f t="shared" si="168"/>
        <v/>
      </c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 t="str">
        <f t="shared" si="169"/>
        <v/>
      </c>
      <c r="AD212" s="79" t="str">
        <f t="shared" si="170"/>
        <v/>
      </c>
      <c r="AE212" s="182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 t="str">
        <f t="shared" si="171"/>
        <v/>
      </c>
      <c r="AP212" s="76" t="str">
        <f t="shared" si="172"/>
        <v/>
      </c>
      <c r="AQ212" s="78"/>
      <c r="AR212" s="78"/>
      <c r="AS212" s="78"/>
      <c r="AT212" s="78"/>
      <c r="AU212" s="78"/>
      <c r="AV212" s="78"/>
      <c r="AW212" s="78"/>
      <c r="AX212" s="78" t="str">
        <f t="shared" si="173"/>
        <v/>
      </c>
      <c r="AY212" s="78" t="str">
        <f t="shared" si="174"/>
        <v/>
      </c>
      <c r="AZ212" s="384"/>
      <c r="BA212" s="385"/>
      <c r="BB212" s="80" t="str">
        <f t="shared" si="175"/>
        <v/>
      </c>
      <c r="BC212" s="182"/>
      <c r="BD212" s="76"/>
      <c r="BE212" s="76"/>
      <c r="BF212" s="76"/>
      <c r="BG212" s="76"/>
      <c r="BH212" s="76" t="str">
        <f t="shared" si="176"/>
        <v/>
      </c>
      <c r="BI212" s="76" t="str">
        <f t="shared" si="177"/>
        <v/>
      </c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 t="str">
        <f t="shared" si="178"/>
        <v/>
      </c>
      <c r="BU212" s="78" t="str">
        <f t="shared" si="179"/>
        <v/>
      </c>
      <c r="BV212" s="82"/>
      <c r="BW212" s="82"/>
      <c r="BX212" s="82"/>
      <c r="BY212" s="82"/>
      <c r="BZ212" s="82"/>
      <c r="CA212" s="82" t="str">
        <f t="shared" si="180"/>
        <v/>
      </c>
      <c r="CB212" s="82" t="str">
        <f t="shared" si="181"/>
        <v/>
      </c>
      <c r="CC212" s="84"/>
      <c r="CD212" s="84"/>
      <c r="CE212" s="84"/>
      <c r="CF212" s="84"/>
      <c r="CG212" s="84"/>
      <c r="CH212" s="84" t="str">
        <f t="shared" si="182"/>
        <v/>
      </c>
      <c r="CI212" s="84" t="str">
        <f t="shared" si="183"/>
        <v/>
      </c>
      <c r="CJ212" s="86"/>
      <c r="CK212" s="86"/>
      <c r="CL212" s="86"/>
      <c r="CM212" s="86"/>
      <c r="CN212" s="86"/>
      <c r="CO212" s="86" t="str">
        <f t="shared" si="184"/>
        <v/>
      </c>
      <c r="CP212" s="86" t="str">
        <f t="shared" si="185"/>
        <v/>
      </c>
      <c r="CQ212" s="182"/>
      <c r="CR212" s="76"/>
      <c r="CS212" s="88"/>
      <c r="CT212" s="88"/>
      <c r="CU212" s="88"/>
      <c r="CV212" s="88"/>
      <c r="CW212" s="88"/>
      <c r="CX212" s="88"/>
      <c r="CY212" s="88" t="str">
        <f t="shared" si="186"/>
        <v/>
      </c>
      <c r="CZ212" s="89" t="str">
        <f t="shared" si="187"/>
        <v/>
      </c>
      <c r="DA212" s="386"/>
      <c r="DB212" s="385"/>
      <c r="DC212" s="80" t="str">
        <f t="shared" si="188"/>
        <v/>
      </c>
      <c r="DD212" s="162" t="str">
        <f t="shared" si="189"/>
        <v/>
      </c>
      <c r="DE212" s="162" t="str">
        <f t="shared" si="190"/>
        <v/>
      </c>
      <c r="DF212" s="162" t="str">
        <f t="shared" si="191"/>
        <v/>
      </c>
      <c r="DG212" s="162" t="str">
        <f t="shared" si="192"/>
        <v/>
      </c>
      <c r="DH212" s="93" t="str">
        <f t="shared" si="193"/>
        <v/>
      </c>
      <c r="DI212" s="94" t="str">
        <f t="shared" si="194"/>
        <v/>
      </c>
      <c r="DJ212" s="95" t="str">
        <f t="shared" si="195"/>
        <v/>
      </c>
      <c r="DK212" s="96" t="str">
        <f t="shared" si="196"/>
        <v/>
      </c>
      <c r="DL212" s="97" t="str">
        <f t="shared" si="197"/>
        <v/>
      </c>
      <c r="DM212" s="164" t="str">
        <f t="shared" si="198"/>
        <v/>
      </c>
      <c r="DN212" s="225" t="str">
        <f t="shared" si="199"/>
        <v/>
      </c>
      <c r="DO212" s="225">
        <f t="shared" si="200"/>
        <v>80</v>
      </c>
      <c r="DP212" s="225">
        <f t="shared" si="201"/>
        <v>78</v>
      </c>
      <c r="DQ212" s="171">
        <f t="shared" si="202"/>
        <v>79</v>
      </c>
    </row>
    <row r="213" spans="1:121" ht="18" hidden="1" customHeight="1">
      <c r="A213" s="70">
        <v>406913150545</v>
      </c>
      <c r="B213" s="71">
        <v>359</v>
      </c>
      <c r="C213" s="474" t="s">
        <v>235</v>
      </c>
      <c r="D213" s="475"/>
      <c r="E213" s="182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 t="str">
        <f t="shared" si="167"/>
        <v/>
      </c>
      <c r="R213" s="76" t="str">
        <f t="shared" si="168"/>
        <v/>
      </c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 t="str">
        <f t="shared" si="169"/>
        <v/>
      </c>
      <c r="AD213" s="79" t="str">
        <f t="shared" si="170"/>
        <v/>
      </c>
      <c r="AE213" s="182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 t="str">
        <f t="shared" si="171"/>
        <v/>
      </c>
      <c r="AP213" s="76" t="str">
        <f t="shared" si="172"/>
        <v/>
      </c>
      <c r="AQ213" s="78"/>
      <c r="AR213" s="78"/>
      <c r="AS213" s="78"/>
      <c r="AT213" s="78"/>
      <c r="AU213" s="78"/>
      <c r="AV213" s="78"/>
      <c r="AW213" s="78"/>
      <c r="AX213" s="78" t="str">
        <f t="shared" si="173"/>
        <v/>
      </c>
      <c r="AY213" s="78" t="str">
        <f t="shared" si="174"/>
        <v/>
      </c>
      <c r="AZ213" s="384"/>
      <c r="BA213" s="385"/>
      <c r="BB213" s="80" t="str">
        <f t="shared" si="175"/>
        <v/>
      </c>
      <c r="BC213" s="182"/>
      <c r="BD213" s="76"/>
      <c r="BE213" s="76"/>
      <c r="BF213" s="76"/>
      <c r="BG213" s="76"/>
      <c r="BH213" s="76" t="str">
        <f t="shared" si="176"/>
        <v/>
      </c>
      <c r="BI213" s="76" t="str">
        <f t="shared" si="177"/>
        <v/>
      </c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 t="str">
        <f t="shared" si="178"/>
        <v/>
      </c>
      <c r="BU213" s="78" t="str">
        <f t="shared" si="179"/>
        <v/>
      </c>
      <c r="BV213" s="82"/>
      <c r="BW213" s="82"/>
      <c r="BX213" s="82"/>
      <c r="BY213" s="82"/>
      <c r="BZ213" s="82"/>
      <c r="CA213" s="82" t="str">
        <f t="shared" si="180"/>
        <v/>
      </c>
      <c r="CB213" s="82" t="str">
        <f t="shared" si="181"/>
        <v/>
      </c>
      <c r="CC213" s="84"/>
      <c r="CD213" s="84"/>
      <c r="CE213" s="84"/>
      <c r="CF213" s="84"/>
      <c r="CG213" s="84"/>
      <c r="CH213" s="84" t="str">
        <f t="shared" si="182"/>
        <v/>
      </c>
      <c r="CI213" s="84" t="str">
        <f t="shared" si="183"/>
        <v/>
      </c>
      <c r="CJ213" s="86"/>
      <c r="CK213" s="86"/>
      <c r="CL213" s="86"/>
      <c r="CM213" s="86"/>
      <c r="CN213" s="86"/>
      <c r="CO213" s="86" t="str">
        <f t="shared" si="184"/>
        <v/>
      </c>
      <c r="CP213" s="86" t="str">
        <f t="shared" si="185"/>
        <v/>
      </c>
      <c r="CQ213" s="182"/>
      <c r="CR213" s="76"/>
      <c r="CS213" s="88"/>
      <c r="CT213" s="88"/>
      <c r="CU213" s="88"/>
      <c r="CV213" s="88"/>
      <c r="CW213" s="88"/>
      <c r="CX213" s="88"/>
      <c r="CY213" s="88" t="str">
        <f t="shared" si="186"/>
        <v/>
      </c>
      <c r="CZ213" s="89" t="str">
        <f t="shared" si="187"/>
        <v/>
      </c>
      <c r="DA213" s="386"/>
      <c r="DB213" s="385"/>
      <c r="DC213" s="80" t="str">
        <f t="shared" si="188"/>
        <v/>
      </c>
      <c r="DD213" s="162" t="str">
        <f t="shared" si="189"/>
        <v/>
      </c>
      <c r="DE213" s="162" t="str">
        <f t="shared" si="190"/>
        <v/>
      </c>
      <c r="DF213" s="162" t="str">
        <f t="shared" si="191"/>
        <v/>
      </c>
      <c r="DG213" s="162" t="str">
        <f t="shared" si="192"/>
        <v/>
      </c>
      <c r="DH213" s="93" t="str">
        <f t="shared" si="193"/>
        <v/>
      </c>
      <c r="DI213" s="94" t="str">
        <f t="shared" si="194"/>
        <v/>
      </c>
      <c r="DJ213" s="95" t="str">
        <f t="shared" si="195"/>
        <v/>
      </c>
      <c r="DK213" s="96" t="str">
        <f t="shared" si="196"/>
        <v/>
      </c>
      <c r="DL213" s="97" t="str">
        <f t="shared" si="197"/>
        <v/>
      </c>
      <c r="DM213" s="164" t="str">
        <f t="shared" si="198"/>
        <v/>
      </c>
      <c r="DN213" s="225" t="str">
        <f t="shared" si="199"/>
        <v/>
      </c>
      <c r="DO213" s="225">
        <f t="shared" si="200"/>
        <v>74</v>
      </c>
      <c r="DP213" s="225">
        <f t="shared" si="201"/>
        <v>74</v>
      </c>
      <c r="DQ213" s="171">
        <f t="shared" si="202"/>
        <v>74</v>
      </c>
    </row>
    <row r="214" spans="1:121" ht="18" hidden="1" customHeight="1">
      <c r="A214" s="70">
        <v>406913150513</v>
      </c>
      <c r="B214" s="71">
        <v>1179</v>
      </c>
      <c r="C214" s="476" t="s">
        <v>236</v>
      </c>
      <c r="D214" s="477"/>
      <c r="E214" s="182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 t="str">
        <f t="shared" si="167"/>
        <v/>
      </c>
      <c r="R214" s="76" t="str">
        <f t="shared" si="168"/>
        <v/>
      </c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 t="str">
        <f t="shared" si="169"/>
        <v/>
      </c>
      <c r="AD214" s="79" t="str">
        <f t="shared" si="170"/>
        <v/>
      </c>
      <c r="AE214" s="182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 t="str">
        <f t="shared" si="171"/>
        <v/>
      </c>
      <c r="AP214" s="76" t="str">
        <f t="shared" si="172"/>
        <v/>
      </c>
      <c r="AQ214" s="78"/>
      <c r="AR214" s="78"/>
      <c r="AS214" s="78"/>
      <c r="AT214" s="78"/>
      <c r="AU214" s="78"/>
      <c r="AV214" s="78"/>
      <c r="AW214" s="78"/>
      <c r="AX214" s="78" t="str">
        <f t="shared" si="173"/>
        <v/>
      </c>
      <c r="AY214" s="78" t="str">
        <f t="shared" si="174"/>
        <v/>
      </c>
      <c r="AZ214" s="384"/>
      <c r="BA214" s="385"/>
      <c r="BB214" s="80" t="str">
        <f t="shared" si="175"/>
        <v/>
      </c>
      <c r="BC214" s="182"/>
      <c r="BD214" s="76"/>
      <c r="BE214" s="76"/>
      <c r="BF214" s="76"/>
      <c r="BG214" s="76"/>
      <c r="BH214" s="76" t="str">
        <f t="shared" si="176"/>
        <v/>
      </c>
      <c r="BI214" s="76" t="str">
        <f t="shared" si="177"/>
        <v/>
      </c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 t="str">
        <f t="shared" si="178"/>
        <v/>
      </c>
      <c r="BU214" s="78" t="str">
        <f t="shared" si="179"/>
        <v/>
      </c>
      <c r="BV214" s="82"/>
      <c r="BW214" s="82"/>
      <c r="BX214" s="82"/>
      <c r="BY214" s="82"/>
      <c r="BZ214" s="82"/>
      <c r="CA214" s="82" t="str">
        <f t="shared" si="180"/>
        <v/>
      </c>
      <c r="CB214" s="82" t="str">
        <f t="shared" si="181"/>
        <v/>
      </c>
      <c r="CC214" s="84"/>
      <c r="CD214" s="84"/>
      <c r="CE214" s="84"/>
      <c r="CF214" s="84"/>
      <c r="CG214" s="84"/>
      <c r="CH214" s="84" t="str">
        <f t="shared" si="182"/>
        <v/>
      </c>
      <c r="CI214" s="84" t="str">
        <f t="shared" si="183"/>
        <v/>
      </c>
      <c r="CJ214" s="86"/>
      <c r="CK214" s="86"/>
      <c r="CL214" s="86"/>
      <c r="CM214" s="86"/>
      <c r="CN214" s="86"/>
      <c r="CO214" s="86" t="str">
        <f t="shared" si="184"/>
        <v/>
      </c>
      <c r="CP214" s="86" t="str">
        <f t="shared" si="185"/>
        <v/>
      </c>
      <c r="CQ214" s="182"/>
      <c r="CR214" s="76"/>
      <c r="CS214" s="88"/>
      <c r="CT214" s="88"/>
      <c r="CU214" s="88"/>
      <c r="CV214" s="88"/>
      <c r="CW214" s="88"/>
      <c r="CX214" s="88"/>
      <c r="CY214" s="88" t="str">
        <f t="shared" si="186"/>
        <v/>
      </c>
      <c r="CZ214" s="89" t="str">
        <f t="shared" si="187"/>
        <v/>
      </c>
      <c r="DA214" s="386"/>
      <c r="DB214" s="385"/>
      <c r="DC214" s="80" t="str">
        <f t="shared" si="188"/>
        <v/>
      </c>
      <c r="DD214" s="162" t="str">
        <f t="shared" si="189"/>
        <v/>
      </c>
      <c r="DE214" s="162" t="str">
        <f t="shared" si="190"/>
        <v/>
      </c>
      <c r="DF214" s="162" t="str">
        <f t="shared" si="191"/>
        <v/>
      </c>
      <c r="DG214" s="162" t="str">
        <f t="shared" si="192"/>
        <v/>
      </c>
      <c r="DH214" s="93" t="str">
        <f t="shared" si="193"/>
        <v/>
      </c>
      <c r="DI214" s="94" t="str">
        <f t="shared" si="194"/>
        <v/>
      </c>
      <c r="DJ214" s="95" t="str">
        <f t="shared" si="195"/>
        <v/>
      </c>
      <c r="DK214" s="96" t="str">
        <f t="shared" si="196"/>
        <v/>
      </c>
      <c r="DL214" s="97" t="str">
        <f t="shared" si="197"/>
        <v/>
      </c>
      <c r="DM214" s="164" t="str">
        <f t="shared" si="198"/>
        <v/>
      </c>
      <c r="DN214" s="225" t="str">
        <f t="shared" si="199"/>
        <v/>
      </c>
      <c r="DO214" s="225">
        <f t="shared" si="200"/>
        <v>81</v>
      </c>
      <c r="DP214" s="225">
        <f t="shared" si="201"/>
        <v>76</v>
      </c>
      <c r="DQ214" s="171">
        <f t="shared" si="202"/>
        <v>78.5</v>
      </c>
    </row>
    <row r="215" spans="1:121" ht="18" hidden="1" customHeight="1">
      <c r="A215" s="70">
        <v>136672050087</v>
      </c>
      <c r="B215" s="103">
        <v>1679</v>
      </c>
      <c r="C215" s="465" t="s">
        <v>237</v>
      </c>
      <c r="D215" s="466"/>
      <c r="E215" s="182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 t="str">
        <f t="shared" si="167"/>
        <v/>
      </c>
      <c r="R215" s="76" t="str">
        <f t="shared" si="168"/>
        <v/>
      </c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 t="str">
        <f t="shared" si="169"/>
        <v/>
      </c>
      <c r="AD215" s="79" t="str">
        <f t="shared" si="170"/>
        <v/>
      </c>
      <c r="AE215" s="182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 t="str">
        <f t="shared" si="171"/>
        <v/>
      </c>
      <c r="AP215" s="76" t="str">
        <f t="shared" si="172"/>
        <v/>
      </c>
      <c r="AQ215" s="78"/>
      <c r="AR215" s="78"/>
      <c r="AS215" s="78"/>
      <c r="AT215" s="78"/>
      <c r="AU215" s="78"/>
      <c r="AV215" s="78"/>
      <c r="AW215" s="78"/>
      <c r="AX215" s="78" t="str">
        <f t="shared" si="173"/>
        <v/>
      </c>
      <c r="AY215" s="78" t="str">
        <f t="shared" si="174"/>
        <v/>
      </c>
      <c r="AZ215" s="384"/>
      <c r="BA215" s="385"/>
      <c r="BB215" s="80" t="str">
        <f t="shared" si="175"/>
        <v/>
      </c>
      <c r="BC215" s="182"/>
      <c r="BD215" s="76"/>
      <c r="BE215" s="76"/>
      <c r="BF215" s="76"/>
      <c r="BG215" s="76"/>
      <c r="BH215" s="76" t="str">
        <f t="shared" si="176"/>
        <v/>
      </c>
      <c r="BI215" s="76" t="str">
        <f t="shared" si="177"/>
        <v/>
      </c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 t="str">
        <f t="shared" si="178"/>
        <v/>
      </c>
      <c r="BU215" s="78" t="str">
        <f t="shared" si="179"/>
        <v/>
      </c>
      <c r="BV215" s="82"/>
      <c r="BW215" s="82"/>
      <c r="BX215" s="82"/>
      <c r="BY215" s="82"/>
      <c r="BZ215" s="82"/>
      <c r="CA215" s="82" t="str">
        <f t="shared" si="180"/>
        <v/>
      </c>
      <c r="CB215" s="82" t="str">
        <f t="shared" si="181"/>
        <v/>
      </c>
      <c r="CC215" s="84"/>
      <c r="CD215" s="84"/>
      <c r="CE215" s="84"/>
      <c r="CF215" s="84"/>
      <c r="CG215" s="84"/>
      <c r="CH215" s="84" t="str">
        <f t="shared" si="182"/>
        <v/>
      </c>
      <c r="CI215" s="84" t="str">
        <f t="shared" si="183"/>
        <v/>
      </c>
      <c r="CJ215" s="86"/>
      <c r="CK215" s="86"/>
      <c r="CL215" s="86"/>
      <c r="CM215" s="86"/>
      <c r="CN215" s="86"/>
      <c r="CO215" s="86" t="str">
        <f t="shared" si="184"/>
        <v/>
      </c>
      <c r="CP215" s="86" t="str">
        <f t="shared" si="185"/>
        <v/>
      </c>
      <c r="CQ215" s="182"/>
      <c r="CR215" s="76"/>
      <c r="CS215" s="88"/>
      <c r="CT215" s="88"/>
      <c r="CU215" s="88"/>
      <c r="CV215" s="88"/>
      <c r="CW215" s="88"/>
      <c r="CX215" s="88"/>
      <c r="CY215" s="88" t="str">
        <f t="shared" si="186"/>
        <v/>
      </c>
      <c r="CZ215" s="89" t="str">
        <f t="shared" si="187"/>
        <v/>
      </c>
      <c r="DA215" s="386"/>
      <c r="DB215" s="385"/>
      <c r="DC215" s="80" t="str">
        <f t="shared" si="188"/>
        <v/>
      </c>
      <c r="DD215" s="162" t="str">
        <f t="shared" si="189"/>
        <v/>
      </c>
      <c r="DE215" s="162" t="str">
        <f t="shared" si="190"/>
        <v/>
      </c>
      <c r="DF215" s="162" t="str">
        <f t="shared" si="191"/>
        <v/>
      </c>
      <c r="DG215" s="162" t="str">
        <f t="shared" si="192"/>
        <v/>
      </c>
      <c r="DH215" s="93" t="str">
        <f t="shared" si="193"/>
        <v/>
      </c>
      <c r="DI215" s="94" t="str">
        <f t="shared" si="194"/>
        <v/>
      </c>
      <c r="DJ215" s="95" t="str">
        <f t="shared" si="195"/>
        <v/>
      </c>
      <c r="DK215" s="96" t="str">
        <f t="shared" si="196"/>
        <v/>
      </c>
      <c r="DL215" s="97" t="str">
        <f t="shared" si="197"/>
        <v/>
      </c>
      <c r="DM215" s="164" t="str">
        <f t="shared" si="198"/>
        <v/>
      </c>
      <c r="DN215" s="225" t="str">
        <f t="shared" si="199"/>
        <v/>
      </c>
      <c r="DO215" s="225">
        <f t="shared" si="200"/>
        <v>78</v>
      </c>
      <c r="DP215" s="225">
        <f t="shared" si="201"/>
        <v>86</v>
      </c>
      <c r="DQ215" s="171">
        <f t="shared" si="202"/>
        <v>82</v>
      </c>
    </row>
    <row r="216" spans="1:121" ht="18" hidden="1" customHeight="1">
      <c r="A216" s="70">
        <v>406913150539</v>
      </c>
      <c r="B216" s="71">
        <v>1122</v>
      </c>
      <c r="C216" s="474" t="s">
        <v>238</v>
      </c>
      <c r="D216" s="475"/>
      <c r="E216" s="182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 t="str">
        <f t="shared" si="167"/>
        <v/>
      </c>
      <c r="R216" s="76" t="str">
        <f t="shared" si="168"/>
        <v/>
      </c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 t="str">
        <f t="shared" si="169"/>
        <v/>
      </c>
      <c r="AD216" s="79" t="str">
        <f t="shared" si="170"/>
        <v/>
      </c>
      <c r="AE216" s="182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 t="str">
        <f t="shared" si="171"/>
        <v/>
      </c>
      <c r="AP216" s="76" t="str">
        <f t="shared" si="172"/>
        <v/>
      </c>
      <c r="AQ216" s="78"/>
      <c r="AR216" s="78"/>
      <c r="AS216" s="78"/>
      <c r="AT216" s="78"/>
      <c r="AU216" s="78"/>
      <c r="AV216" s="78"/>
      <c r="AW216" s="78"/>
      <c r="AX216" s="78" t="str">
        <f t="shared" si="173"/>
        <v/>
      </c>
      <c r="AY216" s="78" t="str">
        <f t="shared" si="174"/>
        <v/>
      </c>
      <c r="AZ216" s="384"/>
      <c r="BA216" s="385"/>
      <c r="BB216" s="80" t="str">
        <f t="shared" si="175"/>
        <v/>
      </c>
      <c r="BC216" s="182"/>
      <c r="BD216" s="76"/>
      <c r="BE216" s="76"/>
      <c r="BF216" s="76"/>
      <c r="BG216" s="76"/>
      <c r="BH216" s="76" t="str">
        <f t="shared" si="176"/>
        <v/>
      </c>
      <c r="BI216" s="76" t="str">
        <f t="shared" si="177"/>
        <v/>
      </c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 t="str">
        <f t="shared" si="178"/>
        <v/>
      </c>
      <c r="BU216" s="78" t="str">
        <f t="shared" si="179"/>
        <v/>
      </c>
      <c r="BV216" s="82"/>
      <c r="BW216" s="82"/>
      <c r="BX216" s="82"/>
      <c r="BY216" s="82"/>
      <c r="BZ216" s="82"/>
      <c r="CA216" s="82" t="str">
        <f t="shared" si="180"/>
        <v/>
      </c>
      <c r="CB216" s="82" t="str">
        <f t="shared" si="181"/>
        <v/>
      </c>
      <c r="CC216" s="84"/>
      <c r="CD216" s="84"/>
      <c r="CE216" s="84"/>
      <c r="CF216" s="84"/>
      <c r="CG216" s="84"/>
      <c r="CH216" s="84" t="str">
        <f t="shared" si="182"/>
        <v/>
      </c>
      <c r="CI216" s="84" t="str">
        <f t="shared" si="183"/>
        <v/>
      </c>
      <c r="CJ216" s="86"/>
      <c r="CK216" s="86"/>
      <c r="CL216" s="86"/>
      <c r="CM216" s="86"/>
      <c r="CN216" s="86"/>
      <c r="CO216" s="86" t="str">
        <f t="shared" si="184"/>
        <v/>
      </c>
      <c r="CP216" s="86" t="str">
        <f t="shared" si="185"/>
        <v/>
      </c>
      <c r="CQ216" s="182"/>
      <c r="CR216" s="76"/>
      <c r="CS216" s="88"/>
      <c r="CT216" s="88"/>
      <c r="CU216" s="88"/>
      <c r="CV216" s="88"/>
      <c r="CW216" s="88"/>
      <c r="CX216" s="88"/>
      <c r="CY216" s="88" t="str">
        <f t="shared" si="186"/>
        <v/>
      </c>
      <c r="CZ216" s="89" t="str">
        <f t="shared" si="187"/>
        <v/>
      </c>
      <c r="DA216" s="386"/>
      <c r="DB216" s="385"/>
      <c r="DC216" s="80" t="str">
        <f t="shared" si="188"/>
        <v/>
      </c>
      <c r="DD216" s="162" t="str">
        <f t="shared" si="189"/>
        <v/>
      </c>
      <c r="DE216" s="162" t="str">
        <f t="shared" si="190"/>
        <v/>
      </c>
      <c r="DF216" s="162" t="str">
        <f t="shared" si="191"/>
        <v/>
      </c>
      <c r="DG216" s="162" t="str">
        <f t="shared" si="192"/>
        <v/>
      </c>
      <c r="DH216" s="93" t="str">
        <f t="shared" si="193"/>
        <v/>
      </c>
      <c r="DI216" s="94" t="str">
        <f t="shared" si="194"/>
        <v/>
      </c>
      <c r="DJ216" s="95" t="str">
        <f t="shared" si="195"/>
        <v/>
      </c>
      <c r="DK216" s="96" t="str">
        <f t="shared" si="196"/>
        <v/>
      </c>
      <c r="DL216" s="97" t="str">
        <f t="shared" si="197"/>
        <v/>
      </c>
      <c r="DM216" s="164" t="str">
        <f t="shared" si="198"/>
        <v/>
      </c>
      <c r="DN216" s="225" t="str">
        <f t="shared" si="199"/>
        <v/>
      </c>
      <c r="DO216" s="225" t="str">
        <f t="shared" si="200"/>
        <v/>
      </c>
      <c r="DP216" s="225" t="str">
        <f t="shared" si="201"/>
        <v/>
      </c>
      <c r="DQ216" s="171" t="str">
        <f t="shared" si="202"/>
        <v/>
      </c>
    </row>
    <row r="217" spans="1:121" ht="18" hidden="1" customHeight="1">
      <c r="A217" s="70">
        <v>136674050133</v>
      </c>
      <c r="B217" s="112">
        <v>1680</v>
      </c>
      <c r="C217" s="478" t="s">
        <v>239</v>
      </c>
      <c r="D217" s="479"/>
      <c r="E217" s="182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 t="str">
        <f t="shared" si="167"/>
        <v/>
      </c>
      <c r="R217" s="76" t="str">
        <f t="shared" si="168"/>
        <v/>
      </c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 t="str">
        <f t="shared" si="169"/>
        <v/>
      </c>
      <c r="AD217" s="79" t="str">
        <f t="shared" si="170"/>
        <v/>
      </c>
      <c r="AE217" s="182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 t="str">
        <f t="shared" si="171"/>
        <v/>
      </c>
      <c r="AP217" s="76" t="str">
        <f t="shared" si="172"/>
        <v/>
      </c>
      <c r="AQ217" s="78"/>
      <c r="AR217" s="78"/>
      <c r="AS217" s="78"/>
      <c r="AT217" s="78"/>
      <c r="AU217" s="78"/>
      <c r="AV217" s="78"/>
      <c r="AW217" s="78"/>
      <c r="AX217" s="78" t="str">
        <f t="shared" si="173"/>
        <v/>
      </c>
      <c r="AY217" s="78" t="str">
        <f t="shared" si="174"/>
        <v/>
      </c>
      <c r="AZ217" s="384"/>
      <c r="BA217" s="385"/>
      <c r="BB217" s="80" t="str">
        <f t="shared" si="175"/>
        <v/>
      </c>
      <c r="BC217" s="182"/>
      <c r="BD217" s="76"/>
      <c r="BE217" s="76"/>
      <c r="BF217" s="76"/>
      <c r="BG217" s="76"/>
      <c r="BH217" s="76" t="str">
        <f t="shared" si="176"/>
        <v/>
      </c>
      <c r="BI217" s="76" t="str">
        <f t="shared" si="177"/>
        <v/>
      </c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 t="str">
        <f t="shared" si="178"/>
        <v/>
      </c>
      <c r="BU217" s="78" t="str">
        <f t="shared" si="179"/>
        <v/>
      </c>
      <c r="BV217" s="82"/>
      <c r="BW217" s="82"/>
      <c r="BX217" s="82"/>
      <c r="BY217" s="82"/>
      <c r="BZ217" s="82"/>
      <c r="CA217" s="82" t="str">
        <f t="shared" si="180"/>
        <v/>
      </c>
      <c r="CB217" s="82" t="str">
        <f t="shared" si="181"/>
        <v/>
      </c>
      <c r="CC217" s="84"/>
      <c r="CD217" s="84"/>
      <c r="CE217" s="84"/>
      <c r="CF217" s="84"/>
      <c r="CG217" s="84"/>
      <c r="CH217" s="84" t="str">
        <f t="shared" si="182"/>
        <v/>
      </c>
      <c r="CI217" s="84" t="str">
        <f t="shared" si="183"/>
        <v/>
      </c>
      <c r="CJ217" s="86"/>
      <c r="CK217" s="86"/>
      <c r="CL217" s="86"/>
      <c r="CM217" s="86"/>
      <c r="CN217" s="86"/>
      <c r="CO217" s="86" t="str">
        <f t="shared" si="184"/>
        <v/>
      </c>
      <c r="CP217" s="86" t="str">
        <f t="shared" si="185"/>
        <v/>
      </c>
      <c r="CQ217" s="182"/>
      <c r="CR217" s="76"/>
      <c r="CS217" s="88"/>
      <c r="CT217" s="88"/>
      <c r="CU217" s="88"/>
      <c r="CV217" s="88"/>
      <c r="CW217" s="88"/>
      <c r="CX217" s="88"/>
      <c r="CY217" s="88" t="str">
        <f t="shared" si="186"/>
        <v/>
      </c>
      <c r="CZ217" s="89" t="str">
        <f t="shared" si="187"/>
        <v/>
      </c>
      <c r="DA217" s="386"/>
      <c r="DB217" s="385"/>
      <c r="DC217" s="80" t="str">
        <f t="shared" si="188"/>
        <v/>
      </c>
      <c r="DD217" s="162" t="str">
        <f t="shared" si="189"/>
        <v/>
      </c>
      <c r="DE217" s="162" t="str">
        <f t="shared" si="190"/>
        <v/>
      </c>
      <c r="DF217" s="162" t="str">
        <f t="shared" si="191"/>
        <v/>
      </c>
      <c r="DG217" s="162" t="str">
        <f t="shared" si="192"/>
        <v/>
      </c>
      <c r="DH217" s="93" t="str">
        <f t="shared" si="193"/>
        <v/>
      </c>
      <c r="DI217" s="94" t="str">
        <f t="shared" si="194"/>
        <v/>
      </c>
      <c r="DJ217" s="95" t="str">
        <f t="shared" si="195"/>
        <v/>
      </c>
      <c r="DK217" s="96" t="str">
        <f t="shared" si="196"/>
        <v/>
      </c>
      <c r="DL217" s="97" t="str">
        <f t="shared" si="197"/>
        <v/>
      </c>
      <c r="DM217" s="164" t="str">
        <f t="shared" si="198"/>
        <v/>
      </c>
      <c r="DN217" s="225" t="str">
        <f t="shared" si="199"/>
        <v/>
      </c>
      <c r="DO217" s="225">
        <f t="shared" si="200"/>
        <v>80</v>
      </c>
      <c r="DP217" s="225">
        <f t="shared" si="201"/>
        <v>79</v>
      </c>
      <c r="DQ217" s="171">
        <f t="shared" si="202"/>
        <v>79.5</v>
      </c>
    </row>
    <row r="218" spans="1:121" ht="18" hidden="1" customHeight="1">
      <c r="A218" s="70">
        <v>406913150540</v>
      </c>
      <c r="B218" s="99">
        <v>324</v>
      </c>
      <c r="C218" s="468" t="s">
        <v>240</v>
      </c>
      <c r="D218" s="469"/>
      <c r="E218" s="182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 t="str">
        <f t="shared" si="167"/>
        <v/>
      </c>
      <c r="R218" s="76" t="str">
        <f t="shared" si="168"/>
        <v/>
      </c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 t="str">
        <f t="shared" si="169"/>
        <v/>
      </c>
      <c r="AD218" s="79" t="str">
        <f t="shared" si="170"/>
        <v/>
      </c>
      <c r="AE218" s="182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 t="str">
        <f t="shared" si="171"/>
        <v/>
      </c>
      <c r="AP218" s="76" t="str">
        <f t="shared" si="172"/>
        <v/>
      </c>
      <c r="AQ218" s="78"/>
      <c r="AR218" s="78"/>
      <c r="AS218" s="78"/>
      <c r="AT218" s="78"/>
      <c r="AU218" s="78"/>
      <c r="AV218" s="78"/>
      <c r="AW218" s="78"/>
      <c r="AX218" s="78" t="str">
        <f t="shared" si="173"/>
        <v/>
      </c>
      <c r="AY218" s="78" t="str">
        <f t="shared" si="174"/>
        <v/>
      </c>
      <c r="AZ218" s="384"/>
      <c r="BA218" s="385"/>
      <c r="BB218" s="80" t="str">
        <f t="shared" si="175"/>
        <v/>
      </c>
      <c r="BC218" s="182"/>
      <c r="BD218" s="76"/>
      <c r="BE218" s="76"/>
      <c r="BF218" s="76"/>
      <c r="BG218" s="76"/>
      <c r="BH218" s="76" t="str">
        <f t="shared" si="176"/>
        <v/>
      </c>
      <c r="BI218" s="76" t="str">
        <f t="shared" si="177"/>
        <v/>
      </c>
      <c r="BJ218" s="78"/>
      <c r="BK218" s="78"/>
      <c r="BL218" s="78"/>
      <c r="BM218" s="78"/>
      <c r="BN218" s="78"/>
      <c r="BO218" s="78"/>
      <c r="BP218" s="78"/>
      <c r="BQ218" s="78"/>
      <c r="BR218" s="78"/>
      <c r="BS218" s="78"/>
      <c r="BT218" s="78" t="str">
        <f t="shared" si="178"/>
        <v/>
      </c>
      <c r="BU218" s="78" t="str">
        <f t="shared" si="179"/>
        <v/>
      </c>
      <c r="BV218" s="82"/>
      <c r="BW218" s="82"/>
      <c r="BX218" s="82"/>
      <c r="BY218" s="82"/>
      <c r="BZ218" s="82"/>
      <c r="CA218" s="82" t="str">
        <f t="shared" si="180"/>
        <v/>
      </c>
      <c r="CB218" s="82" t="str">
        <f t="shared" si="181"/>
        <v/>
      </c>
      <c r="CC218" s="84"/>
      <c r="CD218" s="84"/>
      <c r="CE218" s="84"/>
      <c r="CF218" s="84"/>
      <c r="CG218" s="84"/>
      <c r="CH218" s="84" t="str">
        <f t="shared" si="182"/>
        <v/>
      </c>
      <c r="CI218" s="84" t="str">
        <f t="shared" si="183"/>
        <v/>
      </c>
      <c r="CJ218" s="86"/>
      <c r="CK218" s="86"/>
      <c r="CL218" s="86"/>
      <c r="CM218" s="86"/>
      <c r="CN218" s="86"/>
      <c r="CO218" s="86" t="str">
        <f t="shared" si="184"/>
        <v/>
      </c>
      <c r="CP218" s="86" t="str">
        <f t="shared" si="185"/>
        <v/>
      </c>
      <c r="CQ218" s="182"/>
      <c r="CR218" s="76"/>
      <c r="CS218" s="88"/>
      <c r="CT218" s="88"/>
      <c r="CU218" s="88"/>
      <c r="CV218" s="88"/>
      <c r="CW218" s="88"/>
      <c r="CX218" s="88"/>
      <c r="CY218" s="88" t="str">
        <f t="shared" si="186"/>
        <v/>
      </c>
      <c r="CZ218" s="89" t="str">
        <f t="shared" si="187"/>
        <v/>
      </c>
      <c r="DA218" s="386"/>
      <c r="DB218" s="385"/>
      <c r="DC218" s="80" t="str">
        <f t="shared" si="188"/>
        <v/>
      </c>
      <c r="DD218" s="162" t="str">
        <f t="shared" si="189"/>
        <v/>
      </c>
      <c r="DE218" s="162" t="str">
        <f t="shared" si="190"/>
        <v/>
      </c>
      <c r="DF218" s="162" t="str">
        <f t="shared" si="191"/>
        <v/>
      </c>
      <c r="DG218" s="162" t="str">
        <f t="shared" si="192"/>
        <v/>
      </c>
      <c r="DH218" s="93" t="str">
        <f t="shared" si="193"/>
        <v/>
      </c>
      <c r="DI218" s="94" t="str">
        <f t="shared" si="194"/>
        <v/>
      </c>
      <c r="DJ218" s="95" t="str">
        <f t="shared" si="195"/>
        <v/>
      </c>
      <c r="DK218" s="96" t="str">
        <f t="shared" si="196"/>
        <v/>
      </c>
      <c r="DL218" s="97" t="str">
        <f t="shared" si="197"/>
        <v/>
      </c>
      <c r="DM218" s="164" t="str">
        <f t="shared" si="198"/>
        <v/>
      </c>
      <c r="DN218" s="225" t="str">
        <f t="shared" si="199"/>
        <v/>
      </c>
      <c r="DO218" s="225" t="str">
        <f t="shared" si="200"/>
        <v/>
      </c>
      <c r="DP218" s="225" t="str">
        <f t="shared" si="201"/>
        <v/>
      </c>
      <c r="DQ218" s="171" t="str">
        <f t="shared" si="202"/>
        <v/>
      </c>
    </row>
    <row r="219" spans="1:121" ht="18" hidden="1" customHeight="1">
      <c r="A219" s="70">
        <v>406913150541</v>
      </c>
      <c r="B219" s="71">
        <v>384</v>
      </c>
      <c r="C219" s="476" t="s">
        <v>241</v>
      </c>
      <c r="D219" s="477"/>
      <c r="E219" s="182"/>
      <c r="F219" s="76"/>
      <c r="G219" s="76"/>
      <c r="H219" s="76"/>
      <c r="I219" s="76"/>
      <c r="J219" s="76"/>
      <c r="K219" s="76"/>
      <c r="L219" s="76"/>
      <c r="M219" s="76"/>
      <c r="N219" s="76"/>
      <c r="O219" s="106"/>
      <c r="P219" s="106"/>
      <c r="Q219" s="76" t="str">
        <f t="shared" si="167"/>
        <v/>
      </c>
      <c r="R219" s="76" t="str">
        <f t="shared" si="168"/>
        <v/>
      </c>
      <c r="S219" s="108"/>
      <c r="T219" s="108"/>
      <c r="U219" s="108"/>
      <c r="V219" s="108"/>
      <c r="W219" s="108"/>
      <c r="X219" s="108"/>
      <c r="Y219" s="108"/>
      <c r="Z219" s="108"/>
      <c r="AA219" s="108"/>
      <c r="AB219" s="108"/>
      <c r="AC219" s="78" t="str">
        <f t="shared" si="169"/>
        <v/>
      </c>
      <c r="AD219" s="79" t="str">
        <f t="shared" si="170"/>
        <v/>
      </c>
      <c r="AE219" s="182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 t="str">
        <f t="shared" si="171"/>
        <v/>
      </c>
      <c r="AP219" s="76" t="str">
        <f t="shared" si="172"/>
        <v/>
      </c>
      <c r="AQ219" s="108"/>
      <c r="AR219" s="108"/>
      <c r="AS219" s="108"/>
      <c r="AT219" s="108"/>
      <c r="AU219" s="108"/>
      <c r="AV219" s="108"/>
      <c r="AW219" s="108"/>
      <c r="AX219" s="78" t="str">
        <f t="shared" si="173"/>
        <v/>
      </c>
      <c r="AY219" s="78" t="str">
        <f t="shared" si="174"/>
        <v/>
      </c>
      <c r="AZ219" s="384"/>
      <c r="BA219" s="385"/>
      <c r="BB219" s="80" t="str">
        <f t="shared" si="175"/>
        <v/>
      </c>
      <c r="BC219" s="182"/>
      <c r="BD219" s="76"/>
      <c r="BE219" s="76"/>
      <c r="BF219" s="76"/>
      <c r="BG219" s="76"/>
      <c r="BH219" s="76" t="str">
        <f t="shared" si="176"/>
        <v/>
      </c>
      <c r="BI219" s="76" t="str">
        <f t="shared" si="177"/>
        <v/>
      </c>
      <c r="BJ219" s="108"/>
      <c r="BK219" s="108"/>
      <c r="BL219" s="78"/>
      <c r="BM219" s="78"/>
      <c r="BN219" s="78"/>
      <c r="BO219" s="78"/>
      <c r="BP219" s="78"/>
      <c r="BQ219" s="78"/>
      <c r="BR219" s="78"/>
      <c r="BS219" s="78"/>
      <c r="BT219" s="78" t="str">
        <f t="shared" si="178"/>
        <v/>
      </c>
      <c r="BU219" s="78" t="str">
        <f t="shared" si="179"/>
        <v/>
      </c>
      <c r="BV219" s="82"/>
      <c r="BW219" s="82"/>
      <c r="BX219" s="82"/>
      <c r="BY219" s="82"/>
      <c r="BZ219" s="82"/>
      <c r="CA219" s="82" t="str">
        <f t="shared" si="180"/>
        <v/>
      </c>
      <c r="CB219" s="82" t="str">
        <f t="shared" si="181"/>
        <v/>
      </c>
      <c r="CC219" s="84"/>
      <c r="CD219" s="84"/>
      <c r="CE219" s="84"/>
      <c r="CF219" s="84"/>
      <c r="CG219" s="84"/>
      <c r="CH219" s="84" t="str">
        <f t="shared" si="182"/>
        <v/>
      </c>
      <c r="CI219" s="84" t="str">
        <f t="shared" si="183"/>
        <v/>
      </c>
      <c r="CJ219" s="86"/>
      <c r="CK219" s="86"/>
      <c r="CL219" s="86"/>
      <c r="CM219" s="86"/>
      <c r="CN219" s="86"/>
      <c r="CO219" s="86" t="str">
        <f t="shared" si="184"/>
        <v/>
      </c>
      <c r="CP219" s="86" t="str">
        <f t="shared" si="185"/>
        <v/>
      </c>
      <c r="CQ219" s="182"/>
      <c r="CR219" s="76"/>
      <c r="CS219" s="88"/>
      <c r="CT219" s="88"/>
      <c r="CU219" s="88"/>
      <c r="CV219" s="88"/>
      <c r="CW219" s="88"/>
      <c r="CX219" s="88"/>
      <c r="CY219" s="88" t="str">
        <f t="shared" si="186"/>
        <v/>
      </c>
      <c r="CZ219" s="89" t="str">
        <f t="shared" si="187"/>
        <v/>
      </c>
      <c r="DA219" s="386"/>
      <c r="DB219" s="385"/>
      <c r="DC219" s="80" t="str">
        <f t="shared" si="188"/>
        <v/>
      </c>
      <c r="DD219" s="162" t="str">
        <f t="shared" si="189"/>
        <v/>
      </c>
      <c r="DE219" s="162" t="str">
        <f t="shared" si="190"/>
        <v/>
      </c>
      <c r="DF219" s="162" t="str">
        <f t="shared" si="191"/>
        <v/>
      </c>
      <c r="DG219" s="162" t="str">
        <f t="shared" si="192"/>
        <v/>
      </c>
      <c r="DH219" s="93" t="str">
        <f t="shared" si="193"/>
        <v/>
      </c>
      <c r="DI219" s="94" t="str">
        <f t="shared" si="194"/>
        <v/>
      </c>
      <c r="DJ219" s="95" t="str">
        <f t="shared" si="195"/>
        <v/>
      </c>
      <c r="DK219" s="96" t="str">
        <f t="shared" si="196"/>
        <v/>
      </c>
      <c r="DL219" s="97" t="str">
        <f t="shared" si="197"/>
        <v/>
      </c>
      <c r="DM219" s="164" t="str">
        <f t="shared" si="198"/>
        <v/>
      </c>
      <c r="DN219" s="225" t="str">
        <f t="shared" si="199"/>
        <v/>
      </c>
      <c r="DO219" s="225">
        <f t="shared" si="200"/>
        <v>81</v>
      </c>
      <c r="DP219" s="225">
        <f t="shared" si="201"/>
        <v>72</v>
      </c>
      <c r="DQ219" s="171">
        <f t="shared" si="202"/>
        <v>76.5</v>
      </c>
    </row>
    <row r="220" spans="1:121" ht="18" hidden="1" customHeight="1">
      <c r="A220" s="70">
        <v>406913150542</v>
      </c>
      <c r="B220" s="103">
        <v>1202</v>
      </c>
      <c r="C220" s="465" t="s">
        <v>242</v>
      </c>
      <c r="D220" s="466"/>
      <c r="E220" s="182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 t="str">
        <f t="shared" si="167"/>
        <v/>
      </c>
      <c r="R220" s="76" t="str">
        <f t="shared" si="168"/>
        <v/>
      </c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 t="str">
        <f t="shared" si="169"/>
        <v/>
      </c>
      <c r="AD220" s="79" t="str">
        <f t="shared" si="170"/>
        <v/>
      </c>
      <c r="AE220" s="182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 t="str">
        <f t="shared" si="171"/>
        <v/>
      </c>
      <c r="AP220" s="76" t="str">
        <f t="shared" si="172"/>
        <v/>
      </c>
      <c r="AQ220" s="78"/>
      <c r="AR220" s="78"/>
      <c r="AS220" s="78"/>
      <c r="AT220" s="78"/>
      <c r="AU220" s="78"/>
      <c r="AV220" s="78"/>
      <c r="AW220" s="78"/>
      <c r="AX220" s="78" t="str">
        <f t="shared" si="173"/>
        <v/>
      </c>
      <c r="AY220" s="78" t="str">
        <f t="shared" si="174"/>
        <v/>
      </c>
      <c r="AZ220" s="384"/>
      <c r="BA220" s="385"/>
      <c r="BB220" s="80" t="str">
        <f t="shared" si="175"/>
        <v/>
      </c>
      <c r="BC220" s="182"/>
      <c r="BD220" s="76"/>
      <c r="BE220" s="76"/>
      <c r="BF220" s="76"/>
      <c r="BG220" s="76"/>
      <c r="BH220" s="76" t="str">
        <f t="shared" si="176"/>
        <v/>
      </c>
      <c r="BI220" s="76" t="str">
        <f t="shared" si="177"/>
        <v/>
      </c>
      <c r="BJ220" s="78"/>
      <c r="BK220" s="78"/>
      <c r="BL220" s="78"/>
      <c r="BM220" s="78"/>
      <c r="BN220" s="78"/>
      <c r="BO220" s="78"/>
      <c r="BP220" s="78"/>
      <c r="BQ220" s="78"/>
      <c r="BR220" s="78"/>
      <c r="BS220" s="78"/>
      <c r="BT220" s="78" t="str">
        <f t="shared" si="178"/>
        <v/>
      </c>
      <c r="BU220" s="78" t="str">
        <f t="shared" si="179"/>
        <v/>
      </c>
      <c r="BV220" s="82"/>
      <c r="BW220" s="82"/>
      <c r="BX220" s="82"/>
      <c r="BY220" s="82"/>
      <c r="BZ220" s="82"/>
      <c r="CA220" s="82" t="str">
        <f t="shared" si="180"/>
        <v/>
      </c>
      <c r="CB220" s="82" t="str">
        <f t="shared" si="181"/>
        <v/>
      </c>
      <c r="CC220" s="84"/>
      <c r="CD220" s="84"/>
      <c r="CE220" s="84"/>
      <c r="CF220" s="84"/>
      <c r="CG220" s="84"/>
      <c r="CH220" s="84" t="str">
        <f t="shared" si="182"/>
        <v/>
      </c>
      <c r="CI220" s="84" t="str">
        <f t="shared" si="183"/>
        <v/>
      </c>
      <c r="CJ220" s="86"/>
      <c r="CK220" s="86"/>
      <c r="CL220" s="86"/>
      <c r="CM220" s="86"/>
      <c r="CN220" s="86"/>
      <c r="CO220" s="86" t="str">
        <f t="shared" si="184"/>
        <v/>
      </c>
      <c r="CP220" s="86" t="str">
        <f t="shared" si="185"/>
        <v/>
      </c>
      <c r="CQ220" s="182"/>
      <c r="CR220" s="76"/>
      <c r="CS220" s="88"/>
      <c r="CT220" s="88"/>
      <c r="CU220" s="88"/>
      <c r="CV220" s="88"/>
      <c r="CW220" s="88"/>
      <c r="CX220" s="88"/>
      <c r="CY220" s="88" t="str">
        <f t="shared" si="186"/>
        <v/>
      </c>
      <c r="CZ220" s="89" t="str">
        <f t="shared" si="187"/>
        <v/>
      </c>
      <c r="DA220" s="386"/>
      <c r="DB220" s="385"/>
      <c r="DC220" s="80" t="str">
        <f t="shared" si="188"/>
        <v/>
      </c>
      <c r="DD220" s="162" t="str">
        <f t="shared" si="189"/>
        <v/>
      </c>
      <c r="DE220" s="162" t="str">
        <f t="shared" si="190"/>
        <v/>
      </c>
      <c r="DF220" s="162" t="str">
        <f t="shared" si="191"/>
        <v/>
      </c>
      <c r="DG220" s="162" t="str">
        <f t="shared" si="192"/>
        <v/>
      </c>
      <c r="DH220" s="93" t="str">
        <f t="shared" si="193"/>
        <v/>
      </c>
      <c r="DI220" s="94" t="str">
        <f t="shared" si="194"/>
        <v/>
      </c>
      <c r="DJ220" s="95" t="str">
        <f t="shared" si="195"/>
        <v/>
      </c>
      <c r="DK220" s="96" t="str">
        <f t="shared" si="196"/>
        <v/>
      </c>
      <c r="DL220" s="97" t="str">
        <f t="shared" si="197"/>
        <v/>
      </c>
      <c r="DM220" s="164" t="str">
        <f t="shared" si="198"/>
        <v/>
      </c>
      <c r="DN220" s="225" t="str">
        <f t="shared" si="199"/>
        <v/>
      </c>
      <c r="DO220" s="225" t="str">
        <f t="shared" si="200"/>
        <v/>
      </c>
      <c r="DP220" s="225" t="str">
        <f t="shared" si="201"/>
        <v/>
      </c>
      <c r="DQ220" s="171" t="str">
        <f t="shared" si="202"/>
        <v/>
      </c>
    </row>
    <row r="221" spans="1:121" ht="18" hidden="1" customHeight="1">
      <c r="A221" s="70">
        <v>136678050167</v>
      </c>
      <c r="B221" s="71">
        <v>1681</v>
      </c>
      <c r="C221" s="474" t="s">
        <v>243</v>
      </c>
      <c r="D221" s="475"/>
      <c r="E221" s="182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 t="str">
        <f t="shared" si="167"/>
        <v/>
      </c>
      <c r="R221" s="76" t="str">
        <f t="shared" si="168"/>
        <v/>
      </c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 t="str">
        <f t="shared" si="169"/>
        <v/>
      </c>
      <c r="AD221" s="79" t="str">
        <f t="shared" si="170"/>
        <v/>
      </c>
      <c r="AE221" s="182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 t="str">
        <f t="shared" si="171"/>
        <v/>
      </c>
      <c r="AP221" s="76" t="str">
        <f t="shared" si="172"/>
        <v/>
      </c>
      <c r="AQ221" s="78"/>
      <c r="AR221" s="78"/>
      <c r="AS221" s="78"/>
      <c r="AT221" s="78"/>
      <c r="AU221" s="78"/>
      <c r="AV221" s="78"/>
      <c r="AW221" s="78"/>
      <c r="AX221" s="78" t="str">
        <f t="shared" si="173"/>
        <v/>
      </c>
      <c r="AY221" s="78" t="str">
        <f t="shared" si="174"/>
        <v/>
      </c>
      <c r="AZ221" s="384"/>
      <c r="BA221" s="385"/>
      <c r="BB221" s="80" t="str">
        <f t="shared" si="175"/>
        <v/>
      </c>
      <c r="BC221" s="182"/>
      <c r="BD221" s="76"/>
      <c r="BE221" s="76"/>
      <c r="BF221" s="76"/>
      <c r="BG221" s="76"/>
      <c r="BH221" s="76" t="str">
        <f t="shared" si="176"/>
        <v/>
      </c>
      <c r="BI221" s="76" t="str">
        <f t="shared" si="177"/>
        <v/>
      </c>
      <c r="BJ221" s="78"/>
      <c r="BK221" s="78"/>
      <c r="BL221" s="78"/>
      <c r="BM221" s="78"/>
      <c r="BN221" s="78"/>
      <c r="BO221" s="78"/>
      <c r="BP221" s="78"/>
      <c r="BQ221" s="78"/>
      <c r="BR221" s="78"/>
      <c r="BS221" s="78"/>
      <c r="BT221" s="78" t="str">
        <f t="shared" si="178"/>
        <v/>
      </c>
      <c r="BU221" s="78" t="str">
        <f t="shared" si="179"/>
        <v/>
      </c>
      <c r="BV221" s="82"/>
      <c r="BW221" s="82"/>
      <c r="BX221" s="82"/>
      <c r="BY221" s="82"/>
      <c r="BZ221" s="82"/>
      <c r="CA221" s="82" t="str">
        <f t="shared" si="180"/>
        <v/>
      </c>
      <c r="CB221" s="82" t="str">
        <f t="shared" si="181"/>
        <v/>
      </c>
      <c r="CC221" s="84"/>
      <c r="CD221" s="84"/>
      <c r="CE221" s="84"/>
      <c r="CF221" s="84"/>
      <c r="CG221" s="84"/>
      <c r="CH221" s="84" t="str">
        <f t="shared" si="182"/>
        <v/>
      </c>
      <c r="CI221" s="84" t="str">
        <f t="shared" si="183"/>
        <v/>
      </c>
      <c r="CJ221" s="86"/>
      <c r="CK221" s="86"/>
      <c r="CL221" s="86"/>
      <c r="CM221" s="86"/>
      <c r="CN221" s="86"/>
      <c r="CO221" s="86" t="str">
        <f t="shared" si="184"/>
        <v/>
      </c>
      <c r="CP221" s="86" t="str">
        <f t="shared" si="185"/>
        <v/>
      </c>
      <c r="CQ221" s="182"/>
      <c r="CR221" s="76"/>
      <c r="CS221" s="88"/>
      <c r="CT221" s="88"/>
      <c r="CU221" s="88"/>
      <c r="CV221" s="88"/>
      <c r="CW221" s="88"/>
      <c r="CX221" s="88"/>
      <c r="CY221" s="88" t="str">
        <f t="shared" si="186"/>
        <v/>
      </c>
      <c r="CZ221" s="89" t="str">
        <f t="shared" si="187"/>
        <v/>
      </c>
      <c r="DA221" s="386"/>
      <c r="DB221" s="385"/>
      <c r="DC221" s="80" t="str">
        <f t="shared" si="188"/>
        <v/>
      </c>
      <c r="DD221" s="162" t="str">
        <f t="shared" si="189"/>
        <v/>
      </c>
      <c r="DE221" s="162" t="str">
        <f t="shared" si="190"/>
        <v/>
      </c>
      <c r="DF221" s="162" t="str">
        <f t="shared" si="191"/>
        <v/>
      </c>
      <c r="DG221" s="162" t="str">
        <f t="shared" si="192"/>
        <v/>
      </c>
      <c r="DH221" s="93" t="str">
        <f t="shared" si="193"/>
        <v/>
      </c>
      <c r="DI221" s="94" t="str">
        <f t="shared" si="194"/>
        <v/>
      </c>
      <c r="DJ221" s="95" t="str">
        <f t="shared" si="195"/>
        <v/>
      </c>
      <c r="DK221" s="96" t="str">
        <f t="shared" si="196"/>
        <v/>
      </c>
      <c r="DL221" s="97" t="str">
        <f t="shared" si="197"/>
        <v/>
      </c>
      <c r="DM221" s="164" t="str">
        <f t="shared" si="198"/>
        <v/>
      </c>
      <c r="DN221" s="225" t="str">
        <f t="shared" si="199"/>
        <v/>
      </c>
      <c r="DO221" s="225">
        <f t="shared" si="200"/>
        <v>78</v>
      </c>
      <c r="DP221" s="225">
        <f t="shared" si="201"/>
        <v>78</v>
      </c>
      <c r="DQ221" s="171">
        <f t="shared" si="202"/>
        <v>78</v>
      </c>
    </row>
    <row r="222" spans="1:121" ht="18" hidden="1" customHeight="1">
      <c r="A222" s="70">
        <v>406913150515</v>
      </c>
      <c r="B222" s="71">
        <v>1211</v>
      </c>
      <c r="C222" s="474" t="s">
        <v>244</v>
      </c>
      <c r="D222" s="475"/>
      <c r="E222" s="182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 t="str">
        <f t="shared" si="167"/>
        <v/>
      </c>
      <c r="R222" s="76" t="str">
        <f t="shared" si="168"/>
        <v/>
      </c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 t="str">
        <f t="shared" si="169"/>
        <v/>
      </c>
      <c r="AD222" s="79" t="str">
        <f t="shared" si="170"/>
        <v/>
      </c>
      <c r="AE222" s="182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 t="str">
        <f t="shared" si="171"/>
        <v/>
      </c>
      <c r="AP222" s="76" t="str">
        <f t="shared" si="172"/>
        <v/>
      </c>
      <c r="AQ222" s="78"/>
      <c r="AR222" s="78"/>
      <c r="AS222" s="78"/>
      <c r="AT222" s="78"/>
      <c r="AU222" s="78"/>
      <c r="AV222" s="78"/>
      <c r="AW222" s="78"/>
      <c r="AX222" s="78" t="str">
        <f t="shared" si="173"/>
        <v/>
      </c>
      <c r="AY222" s="78" t="str">
        <f t="shared" si="174"/>
        <v/>
      </c>
      <c r="AZ222" s="384"/>
      <c r="BA222" s="385"/>
      <c r="BB222" s="80" t="str">
        <f t="shared" si="175"/>
        <v/>
      </c>
      <c r="BC222" s="182"/>
      <c r="BD222" s="76"/>
      <c r="BE222" s="76"/>
      <c r="BF222" s="76"/>
      <c r="BG222" s="76"/>
      <c r="BH222" s="76" t="str">
        <f t="shared" si="176"/>
        <v/>
      </c>
      <c r="BI222" s="76" t="str">
        <f t="shared" si="177"/>
        <v/>
      </c>
      <c r="BJ222" s="78"/>
      <c r="BK222" s="78"/>
      <c r="BL222" s="78"/>
      <c r="BM222" s="78"/>
      <c r="BN222" s="78"/>
      <c r="BO222" s="78"/>
      <c r="BP222" s="78"/>
      <c r="BQ222" s="78"/>
      <c r="BR222" s="78"/>
      <c r="BS222" s="78"/>
      <c r="BT222" s="78" t="str">
        <f t="shared" si="178"/>
        <v/>
      </c>
      <c r="BU222" s="78" t="str">
        <f t="shared" si="179"/>
        <v/>
      </c>
      <c r="BV222" s="82"/>
      <c r="BW222" s="82"/>
      <c r="BX222" s="82"/>
      <c r="BY222" s="82"/>
      <c r="BZ222" s="82"/>
      <c r="CA222" s="82" t="str">
        <f t="shared" si="180"/>
        <v/>
      </c>
      <c r="CB222" s="82" t="str">
        <f t="shared" si="181"/>
        <v/>
      </c>
      <c r="CC222" s="84"/>
      <c r="CD222" s="84"/>
      <c r="CE222" s="84"/>
      <c r="CF222" s="84"/>
      <c r="CG222" s="84"/>
      <c r="CH222" s="84" t="str">
        <f t="shared" si="182"/>
        <v/>
      </c>
      <c r="CI222" s="84" t="str">
        <f t="shared" si="183"/>
        <v/>
      </c>
      <c r="CJ222" s="86"/>
      <c r="CK222" s="86"/>
      <c r="CL222" s="86"/>
      <c r="CM222" s="86"/>
      <c r="CN222" s="86"/>
      <c r="CO222" s="86" t="str">
        <f t="shared" si="184"/>
        <v/>
      </c>
      <c r="CP222" s="86" t="str">
        <f t="shared" si="185"/>
        <v/>
      </c>
      <c r="CQ222" s="182"/>
      <c r="CR222" s="76"/>
      <c r="CS222" s="88"/>
      <c r="CT222" s="88"/>
      <c r="CU222" s="88"/>
      <c r="CV222" s="88"/>
      <c r="CW222" s="88"/>
      <c r="CX222" s="88"/>
      <c r="CY222" s="88" t="str">
        <f t="shared" si="186"/>
        <v/>
      </c>
      <c r="CZ222" s="89" t="str">
        <f t="shared" si="187"/>
        <v/>
      </c>
      <c r="DA222" s="386"/>
      <c r="DB222" s="385"/>
      <c r="DC222" s="80" t="str">
        <f t="shared" si="188"/>
        <v/>
      </c>
      <c r="DD222" s="162" t="str">
        <f t="shared" si="189"/>
        <v/>
      </c>
      <c r="DE222" s="162" t="str">
        <f t="shared" si="190"/>
        <v/>
      </c>
      <c r="DF222" s="162" t="str">
        <f t="shared" si="191"/>
        <v/>
      </c>
      <c r="DG222" s="162" t="str">
        <f t="shared" si="192"/>
        <v/>
      </c>
      <c r="DH222" s="93" t="str">
        <f t="shared" si="193"/>
        <v/>
      </c>
      <c r="DI222" s="94" t="str">
        <f t="shared" si="194"/>
        <v/>
      </c>
      <c r="DJ222" s="95" t="str">
        <f t="shared" si="195"/>
        <v/>
      </c>
      <c r="DK222" s="96" t="str">
        <f t="shared" si="196"/>
        <v/>
      </c>
      <c r="DL222" s="97" t="str">
        <f t="shared" si="197"/>
        <v/>
      </c>
      <c r="DM222" s="164" t="str">
        <f t="shared" si="198"/>
        <v/>
      </c>
      <c r="DN222" s="225" t="str">
        <f t="shared" si="199"/>
        <v/>
      </c>
      <c r="DO222" s="225">
        <f t="shared" si="200"/>
        <v>81</v>
      </c>
      <c r="DP222" s="225">
        <f t="shared" si="201"/>
        <v>76</v>
      </c>
      <c r="DQ222" s="171">
        <f t="shared" si="202"/>
        <v>78.5</v>
      </c>
    </row>
    <row r="223" spans="1:121" ht="18" hidden="1" customHeight="1">
      <c r="A223" s="70">
        <v>319905110231</v>
      </c>
      <c r="B223" s="103">
        <v>1682</v>
      </c>
      <c r="C223" s="465" t="s">
        <v>245</v>
      </c>
      <c r="D223" s="466"/>
      <c r="E223" s="182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 t="str">
        <f t="shared" si="167"/>
        <v/>
      </c>
      <c r="R223" s="76" t="str">
        <f t="shared" si="168"/>
        <v/>
      </c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 t="str">
        <f t="shared" si="169"/>
        <v/>
      </c>
      <c r="AD223" s="79" t="str">
        <f t="shared" si="170"/>
        <v/>
      </c>
      <c r="AE223" s="182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 t="str">
        <f t="shared" si="171"/>
        <v/>
      </c>
      <c r="AP223" s="76" t="str">
        <f t="shared" si="172"/>
        <v/>
      </c>
      <c r="AQ223" s="78"/>
      <c r="AR223" s="78"/>
      <c r="AS223" s="78"/>
      <c r="AT223" s="78"/>
      <c r="AU223" s="78"/>
      <c r="AV223" s="78"/>
      <c r="AW223" s="78"/>
      <c r="AX223" s="78" t="str">
        <f t="shared" si="173"/>
        <v/>
      </c>
      <c r="AY223" s="78" t="str">
        <f t="shared" si="174"/>
        <v/>
      </c>
      <c r="AZ223" s="384"/>
      <c r="BA223" s="385"/>
      <c r="BB223" s="80" t="str">
        <f t="shared" si="175"/>
        <v/>
      </c>
      <c r="BC223" s="182"/>
      <c r="BD223" s="76"/>
      <c r="BE223" s="76"/>
      <c r="BF223" s="76"/>
      <c r="BG223" s="76"/>
      <c r="BH223" s="76" t="str">
        <f t="shared" si="176"/>
        <v/>
      </c>
      <c r="BI223" s="76" t="str">
        <f t="shared" si="177"/>
        <v/>
      </c>
      <c r="BJ223" s="78"/>
      <c r="BK223" s="78"/>
      <c r="BL223" s="78"/>
      <c r="BM223" s="78"/>
      <c r="BN223" s="78"/>
      <c r="BO223" s="78"/>
      <c r="BP223" s="78"/>
      <c r="BQ223" s="78"/>
      <c r="BR223" s="78"/>
      <c r="BS223" s="78"/>
      <c r="BT223" s="78" t="str">
        <f t="shared" si="178"/>
        <v/>
      </c>
      <c r="BU223" s="78" t="str">
        <f t="shared" si="179"/>
        <v/>
      </c>
      <c r="BV223" s="82"/>
      <c r="BW223" s="82"/>
      <c r="BX223" s="82"/>
      <c r="BY223" s="82"/>
      <c r="BZ223" s="82"/>
      <c r="CA223" s="82" t="str">
        <f t="shared" si="180"/>
        <v/>
      </c>
      <c r="CB223" s="82" t="str">
        <f t="shared" si="181"/>
        <v/>
      </c>
      <c r="CC223" s="84"/>
      <c r="CD223" s="84"/>
      <c r="CE223" s="84"/>
      <c r="CF223" s="84"/>
      <c r="CG223" s="84"/>
      <c r="CH223" s="84" t="str">
        <f t="shared" si="182"/>
        <v/>
      </c>
      <c r="CI223" s="84" t="str">
        <f t="shared" si="183"/>
        <v/>
      </c>
      <c r="CJ223" s="86"/>
      <c r="CK223" s="86"/>
      <c r="CL223" s="86"/>
      <c r="CM223" s="86"/>
      <c r="CN223" s="86"/>
      <c r="CO223" s="86" t="str">
        <f t="shared" si="184"/>
        <v/>
      </c>
      <c r="CP223" s="86" t="str">
        <f t="shared" si="185"/>
        <v/>
      </c>
      <c r="CQ223" s="182"/>
      <c r="CR223" s="76"/>
      <c r="CS223" s="88"/>
      <c r="CT223" s="88"/>
      <c r="CU223" s="88"/>
      <c r="CV223" s="88"/>
      <c r="CW223" s="88"/>
      <c r="CX223" s="88"/>
      <c r="CY223" s="88" t="str">
        <f t="shared" si="186"/>
        <v/>
      </c>
      <c r="CZ223" s="89" t="str">
        <f t="shared" si="187"/>
        <v/>
      </c>
      <c r="DA223" s="386"/>
      <c r="DB223" s="385"/>
      <c r="DC223" s="80" t="str">
        <f t="shared" si="188"/>
        <v/>
      </c>
      <c r="DD223" s="162" t="str">
        <f t="shared" si="189"/>
        <v/>
      </c>
      <c r="DE223" s="162" t="str">
        <f t="shared" si="190"/>
        <v/>
      </c>
      <c r="DF223" s="162" t="str">
        <f t="shared" si="191"/>
        <v/>
      </c>
      <c r="DG223" s="162" t="str">
        <f t="shared" si="192"/>
        <v/>
      </c>
      <c r="DH223" s="93" t="str">
        <f t="shared" si="193"/>
        <v/>
      </c>
      <c r="DI223" s="94" t="str">
        <f t="shared" si="194"/>
        <v/>
      </c>
      <c r="DJ223" s="95" t="str">
        <f t="shared" si="195"/>
        <v/>
      </c>
      <c r="DK223" s="96" t="str">
        <f t="shared" si="196"/>
        <v/>
      </c>
      <c r="DL223" s="97" t="str">
        <f t="shared" si="197"/>
        <v/>
      </c>
      <c r="DM223" s="164" t="str">
        <f t="shared" si="198"/>
        <v/>
      </c>
      <c r="DN223" s="225" t="str">
        <f t="shared" si="199"/>
        <v/>
      </c>
      <c r="DO223" s="225" t="str">
        <f t="shared" si="200"/>
        <v/>
      </c>
      <c r="DP223" s="225" t="str">
        <f t="shared" si="201"/>
        <v/>
      </c>
      <c r="DQ223" s="171" t="str">
        <f t="shared" si="202"/>
        <v/>
      </c>
    </row>
    <row r="224" spans="1:121" ht="18" hidden="1" customHeight="1">
      <c r="A224" s="70">
        <v>406913150544</v>
      </c>
      <c r="B224" s="71">
        <v>1004</v>
      </c>
      <c r="C224" s="476" t="s">
        <v>246</v>
      </c>
      <c r="D224" s="477"/>
      <c r="E224" s="182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 t="str">
        <f t="shared" si="167"/>
        <v/>
      </c>
      <c r="R224" s="76" t="str">
        <f t="shared" si="168"/>
        <v/>
      </c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 t="str">
        <f t="shared" si="169"/>
        <v/>
      </c>
      <c r="AD224" s="79" t="str">
        <f t="shared" si="170"/>
        <v/>
      </c>
      <c r="AE224" s="182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 t="str">
        <f t="shared" si="171"/>
        <v/>
      </c>
      <c r="AP224" s="76" t="str">
        <f t="shared" si="172"/>
        <v/>
      </c>
      <c r="AQ224" s="78"/>
      <c r="AR224" s="78"/>
      <c r="AS224" s="78"/>
      <c r="AT224" s="78"/>
      <c r="AU224" s="78"/>
      <c r="AV224" s="78"/>
      <c r="AW224" s="78"/>
      <c r="AX224" s="78" t="str">
        <f t="shared" si="173"/>
        <v/>
      </c>
      <c r="AY224" s="78" t="str">
        <f t="shared" si="174"/>
        <v/>
      </c>
      <c r="AZ224" s="384"/>
      <c r="BA224" s="385"/>
      <c r="BB224" s="80" t="str">
        <f t="shared" si="175"/>
        <v/>
      </c>
      <c r="BC224" s="182"/>
      <c r="BD224" s="76"/>
      <c r="BE224" s="76"/>
      <c r="BF224" s="76"/>
      <c r="BG224" s="76"/>
      <c r="BH224" s="76" t="str">
        <f t="shared" si="176"/>
        <v/>
      </c>
      <c r="BI224" s="76" t="str">
        <f t="shared" si="177"/>
        <v/>
      </c>
      <c r="BJ224" s="78"/>
      <c r="BK224" s="78"/>
      <c r="BL224" s="78"/>
      <c r="BM224" s="78"/>
      <c r="BN224" s="78"/>
      <c r="BO224" s="78"/>
      <c r="BP224" s="78"/>
      <c r="BQ224" s="78"/>
      <c r="BR224" s="78"/>
      <c r="BS224" s="78"/>
      <c r="BT224" s="78" t="str">
        <f t="shared" si="178"/>
        <v/>
      </c>
      <c r="BU224" s="78" t="str">
        <f t="shared" si="179"/>
        <v/>
      </c>
      <c r="BV224" s="82"/>
      <c r="BW224" s="82"/>
      <c r="BX224" s="82"/>
      <c r="BY224" s="82"/>
      <c r="BZ224" s="82"/>
      <c r="CA224" s="82" t="str">
        <f t="shared" si="180"/>
        <v/>
      </c>
      <c r="CB224" s="82" t="str">
        <f t="shared" si="181"/>
        <v/>
      </c>
      <c r="CC224" s="84"/>
      <c r="CD224" s="84"/>
      <c r="CE224" s="84"/>
      <c r="CF224" s="84"/>
      <c r="CG224" s="84"/>
      <c r="CH224" s="84" t="str">
        <f t="shared" si="182"/>
        <v/>
      </c>
      <c r="CI224" s="84" t="str">
        <f t="shared" si="183"/>
        <v/>
      </c>
      <c r="CJ224" s="86"/>
      <c r="CK224" s="86"/>
      <c r="CL224" s="86"/>
      <c r="CM224" s="86"/>
      <c r="CN224" s="86"/>
      <c r="CO224" s="86" t="str">
        <f t="shared" si="184"/>
        <v/>
      </c>
      <c r="CP224" s="86" t="str">
        <f t="shared" si="185"/>
        <v/>
      </c>
      <c r="CQ224" s="182"/>
      <c r="CR224" s="76"/>
      <c r="CS224" s="88"/>
      <c r="CT224" s="88"/>
      <c r="CU224" s="88"/>
      <c r="CV224" s="88"/>
      <c r="CW224" s="88"/>
      <c r="CX224" s="88"/>
      <c r="CY224" s="88" t="str">
        <f t="shared" si="186"/>
        <v/>
      </c>
      <c r="CZ224" s="89" t="str">
        <f t="shared" si="187"/>
        <v/>
      </c>
      <c r="DA224" s="386"/>
      <c r="DB224" s="385"/>
      <c r="DC224" s="80" t="str">
        <f t="shared" si="188"/>
        <v/>
      </c>
      <c r="DD224" s="162" t="str">
        <f t="shared" si="189"/>
        <v/>
      </c>
      <c r="DE224" s="162" t="str">
        <f t="shared" si="190"/>
        <v/>
      </c>
      <c r="DF224" s="162" t="str">
        <f t="shared" si="191"/>
        <v/>
      </c>
      <c r="DG224" s="162" t="str">
        <f t="shared" si="192"/>
        <v/>
      </c>
      <c r="DH224" s="93" t="str">
        <f t="shared" si="193"/>
        <v/>
      </c>
      <c r="DI224" s="94" t="str">
        <f t="shared" si="194"/>
        <v/>
      </c>
      <c r="DJ224" s="95" t="str">
        <f t="shared" si="195"/>
        <v/>
      </c>
      <c r="DK224" s="96" t="str">
        <f t="shared" si="196"/>
        <v/>
      </c>
      <c r="DL224" s="97" t="str">
        <f t="shared" si="197"/>
        <v/>
      </c>
      <c r="DM224" s="164" t="str">
        <f t="shared" si="198"/>
        <v/>
      </c>
      <c r="DN224" s="225" t="str">
        <f t="shared" si="199"/>
        <v/>
      </c>
      <c r="DO224" s="225">
        <f t="shared" si="200"/>
        <v>83</v>
      </c>
      <c r="DP224" s="225">
        <f t="shared" si="201"/>
        <v>82</v>
      </c>
      <c r="DQ224" s="171">
        <f t="shared" si="202"/>
        <v>82.5</v>
      </c>
    </row>
    <row r="225" spans="1:121" ht="18" hidden="1" customHeight="1">
      <c r="A225" s="70">
        <v>406940150018</v>
      </c>
      <c r="B225" s="71">
        <v>1683</v>
      </c>
      <c r="C225" s="474" t="s">
        <v>247</v>
      </c>
      <c r="D225" s="475"/>
      <c r="E225" s="182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 t="str">
        <f t="shared" si="167"/>
        <v/>
      </c>
      <c r="R225" s="76" t="str">
        <f t="shared" si="168"/>
        <v/>
      </c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 t="str">
        <f t="shared" si="169"/>
        <v/>
      </c>
      <c r="AD225" s="79" t="str">
        <f t="shared" si="170"/>
        <v/>
      </c>
      <c r="AE225" s="182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 t="str">
        <f t="shared" si="171"/>
        <v/>
      </c>
      <c r="AP225" s="76" t="str">
        <f t="shared" si="172"/>
        <v/>
      </c>
      <c r="AQ225" s="78"/>
      <c r="AR225" s="78"/>
      <c r="AS225" s="78"/>
      <c r="AT225" s="78"/>
      <c r="AU225" s="78"/>
      <c r="AV225" s="78"/>
      <c r="AW225" s="78"/>
      <c r="AX225" s="78" t="str">
        <f t="shared" si="173"/>
        <v/>
      </c>
      <c r="AY225" s="78" t="str">
        <f t="shared" si="174"/>
        <v/>
      </c>
      <c r="AZ225" s="384"/>
      <c r="BA225" s="385"/>
      <c r="BB225" s="80" t="str">
        <f t="shared" si="175"/>
        <v/>
      </c>
      <c r="BC225" s="182"/>
      <c r="BD225" s="76"/>
      <c r="BE225" s="76"/>
      <c r="BF225" s="76"/>
      <c r="BG225" s="76"/>
      <c r="BH225" s="76" t="str">
        <f t="shared" si="176"/>
        <v/>
      </c>
      <c r="BI225" s="76" t="str">
        <f t="shared" si="177"/>
        <v/>
      </c>
      <c r="BJ225" s="78"/>
      <c r="BK225" s="78"/>
      <c r="BL225" s="78"/>
      <c r="BM225" s="78"/>
      <c r="BN225" s="78"/>
      <c r="BO225" s="78"/>
      <c r="BP225" s="78"/>
      <c r="BQ225" s="78"/>
      <c r="BR225" s="78"/>
      <c r="BS225" s="78"/>
      <c r="BT225" s="78" t="str">
        <f t="shared" si="178"/>
        <v/>
      </c>
      <c r="BU225" s="78" t="str">
        <f t="shared" si="179"/>
        <v/>
      </c>
      <c r="BV225" s="82"/>
      <c r="BW225" s="82"/>
      <c r="BX225" s="82"/>
      <c r="BY225" s="82"/>
      <c r="BZ225" s="82"/>
      <c r="CA225" s="82" t="str">
        <f t="shared" si="180"/>
        <v/>
      </c>
      <c r="CB225" s="82" t="str">
        <f t="shared" si="181"/>
        <v/>
      </c>
      <c r="CC225" s="84"/>
      <c r="CD225" s="84"/>
      <c r="CE225" s="84"/>
      <c r="CF225" s="84"/>
      <c r="CG225" s="84"/>
      <c r="CH225" s="84" t="str">
        <f t="shared" si="182"/>
        <v/>
      </c>
      <c r="CI225" s="84" t="str">
        <f t="shared" si="183"/>
        <v/>
      </c>
      <c r="CJ225" s="86"/>
      <c r="CK225" s="86"/>
      <c r="CL225" s="86"/>
      <c r="CM225" s="86"/>
      <c r="CN225" s="86"/>
      <c r="CO225" s="86" t="str">
        <f t="shared" si="184"/>
        <v/>
      </c>
      <c r="CP225" s="86" t="str">
        <f t="shared" si="185"/>
        <v/>
      </c>
      <c r="CQ225" s="182"/>
      <c r="CR225" s="76"/>
      <c r="CS225" s="88"/>
      <c r="CT225" s="88"/>
      <c r="CU225" s="88"/>
      <c r="CV225" s="88"/>
      <c r="CW225" s="88"/>
      <c r="CX225" s="88"/>
      <c r="CY225" s="88" t="str">
        <f t="shared" si="186"/>
        <v/>
      </c>
      <c r="CZ225" s="89" t="str">
        <f t="shared" si="187"/>
        <v/>
      </c>
      <c r="DA225" s="386"/>
      <c r="DB225" s="385"/>
      <c r="DC225" s="80" t="str">
        <f t="shared" si="188"/>
        <v/>
      </c>
      <c r="DD225" s="162" t="str">
        <f t="shared" si="189"/>
        <v/>
      </c>
      <c r="DE225" s="162" t="str">
        <f t="shared" si="190"/>
        <v/>
      </c>
      <c r="DF225" s="162" t="str">
        <f t="shared" si="191"/>
        <v/>
      </c>
      <c r="DG225" s="162" t="str">
        <f t="shared" si="192"/>
        <v/>
      </c>
      <c r="DH225" s="93" t="str">
        <f t="shared" si="193"/>
        <v/>
      </c>
      <c r="DI225" s="94" t="str">
        <f t="shared" si="194"/>
        <v/>
      </c>
      <c r="DJ225" s="95" t="str">
        <f t="shared" si="195"/>
        <v/>
      </c>
      <c r="DK225" s="96" t="str">
        <f t="shared" si="196"/>
        <v/>
      </c>
      <c r="DL225" s="97" t="str">
        <f t="shared" si="197"/>
        <v/>
      </c>
      <c r="DM225" s="164" t="str">
        <f t="shared" si="198"/>
        <v/>
      </c>
      <c r="DN225" s="225" t="str">
        <f t="shared" si="199"/>
        <v/>
      </c>
      <c r="DO225" s="225">
        <f t="shared" si="200"/>
        <v>89</v>
      </c>
      <c r="DP225" s="225">
        <f t="shared" si="201"/>
        <v>83</v>
      </c>
      <c r="DQ225" s="171">
        <f t="shared" si="202"/>
        <v>86</v>
      </c>
    </row>
    <row r="226" spans="1:121" ht="18" hidden="1" customHeight="1">
      <c r="A226" s="70">
        <v>319905140032</v>
      </c>
      <c r="B226" s="71">
        <v>347</v>
      </c>
      <c r="C226" s="474" t="s">
        <v>248</v>
      </c>
      <c r="D226" s="475"/>
      <c r="E226" s="182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 t="str">
        <f t="shared" si="167"/>
        <v/>
      </c>
      <c r="R226" s="76" t="str">
        <f t="shared" si="168"/>
        <v/>
      </c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 t="str">
        <f t="shared" si="169"/>
        <v/>
      </c>
      <c r="AD226" s="79" t="str">
        <f t="shared" si="170"/>
        <v/>
      </c>
      <c r="AE226" s="182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 t="str">
        <f t="shared" si="171"/>
        <v/>
      </c>
      <c r="AP226" s="76" t="str">
        <f t="shared" si="172"/>
        <v/>
      </c>
      <c r="AQ226" s="78"/>
      <c r="AR226" s="78"/>
      <c r="AS226" s="78"/>
      <c r="AT226" s="78"/>
      <c r="AU226" s="78"/>
      <c r="AV226" s="78"/>
      <c r="AW226" s="78"/>
      <c r="AX226" s="78" t="str">
        <f t="shared" si="173"/>
        <v/>
      </c>
      <c r="AY226" s="78" t="str">
        <f t="shared" si="174"/>
        <v/>
      </c>
      <c r="AZ226" s="384"/>
      <c r="BA226" s="385"/>
      <c r="BB226" s="80" t="str">
        <f t="shared" si="175"/>
        <v/>
      </c>
      <c r="BC226" s="182"/>
      <c r="BD226" s="76"/>
      <c r="BE226" s="76"/>
      <c r="BF226" s="76"/>
      <c r="BG226" s="76"/>
      <c r="BH226" s="76" t="str">
        <f t="shared" si="176"/>
        <v/>
      </c>
      <c r="BI226" s="76" t="str">
        <f t="shared" si="177"/>
        <v/>
      </c>
      <c r="BJ226" s="78"/>
      <c r="BK226" s="78"/>
      <c r="BL226" s="78"/>
      <c r="BM226" s="78"/>
      <c r="BN226" s="78"/>
      <c r="BO226" s="78"/>
      <c r="BP226" s="78"/>
      <c r="BQ226" s="78"/>
      <c r="BR226" s="78"/>
      <c r="BS226" s="78"/>
      <c r="BT226" s="78" t="str">
        <f t="shared" si="178"/>
        <v/>
      </c>
      <c r="BU226" s="78" t="str">
        <f t="shared" si="179"/>
        <v/>
      </c>
      <c r="BV226" s="82"/>
      <c r="BW226" s="82"/>
      <c r="BX226" s="82"/>
      <c r="BY226" s="82"/>
      <c r="BZ226" s="82"/>
      <c r="CA226" s="82" t="str">
        <f t="shared" si="180"/>
        <v/>
      </c>
      <c r="CB226" s="82" t="str">
        <f t="shared" si="181"/>
        <v/>
      </c>
      <c r="CC226" s="84"/>
      <c r="CD226" s="84"/>
      <c r="CE226" s="84"/>
      <c r="CF226" s="84"/>
      <c r="CG226" s="84"/>
      <c r="CH226" s="84" t="str">
        <f t="shared" si="182"/>
        <v/>
      </c>
      <c r="CI226" s="84" t="str">
        <f t="shared" si="183"/>
        <v/>
      </c>
      <c r="CJ226" s="86"/>
      <c r="CK226" s="86"/>
      <c r="CL226" s="86"/>
      <c r="CM226" s="86"/>
      <c r="CN226" s="86"/>
      <c r="CO226" s="86" t="str">
        <f t="shared" si="184"/>
        <v/>
      </c>
      <c r="CP226" s="86" t="str">
        <f t="shared" si="185"/>
        <v/>
      </c>
      <c r="CQ226" s="182"/>
      <c r="CR226" s="76"/>
      <c r="CS226" s="88"/>
      <c r="CT226" s="88"/>
      <c r="CU226" s="88"/>
      <c r="CV226" s="88"/>
      <c r="CW226" s="88"/>
      <c r="CX226" s="88"/>
      <c r="CY226" s="88" t="str">
        <f t="shared" si="186"/>
        <v/>
      </c>
      <c r="CZ226" s="89" t="str">
        <f t="shared" si="187"/>
        <v/>
      </c>
      <c r="DA226" s="386"/>
      <c r="DB226" s="385"/>
      <c r="DC226" s="80" t="str">
        <f t="shared" si="188"/>
        <v/>
      </c>
      <c r="DD226" s="162" t="str">
        <f t="shared" si="189"/>
        <v/>
      </c>
      <c r="DE226" s="162" t="str">
        <f t="shared" si="190"/>
        <v/>
      </c>
      <c r="DF226" s="162" t="str">
        <f t="shared" si="191"/>
        <v/>
      </c>
      <c r="DG226" s="162" t="str">
        <f t="shared" si="192"/>
        <v/>
      </c>
      <c r="DH226" s="93" t="str">
        <f t="shared" si="193"/>
        <v/>
      </c>
      <c r="DI226" s="94" t="str">
        <f t="shared" si="194"/>
        <v/>
      </c>
      <c r="DJ226" s="95" t="str">
        <f t="shared" si="195"/>
        <v/>
      </c>
      <c r="DK226" s="96" t="str">
        <f t="shared" si="196"/>
        <v/>
      </c>
      <c r="DL226" s="97" t="str">
        <f t="shared" si="197"/>
        <v/>
      </c>
      <c r="DM226" s="164" t="str">
        <f t="shared" si="198"/>
        <v/>
      </c>
      <c r="DN226" s="225" t="str">
        <f t="shared" si="199"/>
        <v/>
      </c>
      <c r="DO226" s="225">
        <f t="shared" si="200"/>
        <v>81</v>
      </c>
      <c r="DP226" s="225" t="str">
        <f t="shared" ref="DP226:DP240" si="203">DL53</f>
        <v/>
      </c>
      <c r="DQ226" s="171">
        <f t="shared" si="202"/>
        <v>81</v>
      </c>
    </row>
    <row r="227" spans="1:121" ht="18" hidden="1" customHeight="1">
      <c r="A227" s="70">
        <v>305418120312</v>
      </c>
      <c r="B227" s="71">
        <v>1684</v>
      </c>
      <c r="C227" s="474" t="s">
        <v>249</v>
      </c>
      <c r="D227" s="475"/>
      <c r="E227" s="182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 t="str">
        <f t="shared" si="167"/>
        <v/>
      </c>
      <c r="R227" s="76" t="str">
        <f t="shared" si="168"/>
        <v/>
      </c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 t="str">
        <f t="shared" si="169"/>
        <v/>
      </c>
      <c r="AD227" s="79" t="str">
        <f t="shared" si="170"/>
        <v/>
      </c>
      <c r="AE227" s="182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 t="str">
        <f t="shared" si="171"/>
        <v/>
      </c>
      <c r="AP227" s="76" t="str">
        <f t="shared" si="172"/>
        <v/>
      </c>
      <c r="AQ227" s="78"/>
      <c r="AR227" s="78"/>
      <c r="AS227" s="78"/>
      <c r="AT227" s="78"/>
      <c r="AU227" s="78"/>
      <c r="AV227" s="78"/>
      <c r="AW227" s="78"/>
      <c r="AX227" s="78" t="str">
        <f t="shared" si="173"/>
        <v/>
      </c>
      <c r="AY227" s="78" t="str">
        <f t="shared" si="174"/>
        <v/>
      </c>
      <c r="AZ227" s="384"/>
      <c r="BA227" s="385"/>
      <c r="BB227" s="80" t="str">
        <f t="shared" si="175"/>
        <v/>
      </c>
      <c r="BC227" s="182"/>
      <c r="BD227" s="76"/>
      <c r="BE227" s="76"/>
      <c r="BF227" s="76"/>
      <c r="BG227" s="76"/>
      <c r="BH227" s="76" t="str">
        <f t="shared" si="176"/>
        <v/>
      </c>
      <c r="BI227" s="76" t="str">
        <f t="shared" si="177"/>
        <v/>
      </c>
      <c r="BJ227" s="78"/>
      <c r="BK227" s="78"/>
      <c r="BL227" s="78"/>
      <c r="BM227" s="78"/>
      <c r="BN227" s="78"/>
      <c r="BO227" s="78"/>
      <c r="BP227" s="78"/>
      <c r="BQ227" s="78"/>
      <c r="BR227" s="78"/>
      <c r="BS227" s="78"/>
      <c r="BT227" s="78" t="str">
        <f t="shared" si="178"/>
        <v/>
      </c>
      <c r="BU227" s="78" t="str">
        <f t="shared" si="179"/>
        <v/>
      </c>
      <c r="BV227" s="82"/>
      <c r="BW227" s="82"/>
      <c r="BX227" s="82"/>
      <c r="BY227" s="82"/>
      <c r="BZ227" s="82"/>
      <c r="CA227" s="82" t="str">
        <f t="shared" si="180"/>
        <v/>
      </c>
      <c r="CB227" s="82" t="str">
        <f t="shared" si="181"/>
        <v/>
      </c>
      <c r="CC227" s="84"/>
      <c r="CD227" s="84"/>
      <c r="CE227" s="84"/>
      <c r="CF227" s="84"/>
      <c r="CG227" s="84"/>
      <c r="CH227" s="84" t="str">
        <f t="shared" si="182"/>
        <v/>
      </c>
      <c r="CI227" s="84" t="str">
        <f t="shared" si="183"/>
        <v/>
      </c>
      <c r="CJ227" s="86"/>
      <c r="CK227" s="86"/>
      <c r="CL227" s="86"/>
      <c r="CM227" s="86"/>
      <c r="CN227" s="86"/>
      <c r="CO227" s="86" t="str">
        <f t="shared" si="184"/>
        <v/>
      </c>
      <c r="CP227" s="86" t="str">
        <f t="shared" si="185"/>
        <v/>
      </c>
      <c r="CQ227" s="182"/>
      <c r="CR227" s="76"/>
      <c r="CS227" s="88"/>
      <c r="CT227" s="88"/>
      <c r="CU227" s="88"/>
      <c r="CV227" s="88"/>
      <c r="CW227" s="88"/>
      <c r="CX227" s="88"/>
      <c r="CY227" s="88" t="str">
        <f t="shared" si="186"/>
        <v/>
      </c>
      <c r="CZ227" s="89" t="str">
        <f t="shared" si="187"/>
        <v/>
      </c>
      <c r="DA227" s="386"/>
      <c r="DB227" s="385"/>
      <c r="DC227" s="80" t="str">
        <f t="shared" si="188"/>
        <v/>
      </c>
      <c r="DD227" s="162" t="str">
        <f t="shared" si="189"/>
        <v/>
      </c>
      <c r="DE227" s="162" t="str">
        <f t="shared" si="190"/>
        <v/>
      </c>
      <c r="DF227" s="162" t="str">
        <f t="shared" si="191"/>
        <v/>
      </c>
      <c r="DG227" s="162" t="str">
        <f t="shared" si="192"/>
        <v/>
      </c>
      <c r="DH227" s="93" t="str">
        <f t="shared" si="193"/>
        <v/>
      </c>
      <c r="DI227" s="94" t="str">
        <f t="shared" si="194"/>
        <v/>
      </c>
      <c r="DJ227" s="95" t="str">
        <f t="shared" si="195"/>
        <v/>
      </c>
      <c r="DK227" s="96" t="str">
        <f t="shared" si="196"/>
        <v/>
      </c>
      <c r="DL227" s="97" t="str">
        <f t="shared" si="197"/>
        <v/>
      </c>
      <c r="DM227" s="164" t="str">
        <f t="shared" si="198"/>
        <v/>
      </c>
      <c r="DN227" s="225" t="str">
        <f t="shared" si="199"/>
        <v/>
      </c>
      <c r="DO227" s="225" t="str">
        <f t="shared" ref="DO227:DO240" si="204">DL121</f>
        <v/>
      </c>
      <c r="DP227" s="225" t="str">
        <f t="shared" si="203"/>
        <v/>
      </c>
      <c r="DQ227" s="171" t="str">
        <f t="shared" si="202"/>
        <v/>
      </c>
    </row>
    <row r="228" spans="1:121" ht="18" hidden="1" customHeight="1">
      <c r="A228" s="70">
        <v>136678050260</v>
      </c>
      <c r="B228" s="103">
        <v>1685</v>
      </c>
      <c r="C228" s="468" t="s">
        <v>250</v>
      </c>
      <c r="D228" s="469"/>
      <c r="E228" s="182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 t="str">
        <f t="shared" si="167"/>
        <v/>
      </c>
      <c r="R228" s="76" t="str">
        <f t="shared" si="168"/>
        <v/>
      </c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 t="str">
        <f t="shared" si="169"/>
        <v/>
      </c>
      <c r="AD228" s="79" t="str">
        <f t="shared" si="170"/>
        <v/>
      </c>
      <c r="AE228" s="182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 t="str">
        <f t="shared" si="171"/>
        <v/>
      </c>
      <c r="AP228" s="76" t="str">
        <f t="shared" si="172"/>
        <v/>
      </c>
      <c r="AQ228" s="78"/>
      <c r="AR228" s="78"/>
      <c r="AS228" s="78"/>
      <c r="AT228" s="78"/>
      <c r="AU228" s="78"/>
      <c r="AV228" s="78"/>
      <c r="AW228" s="78"/>
      <c r="AX228" s="78" t="str">
        <f t="shared" si="173"/>
        <v/>
      </c>
      <c r="AY228" s="78" t="str">
        <f t="shared" si="174"/>
        <v/>
      </c>
      <c r="AZ228" s="384"/>
      <c r="BA228" s="385"/>
      <c r="BB228" s="80" t="str">
        <f t="shared" si="175"/>
        <v/>
      </c>
      <c r="BC228" s="182"/>
      <c r="BD228" s="76"/>
      <c r="BE228" s="76"/>
      <c r="BF228" s="76"/>
      <c r="BG228" s="76"/>
      <c r="BH228" s="76" t="str">
        <f t="shared" si="176"/>
        <v/>
      </c>
      <c r="BI228" s="76" t="str">
        <f t="shared" si="177"/>
        <v/>
      </c>
      <c r="BJ228" s="78"/>
      <c r="BK228" s="78"/>
      <c r="BL228" s="78"/>
      <c r="BM228" s="78"/>
      <c r="BN228" s="78"/>
      <c r="BO228" s="78"/>
      <c r="BP228" s="78"/>
      <c r="BQ228" s="78"/>
      <c r="BR228" s="78"/>
      <c r="BS228" s="78"/>
      <c r="BT228" s="78" t="str">
        <f t="shared" si="178"/>
        <v/>
      </c>
      <c r="BU228" s="78" t="str">
        <f t="shared" si="179"/>
        <v/>
      </c>
      <c r="BV228" s="82"/>
      <c r="BW228" s="82"/>
      <c r="BX228" s="82"/>
      <c r="BY228" s="82"/>
      <c r="BZ228" s="82"/>
      <c r="CA228" s="82" t="str">
        <f t="shared" si="180"/>
        <v/>
      </c>
      <c r="CB228" s="82" t="str">
        <f t="shared" si="181"/>
        <v/>
      </c>
      <c r="CC228" s="84"/>
      <c r="CD228" s="84"/>
      <c r="CE228" s="84"/>
      <c r="CF228" s="84"/>
      <c r="CG228" s="84"/>
      <c r="CH228" s="84" t="str">
        <f t="shared" si="182"/>
        <v/>
      </c>
      <c r="CI228" s="84" t="str">
        <f t="shared" si="183"/>
        <v/>
      </c>
      <c r="CJ228" s="86"/>
      <c r="CK228" s="86"/>
      <c r="CL228" s="86"/>
      <c r="CM228" s="86"/>
      <c r="CN228" s="86"/>
      <c r="CO228" s="86" t="str">
        <f t="shared" si="184"/>
        <v/>
      </c>
      <c r="CP228" s="86" t="str">
        <f t="shared" si="185"/>
        <v/>
      </c>
      <c r="CQ228" s="182"/>
      <c r="CR228" s="76"/>
      <c r="CS228" s="88"/>
      <c r="CT228" s="88"/>
      <c r="CU228" s="88"/>
      <c r="CV228" s="88"/>
      <c r="CW228" s="88"/>
      <c r="CX228" s="88"/>
      <c r="CY228" s="88" t="str">
        <f t="shared" si="186"/>
        <v/>
      </c>
      <c r="CZ228" s="89" t="str">
        <f t="shared" si="187"/>
        <v/>
      </c>
      <c r="DA228" s="386"/>
      <c r="DB228" s="385"/>
      <c r="DC228" s="80" t="str">
        <f t="shared" si="188"/>
        <v/>
      </c>
      <c r="DD228" s="162" t="str">
        <f t="shared" si="189"/>
        <v/>
      </c>
      <c r="DE228" s="162" t="str">
        <f t="shared" si="190"/>
        <v/>
      </c>
      <c r="DF228" s="162" t="str">
        <f t="shared" si="191"/>
        <v/>
      </c>
      <c r="DG228" s="162" t="str">
        <f t="shared" si="192"/>
        <v/>
      </c>
      <c r="DH228" s="93" t="str">
        <f t="shared" si="193"/>
        <v/>
      </c>
      <c r="DI228" s="94" t="str">
        <f t="shared" si="194"/>
        <v/>
      </c>
      <c r="DJ228" s="95" t="str">
        <f t="shared" si="195"/>
        <v/>
      </c>
      <c r="DK228" s="96" t="str">
        <f t="shared" si="196"/>
        <v/>
      </c>
      <c r="DL228" s="97" t="str">
        <f t="shared" si="197"/>
        <v/>
      </c>
      <c r="DM228" s="164" t="str">
        <f t="shared" si="198"/>
        <v/>
      </c>
      <c r="DN228" s="225" t="str">
        <f t="shared" si="199"/>
        <v/>
      </c>
      <c r="DO228" s="225" t="str">
        <f t="shared" si="204"/>
        <v/>
      </c>
      <c r="DP228" s="225" t="str">
        <f t="shared" si="203"/>
        <v/>
      </c>
      <c r="DQ228" s="171" t="str">
        <f t="shared" si="202"/>
        <v/>
      </c>
    </row>
    <row r="229" spans="1:121" ht="18" hidden="1" customHeight="1">
      <c r="A229" s="70"/>
      <c r="B229" s="103"/>
      <c r="C229" s="465"/>
      <c r="D229" s="466"/>
      <c r="E229" s="182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 t="str">
        <f t="shared" si="167"/>
        <v/>
      </c>
      <c r="R229" s="76" t="str">
        <f t="shared" si="168"/>
        <v/>
      </c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 t="str">
        <f t="shared" si="169"/>
        <v/>
      </c>
      <c r="AD229" s="79" t="str">
        <f t="shared" si="170"/>
        <v/>
      </c>
      <c r="AE229" s="182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 t="str">
        <f t="shared" si="171"/>
        <v/>
      </c>
      <c r="AP229" s="76" t="str">
        <f t="shared" si="172"/>
        <v/>
      </c>
      <c r="AQ229" s="78"/>
      <c r="AR229" s="78"/>
      <c r="AS229" s="78"/>
      <c r="AT229" s="78"/>
      <c r="AU229" s="78"/>
      <c r="AV229" s="78"/>
      <c r="AW229" s="78"/>
      <c r="AX229" s="78" t="str">
        <f t="shared" si="173"/>
        <v/>
      </c>
      <c r="AY229" s="78" t="str">
        <f t="shared" si="174"/>
        <v/>
      </c>
      <c r="AZ229" s="384"/>
      <c r="BA229" s="385"/>
      <c r="BB229" s="80" t="str">
        <f t="shared" si="175"/>
        <v/>
      </c>
      <c r="BC229" s="182"/>
      <c r="BD229" s="76"/>
      <c r="BE229" s="76"/>
      <c r="BF229" s="76"/>
      <c r="BG229" s="76"/>
      <c r="BH229" s="76" t="str">
        <f t="shared" si="176"/>
        <v/>
      </c>
      <c r="BI229" s="76" t="str">
        <f t="shared" si="177"/>
        <v/>
      </c>
      <c r="BJ229" s="78"/>
      <c r="BK229" s="78"/>
      <c r="BL229" s="78"/>
      <c r="BM229" s="78"/>
      <c r="BN229" s="78"/>
      <c r="BO229" s="78"/>
      <c r="BP229" s="78"/>
      <c r="BQ229" s="78"/>
      <c r="BR229" s="78"/>
      <c r="BS229" s="78"/>
      <c r="BT229" s="78" t="str">
        <f t="shared" si="178"/>
        <v/>
      </c>
      <c r="BU229" s="78" t="str">
        <f t="shared" si="179"/>
        <v/>
      </c>
      <c r="BV229" s="82"/>
      <c r="BW229" s="82"/>
      <c r="BX229" s="82"/>
      <c r="BY229" s="82"/>
      <c r="BZ229" s="82"/>
      <c r="CA229" s="82" t="str">
        <f t="shared" si="180"/>
        <v/>
      </c>
      <c r="CB229" s="82" t="str">
        <f t="shared" si="181"/>
        <v/>
      </c>
      <c r="CC229" s="84"/>
      <c r="CD229" s="84"/>
      <c r="CE229" s="84"/>
      <c r="CF229" s="84"/>
      <c r="CG229" s="84"/>
      <c r="CH229" s="84" t="str">
        <f t="shared" si="182"/>
        <v/>
      </c>
      <c r="CI229" s="84" t="str">
        <f t="shared" si="183"/>
        <v/>
      </c>
      <c r="CJ229" s="86"/>
      <c r="CK229" s="86"/>
      <c r="CL229" s="86"/>
      <c r="CM229" s="86"/>
      <c r="CN229" s="86"/>
      <c r="CO229" s="86" t="str">
        <f t="shared" si="184"/>
        <v/>
      </c>
      <c r="CP229" s="86" t="str">
        <f t="shared" si="185"/>
        <v/>
      </c>
      <c r="CQ229" s="182"/>
      <c r="CR229" s="76"/>
      <c r="CS229" s="88"/>
      <c r="CT229" s="88"/>
      <c r="CU229" s="88"/>
      <c r="CV229" s="88"/>
      <c r="CW229" s="88"/>
      <c r="CX229" s="88"/>
      <c r="CY229" s="88" t="str">
        <f t="shared" si="186"/>
        <v/>
      </c>
      <c r="CZ229" s="89" t="str">
        <f t="shared" si="187"/>
        <v/>
      </c>
      <c r="DA229" s="386"/>
      <c r="DB229" s="385"/>
      <c r="DC229" s="80" t="str">
        <f t="shared" si="188"/>
        <v/>
      </c>
      <c r="DD229" s="162" t="str">
        <f t="shared" si="189"/>
        <v/>
      </c>
      <c r="DE229" s="162" t="str">
        <f t="shared" si="190"/>
        <v/>
      </c>
      <c r="DF229" s="162" t="str">
        <f t="shared" si="191"/>
        <v/>
      </c>
      <c r="DG229" s="162" t="str">
        <f t="shared" si="192"/>
        <v/>
      </c>
      <c r="DH229" s="93" t="str">
        <f t="shared" si="193"/>
        <v/>
      </c>
      <c r="DI229" s="94" t="str">
        <f t="shared" si="194"/>
        <v/>
      </c>
      <c r="DJ229" s="95" t="str">
        <f t="shared" si="195"/>
        <v/>
      </c>
      <c r="DK229" s="96" t="str">
        <f t="shared" si="196"/>
        <v/>
      </c>
      <c r="DL229" s="97" t="str">
        <f t="shared" si="197"/>
        <v/>
      </c>
      <c r="DM229" s="164" t="str">
        <f t="shared" si="198"/>
        <v/>
      </c>
      <c r="DN229" s="225" t="str">
        <f t="shared" si="199"/>
        <v/>
      </c>
      <c r="DO229" s="225" t="str">
        <f t="shared" si="204"/>
        <v/>
      </c>
      <c r="DP229" s="225" t="str">
        <f t="shared" si="203"/>
        <v/>
      </c>
      <c r="DQ229" s="171" t="str">
        <f t="shared" si="202"/>
        <v/>
      </c>
    </row>
    <row r="230" spans="1:121" ht="18" hidden="1" customHeight="1">
      <c r="A230" s="70">
        <v>406781150177</v>
      </c>
      <c r="B230" s="103">
        <v>1686</v>
      </c>
      <c r="C230" s="468" t="s">
        <v>251</v>
      </c>
      <c r="D230" s="469"/>
      <c r="E230" s="182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 t="str">
        <f t="shared" si="167"/>
        <v/>
      </c>
      <c r="R230" s="76" t="str">
        <f t="shared" si="168"/>
        <v/>
      </c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 t="str">
        <f t="shared" si="169"/>
        <v/>
      </c>
      <c r="AD230" s="79" t="str">
        <f t="shared" si="170"/>
        <v/>
      </c>
      <c r="AE230" s="182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 t="str">
        <f t="shared" si="171"/>
        <v/>
      </c>
      <c r="AP230" s="76" t="str">
        <f t="shared" si="172"/>
        <v/>
      </c>
      <c r="AQ230" s="78"/>
      <c r="AR230" s="78"/>
      <c r="AS230" s="78"/>
      <c r="AT230" s="78"/>
      <c r="AU230" s="78"/>
      <c r="AV230" s="78"/>
      <c r="AW230" s="78"/>
      <c r="AX230" s="78" t="str">
        <f t="shared" si="173"/>
        <v/>
      </c>
      <c r="AY230" s="78" t="str">
        <f t="shared" si="174"/>
        <v/>
      </c>
      <c r="AZ230" s="384"/>
      <c r="BA230" s="385"/>
      <c r="BB230" s="80" t="str">
        <f t="shared" si="175"/>
        <v/>
      </c>
      <c r="BC230" s="182"/>
      <c r="BD230" s="76"/>
      <c r="BE230" s="76"/>
      <c r="BF230" s="76"/>
      <c r="BG230" s="76"/>
      <c r="BH230" s="76" t="str">
        <f t="shared" si="176"/>
        <v/>
      </c>
      <c r="BI230" s="76" t="str">
        <f t="shared" si="177"/>
        <v/>
      </c>
      <c r="BJ230" s="78"/>
      <c r="BK230" s="78"/>
      <c r="BL230" s="78"/>
      <c r="BM230" s="78"/>
      <c r="BN230" s="78"/>
      <c r="BO230" s="78"/>
      <c r="BP230" s="78"/>
      <c r="BQ230" s="78"/>
      <c r="BR230" s="78"/>
      <c r="BS230" s="78"/>
      <c r="BT230" s="78" t="str">
        <f t="shared" si="178"/>
        <v/>
      </c>
      <c r="BU230" s="78" t="str">
        <f t="shared" si="179"/>
        <v/>
      </c>
      <c r="BV230" s="82"/>
      <c r="BW230" s="82"/>
      <c r="BX230" s="82"/>
      <c r="BY230" s="82"/>
      <c r="BZ230" s="82"/>
      <c r="CA230" s="82" t="str">
        <f t="shared" si="180"/>
        <v/>
      </c>
      <c r="CB230" s="82" t="str">
        <f t="shared" si="181"/>
        <v/>
      </c>
      <c r="CC230" s="84"/>
      <c r="CD230" s="84"/>
      <c r="CE230" s="84"/>
      <c r="CF230" s="84"/>
      <c r="CG230" s="84"/>
      <c r="CH230" s="84" t="str">
        <f t="shared" si="182"/>
        <v/>
      </c>
      <c r="CI230" s="84" t="str">
        <f t="shared" si="183"/>
        <v/>
      </c>
      <c r="CJ230" s="86"/>
      <c r="CK230" s="86"/>
      <c r="CL230" s="86"/>
      <c r="CM230" s="86"/>
      <c r="CN230" s="86"/>
      <c r="CO230" s="86" t="str">
        <f t="shared" si="184"/>
        <v/>
      </c>
      <c r="CP230" s="86" t="str">
        <f t="shared" si="185"/>
        <v/>
      </c>
      <c r="CQ230" s="88"/>
      <c r="CR230" s="88"/>
      <c r="CS230" s="88"/>
      <c r="CT230" s="88"/>
      <c r="CU230" s="88"/>
      <c r="CV230" s="88"/>
      <c r="CW230" s="88"/>
      <c r="CX230" s="88"/>
      <c r="CY230" s="88" t="str">
        <f t="shared" si="186"/>
        <v/>
      </c>
      <c r="CZ230" s="89" t="str">
        <f t="shared" si="187"/>
        <v/>
      </c>
      <c r="DA230" s="386"/>
      <c r="DB230" s="385"/>
      <c r="DC230" s="80" t="str">
        <f t="shared" si="188"/>
        <v/>
      </c>
      <c r="DD230" s="162" t="str">
        <f t="shared" si="189"/>
        <v/>
      </c>
      <c r="DE230" s="162" t="str">
        <f t="shared" si="190"/>
        <v/>
      </c>
      <c r="DF230" s="162" t="str">
        <f t="shared" si="191"/>
        <v/>
      </c>
      <c r="DG230" s="162" t="str">
        <f t="shared" si="192"/>
        <v/>
      </c>
      <c r="DH230" s="93" t="str">
        <f t="shared" si="193"/>
        <v/>
      </c>
      <c r="DI230" s="94" t="str">
        <f t="shared" si="194"/>
        <v/>
      </c>
      <c r="DJ230" s="95" t="str">
        <f t="shared" si="195"/>
        <v/>
      </c>
      <c r="DK230" s="96" t="str">
        <f t="shared" si="196"/>
        <v/>
      </c>
      <c r="DL230" s="97" t="str">
        <f t="shared" si="197"/>
        <v/>
      </c>
      <c r="DM230" s="164" t="str">
        <f t="shared" si="198"/>
        <v/>
      </c>
      <c r="DN230" s="225" t="str">
        <f t="shared" si="199"/>
        <v/>
      </c>
      <c r="DO230" s="225" t="str">
        <f t="shared" si="204"/>
        <v/>
      </c>
      <c r="DP230" s="225" t="str">
        <f t="shared" si="203"/>
        <v/>
      </c>
      <c r="DQ230" s="172" t="str">
        <f t="shared" si="202"/>
        <v/>
      </c>
    </row>
    <row r="231" spans="1:121" ht="18" hidden="1" customHeight="1">
      <c r="A231" s="70">
        <v>484513150077</v>
      </c>
      <c r="B231" s="103">
        <v>1687</v>
      </c>
      <c r="C231" s="468" t="s">
        <v>252</v>
      </c>
      <c r="D231" s="469"/>
      <c r="E231" s="182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 t="str">
        <f t="shared" si="167"/>
        <v/>
      </c>
      <c r="R231" s="76" t="str">
        <f t="shared" si="168"/>
        <v/>
      </c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 t="str">
        <f t="shared" si="169"/>
        <v/>
      </c>
      <c r="AD231" s="79" t="str">
        <f t="shared" si="170"/>
        <v/>
      </c>
      <c r="AE231" s="182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 t="str">
        <f t="shared" si="171"/>
        <v/>
      </c>
      <c r="AP231" s="76" t="str">
        <f t="shared" si="172"/>
        <v/>
      </c>
      <c r="AQ231" s="78"/>
      <c r="AR231" s="78"/>
      <c r="AS231" s="78"/>
      <c r="AT231" s="78"/>
      <c r="AU231" s="78"/>
      <c r="AV231" s="78"/>
      <c r="AW231" s="78"/>
      <c r="AX231" s="78" t="str">
        <f t="shared" si="173"/>
        <v/>
      </c>
      <c r="AY231" s="78" t="str">
        <f t="shared" si="174"/>
        <v/>
      </c>
      <c r="AZ231" s="384"/>
      <c r="BA231" s="385"/>
      <c r="BB231" s="80" t="str">
        <f t="shared" si="175"/>
        <v/>
      </c>
      <c r="BC231" s="182"/>
      <c r="BD231" s="76"/>
      <c r="BE231" s="76"/>
      <c r="BF231" s="76"/>
      <c r="BG231" s="76"/>
      <c r="BH231" s="76" t="str">
        <f t="shared" si="176"/>
        <v/>
      </c>
      <c r="BI231" s="76" t="str">
        <f t="shared" si="177"/>
        <v/>
      </c>
      <c r="BJ231" s="78"/>
      <c r="BK231" s="78"/>
      <c r="BL231" s="78"/>
      <c r="BM231" s="78"/>
      <c r="BN231" s="78"/>
      <c r="BO231" s="78"/>
      <c r="BP231" s="78"/>
      <c r="BQ231" s="78"/>
      <c r="BR231" s="78"/>
      <c r="BS231" s="78"/>
      <c r="BT231" s="78" t="str">
        <f t="shared" si="178"/>
        <v/>
      </c>
      <c r="BU231" s="78" t="str">
        <f t="shared" si="179"/>
        <v/>
      </c>
      <c r="BV231" s="82"/>
      <c r="BW231" s="82"/>
      <c r="BX231" s="82"/>
      <c r="BY231" s="82"/>
      <c r="BZ231" s="82"/>
      <c r="CA231" s="82" t="str">
        <f t="shared" si="180"/>
        <v/>
      </c>
      <c r="CB231" s="82" t="str">
        <f t="shared" si="181"/>
        <v/>
      </c>
      <c r="CC231" s="84"/>
      <c r="CD231" s="84"/>
      <c r="CE231" s="84"/>
      <c r="CF231" s="84"/>
      <c r="CG231" s="84"/>
      <c r="CH231" s="84" t="str">
        <f t="shared" si="182"/>
        <v/>
      </c>
      <c r="CI231" s="84" t="str">
        <f t="shared" si="183"/>
        <v/>
      </c>
      <c r="CJ231" s="86"/>
      <c r="CK231" s="86"/>
      <c r="CL231" s="86"/>
      <c r="CM231" s="86"/>
      <c r="CN231" s="86"/>
      <c r="CO231" s="86" t="str">
        <f t="shared" si="184"/>
        <v/>
      </c>
      <c r="CP231" s="86" t="str">
        <f t="shared" si="185"/>
        <v/>
      </c>
      <c r="CQ231" s="88"/>
      <c r="CR231" s="88"/>
      <c r="CS231" s="88"/>
      <c r="CT231" s="88"/>
      <c r="CU231" s="88"/>
      <c r="CV231" s="88"/>
      <c r="CW231" s="88"/>
      <c r="CX231" s="88"/>
      <c r="CY231" s="88" t="str">
        <f t="shared" si="186"/>
        <v/>
      </c>
      <c r="CZ231" s="89" t="str">
        <f t="shared" si="187"/>
        <v/>
      </c>
      <c r="DA231" s="386"/>
      <c r="DB231" s="385"/>
      <c r="DC231" s="80" t="str">
        <f t="shared" si="188"/>
        <v/>
      </c>
      <c r="DD231" s="162" t="str">
        <f t="shared" si="189"/>
        <v/>
      </c>
      <c r="DE231" s="162" t="str">
        <f t="shared" si="190"/>
        <v/>
      </c>
      <c r="DF231" s="162" t="str">
        <f t="shared" si="191"/>
        <v/>
      </c>
      <c r="DG231" s="162" t="str">
        <f t="shared" si="192"/>
        <v/>
      </c>
      <c r="DH231" s="93" t="str">
        <f t="shared" si="193"/>
        <v/>
      </c>
      <c r="DI231" s="94" t="str">
        <f t="shared" si="194"/>
        <v/>
      </c>
      <c r="DJ231" s="95" t="str">
        <f t="shared" si="195"/>
        <v/>
      </c>
      <c r="DK231" s="96" t="str">
        <f t="shared" si="196"/>
        <v/>
      </c>
      <c r="DL231" s="97" t="str">
        <f t="shared" si="197"/>
        <v/>
      </c>
      <c r="DM231" s="164" t="str">
        <f t="shared" si="198"/>
        <v/>
      </c>
      <c r="DN231" s="225" t="str">
        <f t="shared" si="199"/>
        <v/>
      </c>
      <c r="DO231" s="225" t="str">
        <f t="shared" si="204"/>
        <v/>
      </c>
      <c r="DP231" s="225" t="str">
        <f t="shared" si="203"/>
        <v/>
      </c>
      <c r="DQ231" s="172" t="str">
        <f t="shared" si="202"/>
        <v/>
      </c>
    </row>
    <row r="232" spans="1:121" ht="18" hidden="1" customHeight="1">
      <c r="A232" s="70">
        <v>136673050057</v>
      </c>
      <c r="B232" s="103">
        <v>1688</v>
      </c>
      <c r="C232" s="468" t="s">
        <v>253</v>
      </c>
      <c r="D232" s="469"/>
      <c r="E232" s="182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 t="str">
        <f t="shared" si="167"/>
        <v/>
      </c>
      <c r="R232" s="76" t="str">
        <f t="shared" si="168"/>
        <v/>
      </c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 t="str">
        <f t="shared" si="169"/>
        <v/>
      </c>
      <c r="AD232" s="79" t="str">
        <f t="shared" si="170"/>
        <v/>
      </c>
      <c r="AE232" s="182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 t="str">
        <f t="shared" si="171"/>
        <v/>
      </c>
      <c r="AP232" s="76" t="str">
        <f t="shared" si="172"/>
        <v/>
      </c>
      <c r="AQ232" s="78"/>
      <c r="AR232" s="78"/>
      <c r="AS232" s="78"/>
      <c r="AT232" s="78"/>
      <c r="AU232" s="78"/>
      <c r="AV232" s="78"/>
      <c r="AW232" s="78"/>
      <c r="AX232" s="78" t="str">
        <f t="shared" si="173"/>
        <v/>
      </c>
      <c r="AY232" s="78" t="str">
        <f t="shared" si="174"/>
        <v/>
      </c>
      <c r="AZ232" s="384"/>
      <c r="BA232" s="385"/>
      <c r="BB232" s="80" t="str">
        <f t="shared" si="175"/>
        <v/>
      </c>
      <c r="BC232" s="182"/>
      <c r="BD232" s="76"/>
      <c r="BE232" s="76"/>
      <c r="BF232" s="76"/>
      <c r="BG232" s="76"/>
      <c r="BH232" s="76" t="str">
        <f t="shared" si="176"/>
        <v/>
      </c>
      <c r="BI232" s="76" t="str">
        <f t="shared" si="177"/>
        <v/>
      </c>
      <c r="BJ232" s="78"/>
      <c r="BK232" s="78"/>
      <c r="BL232" s="78"/>
      <c r="BM232" s="78"/>
      <c r="BN232" s="78"/>
      <c r="BO232" s="78"/>
      <c r="BP232" s="78"/>
      <c r="BQ232" s="78"/>
      <c r="BR232" s="78"/>
      <c r="BS232" s="78"/>
      <c r="BT232" s="78" t="str">
        <f t="shared" si="178"/>
        <v/>
      </c>
      <c r="BU232" s="78" t="str">
        <f t="shared" si="179"/>
        <v/>
      </c>
      <c r="BV232" s="82"/>
      <c r="BW232" s="82"/>
      <c r="BX232" s="82"/>
      <c r="BY232" s="82"/>
      <c r="BZ232" s="82"/>
      <c r="CA232" s="82" t="str">
        <f t="shared" si="180"/>
        <v/>
      </c>
      <c r="CB232" s="82" t="str">
        <f t="shared" si="181"/>
        <v/>
      </c>
      <c r="CC232" s="84"/>
      <c r="CD232" s="84"/>
      <c r="CE232" s="84"/>
      <c r="CF232" s="84"/>
      <c r="CG232" s="84"/>
      <c r="CH232" s="84" t="str">
        <f t="shared" si="182"/>
        <v/>
      </c>
      <c r="CI232" s="84" t="str">
        <f t="shared" si="183"/>
        <v/>
      </c>
      <c r="CJ232" s="86"/>
      <c r="CK232" s="86"/>
      <c r="CL232" s="86"/>
      <c r="CM232" s="86"/>
      <c r="CN232" s="86"/>
      <c r="CO232" s="86" t="str">
        <f t="shared" si="184"/>
        <v/>
      </c>
      <c r="CP232" s="86" t="str">
        <f t="shared" si="185"/>
        <v/>
      </c>
      <c r="CQ232" s="88"/>
      <c r="CR232" s="88"/>
      <c r="CS232" s="88"/>
      <c r="CT232" s="88"/>
      <c r="CU232" s="88"/>
      <c r="CV232" s="88"/>
      <c r="CW232" s="88"/>
      <c r="CX232" s="88"/>
      <c r="CY232" s="88" t="str">
        <f t="shared" si="186"/>
        <v/>
      </c>
      <c r="CZ232" s="89" t="str">
        <f t="shared" si="187"/>
        <v/>
      </c>
      <c r="DA232" s="386"/>
      <c r="DB232" s="385"/>
      <c r="DC232" s="80" t="str">
        <f t="shared" si="188"/>
        <v/>
      </c>
      <c r="DD232" s="162" t="str">
        <f t="shared" si="189"/>
        <v/>
      </c>
      <c r="DE232" s="162" t="str">
        <f t="shared" si="190"/>
        <v/>
      </c>
      <c r="DF232" s="162" t="str">
        <f t="shared" si="191"/>
        <v/>
      </c>
      <c r="DG232" s="162" t="str">
        <f t="shared" si="192"/>
        <v/>
      </c>
      <c r="DH232" s="93" t="str">
        <f t="shared" si="193"/>
        <v/>
      </c>
      <c r="DI232" s="94" t="str">
        <f t="shared" si="194"/>
        <v/>
      </c>
      <c r="DJ232" s="95" t="str">
        <f t="shared" si="195"/>
        <v/>
      </c>
      <c r="DK232" s="96" t="str">
        <f t="shared" si="196"/>
        <v/>
      </c>
      <c r="DL232" s="97" t="str">
        <f t="shared" si="197"/>
        <v/>
      </c>
      <c r="DM232" s="164" t="str">
        <f t="shared" si="198"/>
        <v/>
      </c>
      <c r="DN232" s="225" t="str">
        <f t="shared" si="199"/>
        <v/>
      </c>
      <c r="DO232" s="225" t="str">
        <f t="shared" si="204"/>
        <v/>
      </c>
      <c r="DP232" s="225" t="str">
        <f t="shared" si="203"/>
        <v/>
      </c>
      <c r="DQ232" s="172" t="str">
        <f t="shared" si="202"/>
        <v/>
      </c>
    </row>
    <row r="233" spans="1:121" ht="18" hidden="1" customHeight="1">
      <c r="A233" s="70">
        <v>112201050031</v>
      </c>
      <c r="B233" s="103">
        <v>1689</v>
      </c>
      <c r="C233" s="468" t="s">
        <v>254</v>
      </c>
      <c r="D233" s="469"/>
      <c r="E233" s="182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 t="str">
        <f t="shared" si="167"/>
        <v/>
      </c>
      <c r="R233" s="76" t="str">
        <f t="shared" si="168"/>
        <v/>
      </c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 t="str">
        <f t="shared" si="169"/>
        <v/>
      </c>
      <c r="AD233" s="79" t="str">
        <f t="shared" si="170"/>
        <v/>
      </c>
      <c r="AE233" s="182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 t="str">
        <f t="shared" si="171"/>
        <v/>
      </c>
      <c r="AP233" s="76" t="str">
        <f t="shared" si="172"/>
        <v/>
      </c>
      <c r="AQ233" s="78"/>
      <c r="AR233" s="78"/>
      <c r="AS233" s="78"/>
      <c r="AT233" s="78"/>
      <c r="AU233" s="78"/>
      <c r="AV233" s="78"/>
      <c r="AW233" s="78"/>
      <c r="AX233" s="78" t="str">
        <f t="shared" si="173"/>
        <v/>
      </c>
      <c r="AY233" s="78" t="str">
        <f t="shared" si="174"/>
        <v/>
      </c>
      <c r="AZ233" s="384"/>
      <c r="BA233" s="385"/>
      <c r="BB233" s="80" t="str">
        <f t="shared" si="175"/>
        <v/>
      </c>
      <c r="BC233" s="182"/>
      <c r="BD233" s="76"/>
      <c r="BE233" s="76"/>
      <c r="BF233" s="76"/>
      <c r="BG233" s="76"/>
      <c r="BH233" s="76" t="str">
        <f t="shared" si="176"/>
        <v/>
      </c>
      <c r="BI233" s="76" t="str">
        <f t="shared" si="177"/>
        <v/>
      </c>
      <c r="BJ233" s="78"/>
      <c r="BK233" s="78"/>
      <c r="BL233" s="78"/>
      <c r="BM233" s="78"/>
      <c r="BN233" s="78"/>
      <c r="BO233" s="78"/>
      <c r="BP233" s="78"/>
      <c r="BQ233" s="78"/>
      <c r="BR233" s="78"/>
      <c r="BS233" s="78"/>
      <c r="BT233" s="78" t="str">
        <f t="shared" si="178"/>
        <v/>
      </c>
      <c r="BU233" s="78" t="str">
        <f t="shared" si="179"/>
        <v/>
      </c>
      <c r="BV233" s="82"/>
      <c r="BW233" s="82"/>
      <c r="BX233" s="82"/>
      <c r="BY233" s="82"/>
      <c r="BZ233" s="82"/>
      <c r="CA233" s="82" t="str">
        <f t="shared" si="180"/>
        <v/>
      </c>
      <c r="CB233" s="82" t="str">
        <f t="shared" si="181"/>
        <v/>
      </c>
      <c r="CC233" s="84"/>
      <c r="CD233" s="84"/>
      <c r="CE233" s="84"/>
      <c r="CF233" s="84"/>
      <c r="CG233" s="84"/>
      <c r="CH233" s="84" t="str">
        <f t="shared" si="182"/>
        <v/>
      </c>
      <c r="CI233" s="84" t="str">
        <f t="shared" si="183"/>
        <v/>
      </c>
      <c r="CJ233" s="86"/>
      <c r="CK233" s="86"/>
      <c r="CL233" s="86"/>
      <c r="CM233" s="86"/>
      <c r="CN233" s="86"/>
      <c r="CO233" s="86" t="str">
        <f t="shared" si="184"/>
        <v/>
      </c>
      <c r="CP233" s="86" t="str">
        <f t="shared" si="185"/>
        <v/>
      </c>
      <c r="CQ233" s="88"/>
      <c r="CR233" s="88"/>
      <c r="CS233" s="88"/>
      <c r="CT233" s="88"/>
      <c r="CU233" s="88"/>
      <c r="CV233" s="88"/>
      <c r="CW233" s="88"/>
      <c r="CX233" s="88"/>
      <c r="CY233" s="88" t="str">
        <f t="shared" si="186"/>
        <v/>
      </c>
      <c r="CZ233" s="89" t="str">
        <f t="shared" si="187"/>
        <v/>
      </c>
      <c r="DA233" s="386"/>
      <c r="DB233" s="385"/>
      <c r="DC233" s="80" t="str">
        <f t="shared" si="188"/>
        <v/>
      </c>
      <c r="DD233" s="162" t="str">
        <f t="shared" si="189"/>
        <v/>
      </c>
      <c r="DE233" s="162" t="str">
        <f t="shared" si="190"/>
        <v/>
      </c>
      <c r="DF233" s="162" t="str">
        <f t="shared" si="191"/>
        <v/>
      </c>
      <c r="DG233" s="162" t="str">
        <f t="shared" si="192"/>
        <v/>
      </c>
      <c r="DH233" s="93" t="str">
        <f t="shared" si="193"/>
        <v/>
      </c>
      <c r="DI233" s="94" t="str">
        <f t="shared" si="194"/>
        <v/>
      </c>
      <c r="DJ233" s="95" t="str">
        <f t="shared" si="195"/>
        <v/>
      </c>
      <c r="DK233" s="96" t="str">
        <f t="shared" si="196"/>
        <v/>
      </c>
      <c r="DL233" s="97" t="str">
        <f t="shared" si="197"/>
        <v/>
      </c>
      <c r="DM233" s="164" t="str">
        <f t="shared" si="198"/>
        <v/>
      </c>
      <c r="DN233" s="225" t="str">
        <f t="shared" si="199"/>
        <v/>
      </c>
      <c r="DO233" s="225" t="str">
        <f t="shared" si="204"/>
        <v/>
      </c>
      <c r="DP233" s="225" t="str">
        <f t="shared" si="203"/>
        <v/>
      </c>
      <c r="DQ233" s="172" t="str">
        <f t="shared" si="202"/>
        <v/>
      </c>
    </row>
    <row r="234" spans="1:121" ht="18" hidden="1" customHeight="1">
      <c r="A234" s="70">
        <v>406913150551</v>
      </c>
      <c r="B234" s="103">
        <v>1328</v>
      </c>
      <c r="C234" s="468" t="s">
        <v>255</v>
      </c>
      <c r="D234" s="469"/>
      <c r="E234" s="182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 t="str">
        <f t="shared" si="167"/>
        <v/>
      </c>
      <c r="R234" s="76" t="str">
        <f t="shared" si="168"/>
        <v/>
      </c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 t="str">
        <f t="shared" si="169"/>
        <v/>
      </c>
      <c r="AD234" s="79" t="str">
        <f t="shared" si="170"/>
        <v/>
      </c>
      <c r="AE234" s="182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 t="str">
        <f t="shared" si="171"/>
        <v/>
      </c>
      <c r="AP234" s="76" t="str">
        <f t="shared" si="172"/>
        <v/>
      </c>
      <c r="AQ234" s="78"/>
      <c r="AR234" s="78"/>
      <c r="AS234" s="78"/>
      <c r="AT234" s="78"/>
      <c r="AU234" s="78"/>
      <c r="AV234" s="78"/>
      <c r="AW234" s="78"/>
      <c r="AX234" s="78" t="str">
        <f t="shared" si="173"/>
        <v/>
      </c>
      <c r="AY234" s="78" t="str">
        <f t="shared" si="174"/>
        <v/>
      </c>
      <c r="AZ234" s="384"/>
      <c r="BA234" s="385"/>
      <c r="BB234" s="80" t="str">
        <f t="shared" si="175"/>
        <v/>
      </c>
      <c r="BC234" s="182"/>
      <c r="BD234" s="76"/>
      <c r="BE234" s="76"/>
      <c r="BF234" s="76"/>
      <c r="BG234" s="76"/>
      <c r="BH234" s="76" t="str">
        <f t="shared" si="176"/>
        <v/>
      </c>
      <c r="BI234" s="76" t="str">
        <f t="shared" si="177"/>
        <v/>
      </c>
      <c r="BJ234" s="78"/>
      <c r="BK234" s="78"/>
      <c r="BL234" s="78"/>
      <c r="BM234" s="78"/>
      <c r="BN234" s="78"/>
      <c r="BO234" s="78"/>
      <c r="BP234" s="78"/>
      <c r="BQ234" s="78"/>
      <c r="BR234" s="78"/>
      <c r="BS234" s="78"/>
      <c r="BT234" s="78" t="str">
        <f t="shared" si="178"/>
        <v/>
      </c>
      <c r="BU234" s="78" t="str">
        <f t="shared" si="179"/>
        <v/>
      </c>
      <c r="BV234" s="82"/>
      <c r="BW234" s="82"/>
      <c r="BX234" s="82"/>
      <c r="BY234" s="82"/>
      <c r="BZ234" s="82"/>
      <c r="CA234" s="82" t="str">
        <f t="shared" si="180"/>
        <v/>
      </c>
      <c r="CB234" s="82" t="str">
        <f t="shared" si="181"/>
        <v/>
      </c>
      <c r="CC234" s="84"/>
      <c r="CD234" s="84"/>
      <c r="CE234" s="84"/>
      <c r="CF234" s="84"/>
      <c r="CG234" s="84"/>
      <c r="CH234" s="84" t="str">
        <f t="shared" si="182"/>
        <v/>
      </c>
      <c r="CI234" s="84" t="str">
        <f t="shared" si="183"/>
        <v/>
      </c>
      <c r="CJ234" s="86"/>
      <c r="CK234" s="86"/>
      <c r="CL234" s="86"/>
      <c r="CM234" s="86"/>
      <c r="CN234" s="86"/>
      <c r="CO234" s="86" t="str">
        <f t="shared" si="184"/>
        <v/>
      </c>
      <c r="CP234" s="86" t="str">
        <f t="shared" si="185"/>
        <v/>
      </c>
      <c r="CQ234" s="88"/>
      <c r="CR234" s="88"/>
      <c r="CS234" s="88"/>
      <c r="CT234" s="88"/>
      <c r="CU234" s="88"/>
      <c r="CV234" s="88"/>
      <c r="CW234" s="88"/>
      <c r="CX234" s="88"/>
      <c r="CY234" s="88" t="str">
        <f t="shared" si="186"/>
        <v/>
      </c>
      <c r="CZ234" s="89" t="str">
        <f t="shared" si="187"/>
        <v/>
      </c>
      <c r="DA234" s="386"/>
      <c r="DB234" s="385"/>
      <c r="DC234" s="80" t="str">
        <f t="shared" si="188"/>
        <v/>
      </c>
      <c r="DD234" s="162" t="str">
        <f t="shared" si="189"/>
        <v/>
      </c>
      <c r="DE234" s="162" t="str">
        <f t="shared" si="190"/>
        <v/>
      </c>
      <c r="DF234" s="162" t="str">
        <f t="shared" si="191"/>
        <v/>
      </c>
      <c r="DG234" s="162" t="str">
        <f t="shared" si="192"/>
        <v/>
      </c>
      <c r="DH234" s="93" t="str">
        <f t="shared" si="193"/>
        <v/>
      </c>
      <c r="DI234" s="94" t="str">
        <f t="shared" si="194"/>
        <v/>
      </c>
      <c r="DJ234" s="95" t="str">
        <f t="shared" si="195"/>
        <v/>
      </c>
      <c r="DK234" s="96" t="str">
        <f t="shared" si="196"/>
        <v/>
      </c>
      <c r="DL234" s="97" t="str">
        <f t="shared" si="197"/>
        <v/>
      </c>
      <c r="DM234" s="164" t="str">
        <f t="shared" si="198"/>
        <v/>
      </c>
      <c r="DN234" s="225" t="str">
        <f t="shared" si="199"/>
        <v/>
      </c>
      <c r="DO234" s="225" t="str">
        <f t="shared" si="204"/>
        <v/>
      </c>
      <c r="DP234" s="225" t="str">
        <f t="shared" si="203"/>
        <v/>
      </c>
      <c r="DQ234" s="172" t="str">
        <f t="shared" si="202"/>
        <v/>
      </c>
    </row>
    <row r="235" spans="1:121" ht="18" hidden="1" customHeight="1">
      <c r="A235" s="70">
        <v>406913150554</v>
      </c>
      <c r="B235" s="103">
        <v>1690</v>
      </c>
      <c r="C235" s="468" t="s">
        <v>256</v>
      </c>
      <c r="D235" s="469"/>
      <c r="E235" s="182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 t="str">
        <f t="shared" si="167"/>
        <v/>
      </c>
      <c r="R235" s="76" t="str">
        <f t="shared" si="168"/>
        <v/>
      </c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 t="str">
        <f t="shared" si="169"/>
        <v/>
      </c>
      <c r="AD235" s="79" t="str">
        <f t="shared" si="170"/>
        <v/>
      </c>
      <c r="AE235" s="182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 t="str">
        <f t="shared" si="171"/>
        <v/>
      </c>
      <c r="AP235" s="76" t="str">
        <f t="shared" si="172"/>
        <v/>
      </c>
      <c r="AQ235" s="78"/>
      <c r="AR235" s="78"/>
      <c r="AS235" s="78"/>
      <c r="AT235" s="78"/>
      <c r="AU235" s="78"/>
      <c r="AV235" s="78"/>
      <c r="AW235" s="78"/>
      <c r="AX235" s="78" t="str">
        <f t="shared" si="173"/>
        <v/>
      </c>
      <c r="AY235" s="78" t="str">
        <f t="shared" si="174"/>
        <v/>
      </c>
      <c r="AZ235" s="384"/>
      <c r="BA235" s="385"/>
      <c r="BB235" s="80" t="str">
        <f t="shared" si="175"/>
        <v/>
      </c>
      <c r="BC235" s="182"/>
      <c r="BD235" s="76"/>
      <c r="BE235" s="76"/>
      <c r="BF235" s="76"/>
      <c r="BG235" s="76"/>
      <c r="BH235" s="76" t="str">
        <f t="shared" si="176"/>
        <v/>
      </c>
      <c r="BI235" s="76" t="str">
        <f t="shared" si="177"/>
        <v/>
      </c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 t="str">
        <f t="shared" si="178"/>
        <v/>
      </c>
      <c r="BU235" s="78" t="str">
        <f t="shared" si="179"/>
        <v/>
      </c>
      <c r="BV235" s="82"/>
      <c r="BW235" s="82"/>
      <c r="BX235" s="82"/>
      <c r="BY235" s="82"/>
      <c r="BZ235" s="82"/>
      <c r="CA235" s="82" t="str">
        <f t="shared" si="180"/>
        <v/>
      </c>
      <c r="CB235" s="82" t="str">
        <f t="shared" si="181"/>
        <v/>
      </c>
      <c r="CC235" s="84"/>
      <c r="CD235" s="84"/>
      <c r="CE235" s="84"/>
      <c r="CF235" s="84"/>
      <c r="CG235" s="84"/>
      <c r="CH235" s="84" t="str">
        <f t="shared" si="182"/>
        <v/>
      </c>
      <c r="CI235" s="84" t="str">
        <f t="shared" si="183"/>
        <v/>
      </c>
      <c r="CJ235" s="86"/>
      <c r="CK235" s="86"/>
      <c r="CL235" s="86"/>
      <c r="CM235" s="86"/>
      <c r="CN235" s="86"/>
      <c r="CO235" s="86" t="str">
        <f t="shared" si="184"/>
        <v/>
      </c>
      <c r="CP235" s="86" t="str">
        <f t="shared" si="185"/>
        <v/>
      </c>
      <c r="CQ235" s="88"/>
      <c r="CR235" s="88"/>
      <c r="CS235" s="88"/>
      <c r="CT235" s="88"/>
      <c r="CU235" s="88"/>
      <c r="CV235" s="88"/>
      <c r="CW235" s="88"/>
      <c r="CX235" s="88"/>
      <c r="CY235" s="88" t="str">
        <f t="shared" si="186"/>
        <v/>
      </c>
      <c r="CZ235" s="89" t="str">
        <f t="shared" si="187"/>
        <v/>
      </c>
      <c r="DA235" s="386"/>
      <c r="DB235" s="385"/>
      <c r="DC235" s="80" t="str">
        <f t="shared" si="188"/>
        <v/>
      </c>
      <c r="DD235" s="162" t="str">
        <f t="shared" si="189"/>
        <v/>
      </c>
      <c r="DE235" s="162" t="str">
        <f t="shared" si="190"/>
        <v/>
      </c>
      <c r="DF235" s="162" t="str">
        <f t="shared" si="191"/>
        <v/>
      </c>
      <c r="DG235" s="162" t="str">
        <f t="shared" si="192"/>
        <v/>
      </c>
      <c r="DH235" s="93" t="str">
        <f t="shared" si="193"/>
        <v/>
      </c>
      <c r="DI235" s="94" t="str">
        <f t="shared" si="194"/>
        <v/>
      </c>
      <c r="DJ235" s="95" t="str">
        <f t="shared" si="195"/>
        <v/>
      </c>
      <c r="DK235" s="96" t="str">
        <f t="shared" si="196"/>
        <v/>
      </c>
      <c r="DL235" s="97" t="str">
        <f t="shared" si="197"/>
        <v/>
      </c>
      <c r="DM235" s="164" t="str">
        <f t="shared" si="198"/>
        <v/>
      </c>
      <c r="DN235" s="225" t="str">
        <f t="shared" si="199"/>
        <v/>
      </c>
      <c r="DO235" s="225" t="str">
        <f t="shared" si="204"/>
        <v/>
      </c>
      <c r="DP235" s="225" t="str">
        <f t="shared" si="203"/>
        <v/>
      </c>
      <c r="DQ235" s="172" t="str">
        <f t="shared" si="202"/>
        <v/>
      </c>
    </row>
    <row r="236" spans="1:121" ht="18" hidden="1" customHeight="1">
      <c r="A236" s="70">
        <v>136682050374</v>
      </c>
      <c r="B236" s="103">
        <v>1691</v>
      </c>
      <c r="C236" s="468" t="s">
        <v>257</v>
      </c>
      <c r="D236" s="469"/>
      <c r="E236" s="182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 t="str">
        <f t="shared" si="167"/>
        <v/>
      </c>
      <c r="R236" s="76" t="str">
        <f t="shared" si="168"/>
        <v/>
      </c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 t="str">
        <f t="shared" si="169"/>
        <v/>
      </c>
      <c r="AD236" s="79" t="str">
        <f t="shared" si="170"/>
        <v/>
      </c>
      <c r="AE236" s="182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 t="str">
        <f t="shared" si="171"/>
        <v/>
      </c>
      <c r="AP236" s="76" t="str">
        <f t="shared" si="172"/>
        <v/>
      </c>
      <c r="AQ236" s="78"/>
      <c r="AR236" s="78"/>
      <c r="AS236" s="78"/>
      <c r="AT236" s="78"/>
      <c r="AU236" s="78"/>
      <c r="AV236" s="78"/>
      <c r="AW236" s="78"/>
      <c r="AX236" s="78" t="str">
        <f t="shared" si="173"/>
        <v/>
      </c>
      <c r="AY236" s="78" t="str">
        <f t="shared" si="174"/>
        <v/>
      </c>
      <c r="AZ236" s="384"/>
      <c r="BA236" s="385"/>
      <c r="BB236" s="80" t="str">
        <f t="shared" si="175"/>
        <v/>
      </c>
      <c r="BC236" s="182"/>
      <c r="BD236" s="76"/>
      <c r="BE236" s="76"/>
      <c r="BF236" s="76"/>
      <c r="BG236" s="76"/>
      <c r="BH236" s="76" t="str">
        <f t="shared" si="176"/>
        <v/>
      </c>
      <c r="BI236" s="76" t="str">
        <f t="shared" si="177"/>
        <v/>
      </c>
      <c r="BJ236" s="78"/>
      <c r="BK236" s="78"/>
      <c r="BL236" s="78"/>
      <c r="BM236" s="78"/>
      <c r="BN236" s="78"/>
      <c r="BO236" s="78"/>
      <c r="BP236" s="78"/>
      <c r="BQ236" s="78"/>
      <c r="BR236" s="78"/>
      <c r="BS236" s="78"/>
      <c r="BT236" s="78" t="str">
        <f t="shared" si="178"/>
        <v/>
      </c>
      <c r="BU236" s="78" t="str">
        <f t="shared" si="179"/>
        <v/>
      </c>
      <c r="BV236" s="82"/>
      <c r="BW236" s="82"/>
      <c r="BX236" s="82"/>
      <c r="BY236" s="82"/>
      <c r="BZ236" s="82"/>
      <c r="CA236" s="82" t="str">
        <f t="shared" si="180"/>
        <v/>
      </c>
      <c r="CB236" s="82" t="str">
        <f t="shared" si="181"/>
        <v/>
      </c>
      <c r="CC236" s="84"/>
      <c r="CD236" s="84"/>
      <c r="CE236" s="84"/>
      <c r="CF236" s="84"/>
      <c r="CG236" s="84"/>
      <c r="CH236" s="84" t="str">
        <f t="shared" si="182"/>
        <v/>
      </c>
      <c r="CI236" s="84" t="str">
        <f t="shared" si="183"/>
        <v/>
      </c>
      <c r="CJ236" s="86"/>
      <c r="CK236" s="86"/>
      <c r="CL236" s="86"/>
      <c r="CM236" s="86"/>
      <c r="CN236" s="86"/>
      <c r="CO236" s="86" t="str">
        <f t="shared" si="184"/>
        <v/>
      </c>
      <c r="CP236" s="86" t="str">
        <f t="shared" si="185"/>
        <v/>
      </c>
      <c r="CQ236" s="88"/>
      <c r="CR236" s="88"/>
      <c r="CS236" s="88"/>
      <c r="CT236" s="88"/>
      <c r="CU236" s="88"/>
      <c r="CV236" s="88"/>
      <c r="CW236" s="88"/>
      <c r="CX236" s="88"/>
      <c r="CY236" s="88" t="str">
        <f t="shared" si="186"/>
        <v/>
      </c>
      <c r="CZ236" s="89" t="str">
        <f t="shared" si="187"/>
        <v/>
      </c>
      <c r="DA236" s="386"/>
      <c r="DB236" s="385"/>
      <c r="DC236" s="80" t="str">
        <f t="shared" si="188"/>
        <v/>
      </c>
      <c r="DD236" s="162" t="str">
        <f t="shared" si="189"/>
        <v/>
      </c>
      <c r="DE236" s="162" t="str">
        <f t="shared" si="190"/>
        <v/>
      </c>
      <c r="DF236" s="162" t="str">
        <f t="shared" si="191"/>
        <v/>
      </c>
      <c r="DG236" s="162" t="str">
        <f t="shared" si="192"/>
        <v/>
      </c>
      <c r="DH236" s="93" t="str">
        <f t="shared" si="193"/>
        <v/>
      </c>
      <c r="DI236" s="94" t="str">
        <f t="shared" si="194"/>
        <v/>
      </c>
      <c r="DJ236" s="95" t="str">
        <f t="shared" si="195"/>
        <v/>
      </c>
      <c r="DK236" s="96" t="str">
        <f t="shared" si="196"/>
        <v/>
      </c>
      <c r="DL236" s="97" t="str">
        <f t="shared" si="197"/>
        <v/>
      </c>
      <c r="DM236" s="164" t="str">
        <f t="shared" si="198"/>
        <v/>
      </c>
      <c r="DN236" s="225" t="str">
        <f t="shared" si="199"/>
        <v/>
      </c>
      <c r="DO236" s="225" t="str">
        <f t="shared" si="204"/>
        <v/>
      </c>
      <c r="DP236" s="225" t="str">
        <f t="shared" si="203"/>
        <v/>
      </c>
      <c r="DQ236" s="172" t="str">
        <f t="shared" si="202"/>
        <v/>
      </c>
    </row>
    <row r="237" spans="1:121" ht="18" hidden="1" customHeight="1">
      <c r="A237" s="70">
        <v>109330050447</v>
      </c>
      <c r="B237" s="103">
        <v>1692</v>
      </c>
      <c r="C237" s="468" t="s">
        <v>258</v>
      </c>
      <c r="D237" s="469"/>
      <c r="E237" s="182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 t="str">
        <f t="shared" si="167"/>
        <v/>
      </c>
      <c r="R237" s="76" t="str">
        <f t="shared" si="168"/>
        <v/>
      </c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 t="str">
        <f t="shared" si="169"/>
        <v/>
      </c>
      <c r="AD237" s="79" t="str">
        <f t="shared" si="170"/>
        <v/>
      </c>
      <c r="AE237" s="182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 t="str">
        <f t="shared" si="171"/>
        <v/>
      </c>
      <c r="AP237" s="76" t="str">
        <f t="shared" si="172"/>
        <v/>
      </c>
      <c r="AQ237" s="78"/>
      <c r="AR237" s="78"/>
      <c r="AS237" s="78"/>
      <c r="AT237" s="78"/>
      <c r="AU237" s="78"/>
      <c r="AV237" s="78"/>
      <c r="AW237" s="78"/>
      <c r="AX237" s="78" t="str">
        <f t="shared" si="173"/>
        <v/>
      </c>
      <c r="AY237" s="78" t="str">
        <f t="shared" si="174"/>
        <v/>
      </c>
      <c r="AZ237" s="384"/>
      <c r="BA237" s="385"/>
      <c r="BB237" s="80" t="str">
        <f t="shared" si="175"/>
        <v/>
      </c>
      <c r="BC237" s="182"/>
      <c r="BD237" s="76"/>
      <c r="BE237" s="76"/>
      <c r="BF237" s="76"/>
      <c r="BG237" s="76"/>
      <c r="BH237" s="76" t="str">
        <f t="shared" si="176"/>
        <v/>
      </c>
      <c r="BI237" s="76" t="str">
        <f t="shared" si="177"/>
        <v/>
      </c>
      <c r="BJ237" s="78"/>
      <c r="BK237" s="78"/>
      <c r="BL237" s="78"/>
      <c r="BM237" s="78"/>
      <c r="BN237" s="78"/>
      <c r="BO237" s="78"/>
      <c r="BP237" s="78"/>
      <c r="BQ237" s="78"/>
      <c r="BR237" s="78"/>
      <c r="BS237" s="78"/>
      <c r="BT237" s="78" t="str">
        <f t="shared" si="178"/>
        <v/>
      </c>
      <c r="BU237" s="78" t="str">
        <f t="shared" si="179"/>
        <v/>
      </c>
      <c r="BV237" s="82"/>
      <c r="BW237" s="82"/>
      <c r="BX237" s="82"/>
      <c r="BY237" s="82"/>
      <c r="BZ237" s="82"/>
      <c r="CA237" s="82" t="str">
        <f t="shared" si="180"/>
        <v/>
      </c>
      <c r="CB237" s="82" t="str">
        <f t="shared" si="181"/>
        <v/>
      </c>
      <c r="CC237" s="84"/>
      <c r="CD237" s="84"/>
      <c r="CE237" s="84"/>
      <c r="CF237" s="84"/>
      <c r="CG237" s="84"/>
      <c r="CH237" s="84" t="str">
        <f t="shared" si="182"/>
        <v/>
      </c>
      <c r="CI237" s="84" t="str">
        <f t="shared" si="183"/>
        <v/>
      </c>
      <c r="CJ237" s="86"/>
      <c r="CK237" s="86"/>
      <c r="CL237" s="86"/>
      <c r="CM237" s="86"/>
      <c r="CN237" s="86"/>
      <c r="CO237" s="86" t="str">
        <f t="shared" si="184"/>
        <v/>
      </c>
      <c r="CP237" s="86" t="str">
        <f t="shared" si="185"/>
        <v/>
      </c>
      <c r="CQ237" s="88"/>
      <c r="CR237" s="88"/>
      <c r="CS237" s="88"/>
      <c r="CT237" s="88"/>
      <c r="CU237" s="88"/>
      <c r="CV237" s="88"/>
      <c r="CW237" s="88"/>
      <c r="CX237" s="88"/>
      <c r="CY237" s="88" t="str">
        <f t="shared" si="186"/>
        <v/>
      </c>
      <c r="CZ237" s="89" t="str">
        <f t="shared" si="187"/>
        <v/>
      </c>
      <c r="DA237" s="386"/>
      <c r="DB237" s="385"/>
      <c r="DC237" s="80" t="str">
        <f t="shared" si="188"/>
        <v/>
      </c>
      <c r="DD237" s="162" t="str">
        <f t="shared" si="189"/>
        <v/>
      </c>
      <c r="DE237" s="162" t="str">
        <f t="shared" si="190"/>
        <v/>
      </c>
      <c r="DF237" s="162" t="str">
        <f t="shared" si="191"/>
        <v/>
      </c>
      <c r="DG237" s="162" t="str">
        <f t="shared" si="192"/>
        <v/>
      </c>
      <c r="DH237" s="93" t="str">
        <f t="shared" si="193"/>
        <v/>
      </c>
      <c r="DI237" s="94" t="str">
        <f t="shared" si="194"/>
        <v/>
      </c>
      <c r="DJ237" s="95" t="str">
        <f t="shared" si="195"/>
        <v/>
      </c>
      <c r="DK237" s="96" t="str">
        <f t="shared" si="196"/>
        <v/>
      </c>
      <c r="DL237" s="97" t="str">
        <f t="shared" si="197"/>
        <v/>
      </c>
      <c r="DM237" s="164" t="str">
        <f t="shared" si="198"/>
        <v/>
      </c>
      <c r="DN237" s="225" t="str">
        <f t="shared" si="199"/>
        <v/>
      </c>
      <c r="DO237" s="225" t="str">
        <f t="shared" si="204"/>
        <v/>
      </c>
      <c r="DP237" s="225" t="str">
        <f t="shared" si="203"/>
        <v/>
      </c>
      <c r="DQ237" s="172" t="str">
        <f t="shared" si="202"/>
        <v/>
      </c>
    </row>
    <row r="238" spans="1:121" ht="18" hidden="1" customHeight="1">
      <c r="A238" s="70">
        <v>319905140045</v>
      </c>
      <c r="B238" s="103">
        <v>1693</v>
      </c>
      <c r="C238" s="468" t="s">
        <v>259</v>
      </c>
      <c r="D238" s="469"/>
      <c r="E238" s="182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 t="str">
        <f t="shared" si="167"/>
        <v/>
      </c>
      <c r="R238" s="76" t="str">
        <f t="shared" si="168"/>
        <v/>
      </c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 t="str">
        <f t="shared" si="169"/>
        <v/>
      </c>
      <c r="AD238" s="79" t="str">
        <f t="shared" si="170"/>
        <v/>
      </c>
      <c r="AE238" s="182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 t="str">
        <f t="shared" si="171"/>
        <v/>
      </c>
      <c r="AP238" s="76" t="str">
        <f t="shared" si="172"/>
        <v/>
      </c>
      <c r="AQ238" s="78"/>
      <c r="AR238" s="78"/>
      <c r="AS238" s="78"/>
      <c r="AT238" s="78"/>
      <c r="AU238" s="78"/>
      <c r="AV238" s="78"/>
      <c r="AW238" s="78"/>
      <c r="AX238" s="78" t="str">
        <f t="shared" si="173"/>
        <v/>
      </c>
      <c r="AY238" s="78" t="str">
        <f t="shared" si="174"/>
        <v/>
      </c>
      <c r="AZ238" s="384"/>
      <c r="BA238" s="385"/>
      <c r="BB238" s="80" t="str">
        <f t="shared" si="175"/>
        <v/>
      </c>
      <c r="BC238" s="182"/>
      <c r="BD238" s="76"/>
      <c r="BE238" s="76"/>
      <c r="BF238" s="76"/>
      <c r="BG238" s="76"/>
      <c r="BH238" s="76" t="str">
        <f t="shared" si="176"/>
        <v/>
      </c>
      <c r="BI238" s="76" t="str">
        <f t="shared" si="177"/>
        <v/>
      </c>
      <c r="BJ238" s="78"/>
      <c r="BK238" s="78"/>
      <c r="BL238" s="78"/>
      <c r="BM238" s="78"/>
      <c r="BN238" s="78"/>
      <c r="BO238" s="78"/>
      <c r="BP238" s="78"/>
      <c r="BQ238" s="78"/>
      <c r="BR238" s="78"/>
      <c r="BS238" s="78"/>
      <c r="BT238" s="78" t="str">
        <f t="shared" si="178"/>
        <v/>
      </c>
      <c r="BU238" s="78" t="str">
        <f t="shared" si="179"/>
        <v/>
      </c>
      <c r="BV238" s="82"/>
      <c r="BW238" s="82"/>
      <c r="BX238" s="82"/>
      <c r="BY238" s="82"/>
      <c r="BZ238" s="82"/>
      <c r="CA238" s="82" t="str">
        <f t="shared" si="180"/>
        <v/>
      </c>
      <c r="CB238" s="82" t="str">
        <f t="shared" si="181"/>
        <v/>
      </c>
      <c r="CC238" s="84"/>
      <c r="CD238" s="84"/>
      <c r="CE238" s="84"/>
      <c r="CF238" s="84"/>
      <c r="CG238" s="84"/>
      <c r="CH238" s="84" t="str">
        <f t="shared" si="182"/>
        <v/>
      </c>
      <c r="CI238" s="84" t="str">
        <f t="shared" si="183"/>
        <v/>
      </c>
      <c r="CJ238" s="86"/>
      <c r="CK238" s="86"/>
      <c r="CL238" s="86"/>
      <c r="CM238" s="86"/>
      <c r="CN238" s="86"/>
      <c r="CO238" s="86" t="str">
        <f t="shared" si="184"/>
        <v/>
      </c>
      <c r="CP238" s="86" t="str">
        <f t="shared" si="185"/>
        <v/>
      </c>
      <c r="CQ238" s="88"/>
      <c r="CR238" s="88"/>
      <c r="CS238" s="88"/>
      <c r="CT238" s="88"/>
      <c r="CU238" s="88"/>
      <c r="CV238" s="88"/>
      <c r="CW238" s="88"/>
      <c r="CX238" s="88"/>
      <c r="CY238" s="88" t="str">
        <f t="shared" si="186"/>
        <v/>
      </c>
      <c r="CZ238" s="89" t="str">
        <f t="shared" si="187"/>
        <v/>
      </c>
      <c r="DA238" s="386"/>
      <c r="DB238" s="385"/>
      <c r="DC238" s="80" t="str">
        <f t="shared" si="188"/>
        <v/>
      </c>
      <c r="DD238" s="162" t="str">
        <f t="shared" si="189"/>
        <v/>
      </c>
      <c r="DE238" s="162" t="str">
        <f t="shared" si="190"/>
        <v/>
      </c>
      <c r="DF238" s="162" t="str">
        <f t="shared" si="191"/>
        <v/>
      </c>
      <c r="DG238" s="162" t="str">
        <f t="shared" si="192"/>
        <v/>
      </c>
      <c r="DH238" s="93" t="str">
        <f t="shared" si="193"/>
        <v/>
      </c>
      <c r="DI238" s="94" t="str">
        <f t="shared" si="194"/>
        <v/>
      </c>
      <c r="DJ238" s="95" t="str">
        <f t="shared" si="195"/>
        <v/>
      </c>
      <c r="DK238" s="96" t="str">
        <f t="shared" si="196"/>
        <v/>
      </c>
      <c r="DL238" s="97" t="str">
        <f t="shared" si="197"/>
        <v/>
      </c>
      <c r="DM238" s="164" t="str">
        <f t="shared" si="198"/>
        <v/>
      </c>
      <c r="DN238" s="225" t="str">
        <f t="shared" si="199"/>
        <v/>
      </c>
      <c r="DO238" s="225" t="str">
        <f t="shared" si="204"/>
        <v/>
      </c>
      <c r="DP238" s="225" t="str">
        <f t="shared" si="203"/>
        <v/>
      </c>
      <c r="DQ238" s="172" t="str">
        <f t="shared" si="202"/>
        <v/>
      </c>
    </row>
    <row r="239" spans="1:121" ht="18" hidden="1" customHeight="1" thickBot="1">
      <c r="A239" s="70">
        <v>136734050180</v>
      </c>
      <c r="B239" s="103">
        <v>1694</v>
      </c>
      <c r="C239" s="468" t="s">
        <v>260</v>
      </c>
      <c r="D239" s="469"/>
      <c r="E239" s="182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 t="str">
        <f t="shared" si="167"/>
        <v/>
      </c>
      <c r="R239" s="76" t="str">
        <f t="shared" si="168"/>
        <v/>
      </c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 t="str">
        <f t="shared" si="169"/>
        <v/>
      </c>
      <c r="AD239" s="79" t="str">
        <f t="shared" si="170"/>
        <v/>
      </c>
      <c r="AE239" s="182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 t="str">
        <f t="shared" si="171"/>
        <v/>
      </c>
      <c r="AP239" s="76" t="str">
        <f t="shared" si="172"/>
        <v/>
      </c>
      <c r="AQ239" s="78"/>
      <c r="AR239" s="78"/>
      <c r="AS239" s="78"/>
      <c r="AT239" s="78"/>
      <c r="AU239" s="78"/>
      <c r="AV239" s="78"/>
      <c r="AW239" s="78"/>
      <c r="AX239" s="78" t="str">
        <f t="shared" si="173"/>
        <v/>
      </c>
      <c r="AY239" s="78" t="str">
        <f t="shared" si="174"/>
        <v/>
      </c>
      <c r="AZ239" s="384"/>
      <c r="BA239" s="385"/>
      <c r="BB239" s="80" t="str">
        <f t="shared" si="175"/>
        <v/>
      </c>
      <c r="BC239" s="182"/>
      <c r="BD239" s="76"/>
      <c r="BE239" s="76"/>
      <c r="BF239" s="76"/>
      <c r="BG239" s="76"/>
      <c r="BH239" s="76" t="str">
        <f t="shared" si="176"/>
        <v/>
      </c>
      <c r="BI239" s="76" t="str">
        <f t="shared" si="177"/>
        <v/>
      </c>
      <c r="BJ239" s="78"/>
      <c r="BK239" s="78"/>
      <c r="BL239" s="78"/>
      <c r="BM239" s="78"/>
      <c r="BN239" s="78"/>
      <c r="BO239" s="78"/>
      <c r="BP239" s="78"/>
      <c r="BQ239" s="78"/>
      <c r="BR239" s="78"/>
      <c r="BS239" s="78"/>
      <c r="BT239" s="78" t="str">
        <f t="shared" si="178"/>
        <v/>
      </c>
      <c r="BU239" s="78" t="str">
        <f t="shared" si="179"/>
        <v/>
      </c>
      <c r="BV239" s="82"/>
      <c r="BW239" s="82"/>
      <c r="BX239" s="82"/>
      <c r="BY239" s="82"/>
      <c r="BZ239" s="82"/>
      <c r="CA239" s="82" t="str">
        <f t="shared" si="180"/>
        <v/>
      </c>
      <c r="CB239" s="82" t="str">
        <f t="shared" si="181"/>
        <v/>
      </c>
      <c r="CC239" s="84"/>
      <c r="CD239" s="84"/>
      <c r="CE239" s="84"/>
      <c r="CF239" s="84"/>
      <c r="CG239" s="84"/>
      <c r="CH239" s="84" t="str">
        <f t="shared" si="182"/>
        <v/>
      </c>
      <c r="CI239" s="84" t="str">
        <f t="shared" si="183"/>
        <v/>
      </c>
      <c r="CJ239" s="86"/>
      <c r="CK239" s="86"/>
      <c r="CL239" s="86"/>
      <c r="CM239" s="86"/>
      <c r="CN239" s="86"/>
      <c r="CO239" s="86" t="str">
        <f t="shared" si="184"/>
        <v/>
      </c>
      <c r="CP239" s="86" t="str">
        <f t="shared" si="185"/>
        <v/>
      </c>
      <c r="CQ239" s="88"/>
      <c r="CR239" s="88"/>
      <c r="CS239" s="88"/>
      <c r="CT239" s="88"/>
      <c r="CU239" s="88"/>
      <c r="CV239" s="88"/>
      <c r="CW239" s="88"/>
      <c r="CX239" s="88"/>
      <c r="CY239" s="88" t="str">
        <f t="shared" si="186"/>
        <v/>
      </c>
      <c r="CZ239" s="89" t="str">
        <f t="shared" si="187"/>
        <v/>
      </c>
      <c r="DA239" s="386"/>
      <c r="DB239" s="385"/>
      <c r="DC239" s="80" t="str">
        <f t="shared" si="188"/>
        <v/>
      </c>
      <c r="DD239" s="162" t="str">
        <f t="shared" si="189"/>
        <v/>
      </c>
      <c r="DE239" s="162" t="str">
        <f t="shared" si="190"/>
        <v/>
      </c>
      <c r="DF239" s="162" t="str">
        <f t="shared" si="191"/>
        <v/>
      </c>
      <c r="DG239" s="162" t="str">
        <f t="shared" si="192"/>
        <v/>
      </c>
      <c r="DH239" s="93" t="str">
        <f t="shared" si="193"/>
        <v/>
      </c>
      <c r="DI239" s="94" t="str">
        <f t="shared" si="194"/>
        <v/>
      </c>
      <c r="DJ239" s="95" t="str">
        <f t="shared" si="195"/>
        <v/>
      </c>
      <c r="DK239" s="96" t="str">
        <f t="shared" si="196"/>
        <v/>
      </c>
      <c r="DL239" s="97" t="str">
        <f t="shared" si="197"/>
        <v/>
      </c>
      <c r="DM239" s="164" t="str">
        <f t="shared" si="198"/>
        <v/>
      </c>
      <c r="DN239" s="225" t="str">
        <f t="shared" si="199"/>
        <v/>
      </c>
      <c r="DO239" s="225" t="str">
        <f t="shared" si="204"/>
        <v/>
      </c>
      <c r="DP239" s="225" t="str">
        <f t="shared" si="203"/>
        <v/>
      </c>
      <c r="DQ239" s="172" t="str">
        <f t="shared" si="202"/>
        <v/>
      </c>
    </row>
    <row r="240" spans="1:121" ht="18" hidden="1" customHeight="1" thickBot="1">
      <c r="A240" s="70"/>
      <c r="B240" s="118"/>
      <c r="C240" s="462"/>
      <c r="D240" s="463"/>
      <c r="E240" s="183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 t="str">
        <f t="shared" si="167"/>
        <v/>
      </c>
      <c r="R240" s="76" t="str">
        <f t="shared" si="168"/>
        <v/>
      </c>
      <c r="S240" s="123"/>
      <c r="T240" s="123"/>
      <c r="U240" s="123"/>
      <c r="V240" s="123"/>
      <c r="W240" s="123"/>
      <c r="X240" s="123"/>
      <c r="Y240" s="123"/>
      <c r="Z240" s="123"/>
      <c r="AA240" s="123"/>
      <c r="AB240" s="123"/>
      <c r="AC240" s="123" t="str">
        <f t="shared" si="169"/>
        <v/>
      </c>
      <c r="AD240" s="79" t="str">
        <f t="shared" si="170"/>
        <v/>
      </c>
      <c r="AE240" s="183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76" t="str">
        <f t="shared" si="171"/>
        <v/>
      </c>
      <c r="AP240" s="76" t="str">
        <f t="shared" si="172"/>
        <v/>
      </c>
      <c r="AQ240" s="123"/>
      <c r="AR240" s="123"/>
      <c r="AS240" s="123"/>
      <c r="AT240" s="123"/>
      <c r="AU240" s="123"/>
      <c r="AV240" s="123"/>
      <c r="AW240" s="123"/>
      <c r="AX240" s="78" t="str">
        <f t="shared" si="173"/>
        <v/>
      </c>
      <c r="AY240" s="78" t="str">
        <f t="shared" si="174"/>
        <v/>
      </c>
      <c r="AZ240" s="387"/>
      <c r="BA240" s="388"/>
      <c r="BB240" s="80" t="str">
        <f t="shared" si="175"/>
        <v/>
      </c>
      <c r="BC240" s="183"/>
      <c r="BD240" s="121"/>
      <c r="BE240" s="121"/>
      <c r="BF240" s="121"/>
      <c r="BG240" s="121"/>
      <c r="BH240" s="76" t="str">
        <f t="shared" si="176"/>
        <v/>
      </c>
      <c r="BI240" s="76" t="str">
        <f t="shared" si="177"/>
        <v/>
      </c>
      <c r="BJ240" s="123"/>
      <c r="BK240" s="123"/>
      <c r="BL240" s="123"/>
      <c r="BM240" s="123"/>
      <c r="BN240" s="123"/>
      <c r="BO240" s="123"/>
      <c r="BP240" s="123"/>
      <c r="BQ240" s="123"/>
      <c r="BR240" s="123"/>
      <c r="BS240" s="123"/>
      <c r="BT240" s="78" t="str">
        <f t="shared" si="178"/>
        <v/>
      </c>
      <c r="BU240" s="78" t="str">
        <f t="shared" si="179"/>
        <v/>
      </c>
      <c r="BV240" s="127"/>
      <c r="BW240" s="127"/>
      <c r="BX240" s="127"/>
      <c r="BY240" s="127"/>
      <c r="BZ240" s="127"/>
      <c r="CA240" s="82" t="str">
        <f t="shared" si="180"/>
        <v/>
      </c>
      <c r="CB240" s="82" t="str">
        <f t="shared" si="181"/>
        <v/>
      </c>
      <c r="CC240" s="129"/>
      <c r="CD240" s="129"/>
      <c r="CE240" s="129"/>
      <c r="CF240" s="129"/>
      <c r="CG240" s="129"/>
      <c r="CH240" s="84" t="str">
        <f t="shared" si="182"/>
        <v/>
      </c>
      <c r="CI240" s="84" t="str">
        <f t="shared" si="183"/>
        <v/>
      </c>
      <c r="CJ240" s="131"/>
      <c r="CK240" s="131"/>
      <c r="CL240" s="131"/>
      <c r="CM240" s="131"/>
      <c r="CN240" s="131"/>
      <c r="CO240" s="131" t="str">
        <f t="shared" si="184"/>
        <v/>
      </c>
      <c r="CP240" s="86" t="str">
        <f t="shared" si="185"/>
        <v/>
      </c>
      <c r="CQ240" s="133"/>
      <c r="CR240" s="133"/>
      <c r="CS240" s="133"/>
      <c r="CT240" s="133"/>
      <c r="CU240" s="133"/>
      <c r="CV240" s="133"/>
      <c r="CW240" s="133"/>
      <c r="CX240" s="133"/>
      <c r="CY240" s="88" t="str">
        <f t="shared" si="186"/>
        <v/>
      </c>
      <c r="CZ240" s="89" t="str">
        <f t="shared" si="187"/>
        <v/>
      </c>
      <c r="DA240" s="389"/>
      <c r="DB240" s="388"/>
      <c r="DC240" s="80" t="str">
        <f t="shared" si="188"/>
        <v/>
      </c>
      <c r="DD240" s="162" t="str">
        <f t="shared" si="189"/>
        <v/>
      </c>
      <c r="DE240" s="162" t="str">
        <f t="shared" si="190"/>
        <v/>
      </c>
      <c r="DF240" s="162" t="str">
        <f t="shared" si="191"/>
        <v/>
      </c>
      <c r="DG240" s="162" t="str">
        <f t="shared" si="192"/>
        <v/>
      </c>
      <c r="DH240" s="93" t="str">
        <f t="shared" si="193"/>
        <v/>
      </c>
      <c r="DI240" s="94" t="str">
        <f t="shared" si="194"/>
        <v/>
      </c>
      <c r="DJ240" s="95" t="str">
        <f t="shared" si="195"/>
        <v/>
      </c>
      <c r="DK240" s="96" t="str">
        <f t="shared" si="196"/>
        <v/>
      </c>
      <c r="DL240" s="97" t="str">
        <f t="shared" si="197"/>
        <v/>
      </c>
      <c r="DM240" s="164" t="str">
        <f t="shared" si="198"/>
        <v/>
      </c>
      <c r="DN240" s="225" t="str">
        <f t="shared" si="199"/>
        <v/>
      </c>
      <c r="DO240" s="225" t="str">
        <f t="shared" si="204"/>
        <v/>
      </c>
      <c r="DP240" s="225" t="str">
        <f t="shared" si="203"/>
        <v/>
      </c>
      <c r="DQ240" s="172" t="str">
        <f t="shared" si="202"/>
        <v/>
      </c>
    </row>
    <row r="241" spans="2:119" s="148" customFormat="1" ht="15" hidden="1">
      <c r="B241" s="144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  <c r="AN241" s="144"/>
      <c r="AO241" s="144"/>
      <c r="AP241" s="144"/>
      <c r="AQ241" s="144"/>
      <c r="AR241" s="144"/>
      <c r="AS241" s="144"/>
      <c r="AT241" s="144"/>
      <c r="AU241" s="144"/>
      <c r="AV241" s="144"/>
      <c r="AW241" s="144"/>
      <c r="AX241" s="144"/>
      <c r="AY241" s="144"/>
      <c r="AZ241" s="144"/>
      <c r="BA241" s="144"/>
      <c r="BB241" s="144"/>
      <c r="BC241" s="144"/>
      <c r="BD241" s="144"/>
      <c r="BE241" s="144"/>
      <c r="BF241" s="144"/>
      <c r="BG241" s="144"/>
      <c r="BH241" s="144"/>
      <c r="BI241" s="144"/>
      <c r="BJ241" s="144"/>
      <c r="BK241" s="144"/>
      <c r="BL241" s="144"/>
      <c r="BM241" s="144"/>
      <c r="BN241" s="144"/>
      <c r="BO241" s="144"/>
      <c r="BP241" s="144"/>
      <c r="BQ241" s="144"/>
      <c r="BR241" s="144"/>
      <c r="BS241" s="144"/>
      <c r="BT241" s="144"/>
      <c r="BU241" s="144"/>
      <c r="BV241" s="144"/>
      <c r="BW241" s="144"/>
      <c r="BX241" s="144"/>
      <c r="BY241" s="144"/>
      <c r="BZ241" s="144"/>
      <c r="CA241" s="144"/>
      <c r="CB241" s="144"/>
      <c r="CC241" s="144"/>
      <c r="CD241" s="144"/>
      <c r="CE241" s="144"/>
      <c r="CF241" s="144"/>
      <c r="CG241" s="144"/>
      <c r="CH241" s="144"/>
      <c r="CI241" s="144"/>
      <c r="CJ241" s="144"/>
      <c r="CK241" s="144"/>
      <c r="CL241" s="144"/>
      <c r="CM241" s="144"/>
      <c r="CN241" s="144"/>
      <c r="CO241" s="144"/>
      <c r="CP241" s="144"/>
      <c r="CQ241" s="144"/>
      <c r="CR241" s="144"/>
      <c r="CS241" s="144"/>
      <c r="CT241" s="144"/>
      <c r="CU241" s="144"/>
      <c r="CV241" s="144"/>
      <c r="CW241" s="144"/>
      <c r="CX241" s="144"/>
      <c r="CY241" s="144"/>
      <c r="CZ241" s="268" t="s">
        <v>102</v>
      </c>
      <c r="DA241" s="269"/>
      <c r="DB241" s="269"/>
      <c r="DC241" s="269"/>
      <c r="DD241" s="2"/>
      <c r="DE241" s="2"/>
      <c r="DF241" s="2"/>
      <c r="DG241" s="2"/>
      <c r="DH241" s="145" t="str">
        <f>IFERROR(AVERAGE(DH201:DH240),"")</f>
        <v/>
      </c>
      <c r="DI241" s="145" t="str">
        <f>IFERROR(AVERAGE(DI201:DI240),"")</f>
        <v/>
      </c>
      <c r="DJ241" s="145" t="str">
        <f>IFERROR(AVERAGE(DJ201:DJ240),"")</f>
        <v/>
      </c>
      <c r="DK241" s="145" t="str">
        <f>IFERROR(AVERAGE(DK201:DK240),"")</f>
        <v/>
      </c>
      <c r="DL241" s="151"/>
      <c r="DM241" s="147"/>
      <c r="DN241" s="151"/>
      <c r="DO241" s="151"/>
    </row>
    <row r="242" spans="2:119" s="148" customFormat="1" ht="15" hidden="1">
      <c r="B242" s="144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  <c r="AN242" s="144"/>
      <c r="AO242" s="144"/>
      <c r="AP242" s="144"/>
      <c r="AQ242" s="144"/>
      <c r="AR242" s="144"/>
      <c r="AS242" s="144"/>
      <c r="AT242" s="144"/>
      <c r="AU242" s="144"/>
      <c r="AV242" s="144"/>
      <c r="AW242" s="144"/>
      <c r="AX242" s="144"/>
      <c r="AY242" s="144"/>
      <c r="AZ242" s="144"/>
      <c r="BA242" s="144"/>
      <c r="BB242" s="144"/>
      <c r="BC242" s="144"/>
      <c r="BD242" s="144"/>
      <c r="BE242" s="144"/>
      <c r="BF242" s="144"/>
      <c r="BG242" s="144"/>
      <c r="BH242" s="144"/>
      <c r="BI242" s="144"/>
      <c r="BJ242" s="144"/>
      <c r="BK242" s="144"/>
      <c r="BL242" s="144"/>
      <c r="BM242" s="144"/>
      <c r="BN242" s="144"/>
      <c r="BO242" s="144"/>
      <c r="BP242" s="144"/>
      <c r="BQ242" s="144"/>
      <c r="BR242" s="144"/>
      <c r="BS242" s="144"/>
      <c r="BT242" s="144"/>
      <c r="BU242" s="144"/>
      <c r="BV242" s="144"/>
      <c r="BW242" s="144"/>
      <c r="BX242" s="144"/>
      <c r="BY242" s="144"/>
      <c r="BZ242" s="144"/>
      <c r="CA242" s="144"/>
      <c r="CB242" s="144"/>
      <c r="CC242" s="144"/>
      <c r="CD242" s="144"/>
      <c r="CE242" s="144"/>
      <c r="CF242" s="144"/>
      <c r="CG242" s="144"/>
      <c r="CH242" s="144"/>
      <c r="CI242" s="144"/>
      <c r="CJ242" s="144"/>
      <c r="CK242" s="144"/>
      <c r="CL242" s="144"/>
      <c r="CM242" s="144"/>
      <c r="CN242" s="144"/>
      <c r="CO242" s="144"/>
      <c r="CP242" s="144"/>
      <c r="CQ242" s="144"/>
      <c r="CR242" s="144"/>
      <c r="CS242" s="144"/>
      <c r="CT242" s="144"/>
      <c r="CU242" s="144"/>
      <c r="CV242" s="144"/>
      <c r="CW242" s="144"/>
      <c r="CX242" s="144"/>
      <c r="CY242" s="144"/>
      <c r="CZ242" s="270" t="s">
        <v>103</v>
      </c>
      <c r="DA242" s="270"/>
      <c r="DB242" s="270"/>
      <c r="DC242" s="270"/>
      <c r="DD242" s="2"/>
      <c r="DE242" s="2"/>
      <c r="DF242" s="2"/>
      <c r="DG242" s="2"/>
      <c r="DH242" s="145" t="str">
        <f>IFERROR(ROUND(STDEV(DH201:DH240),2),"")</f>
        <v/>
      </c>
      <c r="DI242" s="145" t="str">
        <f>IFERROR(ROUND(STDEV(DI201:DI240),2),"")</f>
        <v/>
      </c>
      <c r="DJ242" s="145" t="str">
        <f>IFERROR(ROUND(STDEV(DJ201:DJ240),2),"")</f>
        <v/>
      </c>
      <c r="DK242" s="145" t="str">
        <f>IFERROR(ROUND(STDEV(DK201:DK240),2),"")</f>
        <v/>
      </c>
      <c r="DL242" s="151"/>
      <c r="DM242" s="147"/>
      <c r="DN242" s="151"/>
    </row>
    <row r="243" spans="2:119" s="148" customFormat="1" ht="15" hidden="1">
      <c r="B243" s="144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  <c r="AN243" s="144"/>
      <c r="AO243" s="144"/>
      <c r="AP243" s="144"/>
      <c r="AQ243" s="144"/>
      <c r="AR243" s="144"/>
      <c r="AS243" s="144"/>
      <c r="AT243" s="144"/>
      <c r="AU243" s="144"/>
      <c r="AV243" s="144"/>
      <c r="AW243" s="144"/>
      <c r="AX243" s="144"/>
      <c r="AY243" s="144"/>
      <c r="AZ243" s="144"/>
      <c r="BA243" s="144"/>
      <c r="BB243" s="144"/>
      <c r="BC243" s="144"/>
      <c r="BD243" s="144"/>
      <c r="BE243" s="144"/>
      <c r="BF243" s="144"/>
      <c r="BG243" s="144"/>
      <c r="BH243" s="144"/>
      <c r="BI243" s="144"/>
      <c r="BJ243" s="144"/>
      <c r="BK243" s="144"/>
      <c r="BL243" s="144"/>
      <c r="BM243" s="144"/>
      <c r="BN243" s="144"/>
      <c r="BO243" s="144"/>
      <c r="BP243" s="144"/>
      <c r="BQ243" s="144"/>
      <c r="BR243" s="144"/>
      <c r="BS243" s="144"/>
      <c r="BT243" s="144"/>
      <c r="BU243" s="144"/>
      <c r="BV243" s="144"/>
      <c r="BW243" s="144"/>
      <c r="BX243" s="144"/>
      <c r="BY243" s="144"/>
      <c r="BZ243" s="144"/>
      <c r="CA243" s="144"/>
      <c r="CB243" s="144"/>
      <c r="CC243" s="144"/>
      <c r="CD243" s="144"/>
      <c r="CE243" s="144"/>
      <c r="CF243" s="144"/>
      <c r="CG243" s="144"/>
      <c r="CH243" s="144"/>
      <c r="CI243" s="144"/>
      <c r="CJ243" s="144"/>
      <c r="CK243" s="144"/>
      <c r="CL243" s="144"/>
      <c r="CM243" s="144"/>
      <c r="CN243" s="144"/>
      <c r="CO243" s="144"/>
      <c r="CP243" s="144"/>
      <c r="CQ243" s="144"/>
      <c r="CR243" s="144"/>
      <c r="CS243" s="144"/>
      <c r="CT243" s="144"/>
      <c r="CU243" s="144"/>
      <c r="CV243" s="144"/>
      <c r="CW243" s="144"/>
      <c r="CX243" s="144"/>
      <c r="CY243" s="144"/>
      <c r="CZ243" s="144"/>
      <c r="DA243" s="144"/>
      <c r="DB243" s="144"/>
      <c r="DC243" s="144"/>
      <c r="DD243" s="149"/>
      <c r="DE243" s="149"/>
      <c r="DF243" s="149"/>
      <c r="DG243" s="149"/>
      <c r="DH243" s="150"/>
      <c r="DL243" s="151"/>
      <c r="DM243" s="147"/>
      <c r="DN243" s="151"/>
    </row>
    <row r="244" spans="2:119" s="148" customFormat="1" ht="15">
      <c r="B244" s="144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  <c r="AN244" s="144"/>
      <c r="AO244" s="144"/>
      <c r="AP244" s="144"/>
      <c r="AQ244" s="144"/>
      <c r="AR244" s="144"/>
      <c r="AS244" s="144"/>
      <c r="AT244" s="144"/>
      <c r="AU244" s="144"/>
      <c r="AV244" s="144"/>
      <c r="AW244" s="144"/>
      <c r="AX244" s="144"/>
      <c r="AY244" s="144"/>
      <c r="AZ244" s="144"/>
      <c r="BA244" s="144"/>
      <c r="BB244" s="144"/>
      <c r="BC244" s="144"/>
      <c r="BD244" s="144"/>
      <c r="BE244" s="144"/>
      <c r="BF244" s="144"/>
      <c r="BG244" s="144"/>
      <c r="BH244" s="144"/>
      <c r="BI244" s="144"/>
      <c r="BJ244" s="144"/>
      <c r="BK244" s="144"/>
      <c r="BL244" s="144"/>
      <c r="BM244" s="144"/>
      <c r="BN244" s="144"/>
      <c r="BO244" s="144"/>
      <c r="BP244" s="144"/>
      <c r="BQ244" s="144"/>
      <c r="BR244" s="144"/>
      <c r="BS244" s="144"/>
      <c r="BT244" s="144"/>
      <c r="BU244" s="144"/>
      <c r="BV244" s="144"/>
      <c r="BW244" s="144"/>
      <c r="BX244" s="144"/>
      <c r="BY244" s="144"/>
      <c r="BZ244" s="144"/>
      <c r="CA244" s="144"/>
      <c r="CB244" s="144"/>
      <c r="CC244" s="144"/>
      <c r="CD244" s="144"/>
      <c r="CE244" s="144"/>
      <c r="CF244" s="144"/>
      <c r="CG244" s="144"/>
      <c r="CH244" s="144"/>
      <c r="CI244" s="144"/>
      <c r="CJ244" s="144"/>
      <c r="CK244" s="144"/>
      <c r="CL244" s="144"/>
      <c r="CM244" s="144"/>
      <c r="CN244" s="144"/>
      <c r="CO244" s="144"/>
      <c r="CP244" s="144"/>
      <c r="CQ244" s="144"/>
      <c r="CR244" s="144"/>
      <c r="CS244" s="144"/>
      <c r="CT244" s="144"/>
      <c r="CU244" s="144"/>
      <c r="CV244" s="144"/>
      <c r="CW244" s="144"/>
      <c r="CX244" s="144"/>
      <c r="CY244" s="144"/>
      <c r="CZ244" s="144"/>
      <c r="DA244" s="144"/>
      <c r="DB244" s="144"/>
      <c r="DC244" s="144"/>
      <c r="DD244" s="149"/>
      <c r="DE244" s="149"/>
      <c r="DF244" s="149"/>
      <c r="DG244" s="149"/>
      <c r="DH244" s="150"/>
      <c r="DL244" s="151"/>
      <c r="DM244" s="147"/>
      <c r="DN244" s="151"/>
    </row>
    <row r="245" spans="2:119" s="148" customFormat="1" ht="15">
      <c r="B245" s="144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  <c r="AN245" s="144"/>
      <c r="AO245" s="144"/>
      <c r="AP245" s="144"/>
      <c r="AQ245" s="144"/>
      <c r="AR245" s="144"/>
      <c r="AS245" s="144"/>
      <c r="AT245" s="144"/>
      <c r="AU245" s="144"/>
      <c r="AV245" s="144"/>
      <c r="AW245" s="144"/>
      <c r="AX245" s="144"/>
      <c r="AY245" s="144"/>
      <c r="AZ245" s="144"/>
      <c r="BA245" s="144"/>
      <c r="BB245" s="144"/>
      <c r="BC245" s="144"/>
      <c r="BD245" s="144"/>
      <c r="BE245" s="144"/>
      <c r="BF245" s="144"/>
      <c r="BG245" s="144"/>
      <c r="BH245" s="144"/>
      <c r="BI245" s="144"/>
      <c r="BJ245" s="144"/>
      <c r="BK245" s="144"/>
      <c r="BL245" s="144"/>
      <c r="BM245" s="144"/>
      <c r="BN245" s="144"/>
      <c r="BO245" s="144"/>
      <c r="BP245" s="144"/>
      <c r="BQ245" s="144"/>
      <c r="BR245" s="144"/>
      <c r="BS245" s="144"/>
      <c r="BT245" s="144"/>
      <c r="BU245" s="144"/>
      <c r="BV245" s="144"/>
      <c r="BW245" s="144"/>
      <c r="BX245" s="144"/>
      <c r="BY245" s="144"/>
      <c r="BZ245" s="144"/>
      <c r="CA245" s="144"/>
      <c r="CB245" s="144"/>
      <c r="CC245" s="144"/>
      <c r="CD245" s="144"/>
      <c r="CE245" s="144"/>
      <c r="CF245" s="144"/>
      <c r="CG245" s="144"/>
      <c r="CH245" s="144"/>
      <c r="CI245" s="144"/>
      <c r="CJ245" s="144"/>
      <c r="CK245" s="144"/>
      <c r="CL245" s="144"/>
      <c r="CM245" s="144"/>
      <c r="CN245" s="144"/>
      <c r="CO245" s="144"/>
      <c r="CP245" s="144"/>
      <c r="CQ245" s="144"/>
      <c r="CR245" s="144"/>
      <c r="CS245" s="144"/>
      <c r="CT245" s="144"/>
      <c r="CU245" s="144"/>
      <c r="CV245" s="144"/>
      <c r="CW245" s="144"/>
      <c r="CX245" s="144"/>
      <c r="CY245" s="144"/>
      <c r="CZ245" s="144"/>
      <c r="DA245" s="144"/>
      <c r="DB245" s="144"/>
      <c r="DC245" s="144"/>
      <c r="DD245" s="149"/>
      <c r="DE245" s="149"/>
      <c r="DF245" s="149"/>
      <c r="DG245" s="149"/>
      <c r="DH245" s="150"/>
      <c r="DL245" s="151"/>
      <c r="DM245" s="147"/>
      <c r="DN245" s="151"/>
    </row>
    <row r="246" spans="2:119"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3"/>
      <c r="AC246" s="143"/>
      <c r="AD246" s="143"/>
      <c r="AE246" s="143"/>
      <c r="AF246" s="143"/>
      <c r="AG246" s="143"/>
      <c r="AH246" s="143"/>
      <c r="AI246" s="143"/>
      <c r="AJ246" s="143"/>
      <c r="AK246" s="143"/>
      <c r="AL246" s="143"/>
      <c r="AM246" s="143"/>
      <c r="AN246" s="143"/>
      <c r="AO246" s="143"/>
      <c r="AP246" s="143"/>
      <c r="AQ246" s="143"/>
      <c r="AR246" s="143"/>
      <c r="AS246" s="143"/>
      <c r="AT246" s="143"/>
      <c r="AU246" s="143"/>
      <c r="AV246" s="143"/>
      <c r="AW246" s="143"/>
      <c r="AX246" s="143"/>
      <c r="AY246" s="143"/>
      <c r="AZ246" s="143"/>
      <c r="BA246" s="143"/>
      <c r="BB246" s="143"/>
      <c r="BC246" s="143"/>
      <c r="BD246" s="143"/>
      <c r="BE246" s="143"/>
      <c r="BF246" s="143"/>
      <c r="BG246" s="143"/>
      <c r="BH246" s="143"/>
      <c r="BI246" s="143"/>
      <c r="BJ246" s="143"/>
      <c r="BK246" s="143"/>
      <c r="BL246" s="143"/>
      <c r="BM246" s="143"/>
      <c r="BN246" s="143"/>
      <c r="BO246" s="143"/>
      <c r="BP246" s="143"/>
      <c r="BQ246" s="143"/>
      <c r="BR246" s="143"/>
      <c r="BS246" s="143"/>
      <c r="BT246" s="143"/>
      <c r="BU246" s="143"/>
      <c r="BV246" s="143"/>
      <c r="BW246" s="143"/>
      <c r="BX246" s="143"/>
      <c r="BY246" s="143"/>
      <c r="BZ246" s="143"/>
      <c r="CA246" s="143"/>
      <c r="CB246" s="143"/>
      <c r="CC246" s="143"/>
      <c r="CD246" s="143"/>
      <c r="CE246" s="143"/>
      <c r="CF246" s="143"/>
      <c r="CG246" s="143"/>
      <c r="CH246" s="143"/>
      <c r="CI246" s="143"/>
      <c r="CJ246" s="143"/>
      <c r="CK246" s="143"/>
      <c r="CL246" s="143"/>
      <c r="CM246" s="143"/>
      <c r="CN246" s="143"/>
      <c r="CO246" s="143"/>
      <c r="CP246" s="143"/>
      <c r="CQ246" s="143"/>
      <c r="CR246" s="143"/>
      <c r="CS246" s="143"/>
      <c r="CT246" s="143"/>
      <c r="CU246" s="143"/>
      <c r="CV246" s="143"/>
      <c r="CW246" s="143"/>
      <c r="CX246" s="143"/>
      <c r="CY246" s="143"/>
      <c r="CZ246" s="143"/>
      <c r="DA246" s="143"/>
      <c r="DB246" s="143"/>
      <c r="DC246" s="143"/>
      <c r="DD246" s="173"/>
      <c r="DE246" s="173"/>
      <c r="DF246" s="173"/>
      <c r="DG246" s="173"/>
    </row>
  </sheetData>
  <dataConsolidate/>
  <mergeCells count="836">
    <mergeCell ref="C5:D5"/>
    <mergeCell ref="C6:D6"/>
    <mergeCell ref="E6:CZ6"/>
    <mergeCell ref="C7:D7"/>
    <mergeCell ref="E7:AD7"/>
    <mergeCell ref="AE7:BB7"/>
    <mergeCell ref="BC7:CZ7"/>
    <mergeCell ref="DA7:DC8"/>
    <mergeCell ref="C8:D8"/>
    <mergeCell ref="E8:W8"/>
    <mergeCell ref="X8:AB8"/>
    <mergeCell ref="AC8:AD8"/>
    <mergeCell ref="AE8:AV8"/>
    <mergeCell ref="AW8:AZ8"/>
    <mergeCell ref="BA8:BB8"/>
    <mergeCell ref="BC8:CS8"/>
    <mergeCell ref="CT8:CX8"/>
    <mergeCell ref="AP10:AP12"/>
    <mergeCell ref="AX10:AX11"/>
    <mergeCell ref="AY10:AY12"/>
    <mergeCell ref="BB10:BB12"/>
    <mergeCell ref="CY8:CZ8"/>
    <mergeCell ref="A9:A12"/>
    <mergeCell ref="B9:B12"/>
    <mergeCell ref="C9:C12"/>
    <mergeCell ref="D9:D10"/>
    <mergeCell ref="E9:M9"/>
    <mergeCell ref="N9:O9"/>
    <mergeCell ref="P9:Q9"/>
    <mergeCell ref="S9:Y9"/>
    <mergeCell ref="Z9:AC9"/>
    <mergeCell ref="BI10:BI12"/>
    <mergeCell ref="BT10:BT11"/>
    <mergeCell ref="BU10:BU12"/>
    <mergeCell ref="CA10:CA11"/>
    <mergeCell ref="CB10:CB12"/>
    <mergeCell ref="CP10:CP12"/>
    <mergeCell ref="CY10:CY11"/>
    <mergeCell ref="CZ10:CZ12"/>
    <mergeCell ref="BH10:BH11"/>
    <mergeCell ref="DL9:DL12"/>
    <mergeCell ref="Q10:Q11"/>
    <mergeCell ref="R10:R12"/>
    <mergeCell ref="AC10:AC11"/>
    <mergeCell ref="AD10:AD12"/>
    <mergeCell ref="AO10:AO11"/>
    <mergeCell ref="CG9:CH9"/>
    <mergeCell ref="CJ9:CM9"/>
    <mergeCell ref="CN9:CO9"/>
    <mergeCell ref="CQ9:CW9"/>
    <mergeCell ref="CX9:CY9"/>
    <mergeCell ref="DA9:DB9"/>
    <mergeCell ref="BG9:BH9"/>
    <mergeCell ref="BJ9:BR9"/>
    <mergeCell ref="BS9:BT9"/>
    <mergeCell ref="BV9:BY9"/>
    <mergeCell ref="BZ9:CA9"/>
    <mergeCell ref="CC9:CF9"/>
    <mergeCell ref="AE9:AM9"/>
    <mergeCell ref="AN9:AO9"/>
    <mergeCell ref="AQ9:AV9"/>
    <mergeCell ref="AW9:AX9"/>
    <mergeCell ref="AZ9:BA10"/>
    <mergeCell ref="BC9:BF9"/>
    <mergeCell ref="DH9:DH12"/>
    <mergeCell ref="DI9:DI11"/>
    <mergeCell ref="DJ9:DJ11"/>
    <mergeCell ref="DK9:DK11"/>
    <mergeCell ref="AZ14:BA14"/>
    <mergeCell ref="DA14:DB14"/>
    <mergeCell ref="DR14:DU14"/>
    <mergeCell ref="DV14:DW14"/>
    <mergeCell ref="AZ15:BA15"/>
    <mergeCell ref="DA15:DB15"/>
    <mergeCell ref="DR15:DU15"/>
    <mergeCell ref="DV15:DW15"/>
    <mergeCell ref="DC10:DC12"/>
    <mergeCell ref="AZ11:BA11"/>
    <mergeCell ref="DA11:DB12"/>
    <mergeCell ref="AZ12:BA12"/>
    <mergeCell ref="DR12:DW12"/>
    <mergeCell ref="AZ13:BA13"/>
    <mergeCell ref="DA13:DB13"/>
    <mergeCell ref="DR13:DU13"/>
    <mergeCell ref="DV13:DW13"/>
    <mergeCell ref="CH10:CH11"/>
    <mergeCell ref="CI10:CI12"/>
    <mergeCell ref="CO10:CO11"/>
    <mergeCell ref="AZ18:BA18"/>
    <mergeCell ref="DA18:DB18"/>
    <mergeCell ref="DR18:DU18"/>
    <mergeCell ref="DV18:DW18"/>
    <mergeCell ref="AZ19:BA19"/>
    <mergeCell ref="DA19:DB19"/>
    <mergeCell ref="DR19:DU19"/>
    <mergeCell ref="DV19:DW19"/>
    <mergeCell ref="AZ16:BA16"/>
    <mergeCell ref="DA16:DB16"/>
    <mergeCell ref="DR16:DU16"/>
    <mergeCell ref="DV16:DW16"/>
    <mergeCell ref="AZ17:BA17"/>
    <mergeCell ref="DA17:DB17"/>
    <mergeCell ref="DR17:DU17"/>
    <mergeCell ref="DV17:DW17"/>
    <mergeCell ref="AZ23:BA23"/>
    <mergeCell ref="DA23:DB23"/>
    <mergeCell ref="AZ24:BA24"/>
    <mergeCell ref="DA24:DB24"/>
    <mergeCell ref="AZ25:BA25"/>
    <mergeCell ref="DA25:DB25"/>
    <mergeCell ref="AZ20:BA20"/>
    <mergeCell ref="DA20:DB20"/>
    <mergeCell ref="AZ21:BA21"/>
    <mergeCell ref="DA21:DB21"/>
    <mergeCell ref="AZ22:BA22"/>
    <mergeCell ref="DA22:DB22"/>
    <mergeCell ref="AZ29:BA29"/>
    <mergeCell ref="DA29:DB29"/>
    <mergeCell ref="AZ30:BA30"/>
    <mergeCell ref="DA30:DB30"/>
    <mergeCell ref="AZ31:BA31"/>
    <mergeCell ref="DA31:DB31"/>
    <mergeCell ref="AZ26:BA26"/>
    <mergeCell ref="DA26:DB26"/>
    <mergeCell ref="AZ27:BA27"/>
    <mergeCell ref="DA27:DB27"/>
    <mergeCell ref="AZ28:BA28"/>
    <mergeCell ref="DA28:DB28"/>
    <mergeCell ref="AZ35:BA35"/>
    <mergeCell ref="DA35:DB35"/>
    <mergeCell ref="AZ36:BA36"/>
    <mergeCell ref="DA36:DB36"/>
    <mergeCell ref="AZ37:BA37"/>
    <mergeCell ref="DA37:DB37"/>
    <mergeCell ref="AZ32:BA32"/>
    <mergeCell ref="DA32:DB32"/>
    <mergeCell ref="AZ33:BA33"/>
    <mergeCell ref="DA33:DB33"/>
    <mergeCell ref="AZ34:BA34"/>
    <mergeCell ref="DA34:DB34"/>
    <mergeCell ref="AZ41:BA41"/>
    <mergeCell ref="DA41:DB41"/>
    <mergeCell ref="AZ42:BA42"/>
    <mergeCell ref="DA42:DB42"/>
    <mergeCell ref="AZ43:BA43"/>
    <mergeCell ref="DA43:DB43"/>
    <mergeCell ref="AZ38:BA38"/>
    <mergeCell ref="DA38:DB38"/>
    <mergeCell ref="AZ39:BA39"/>
    <mergeCell ref="DA39:DB39"/>
    <mergeCell ref="AZ40:BA40"/>
    <mergeCell ref="DA40:DB40"/>
    <mergeCell ref="AZ47:BA47"/>
    <mergeCell ref="DA47:DB47"/>
    <mergeCell ref="AZ48:BA48"/>
    <mergeCell ref="DA48:DB48"/>
    <mergeCell ref="AZ49:BA49"/>
    <mergeCell ref="DA49:DB49"/>
    <mergeCell ref="AZ44:BA44"/>
    <mergeCell ref="DA44:DB44"/>
    <mergeCell ref="AZ45:BA45"/>
    <mergeCell ref="DA45:DB45"/>
    <mergeCell ref="AZ46:BA46"/>
    <mergeCell ref="DA46:DB46"/>
    <mergeCell ref="AZ53:BA53"/>
    <mergeCell ref="DA53:DB53"/>
    <mergeCell ref="AZ54:BA54"/>
    <mergeCell ref="DA54:DB54"/>
    <mergeCell ref="AZ55:BA55"/>
    <mergeCell ref="DA55:DB55"/>
    <mergeCell ref="AZ50:BA50"/>
    <mergeCell ref="DA50:DB50"/>
    <mergeCell ref="AZ51:BA51"/>
    <mergeCell ref="DA51:DB51"/>
    <mergeCell ref="AZ52:BA52"/>
    <mergeCell ref="DA52:DB52"/>
    <mergeCell ref="AZ59:BA59"/>
    <mergeCell ref="DA59:DB59"/>
    <mergeCell ref="AZ60:BA60"/>
    <mergeCell ref="DA60:DB60"/>
    <mergeCell ref="AZ61:BA61"/>
    <mergeCell ref="DA61:DB61"/>
    <mergeCell ref="AZ56:BA56"/>
    <mergeCell ref="DA56:DB56"/>
    <mergeCell ref="AZ57:BA57"/>
    <mergeCell ref="DA57:DB57"/>
    <mergeCell ref="AZ58:BA58"/>
    <mergeCell ref="DA58:DB58"/>
    <mergeCell ref="AZ65:BA65"/>
    <mergeCell ref="DA65:DB65"/>
    <mergeCell ref="AZ66:BA66"/>
    <mergeCell ref="DA66:DB66"/>
    <mergeCell ref="AZ67:BA67"/>
    <mergeCell ref="DA67:DB67"/>
    <mergeCell ref="AZ62:BA62"/>
    <mergeCell ref="DA62:DB62"/>
    <mergeCell ref="AZ63:BA63"/>
    <mergeCell ref="DA63:DB63"/>
    <mergeCell ref="AZ64:BA64"/>
    <mergeCell ref="DA64:DB64"/>
    <mergeCell ref="CZ68:DC68"/>
    <mergeCell ref="CZ69:DC69"/>
    <mergeCell ref="C73:D73"/>
    <mergeCell ref="C74:D74"/>
    <mergeCell ref="E74:CZ74"/>
    <mergeCell ref="C75:D75"/>
    <mergeCell ref="E75:AD75"/>
    <mergeCell ref="AE75:BB75"/>
    <mergeCell ref="BC75:CZ75"/>
    <mergeCell ref="DA75:DC76"/>
    <mergeCell ref="CT76:CX76"/>
    <mergeCell ref="CY76:CZ76"/>
    <mergeCell ref="AC76:AD76"/>
    <mergeCell ref="AE76:AV76"/>
    <mergeCell ref="AW76:AZ76"/>
    <mergeCell ref="A77:A80"/>
    <mergeCell ref="B77:B80"/>
    <mergeCell ref="C77:C80"/>
    <mergeCell ref="D77:D78"/>
    <mergeCell ref="E77:M77"/>
    <mergeCell ref="N77:Q77"/>
    <mergeCell ref="C76:D76"/>
    <mergeCell ref="E76:W76"/>
    <mergeCell ref="X76:AB76"/>
    <mergeCell ref="Q78:Q79"/>
    <mergeCell ref="R78:R80"/>
    <mergeCell ref="BV77:BY77"/>
    <mergeCell ref="BU78:BU80"/>
    <mergeCell ref="S77:Y77"/>
    <mergeCell ref="Z77:AC77"/>
    <mergeCell ref="AE77:AM77"/>
    <mergeCell ref="AN77:AO77"/>
    <mergeCell ref="AQ77:AV77"/>
    <mergeCell ref="AW77:AX77"/>
    <mergeCell ref="BA76:BB76"/>
    <mergeCell ref="BC76:CS76"/>
    <mergeCell ref="AC78:AC79"/>
    <mergeCell ref="AD78:AD80"/>
    <mergeCell ref="AO78:AO79"/>
    <mergeCell ref="AP78:AP80"/>
    <mergeCell ref="AZ77:BA78"/>
    <mergeCell ref="BC77:BF77"/>
    <mergeCell ref="BG77:BH77"/>
    <mergeCell ref="BJ77:BR77"/>
    <mergeCell ref="BS77:BT77"/>
    <mergeCell ref="AX78:AX79"/>
    <mergeCell ref="AY78:AY80"/>
    <mergeCell ref="BB78:BB80"/>
    <mergeCell ref="BH78:BH79"/>
    <mergeCell ref="BI78:BI80"/>
    <mergeCell ref="CJ77:CM77"/>
    <mergeCell ref="CN77:CO77"/>
    <mergeCell ref="CQ77:CW77"/>
    <mergeCell ref="CA78:CA79"/>
    <mergeCell ref="CB78:CB80"/>
    <mergeCell ref="CH78:CH79"/>
    <mergeCell ref="CI78:CI80"/>
    <mergeCell ref="CO78:CO79"/>
    <mergeCell ref="CP78:CP80"/>
    <mergeCell ref="DV84:DW84"/>
    <mergeCell ref="DR80:DW80"/>
    <mergeCell ref="AZ81:BA81"/>
    <mergeCell ref="DA81:DB81"/>
    <mergeCell ref="DR81:DU81"/>
    <mergeCell ref="DV81:DW81"/>
    <mergeCell ref="AZ82:BA82"/>
    <mergeCell ref="DA82:DB82"/>
    <mergeCell ref="DR82:DU82"/>
    <mergeCell ref="DV82:DW82"/>
    <mergeCell ref="DL77:DL80"/>
    <mergeCell ref="DM77:DM80"/>
    <mergeCell ref="DN77:DN80"/>
    <mergeCell ref="DO77:DO80"/>
    <mergeCell ref="CX77:CY77"/>
    <mergeCell ref="DA77:DB77"/>
    <mergeCell ref="DH77:DH80"/>
    <mergeCell ref="CY78:CY79"/>
    <mergeCell ref="CZ78:CZ80"/>
    <mergeCell ref="DC78:DC80"/>
    <mergeCell ref="DA79:DB80"/>
    <mergeCell ref="BZ77:CA77"/>
    <mergeCell ref="CC77:CF77"/>
    <mergeCell ref="CG77:CH77"/>
    <mergeCell ref="DI77:DI79"/>
    <mergeCell ref="DJ77:DJ79"/>
    <mergeCell ref="DK77:DK79"/>
    <mergeCell ref="DV87:DW87"/>
    <mergeCell ref="AZ88:BA88"/>
    <mergeCell ref="DA88:DB88"/>
    <mergeCell ref="AZ85:BA85"/>
    <mergeCell ref="DA85:DB85"/>
    <mergeCell ref="DR85:DU85"/>
    <mergeCell ref="DV85:DW85"/>
    <mergeCell ref="AZ86:BA86"/>
    <mergeCell ref="DA86:DB86"/>
    <mergeCell ref="DR86:DU86"/>
    <mergeCell ref="DV86:DW86"/>
    <mergeCell ref="BT78:BT79"/>
    <mergeCell ref="AZ79:BA79"/>
    <mergeCell ref="AZ80:BA80"/>
    <mergeCell ref="AZ83:BA83"/>
    <mergeCell ref="DA83:DB83"/>
    <mergeCell ref="DR83:DU83"/>
    <mergeCell ref="DV83:DW83"/>
    <mergeCell ref="AZ84:BA84"/>
    <mergeCell ref="DA84:DB84"/>
    <mergeCell ref="DR84:DU84"/>
    <mergeCell ref="AZ89:BA89"/>
    <mergeCell ref="DA89:DB89"/>
    <mergeCell ref="AZ90:BA90"/>
    <mergeCell ref="DA90:DB90"/>
    <mergeCell ref="AZ91:BA91"/>
    <mergeCell ref="DA91:DB91"/>
    <mergeCell ref="AZ87:BA87"/>
    <mergeCell ref="DA87:DB87"/>
    <mergeCell ref="DR87:DU87"/>
    <mergeCell ref="AZ95:BA95"/>
    <mergeCell ref="DA95:DB95"/>
    <mergeCell ref="AZ96:BA96"/>
    <mergeCell ref="DA96:DB96"/>
    <mergeCell ref="AZ97:BA97"/>
    <mergeCell ref="DA97:DB97"/>
    <mergeCell ref="AZ92:BA92"/>
    <mergeCell ref="DA92:DB92"/>
    <mergeCell ref="AZ93:BA93"/>
    <mergeCell ref="DA93:DB93"/>
    <mergeCell ref="AZ94:BA94"/>
    <mergeCell ref="DA94:DB94"/>
    <mergeCell ref="AZ101:BA101"/>
    <mergeCell ref="DA101:DB101"/>
    <mergeCell ref="AZ102:BA102"/>
    <mergeCell ref="DA102:DB102"/>
    <mergeCell ref="AZ103:BA103"/>
    <mergeCell ref="DA103:DB103"/>
    <mergeCell ref="AZ98:BA98"/>
    <mergeCell ref="DA98:DB98"/>
    <mergeCell ref="AZ99:BA99"/>
    <mergeCell ref="DA99:DB99"/>
    <mergeCell ref="AZ100:BA100"/>
    <mergeCell ref="DA100:DB100"/>
    <mergeCell ref="AZ107:BA107"/>
    <mergeCell ref="DA107:DB107"/>
    <mergeCell ref="AZ108:BA108"/>
    <mergeCell ref="DA108:DB108"/>
    <mergeCell ref="AZ109:BA109"/>
    <mergeCell ref="DA109:DB109"/>
    <mergeCell ref="AZ104:BA104"/>
    <mergeCell ref="DA104:DB104"/>
    <mergeCell ref="AZ105:BA105"/>
    <mergeCell ref="DA105:DB105"/>
    <mergeCell ref="AZ106:BA106"/>
    <mergeCell ref="DA106:DB106"/>
    <mergeCell ref="AZ113:BA113"/>
    <mergeCell ref="DA113:DB113"/>
    <mergeCell ref="AZ114:BA114"/>
    <mergeCell ref="DA114:DB114"/>
    <mergeCell ref="AZ115:BA115"/>
    <mergeCell ref="DA115:DB115"/>
    <mergeCell ref="AZ110:BA110"/>
    <mergeCell ref="DA110:DB110"/>
    <mergeCell ref="AZ111:BA111"/>
    <mergeCell ref="DA111:DB111"/>
    <mergeCell ref="AZ112:BA112"/>
    <mergeCell ref="DA112:DB112"/>
    <mergeCell ref="AZ119:BA119"/>
    <mergeCell ref="DA119:DB119"/>
    <mergeCell ref="AZ120:BA120"/>
    <mergeCell ref="DA120:DB120"/>
    <mergeCell ref="AZ121:BA121"/>
    <mergeCell ref="DA121:DB121"/>
    <mergeCell ref="AZ116:BA116"/>
    <mergeCell ref="DA116:DB116"/>
    <mergeCell ref="AZ117:BA117"/>
    <mergeCell ref="DA117:DB117"/>
    <mergeCell ref="AZ118:BA118"/>
    <mergeCell ref="DA118:DB118"/>
    <mergeCell ref="AZ125:BA125"/>
    <mergeCell ref="DA125:DB125"/>
    <mergeCell ref="AZ126:BA126"/>
    <mergeCell ref="DA126:DB126"/>
    <mergeCell ref="AZ127:BA127"/>
    <mergeCell ref="DA127:DB127"/>
    <mergeCell ref="AZ122:BA122"/>
    <mergeCell ref="DA122:DB122"/>
    <mergeCell ref="AZ123:BA123"/>
    <mergeCell ref="DA123:DB123"/>
    <mergeCell ref="AZ124:BA124"/>
    <mergeCell ref="DA124:DB124"/>
    <mergeCell ref="AZ131:BA131"/>
    <mergeCell ref="DA131:DB131"/>
    <mergeCell ref="AZ132:BA132"/>
    <mergeCell ref="DA132:DB132"/>
    <mergeCell ref="AZ133:BA133"/>
    <mergeCell ref="DA133:DB133"/>
    <mergeCell ref="AZ128:BA128"/>
    <mergeCell ref="DA128:DB128"/>
    <mergeCell ref="AZ129:BA129"/>
    <mergeCell ref="DA129:DB129"/>
    <mergeCell ref="AZ130:BA130"/>
    <mergeCell ref="DA130:DB130"/>
    <mergeCell ref="C140:D140"/>
    <mergeCell ref="C141:D141"/>
    <mergeCell ref="E141:CZ141"/>
    <mergeCell ref="C142:D142"/>
    <mergeCell ref="E142:AD142"/>
    <mergeCell ref="AE142:BB142"/>
    <mergeCell ref="BC142:CZ142"/>
    <mergeCell ref="AZ134:BA134"/>
    <mergeCell ref="DA134:DB134"/>
    <mergeCell ref="AZ135:BA135"/>
    <mergeCell ref="DA135:DB135"/>
    <mergeCell ref="CZ136:DC136"/>
    <mergeCell ref="CZ137:DC137"/>
    <mergeCell ref="DA142:DC143"/>
    <mergeCell ref="C143:D143"/>
    <mergeCell ref="E143:W143"/>
    <mergeCell ref="X143:AB143"/>
    <mergeCell ref="AC143:AD143"/>
    <mergeCell ref="AE143:AV143"/>
    <mergeCell ref="AW143:AZ143"/>
    <mergeCell ref="BA143:BB143"/>
    <mergeCell ref="BC143:CS143"/>
    <mergeCell ref="CT143:CX143"/>
    <mergeCell ref="CY143:CZ143"/>
    <mergeCell ref="A144:A147"/>
    <mergeCell ref="B144:B147"/>
    <mergeCell ref="C144:C147"/>
    <mergeCell ref="D144:D145"/>
    <mergeCell ref="E144:M144"/>
    <mergeCell ref="N144:Q144"/>
    <mergeCell ref="S144:Y144"/>
    <mergeCell ref="Z144:AC144"/>
    <mergeCell ref="AE144:AM144"/>
    <mergeCell ref="AD145:AD147"/>
    <mergeCell ref="DN144:DN147"/>
    <mergeCell ref="CJ144:CM144"/>
    <mergeCell ref="CN144:CO144"/>
    <mergeCell ref="CQ144:CW144"/>
    <mergeCell ref="CX144:CY144"/>
    <mergeCell ref="DA144:DB144"/>
    <mergeCell ref="DH144:DH147"/>
    <mergeCell ref="DI144:DI146"/>
    <mergeCell ref="DJ144:DJ146"/>
    <mergeCell ref="DK144:DK146"/>
    <mergeCell ref="DR147:DW147"/>
    <mergeCell ref="C148:D148"/>
    <mergeCell ref="AZ148:BA148"/>
    <mergeCell ref="DA148:DB148"/>
    <mergeCell ref="DR148:DU148"/>
    <mergeCell ref="DV148:DW148"/>
    <mergeCell ref="CI145:CI147"/>
    <mergeCell ref="CO145:CO146"/>
    <mergeCell ref="CP145:CP147"/>
    <mergeCell ref="CY145:CY146"/>
    <mergeCell ref="CZ145:CZ147"/>
    <mergeCell ref="DC145:DC147"/>
    <mergeCell ref="DA146:DB147"/>
    <mergeCell ref="BI145:BI147"/>
    <mergeCell ref="BT145:BT146"/>
    <mergeCell ref="BU145:BU147"/>
    <mergeCell ref="CA145:CA146"/>
    <mergeCell ref="CB145:CB147"/>
    <mergeCell ref="AZ144:BA145"/>
    <mergeCell ref="BC144:BF144"/>
    <mergeCell ref="BG144:BH144"/>
    <mergeCell ref="BH145:BH146"/>
    <mergeCell ref="AZ146:BA146"/>
    <mergeCell ref="AZ147:BA147"/>
    <mergeCell ref="CH145:CH146"/>
    <mergeCell ref="DO144:DO147"/>
    <mergeCell ref="Q145:Q146"/>
    <mergeCell ref="R145:R147"/>
    <mergeCell ref="AC145:AC146"/>
    <mergeCell ref="AO145:AO146"/>
    <mergeCell ref="C149:D149"/>
    <mergeCell ref="AZ149:BA149"/>
    <mergeCell ref="DA149:DB149"/>
    <mergeCell ref="BJ144:BR144"/>
    <mergeCell ref="BS144:BT144"/>
    <mergeCell ref="BV144:BY144"/>
    <mergeCell ref="BZ144:CA144"/>
    <mergeCell ref="CC144:CF144"/>
    <mergeCell ref="CG144:CH144"/>
    <mergeCell ref="AN144:AO144"/>
    <mergeCell ref="AQ144:AV144"/>
    <mergeCell ref="AW144:AX144"/>
    <mergeCell ref="AP145:AP147"/>
    <mergeCell ref="AX145:AX146"/>
    <mergeCell ref="AY145:AY147"/>
    <mergeCell ref="BB145:BB147"/>
    <mergeCell ref="DL144:DL147"/>
    <mergeCell ref="DM144:DM147"/>
    <mergeCell ref="DR149:DU149"/>
    <mergeCell ref="DV149:DW149"/>
    <mergeCell ref="C150:D150"/>
    <mergeCell ref="AZ150:BA150"/>
    <mergeCell ref="DA150:DB150"/>
    <mergeCell ref="DR150:DU150"/>
    <mergeCell ref="DV150:DW150"/>
    <mergeCell ref="C151:D151"/>
    <mergeCell ref="AZ151:BA151"/>
    <mergeCell ref="DA151:DB151"/>
    <mergeCell ref="DR151:DU151"/>
    <mergeCell ref="DV151:DW151"/>
    <mergeCell ref="C152:D152"/>
    <mergeCell ref="AZ152:BA152"/>
    <mergeCell ref="DA152:DB152"/>
    <mergeCell ref="DR152:DU152"/>
    <mergeCell ref="DV152:DW152"/>
    <mergeCell ref="C153:D153"/>
    <mergeCell ref="AZ153:BA153"/>
    <mergeCell ref="DA153:DB153"/>
    <mergeCell ref="DR153:DU153"/>
    <mergeCell ref="DV153:DW153"/>
    <mergeCell ref="C154:D154"/>
    <mergeCell ref="AZ154:BA154"/>
    <mergeCell ref="DA154:DB154"/>
    <mergeCell ref="DR154:DU154"/>
    <mergeCell ref="DV154:DW154"/>
    <mergeCell ref="C157:D157"/>
    <mergeCell ref="AZ157:BA157"/>
    <mergeCell ref="DA157:DB157"/>
    <mergeCell ref="C158:D158"/>
    <mergeCell ref="AZ158:BA158"/>
    <mergeCell ref="DA158:DB158"/>
    <mergeCell ref="C155:D155"/>
    <mergeCell ref="AZ155:BA155"/>
    <mergeCell ref="DA155:DB155"/>
    <mergeCell ref="C156:D156"/>
    <mergeCell ref="AZ156:BA156"/>
    <mergeCell ref="DA156:DB156"/>
    <mergeCell ref="C161:D161"/>
    <mergeCell ref="AZ161:BA161"/>
    <mergeCell ref="DA161:DB161"/>
    <mergeCell ref="C162:D162"/>
    <mergeCell ref="AZ162:BA162"/>
    <mergeCell ref="DA162:DB162"/>
    <mergeCell ref="C159:D159"/>
    <mergeCell ref="AZ159:BA159"/>
    <mergeCell ref="DA159:DB159"/>
    <mergeCell ref="C160:D160"/>
    <mergeCell ref="AZ160:BA160"/>
    <mergeCell ref="DA160:DB160"/>
    <mergeCell ref="C165:D165"/>
    <mergeCell ref="AZ165:BA165"/>
    <mergeCell ref="DA165:DB165"/>
    <mergeCell ref="C166:D166"/>
    <mergeCell ref="AZ166:BA166"/>
    <mergeCell ref="DA166:DB166"/>
    <mergeCell ref="C163:D163"/>
    <mergeCell ref="AZ163:BA163"/>
    <mergeCell ref="DA163:DB163"/>
    <mergeCell ref="C164:D164"/>
    <mergeCell ref="AZ164:BA164"/>
    <mergeCell ref="DA164:DB164"/>
    <mergeCell ref="C169:D169"/>
    <mergeCell ref="AZ169:BA169"/>
    <mergeCell ref="DA169:DB169"/>
    <mergeCell ref="C170:D170"/>
    <mergeCell ref="AZ170:BA170"/>
    <mergeCell ref="DA170:DB170"/>
    <mergeCell ref="C167:D167"/>
    <mergeCell ref="AZ167:BA167"/>
    <mergeCell ref="DA167:DB167"/>
    <mergeCell ref="C168:D168"/>
    <mergeCell ref="AZ168:BA168"/>
    <mergeCell ref="DA168:DB168"/>
    <mergeCell ref="C173:D173"/>
    <mergeCell ref="AZ173:BA173"/>
    <mergeCell ref="DA173:DB173"/>
    <mergeCell ref="C174:D174"/>
    <mergeCell ref="AZ174:BA174"/>
    <mergeCell ref="DA174:DB174"/>
    <mergeCell ref="C171:D171"/>
    <mergeCell ref="AZ171:BA171"/>
    <mergeCell ref="DA171:DB171"/>
    <mergeCell ref="C172:D172"/>
    <mergeCell ref="AZ172:BA172"/>
    <mergeCell ref="DA172:DB172"/>
    <mergeCell ref="C177:D177"/>
    <mergeCell ref="AZ177:BA177"/>
    <mergeCell ref="DA177:DB177"/>
    <mergeCell ref="C178:D178"/>
    <mergeCell ref="AZ178:BA178"/>
    <mergeCell ref="DA178:DB178"/>
    <mergeCell ref="C175:D175"/>
    <mergeCell ref="AZ175:BA175"/>
    <mergeCell ref="DA175:DB175"/>
    <mergeCell ref="C176:D176"/>
    <mergeCell ref="AZ176:BA176"/>
    <mergeCell ref="DA176:DB176"/>
    <mergeCell ref="C181:D181"/>
    <mergeCell ref="AZ181:BA181"/>
    <mergeCell ref="DA181:DB181"/>
    <mergeCell ref="C182:D182"/>
    <mergeCell ref="AZ182:BA182"/>
    <mergeCell ref="DA182:DB182"/>
    <mergeCell ref="C179:D179"/>
    <mergeCell ref="AZ179:BA179"/>
    <mergeCell ref="DA179:DB179"/>
    <mergeCell ref="C180:D180"/>
    <mergeCell ref="AZ180:BA180"/>
    <mergeCell ref="DA180:DB180"/>
    <mergeCell ref="C185:D185"/>
    <mergeCell ref="AZ185:BA185"/>
    <mergeCell ref="DA185:DB185"/>
    <mergeCell ref="C186:D186"/>
    <mergeCell ref="AZ186:BA186"/>
    <mergeCell ref="DA186:DB186"/>
    <mergeCell ref="C183:D183"/>
    <mergeCell ref="AZ183:BA183"/>
    <mergeCell ref="DA183:DB183"/>
    <mergeCell ref="C184:D184"/>
    <mergeCell ref="AZ184:BA184"/>
    <mergeCell ref="DA184:DB184"/>
    <mergeCell ref="C194:D194"/>
    <mergeCell ref="E194:CZ194"/>
    <mergeCell ref="C195:D195"/>
    <mergeCell ref="E195:AD195"/>
    <mergeCell ref="AE195:BB195"/>
    <mergeCell ref="BC195:CZ195"/>
    <mergeCell ref="C187:D187"/>
    <mergeCell ref="AZ187:BA187"/>
    <mergeCell ref="DA187:DB187"/>
    <mergeCell ref="CZ188:DC188"/>
    <mergeCell ref="CZ189:DC189"/>
    <mergeCell ref="C193:D193"/>
    <mergeCell ref="DA195:DC196"/>
    <mergeCell ref="C196:D196"/>
    <mergeCell ref="E196:W196"/>
    <mergeCell ref="X196:AB196"/>
    <mergeCell ref="AC196:AD196"/>
    <mergeCell ref="AE196:AV196"/>
    <mergeCell ref="AW196:AZ196"/>
    <mergeCell ref="BA196:BB196"/>
    <mergeCell ref="BC196:CS196"/>
    <mergeCell ref="CT196:CX196"/>
    <mergeCell ref="CY196:CZ196"/>
    <mergeCell ref="A197:A200"/>
    <mergeCell ref="B197:B200"/>
    <mergeCell ref="C197:C200"/>
    <mergeCell ref="D197:D198"/>
    <mergeCell ref="E197:M197"/>
    <mergeCell ref="N197:Q197"/>
    <mergeCell ref="S197:Y197"/>
    <mergeCell ref="Z197:AC197"/>
    <mergeCell ref="AE197:AM197"/>
    <mergeCell ref="R198:R200"/>
    <mergeCell ref="AC198:AC199"/>
    <mergeCell ref="AD198:AD200"/>
    <mergeCell ref="AO198:AO199"/>
    <mergeCell ref="AP198:AP200"/>
    <mergeCell ref="AX198:AX199"/>
    <mergeCell ref="BJ197:BR197"/>
    <mergeCell ref="BS197:BT197"/>
    <mergeCell ref="BV197:BY197"/>
    <mergeCell ref="BZ197:CA197"/>
    <mergeCell ref="CC197:CF197"/>
    <mergeCell ref="CG197:CH197"/>
    <mergeCell ref="AN197:AO197"/>
    <mergeCell ref="AW197:AX197"/>
    <mergeCell ref="AZ197:BA198"/>
    <mergeCell ref="BC197:BF197"/>
    <mergeCell ref="BG197:BH197"/>
    <mergeCell ref="AY198:AY200"/>
    <mergeCell ref="BB198:BB200"/>
    <mergeCell ref="BH198:BH199"/>
    <mergeCell ref="AZ200:BA200"/>
    <mergeCell ref="AZ199:BA199"/>
    <mergeCell ref="DM197:DM200"/>
    <mergeCell ref="DN197:DN200"/>
    <mergeCell ref="CJ197:CM197"/>
    <mergeCell ref="CN197:CO197"/>
    <mergeCell ref="CQ197:CW197"/>
    <mergeCell ref="CX197:CY197"/>
    <mergeCell ref="DA197:DB197"/>
    <mergeCell ref="DH197:DH200"/>
    <mergeCell ref="DI197:DI199"/>
    <mergeCell ref="DJ197:DJ199"/>
    <mergeCell ref="DK197:DK199"/>
    <mergeCell ref="DL197:DL200"/>
    <mergeCell ref="DR200:DW200"/>
    <mergeCell ref="C201:D201"/>
    <mergeCell ref="AZ201:BA201"/>
    <mergeCell ref="DA201:DB201"/>
    <mergeCell ref="DR201:DU201"/>
    <mergeCell ref="DV201:DW201"/>
    <mergeCell ref="CI198:CI200"/>
    <mergeCell ref="CO198:CO199"/>
    <mergeCell ref="CP198:CP200"/>
    <mergeCell ref="CY198:CY199"/>
    <mergeCell ref="CZ198:CZ200"/>
    <mergeCell ref="DC198:DC200"/>
    <mergeCell ref="DA199:DB200"/>
    <mergeCell ref="BI198:BI200"/>
    <mergeCell ref="BT198:BT199"/>
    <mergeCell ref="BU198:BU200"/>
    <mergeCell ref="CA198:CA199"/>
    <mergeCell ref="CB198:CB200"/>
    <mergeCell ref="CH198:CH199"/>
    <mergeCell ref="DO197:DO200"/>
    <mergeCell ref="DP197:DP200"/>
    <mergeCell ref="DQ197:DQ200"/>
    <mergeCell ref="Q198:Q199"/>
    <mergeCell ref="AQ197:AV197"/>
    <mergeCell ref="C202:D202"/>
    <mergeCell ref="AZ202:BA202"/>
    <mergeCell ref="DA202:DB202"/>
    <mergeCell ref="DR202:DU202"/>
    <mergeCell ref="DV202:DW202"/>
    <mergeCell ref="C203:D203"/>
    <mergeCell ref="AZ203:BA203"/>
    <mergeCell ref="DA203:DB203"/>
    <mergeCell ref="DR203:DU203"/>
    <mergeCell ref="DV203:DW203"/>
    <mergeCell ref="DR206:DU206"/>
    <mergeCell ref="DV206:DW206"/>
    <mergeCell ref="C207:D207"/>
    <mergeCell ref="AZ207:BA207"/>
    <mergeCell ref="DA207:DB207"/>
    <mergeCell ref="DR207:DU207"/>
    <mergeCell ref="DV207:DW207"/>
    <mergeCell ref="C204:D204"/>
    <mergeCell ref="AZ204:BA204"/>
    <mergeCell ref="DA204:DB204"/>
    <mergeCell ref="DR204:DU204"/>
    <mergeCell ref="DV204:DW204"/>
    <mergeCell ref="C205:D205"/>
    <mergeCell ref="AZ205:BA205"/>
    <mergeCell ref="DA205:DB205"/>
    <mergeCell ref="DR205:DU205"/>
    <mergeCell ref="DV205:DW205"/>
    <mergeCell ref="C208:D208"/>
    <mergeCell ref="AZ208:BA208"/>
    <mergeCell ref="DA208:DB208"/>
    <mergeCell ref="C209:D209"/>
    <mergeCell ref="AZ209:BA209"/>
    <mergeCell ref="DA209:DB209"/>
    <mergeCell ref="C206:D206"/>
    <mergeCell ref="AZ206:BA206"/>
    <mergeCell ref="DA206:DB206"/>
    <mergeCell ref="C212:D212"/>
    <mergeCell ref="AZ212:BA212"/>
    <mergeCell ref="DA212:DB212"/>
    <mergeCell ref="C213:D213"/>
    <mergeCell ref="AZ213:BA213"/>
    <mergeCell ref="DA213:DB213"/>
    <mergeCell ref="C210:D210"/>
    <mergeCell ref="AZ210:BA210"/>
    <mergeCell ref="DA210:DB210"/>
    <mergeCell ref="C211:D211"/>
    <mergeCell ref="AZ211:BA211"/>
    <mergeCell ref="DA211:DB211"/>
    <mergeCell ref="C216:D216"/>
    <mergeCell ref="AZ216:BA216"/>
    <mergeCell ref="DA216:DB216"/>
    <mergeCell ref="C217:D217"/>
    <mergeCell ref="AZ217:BA217"/>
    <mergeCell ref="DA217:DB217"/>
    <mergeCell ref="C214:D214"/>
    <mergeCell ref="AZ214:BA214"/>
    <mergeCell ref="DA214:DB214"/>
    <mergeCell ref="C215:D215"/>
    <mergeCell ref="AZ215:BA215"/>
    <mergeCell ref="DA215:DB215"/>
    <mergeCell ref="C220:D220"/>
    <mergeCell ref="AZ220:BA220"/>
    <mergeCell ref="DA220:DB220"/>
    <mergeCell ref="C221:D221"/>
    <mergeCell ref="AZ221:BA221"/>
    <mergeCell ref="DA221:DB221"/>
    <mergeCell ref="C218:D218"/>
    <mergeCell ref="AZ218:BA218"/>
    <mergeCell ref="DA218:DB218"/>
    <mergeCell ref="C219:D219"/>
    <mergeCell ref="AZ219:BA219"/>
    <mergeCell ref="DA219:DB219"/>
    <mergeCell ref="C224:D224"/>
    <mergeCell ref="AZ224:BA224"/>
    <mergeCell ref="DA224:DB224"/>
    <mergeCell ref="C225:D225"/>
    <mergeCell ref="AZ225:BA225"/>
    <mergeCell ref="DA225:DB225"/>
    <mergeCell ref="C222:D222"/>
    <mergeCell ref="AZ222:BA222"/>
    <mergeCell ref="DA222:DB222"/>
    <mergeCell ref="C223:D223"/>
    <mergeCell ref="AZ223:BA223"/>
    <mergeCell ref="DA223:DB223"/>
    <mergeCell ref="C228:D228"/>
    <mergeCell ref="AZ228:BA228"/>
    <mergeCell ref="DA228:DB228"/>
    <mergeCell ref="C229:D229"/>
    <mergeCell ref="AZ229:BA229"/>
    <mergeCell ref="DA229:DB229"/>
    <mergeCell ref="C226:D226"/>
    <mergeCell ref="AZ226:BA226"/>
    <mergeCell ref="DA226:DB226"/>
    <mergeCell ref="C227:D227"/>
    <mergeCell ref="AZ227:BA227"/>
    <mergeCell ref="DA227:DB227"/>
    <mergeCell ref="C232:D232"/>
    <mergeCell ref="AZ232:BA232"/>
    <mergeCell ref="DA232:DB232"/>
    <mergeCell ref="C233:D233"/>
    <mergeCell ref="AZ233:BA233"/>
    <mergeCell ref="DA233:DB233"/>
    <mergeCell ref="C230:D230"/>
    <mergeCell ref="AZ230:BA230"/>
    <mergeCell ref="DA230:DB230"/>
    <mergeCell ref="C231:D231"/>
    <mergeCell ref="AZ231:BA231"/>
    <mergeCell ref="DA231:DB231"/>
    <mergeCell ref="C236:D236"/>
    <mergeCell ref="AZ236:BA236"/>
    <mergeCell ref="DA236:DB236"/>
    <mergeCell ref="C237:D237"/>
    <mergeCell ref="AZ237:BA237"/>
    <mergeCell ref="DA237:DB237"/>
    <mergeCell ref="C234:D234"/>
    <mergeCell ref="AZ234:BA234"/>
    <mergeCell ref="DA234:DB234"/>
    <mergeCell ref="C235:D235"/>
    <mergeCell ref="AZ235:BA235"/>
    <mergeCell ref="DA235:DB235"/>
    <mergeCell ref="C240:D240"/>
    <mergeCell ref="AZ240:BA240"/>
    <mergeCell ref="DA240:DB240"/>
    <mergeCell ref="CZ241:DC241"/>
    <mergeCell ref="CZ242:DC242"/>
    <mergeCell ref="C238:D238"/>
    <mergeCell ref="AZ238:BA238"/>
    <mergeCell ref="DA238:DB238"/>
    <mergeCell ref="C239:D239"/>
    <mergeCell ref="AZ239:BA239"/>
    <mergeCell ref="DA239:DB239"/>
  </mergeCells>
  <conditionalFormatting sqref="DL148:DL187 DL201:DL240 DQ201:DQ240 DL13:DL67 DL81:DL135">
    <cfRule type="cellIs" dxfId="11" priority="12" operator="lessThan">
      <formula>75</formula>
    </cfRule>
  </conditionalFormatting>
  <conditionalFormatting sqref="E6:CZ7 E74:CZ75 E141:CZ142 E194:CZ195">
    <cfRule type="containsText" dxfId="10" priority="11" operator="containsText" text="Total">
      <formula>NOT(ISERROR(SEARCH("Total",E6)))</formula>
    </cfRule>
  </conditionalFormatting>
  <conditionalFormatting sqref="DM148:DM187 DM201:DM240 DM81:DM135">
    <cfRule type="cellIs" dxfId="9" priority="3" operator="between">
      <formula>-9</formula>
      <formula>-20</formula>
    </cfRule>
    <cfRule type="cellIs" dxfId="8" priority="4" operator="between">
      <formula>-6</formula>
      <formula>-9</formula>
    </cfRule>
    <cfRule type="cellIs" dxfId="7" priority="5" operator="between">
      <formula>-3</formula>
      <formula>-6</formula>
    </cfRule>
    <cfRule type="cellIs" dxfId="6" priority="6" operator="between">
      <formula>-1</formula>
      <formula>-3</formula>
    </cfRule>
    <cfRule type="cellIs" dxfId="5" priority="7" operator="between">
      <formula>9</formula>
      <formula>20</formula>
    </cfRule>
    <cfRule type="cellIs" dxfId="4" priority="8" operator="between">
      <formula>6</formula>
      <formula>9</formula>
    </cfRule>
    <cfRule type="cellIs" dxfId="3" priority="9" operator="between">
      <formula>3</formula>
      <formula>6</formula>
    </cfRule>
    <cfRule type="cellIs" dxfId="2" priority="10" operator="between">
      <formula>1</formula>
      <formula>3</formula>
    </cfRule>
  </conditionalFormatting>
  <conditionalFormatting sqref="DM148:DM187 DM201:DM240 DM81:DM135">
    <cfRule type="cellIs" dxfId="1" priority="2" operator="equal">
      <formula>0</formula>
    </cfRule>
  </conditionalFormatting>
  <conditionalFormatting sqref="DO81:DO126">
    <cfRule type="cellIs" dxfId="0" priority="1" operator="lessThan">
      <formula>74.5</formula>
    </cfRule>
  </conditionalFormatting>
  <dataValidations count="103">
    <dataValidation type="custom" allowBlank="1" showInputMessage="1" showErrorMessage="1" errorTitle="Error Message" error="Score is greater than the number of items. You should enter a score less than or equal to the number of items" sqref="AB81:AB135">
      <formula1>AB81&lt;=$AB$80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AA81:AA135">
      <formula1>AA81&lt;=$AA$80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Z81:Z135">
      <formula1>Z81&lt;=$Z$80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Y81:Y135">
      <formula1>Y81&lt;=$Y$80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X81:X135">
      <formula1>X81&lt;=$X$80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W81:W135">
      <formula1>W81&lt;=$W$80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V81:V135">
      <formula1>V81&lt;=$V$80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U81:U135">
      <formula1>U81&lt;=$U$80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T81:T135">
      <formula1>T81&lt;=$T$80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S81:S135">
      <formula1>S81&lt;=$S$80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P81:P135">
      <formula1>P81&lt;=$P$80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O81:O135">
      <formula1>O81&lt;=$O$80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N81:N135">
      <formula1>N81&lt;=$N$80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M81:M135">
      <formula1>M81&lt;=$M$80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L81:L135">
      <formula1>L81&lt;=$L$80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K81:K135">
      <formula1>K81&lt;=$K$80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J81:J135">
      <formula1>J81&lt;=$J$80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I81:I135">
      <formula1>I81&lt;=$I$80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H81:H135">
      <formula1>H81&lt;=$H$80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G81:G135">
      <formula1>G81&lt;=$G$80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F81:F135">
      <formula1>F81&lt;=$F$80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E81:E135">
      <formula1>E81&lt;=$E$80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CX13:CX67">
      <formula1>CX13&lt;=$CX$12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W13:CW67">
      <formula1>CW13&lt;=$CW$12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V13:CV67">
      <formula1>CV13&lt;=$CV$12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U13:CU67">
      <formula1>CU13&lt;=$CU$12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T13:CT67">
      <formula1>CT13&lt;=$CT$12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S13:CS67">
      <formula1>CS13&lt;=$CS$12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R13:CR67">
      <formula1>CR13&lt;=$CR$12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Q13:CQ67">
      <formula1>CQ13&lt;=$CQ$12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N13:CN67">
      <formula1>CN13&lt;=$CN$12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M13:CM67">
      <formula1>CM13&lt;=$CM$12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L13:CL67">
      <formula1>CL13&lt;=$CL$12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K13:CK67">
      <formula1>CK13&lt;=$CK$12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J13:CJ67">
      <formula1>CJ13&lt;=$CJ$12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G13:CG67">
      <formula1>CG13&lt;=$CG$12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F13:CF67">
      <formula1>CF13&lt;=$CF$12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E13:CE67">
      <formula1>CE13&lt;=$CE$12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D13:CD67">
      <formula1>CD13&lt;=$CD$12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CC13:CC67">
      <formula1>CC13&lt;=$CC$12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Z13:BZ67">
      <formula1>BZ13&lt;=$BZ$12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Y13:BY67">
      <formula1>BY13&lt;=$BY$12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X13:BX67">
      <formula1>BX13&lt;=$BX$12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W13:BW67">
      <formula1>BW13&lt;=$BW$12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V13:BV67">
      <formula1>BV13&lt;=$BV$12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Q13:BQ67">
      <formula1>BQ13&lt;=$BQ$12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R13:BR67">
      <formula1>BR13&lt;=$BR$12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S13:BS67">
      <formula1>BS13&lt;=$BS$12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P13:BP67">
      <formula1>BP13&lt;=$BP$12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O13:BO67">
      <formula1>BO13&lt;=$BO$12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N13:BN67">
      <formula1>BN13&lt;=$BN$12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M13:BM67">
      <formula1>BM13&lt;=$BM$12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L13:BL67">
      <formula1>BL13&lt;=$BL$12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K13:BK67">
      <formula1>BK13&lt;=$BK$12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J13:BJ67">
      <formula1>BJ13&lt;=$BJ$12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G13:BG67">
      <formula1>BG13&lt;=$BG$12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F13:BF67">
      <formula1>BF13&lt;=$BF$12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E13:BE67">
      <formula1>BE13&lt;=$BE$12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D13:BD67">
      <formula1>BD13&lt;=$BD$12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BC13:BC67">
      <formula1>BC13&lt;=$BC$12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Z56:BA67 AZ13:AZ55 AZ81:AZ123">
      <formula1>AZ13&lt;=$AZ$12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W13:AW67">
      <formula1>AW13&lt;=$AW$12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V13:AV67">
      <formula1>AV13&lt;=$AV$12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U13:AU67">
      <formula1>AU13&lt;=$AU$12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T13:AT67">
      <formula1>AT13&lt;=$AT$12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S13:AS67">
      <formula1>AS13&lt;=$AS$12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R13:AR67">
      <formula1>AR13&lt;=$AR$12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Q13:AQ67">
      <formula1>AQ13&lt;=$AQ$12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N13:AN67">
      <formula1>AN13&lt;=$AN$12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M13:AM67">
      <formula1>AM13&lt;=$AM$12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L13:AL66">
      <formula1>AL13&lt;=$AL$12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K13:AK67">
      <formula1>AK13&lt;=$AK$12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J13:AJ67">
      <formula1>AJ13&lt;=$AJ$12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I13:AI67">
      <formula1>AI13&lt;=$AI$12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H13:AH67">
      <formula1>AH13&lt;=$AH$12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G13:AG67">
      <formula1>AG13&lt;=$AG$12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F13:AF67">
      <formula1>AF13&lt;=$AF$12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E13:AE67">
      <formula1>AE13&lt;=$AE$12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V13:V67">
      <formula1>V13&lt;=$V$12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W13:W67">
      <formula1>W13&lt;=$W$12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X13:X67">
      <formula1>X13&lt;=$X$12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Y13:Y67">
      <formula1>Y13&lt;=$Y$12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Z13:Z67 AL67">
      <formula1>Z13&lt;=$Z$12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A13:AA67">
      <formula1>AA13&lt;=$AA$12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AB13:AB67">
      <formula1>AB13&lt;=$AB$12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U13:U67">
      <formula1>U13&lt;=$U$12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T13:T67">
      <formula1>T13&lt;=$T$12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S13:S67">
      <formula1>S13&lt;=$S$12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G13:G67">
      <formula1>G13&lt;=$G$12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H13:H67">
      <formula1>H13&lt;=$H$12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I13:I67">
      <formula1>I13&lt;=$I$12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J13:J67">
      <formula1>J13&lt;=$J$12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K13:K67">
      <formula1>K13&lt;=$K$12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L13:L67">
      <formula1>L13&lt;=$L$12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M13:M67">
      <formula1>M13&lt;=$M$12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N13:N67">
      <formula1>N13&lt;=$N$12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O13:O67">
      <formula1>O13&lt;=$O$12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P13:P67">
      <formula1>P13&lt;=$P$12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F13:F16 F18:F67">
      <formula1>F13&lt;=$F$12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E13:E67">
      <formula1>E13&lt;=$E$12</formula1>
    </dataValidation>
    <dataValidation type="custom" allowBlank="1" showInputMessage="1" showErrorMessage="1" errorTitle="Error Message" error="Score is greater than the number of items. You should enter a score less than or equal to the number of items" sqref="E148:P187 S148:AB187 AE148:AN187 AQ148:AW187 AZ148:BA187 BC148:BG187 BJ148:BS187 BV148:BZ187 CC148:CG187 CJ148:CN187 CQ148:CX187 DA148:DB187 E201:P240 S201:AB240 AE201:AN240 AQ201:AW240 DB228:DB240 BC201:BG240 BJ201:BS240 BV201:BZ240 CC201:CG240 CJ201:CN240 CQ201:CX240 DA201:DA240 AZ230:BA240">
      <formula1>E148&lt;=E$147</formula1>
    </dataValidation>
    <dataValidation type="custom" allowBlank="1" showInputMessage="1" showErrorMessage="1" errorTitle="Error Message" error="Score is greater than the number of items. You should enter a score less than or equal to the number of items" sqref="AE81:AN135 DA13 CQ81:CX135 CJ81:CN135 CC81:CG135 BV81:BZ135 BJ81:BS135 BC81:BG135 DA81 AQ81:AW135 AZ124:BA135">
      <formula1>AE13&lt;=AE$80</formula1>
    </dataValidation>
    <dataValidation type="custom" allowBlank="1" showInputMessage="1" showErrorMessage="1" errorTitle="Error Message" error="Score is greater than the number of items. You should enter a score less than or equal to the number of items" sqref="AZ201:BA229">
      <formula1>AZ201&lt;=AZ$200</formula1>
    </dataValidation>
  </dataValidations>
  <pageMargins left="0.25" right="0.25" top="0.75" bottom="0.75" header="0.3" footer="0.3"/>
  <pageSetup paperSize="256" scale="17" orientation="portrait" horizontalDpi="4294967293" verticalDpi="0" r:id="rId1"/>
  <headerFooter>
    <oddFooter>&amp;L*Homework/Experiments/Portfolio/Other Outputs</oddFooter>
  </headerFooter>
  <colBreaks count="1" manualBreakCount="1">
    <brk id="66" max="20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AP 4R</vt:lpstr>
      <vt:lpstr>AP 4B</vt:lpstr>
      <vt:lpstr>AP 5D</vt:lpstr>
      <vt:lpstr>AP 5O</vt:lpstr>
      <vt:lpstr>KOM 11Eme</vt:lpstr>
      <vt:lpstr>KOM 11Obs</vt:lpstr>
      <vt:lpstr>KOM 11Ony</vt:lpstr>
      <vt:lpstr>'AP 4B'!Print_Area</vt:lpstr>
      <vt:lpstr>'AP 4R'!Print_Area</vt:lpstr>
      <vt:lpstr>'AP 5D'!Print_Area</vt:lpstr>
      <vt:lpstr>'AP 5O'!Print_Area</vt:lpstr>
      <vt:lpstr>'KOM 11Eme'!Print_Area</vt:lpstr>
      <vt:lpstr>'KOM 11Obs'!Print_Area</vt:lpstr>
      <vt:lpstr>'KOM 11Ony'!Print_Area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highschool</dc:creator>
  <cp:lastModifiedBy>Sir Greg</cp:lastModifiedBy>
  <dcterms:created xsi:type="dcterms:W3CDTF">2018-08-22T10:20:06Z</dcterms:created>
  <dcterms:modified xsi:type="dcterms:W3CDTF">2019-12-02T03:19:04Z</dcterms:modified>
</cp:coreProperties>
</file>