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40" yWindow="220" windowWidth="25360" windowHeight="15220" tabRatio="650" activeTab="1"/>
  </bookViews>
  <sheets>
    <sheet name="Body Type" sheetId="1" r:id="rId1"/>
    <sheet name="Formula Components" sheetId="3" r:id="rId2"/>
    <sheet name="Formula 1" sheetId="2" r:id="rId3"/>
    <sheet name="Formula 2" sheetId="4" r:id="rId4"/>
    <sheet name="Formula 3" sheetId="5" r:id="rId5"/>
    <sheet name="Formula 4" sheetId="6" r:id="rId6"/>
    <sheet name="Summary Results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" l="1"/>
  <c r="E13" i="2"/>
  <c r="M13" i="8"/>
  <c r="N13" i="8"/>
  <c r="M14" i="8"/>
  <c r="N14" i="8"/>
  <c r="M16" i="8"/>
  <c r="N16" i="8"/>
  <c r="M17" i="8"/>
  <c r="N17" i="8"/>
  <c r="M18" i="8"/>
  <c r="N18" i="8"/>
  <c r="M20" i="8"/>
  <c r="N20" i="8"/>
  <c r="M21" i="8"/>
  <c r="N21" i="8"/>
  <c r="M22" i="8"/>
  <c r="N22" i="8"/>
  <c r="M24" i="8"/>
  <c r="N24" i="8"/>
  <c r="M25" i="8"/>
  <c r="N25" i="8"/>
  <c r="M26" i="8"/>
  <c r="N26" i="8"/>
  <c r="S26" i="8"/>
  <c r="T26" i="8"/>
  <c r="S25" i="8"/>
  <c r="T25" i="8"/>
  <c r="S24" i="8"/>
  <c r="T24" i="8"/>
  <c r="P26" i="8"/>
  <c r="Q26" i="8"/>
  <c r="P25" i="8"/>
  <c r="Q25" i="8"/>
  <c r="P24" i="8"/>
  <c r="Q24" i="8"/>
  <c r="S22" i="8"/>
  <c r="T22" i="8"/>
  <c r="S21" i="8"/>
  <c r="T21" i="8"/>
  <c r="S20" i="8"/>
  <c r="T20" i="8"/>
  <c r="P22" i="8"/>
  <c r="Q22" i="8"/>
  <c r="P21" i="8"/>
  <c r="Q21" i="8"/>
  <c r="P20" i="8"/>
  <c r="Q20" i="8"/>
  <c r="S18" i="8"/>
  <c r="T18" i="8"/>
  <c r="S17" i="8"/>
  <c r="T17" i="8"/>
  <c r="S16" i="8"/>
  <c r="T16" i="8"/>
  <c r="P18" i="8"/>
  <c r="Q18" i="8"/>
  <c r="P17" i="8"/>
  <c r="Q17" i="8"/>
  <c r="P16" i="8"/>
  <c r="Q16" i="8"/>
  <c r="S14" i="8"/>
  <c r="T14" i="8"/>
  <c r="S13" i="8"/>
  <c r="T13" i="8"/>
  <c r="P14" i="8"/>
  <c r="Q14" i="8"/>
  <c r="P13" i="8"/>
  <c r="Q13" i="8"/>
  <c r="L26" i="8"/>
  <c r="L25" i="8"/>
  <c r="L24" i="8"/>
  <c r="L22" i="8"/>
  <c r="L21" i="8"/>
  <c r="L20" i="8"/>
  <c r="L18" i="8"/>
  <c r="L17" i="8"/>
  <c r="L16" i="8"/>
  <c r="L14" i="8"/>
  <c r="L13" i="8"/>
  <c r="C26" i="8"/>
  <c r="C25" i="8"/>
  <c r="C24" i="8"/>
  <c r="C22" i="8"/>
  <c r="C21" i="8"/>
  <c r="C20" i="8"/>
  <c r="C18" i="8"/>
  <c r="C17" i="8"/>
  <c r="C16" i="8"/>
  <c r="C14" i="8"/>
  <c r="C13" i="8"/>
  <c r="U20" i="6"/>
  <c r="W20" i="6"/>
  <c r="U24" i="6"/>
  <c r="W24" i="6"/>
  <c r="U23" i="6"/>
  <c r="W23" i="6"/>
  <c r="U22" i="6"/>
  <c r="W22" i="6"/>
  <c r="U19" i="6"/>
  <c r="W19" i="6"/>
  <c r="U18" i="6"/>
  <c r="W18" i="6"/>
  <c r="U16" i="6"/>
  <c r="W16" i="6"/>
  <c r="U15" i="6"/>
  <c r="W15" i="6"/>
  <c r="U14" i="6"/>
  <c r="W14" i="6"/>
  <c r="U12" i="6"/>
  <c r="W12" i="6"/>
  <c r="U11" i="6"/>
  <c r="W11" i="6"/>
  <c r="I24" i="6"/>
  <c r="J24" i="6"/>
  <c r="K24" i="6"/>
  <c r="M24" i="6"/>
  <c r="O24" i="6"/>
  <c r="P24" i="6"/>
  <c r="Q24" i="6"/>
  <c r="S24" i="6"/>
  <c r="V24" i="6"/>
  <c r="Y24" i="6"/>
  <c r="F24" i="6"/>
  <c r="K24" i="7"/>
  <c r="I23" i="6"/>
  <c r="J23" i="6"/>
  <c r="K23" i="6"/>
  <c r="M23" i="6"/>
  <c r="O23" i="6"/>
  <c r="P23" i="6"/>
  <c r="Q23" i="6"/>
  <c r="S23" i="6"/>
  <c r="V23" i="6"/>
  <c r="Y23" i="6"/>
  <c r="F23" i="6"/>
  <c r="K23" i="7"/>
  <c r="I22" i="6"/>
  <c r="J22" i="6"/>
  <c r="K22" i="6"/>
  <c r="M22" i="6"/>
  <c r="O22" i="6"/>
  <c r="P22" i="6"/>
  <c r="Q22" i="6"/>
  <c r="S22" i="6"/>
  <c r="V22" i="6"/>
  <c r="Y22" i="6"/>
  <c r="F22" i="6"/>
  <c r="K22" i="7"/>
  <c r="I20" i="6"/>
  <c r="J20" i="6"/>
  <c r="K20" i="6"/>
  <c r="M20" i="6"/>
  <c r="O20" i="6"/>
  <c r="P20" i="6"/>
  <c r="Q20" i="6"/>
  <c r="S20" i="6"/>
  <c r="V20" i="6"/>
  <c r="Y20" i="6"/>
  <c r="F20" i="6"/>
  <c r="K20" i="7"/>
  <c r="I19" i="6"/>
  <c r="J19" i="6"/>
  <c r="K19" i="6"/>
  <c r="M19" i="6"/>
  <c r="O19" i="6"/>
  <c r="P19" i="6"/>
  <c r="Q19" i="6"/>
  <c r="S19" i="6"/>
  <c r="V19" i="6"/>
  <c r="Y19" i="6"/>
  <c r="F19" i="6"/>
  <c r="K19" i="7"/>
  <c r="I18" i="6"/>
  <c r="J18" i="6"/>
  <c r="K18" i="6"/>
  <c r="M18" i="6"/>
  <c r="O18" i="6"/>
  <c r="P18" i="6"/>
  <c r="Q18" i="6"/>
  <c r="S18" i="6"/>
  <c r="V18" i="6"/>
  <c r="Y18" i="6"/>
  <c r="F18" i="6"/>
  <c r="K18" i="7"/>
  <c r="I16" i="6"/>
  <c r="J16" i="6"/>
  <c r="K16" i="6"/>
  <c r="M16" i="6"/>
  <c r="O16" i="6"/>
  <c r="P16" i="6"/>
  <c r="Q16" i="6"/>
  <c r="S16" i="6"/>
  <c r="V16" i="6"/>
  <c r="Y16" i="6"/>
  <c r="F16" i="6"/>
  <c r="K16" i="7"/>
  <c r="I15" i="6"/>
  <c r="J15" i="6"/>
  <c r="K15" i="6"/>
  <c r="M15" i="6"/>
  <c r="O15" i="6"/>
  <c r="P15" i="6"/>
  <c r="Q15" i="6"/>
  <c r="S15" i="6"/>
  <c r="V15" i="6"/>
  <c r="Y15" i="6"/>
  <c r="F15" i="6"/>
  <c r="K15" i="7"/>
  <c r="I14" i="6"/>
  <c r="J14" i="6"/>
  <c r="K14" i="6"/>
  <c r="M14" i="6"/>
  <c r="O14" i="6"/>
  <c r="P14" i="6"/>
  <c r="Q14" i="6"/>
  <c r="S14" i="6"/>
  <c r="V14" i="6"/>
  <c r="Y14" i="6"/>
  <c r="F14" i="6"/>
  <c r="K14" i="7"/>
  <c r="I12" i="6"/>
  <c r="J12" i="6"/>
  <c r="K12" i="6"/>
  <c r="M12" i="6"/>
  <c r="O12" i="6"/>
  <c r="P12" i="6"/>
  <c r="Q12" i="6"/>
  <c r="S12" i="6"/>
  <c r="V12" i="6"/>
  <c r="Y12" i="6"/>
  <c r="F12" i="6"/>
  <c r="K12" i="7"/>
  <c r="I11" i="6"/>
  <c r="J11" i="6"/>
  <c r="K11" i="6"/>
  <c r="M11" i="6"/>
  <c r="O11" i="6"/>
  <c r="P11" i="6"/>
  <c r="Q11" i="6"/>
  <c r="S11" i="6"/>
  <c r="V11" i="6"/>
  <c r="Y11" i="6"/>
  <c r="F11" i="6"/>
  <c r="K11" i="7"/>
  <c r="E24" i="6"/>
  <c r="E23" i="6"/>
  <c r="E22" i="6"/>
  <c r="E20" i="6"/>
  <c r="E19" i="6"/>
  <c r="E18" i="6"/>
  <c r="E16" i="6"/>
  <c r="E15" i="6"/>
  <c r="E14" i="6"/>
  <c r="E12" i="6"/>
  <c r="E11" i="6"/>
  <c r="E23" i="5"/>
  <c r="I23" i="5"/>
  <c r="E22" i="5"/>
  <c r="I22" i="5"/>
  <c r="I24" i="5"/>
  <c r="J24" i="5"/>
  <c r="L24" i="5"/>
  <c r="N24" i="5"/>
  <c r="O24" i="5"/>
  <c r="Q24" i="5"/>
  <c r="S24" i="5"/>
  <c r="T24" i="5"/>
  <c r="V24" i="5"/>
  <c r="F24" i="5"/>
  <c r="I24" i="7"/>
  <c r="J23" i="5"/>
  <c r="L23" i="5"/>
  <c r="N23" i="5"/>
  <c r="O23" i="5"/>
  <c r="Q23" i="5"/>
  <c r="S23" i="5"/>
  <c r="T23" i="5"/>
  <c r="V23" i="5"/>
  <c r="F23" i="5"/>
  <c r="I23" i="7"/>
  <c r="J22" i="5"/>
  <c r="L22" i="5"/>
  <c r="N22" i="5"/>
  <c r="O22" i="5"/>
  <c r="Q22" i="5"/>
  <c r="S22" i="5"/>
  <c r="T22" i="5"/>
  <c r="V22" i="5"/>
  <c r="F22" i="5"/>
  <c r="I22" i="7"/>
  <c r="I20" i="5"/>
  <c r="J20" i="5"/>
  <c r="L20" i="5"/>
  <c r="N20" i="5"/>
  <c r="O20" i="5"/>
  <c r="Q20" i="5"/>
  <c r="S20" i="5"/>
  <c r="T20" i="5"/>
  <c r="V20" i="5"/>
  <c r="F20" i="5"/>
  <c r="I20" i="7"/>
  <c r="I19" i="5"/>
  <c r="J19" i="5"/>
  <c r="L19" i="5"/>
  <c r="N19" i="5"/>
  <c r="O19" i="5"/>
  <c r="Q19" i="5"/>
  <c r="S19" i="5"/>
  <c r="T19" i="5"/>
  <c r="V19" i="5"/>
  <c r="F19" i="5"/>
  <c r="I19" i="7"/>
  <c r="I18" i="5"/>
  <c r="J18" i="5"/>
  <c r="L18" i="5"/>
  <c r="N18" i="5"/>
  <c r="O18" i="5"/>
  <c r="Q18" i="5"/>
  <c r="S18" i="5"/>
  <c r="T18" i="5"/>
  <c r="V18" i="5"/>
  <c r="F18" i="5"/>
  <c r="I18" i="7"/>
  <c r="I16" i="5"/>
  <c r="J16" i="5"/>
  <c r="L16" i="5"/>
  <c r="N16" i="5"/>
  <c r="O16" i="5"/>
  <c r="Q16" i="5"/>
  <c r="S16" i="5"/>
  <c r="T16" i="5"/>
  <c r="V16" i="5"/>
  <c r="F16" i="5"/>
  <c r="I16" i="7"/>
  <c r="I15" i="5"/>
  <c r="J15" i="5"/>
  <c r="L15" i="5"/>
  <c r="N15" i="5"/>
  <c r="O15" i="5"/>
  <c r="Q15" i="5"/>
  <c r="S15" i="5"/>
  <c r="T15" i="5"/>
  <c r="V15" i="5"/>
  <c r="F15" i="5"/>
  <c r="I15" i="7"/>
  <c r="I14" i="5"/>
  <c r="J14" i="5"/>
  <c r="L14" i="5"/>
  <c r="N14" i="5"/>
  <c r="O14" i="5"/>
  <c r="Q14" i="5"/>
  <c r="S14" i="5"/>
  <c r="T14" i="5"/>
  <c r="V14" i="5"/>
  <c r="F14" i="5"/>
  <c r="I14" i="7"/>
  <c r="I12" i="5"/>
  <c r="J12" i="5"/>
  <c r="L12" i="5"/>
  <c r="N12" i="5"/>
  <c r="O12" i="5"/>
  <c r="Q12" i="5"/>
  <c r="S12" i="5"/>
  <c r="T12" i="5"/>
  <c r="V12" i="5"/>
  <c r="F12" i="5"/>
  <c r="I12" i="7"/>
  <c r="I11" i="5"/>
  <c r="J11" i="5"/>
  <c r="L11" i="5"/>
  <c r="N11" i="5"/>
  <c r="O11" i="5"/>
  <c r="Q11" i="5"/>
  <c r="S11" i="5"/>
  <c r="T11" i="5"/>
  <c r="V11" i="5"/>
  <c r="F11" i="5"/>
  <c r="I11" i="7"/>
  <c r="I26" i="4"/>
  <c r="J26" i="4"/>
  <c r="L26" i="4"/>
  <c r="N26" i="4"/>
  <c r="O26" i="4"/>
  <c r="Q26" i="4"/>
  <c r="S26" i="4"/>
  <c r="T26" i="4"/>
  <c r="V26" i="4"/>
  <c r="F26" i="4"/>
  <c r="G24" i="7"/>
  <c r="I25" i="4"/>
  <c r="J25" i="4"/>
  <c r="L25" i="4"/>
  <c r="N25" i="4"/>
  <c r="O25" i="4"/>
  <c r="Q25" i="4"/>
  <c r="S25" i="4"/>
  <c r="T25" i="4"/>
  <c r="V25" i="4"/>
  <c r="F25" i="4"/>
  <c r="G23" i="7"/>
  <c r="I24" i="4"/>
  <c r="J24" i="4"/>
  <c r="L24" i="4"/>
  <c r="N24" i="4"/>
  <c r="O24" i="4"/>
  <c r="Q24" i="4"/>
  <c r="S24" i="4"/>
  <c r="T24" i="4"/>
  <c r="V24" i="4"/>
  <c r="F24" i="4"/>
  <c r="G22" i="7"/>
  <c r="I22" i="4"/>
  <c r="J22" i="4"/>
  <c r="L22" i="4"/>
  <c r="N22" i="4"/>
  <c r="O22" i="4"/>
  <c r="Q22" i="4"/>
  <c r="S22" i="4"/>
  <c r="T22" i="4"/>
  <c r="V22" i="4"/>
  <c r="F22" i="4"/>
  <c r="G20" i="7"/>
  <c r="I21" i="4"/>
  <c r="J21" i="4"/>
  <c r="L21" i="4"/>
  <c r="N21" i="4"/>
  <c r="O21" i="4"/>
  <c r="Q21" i="4"/>
  <c r="S21" i="4"/>
  <c r="T21" i="4"/>
  <c r="V21" i="4"/>
  <c r="F21" i="4"/>
  <c r="G19" i="7"/>
  <c r="I20" i="4"/>
  <c r="J20" i="4"/>
  <c r="L20" i="4"/>
  <c r="N20" i="4"/>
  <c r="O20" i="4"/>
  <c r="Q20" i="4"/>
  <c r="S20" i="4"/>
  <c r="T20" i="4"/>
  <c r="V20" i="4"/>
  <c r="F20" i="4"/>
  <c r="G18" i="7"/>
  <c r="I18" i="4"/>
  <c r="J18" i="4"/>
  <c r="L18" i="4"/>
  <c r="N18" i="4"/>
  <c r="O18" i="4"/>
  <c r="Q18" i="4"/>
  <c r="S18" i="4"/>
  <c r="T18" i="4"/>
  <c r="V18" i="4"/>
  <c r="F18" i="4"/>
  <c r="G16" i="7"/>
  <c r="I17" i="4"/>
  <c r="J17" i="4"/>
  <c r="L17" i="4"/>
  <c r="N17" i="4"/>
  <c r="O17" i="4"/>
  <c r="Q17" i="4"/>
  <c r="S17" i="4"/>
  <c r="T17" i="4"/>
  <c r="V17" i="4"/>
  <c r="F17" i="4"/>
  <c r="G15" i="7"/>
  <c r="I16" i="4"/>
  <c r="J16" i="4"/>
  <c r="L16" i="4"/>
  <c r="N16" i="4"/>
  <c r="O16" i="4"/>
  <c r="Q16" i="4"/>
  <c r="S16" i="4"/>
  <c r="T16" i="4"/>
  <c r="V16" i="4"/>
  <c r="F16" i="4"/>
  <c r="G14" i="7"/>
  <c r="I14" i="4"/>
  <c r="J14" i="4"/>
  <c r="L14" i="4"/>
  <c r="N14" i="4"/>
  <c r="O14" i="4"/>
  <c r="Q14" i="4"/>
  <c r="S14" i="4"/>
  <c r="T14" i="4"/>
  <c r="V14" i="4"/>
  <c r="F14" i="4"/>
  <c r="G12" i="7"/>
  <c r="I13" i="4"/>
  <c r="J13" i="4"/>
  <c r="L13" i="4"/>
  <c r="N13" i="4"/>
  <c r="O13" i="4"/>
  <c r="Q13" i="4"/>
  <c r="S13" i="4"/>
  <c r="T13" i="4"/>
  <c r="V13" i="4"/>
  <c r="F13" i="4"/>
  <c r="G11" i="7"/>
  <c r="E16" i="2"/>
  <c r="E14" i="7"/>
  <c r="E26" i="2"/>
  <c r="E24" i="7"/>
  <c r="E25" i="2"/>
  <c r="E23" i="7"/>
  <c r="E24" i="2"/>
  <c r="E22" i="7"/>
  <c r="E22" i="2"/>
  <c r="E20" i="7"/>
  <c r="E21" i="2"/>
  <c r="E19" i="7"/>
  <c r="E20" i="2"/>
  <c r="E18" i="7"/>
  <c r="E18" i="2"/>
  <c r="E16" i="7"/>
  <c r="E17" i="2"/>
  <c r="E15" i="7"/>
  <c r="E12" i="7"/>
  <c r="E11" i="7"/>
  <c r="Y24" i="7"/>
  <c r="Z24" i="7"/>
  <c r="AB24" i="7"/>
  <c r="T24" i="7"/>
  <c r="U24" i="7"/>
  <c r="W24" i="7"/>
  <c r="O24" i="7"/>
  <c r="P24" i="7"/>
  <c r="R24" i="7"/>
  <c r="Y23" i="7"/>
  <c r="Z23" i="7"/>
  <c r="AB23" i="7"/>
  <c r="T23" i="7"/>
  <c r="U23" i="7"/>
  <c r="W23" i="7"/>
  <c r="O23" i="7"/>
  <c r="P23" i="7"/>
  <c r="R23" i="7"/>
  <c r="C23" i="7"/>
  <c r="Y22" i="7"/>
  <c r="Z22" i="7"/>
  <c r="AB22" i="7"/>
  <c r="T22" i="7"/>
  <c r="U22" i="7"/>
  <c r="W22" i="7"/>
  <c r="O22" i="7"/>
  <c r="P22" i="7"/>
  <c r="R22" i="7"/>
  <c r="C22" i="7"/>
  <c r="Y20" i="7"/>
  <c r="Z20" i="7"/>
  <c r="AB20" i="7"/>
  <c r="T20" i="7"/>
  <c r="U20" i="7"/>
  <c r="W20" i="7"/>
  <c r="O20" i="7"/>
  <c r="P20" i="7"/>
  <c r="R20" i="7"/>
  <c r="Y19" i="7"/>
  <c r="Z19" i="7"/>
  <c r="AB19" i="7"/>
  <c r="T19" i="7"/>
  <c r="U19" i="7"/>
  <c r="W19" i="7"/>
  <c r="O19" i="7"/>
  <c r="P19" i="7"/>
  <c r="R19" i="7"/>
  <c r="Y18" i="7"/>
  <c r="Z18" i="7"/>
  <c r="AB18" i="7"/>
  <c r="T18" i="7"/>
  <c r="U18" i="7"/>
  <c r="W18" i="7"/>
  <c r="O18" i="7"/>
  <c r="P18" i="7"/>
  <c r="R18" i="7"/>
  <c r="Y16" i="7"/>
  <c r="Z16" i="7"/>
  <c r="AB16" i="7"/>
  <c r="T16" i="7"/>
  <c r="U16" i="7"/>
  <c r="W16" i="7"/>
  <c r="O16" i="7"/>
  <c r="P16" i="7"/>
  <c r="R16" i="7"/>
  <c r="Y15" i="7"/>
  <c r="Z15" i="7"/>
  <c r="AB15" i="7"/>
  <c r="T15" i="7"/>
  <c r="U15" i="7"/>
  <c r="W15" i="7"/>
  <c r="O15" i="7"/>
  <c r="P15" i="7"/>
  <c r="R15" i="7"/>
  <c r="Y14" i="7"/>
  <c r="Z14" i="7"/>
  <c r="AB14" i="7"/>
  <c r="T14" i="7"/>
  <c r="U14" i="7"/>
  <c r="W14" i="7"/>
  <c r="O14" i="7"/>
  <c r="P14" i="7"/>
  <c r="R14" i="7"/>
  <c r="Y12" i="7"/>
  <c r="Z12" i="7"/>
  <c r="AB12" i="7"/>
  <c r="T12" i="7"/>
  <c r="U12" i="7"/>
  <c r="W12" i="7"/>
  <c r="O12" i="7"/>
  <c r="P12" i="7"/>
  <c r="R12" i="7"/>
  <c r="Y11" i="7"/>
  <c r="Z11" i="7"/>
  <c r="AB11" i="7"/>
  <c r="T11" i="7"/>
  <c r="U11" i="7"/>
  <c r="W11" i="7"/>
  <c r="O11" i="7"/>
  <c r="P11" i="7"/>
  <c r="R11" i="7"/>
  <c r="E24" i="5"/>
  <c r="E20" i="5"/>
  <c r="E19" i="5"/>
  <c r="E18" i="5"/>
  <c r="E16" i="5"/>
  <c r="E15" i="5"/>
  <c r="E14" i="5"/>
  <c r="E12" i="5"/>
  <c r="E11" i="5"/>
  <c r="E26" i="4"/>
  <c r="C26" i="4"/>
  <c r="E25" i="4"/>
  <c r="C25" i="4"/>
  <c r="E24" i="4"/>
  <c r="C24" i="4"/>
  <c r="E22" i="4"/>
  <c r="C22" i="4"/>
  <c r="E21" i="4"/>
  <c r="C21" i="4"/>
  <c r="E20" i="4"/>
  <c r="C20" i="4"/>
  <c r="E18" i="4"/>
  <c r="C18" i="4"/>
  <c r="E17" i="4"/>
  <c r="C17" i="4"/>
  <c r="E16" i="4"/>
  <c r="C16" i="4"/>
  <c r="E14" i="4"/>
  <c r="C14" i="4"/>
  <c r="E13" i="4"/>
  <c r="C13" i="4"/>
  <c r="C26" i="2"/>
  <c r="C25" i="2"/>
  <c r="C24" i="2"/>
  <c r="C22" i="2"/>
  <c r="C21" i="2"/>
  <c r="C20" i="2"/>
  <c r="C18" i="2"/>
  <c r="C17" i="2"/>
  <c r="C16" i="2"/>
  <c r="C14" i="2"/>
  <c r="C13" i="2"/>
  <c r="A12" i="1"/>
  <c r="C4" i="1"/>
  <c r="C3" i="1"/>
  <c r="A16" i="1"/>
</calcChain>
</file>

<file path=xl/comments1.xml><?xml version="1.0" encoding="utf-8"?>
<comments xmlns="http://schemas.openxmlformats.org/spreadsheetml/2006/main">
  <authors>
    <author>Robin Burgher</author>
  </authors>
  <commentList>
    <comment ref="R16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  <comment ref="R17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  <comment ref="R18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</commentList>
</comments>
</file>

<file path=xl/comments2.xml><?xml version="1.0" encoding="utf-8"?>
<comments xmlns="http://schemas.openxmlformats.org/spreadsheetml/2006/main">
  <authors>
    <author>Robin Burgher</author>
  </authors>
  <commentList>
    <comment ref="R14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  <comment ref="R15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  <comment ref="R16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</commentList>
</comments>
</file>

<file path=xl/comments3.xml><?xml version="1.0" encoding="utf-8"?>
<comments xmlns="http://schemas.openxmlformats.org/spreadsheetml/2006/main">
  <authors>
    <author>Robin Burgher</author>
  </authors>
  <commentList>
    <comment ref="T14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  <comment ref="T15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  <comment ref="T16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</commentList>
</comments>
</file>

<file path=xl/comments4.xml><?xml version="1.0" encoding="utf-8"?>
<comments xmlns="http://schemas.openxmlformats.org/spreadsheetml/2006/main">
  <authors>
    <author>Robin Burgher</author>
  </authors>
  <commentList>
    <comment ref="X14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  <comment ref="X15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  <comment ref="X16" authorId="0">
      <text>
        <r>
          <rPr>
            <b/>
            <sz val="9"/>
            <color indexed="81"/>
            <rFont val="Calibri"/>
            <family val="2"/>
          </rPr>
          <t>Robin Burgher:</t>
        </r>
        <r>
          <rPr>
            <sz val="9"/>
            <color indexed="81"/>
            <rFont val="Calibri"/>
            <family val="2"/>
          </rPr>
          <t xml:space="preserve">
Reflects inseam measurement for petite sizes</t>
        </r>
      </text>
    </comment>
  </commentList>
</comments>
</file>

<file path=xl/sharedStrings.xml><?xml version="1.0" encoding="utf-8"?>
<sst xmlns="http://schemas.openxmlformats.org/spreadsheetml/2006/main" count="438" uniqueCount="82">
  <si>
    <t>Waist</t>
  </si>
  <si>
    <t>Hips</t>
  </si>
  <si>
    <t>Inseam</t>
  </si>
  <si>
    <t>Bust</t>
  </si>
  <si>
    <t>Formula:</t>
  </si>
  <si>
    <t>Waist ÷ Bust x 100% = Waist Percentage</t>
  </si>
  <si>
    <t>Hips ÷ Bust x 100% = Hip Percentage</t>
  </si>
  <si>
    <t>Now based on the criteria below, look at either Chart 1 or Chart 2 to determine your shape.</t>
  </si>
  <si>
    <t>If your waist is 7 to 9 inches smaller than your bust, look at Chart 1 and compare your waist percentage.</t>
  </si>
  <si>
    <t>If your hips are 0 to 2 inches larger than your bust, look at Chart 2 and compare your hip percentage.</t>
  </si>
  <si>
    <t>CHART 1: WAIST PERCENTAGE</t>
  </si>
  <si>
    <t>Standard: Waist is 75% – 79% of bust</t>
  </si>
  <si>
    <t>Hourglass: Waist less than 75% of bust</t>
  </si>
  <si>
    <t>Rectangle: Waist 80% – 90% of bust</t>
  </si>
  <si>
    <t>Apple: greater than 90% of bust</t>
  </si>
  <si>
    <t>CHART 2: HIP PERCENTAGE</t>
  </si>
  <si>
    <t>Standard: Hips 100% – 106% of bust</t>
  </si>
  <si>
    <t>V-Shaped: Hips less than 100% of bust</t>
  </si>
  <si>
    <t>Pear Shape Body: Hips greater than 106% of bust</t>
  </si>
  <si>
    <t>Chart 1</t>
  </si>
  <si>
    <t>Madewell</t>
  </si>
  <si>
    <t>Gap</t>
  </si>
  <si>
    <t>J. Crew</t>
  </si>
  <si>
    <t>Size</t>
  </si>
  <si>
    <t>Fit Prediction</t>
  </si>
  <si>
    <t>Hip</t>
  </si>
  <si>
    <t>Numeric Size</t>
  </si>
  <si>
    <t>Skinny Jeans test</t>
  </si>
  <si>
    <t>Paige</t>
  </si>
  <si>
    <t>Thigh</t>
  </si>
  <si>
    <t>n/a</t>
  </si>
  <si>
    <t>Regular</t>
  </si>
  <si>
    <t>Petite</t>
  </si>
  <si>
    <t>Tall</t>
  </si>
  <si>
    <t>Ordered</t>
  </si>
  <si>
    <t>P</t>
  </si>
  <si>
    <t>Pants</t>
  </si>
  <si>
    <t>Body Type Fit</t>
  </si>
  <si>
    <t>Penalty for too small</t>
  </si>
  <si>
    <t>Coeffecient</t>
  </si>
  <si>
    <t>Absolute Difference</t>
  </si>
  <si>
    <t>"Weight"</t>
  </si>
  <si>
    <t>Score (Waist)</t>
  </si>
  <si>
    <t>Score (Hip)</t>
  </si>
  <si>
    <t>Fit Prediction (Basic)</t>
  </si>
  <si>
    <t>Fit Prediction (Detail)</t>
  </si>
  <si>
    <t>Score (Inseam)</t>
  </si>
  <si>
    <t>?</t>
  </si>
  <si>
    <t>Formula 1</t>
  </si>
  <si>
    <t>Formula 2</t>
  </si>
  <si>
    <t>X</t>
  </si>
  <si>
    <t>Formula 3</t>
  </si>
  <si>
    <t>X&lt;=1, X     1&gt;X&lt;2, 2X   X&gt;2, 3X</t>
  </si>
  <si>
    <t>Fit Prediction (Formula 1)</t>
  </si>
  <si>
    <t>Fit Prediction (Formula 2)</t>
  </si>
  <si>
    <t xml:space="preserve">Fit Prediction </t>
  </si>
  <si>
    <t>Fit Prediction (Formula 3)</t>
  </si>
  <si>
    <t>Fit Prediction (Formula 4)</t>
  </si>
  <si>
    <t>p</t>
  </si>
  <si>
    <t>Skinny Jean Test - Formula Summary</t>
  </si>
  <si>
    <t>Skinny Jean Test - Formula 3</t>
  </si>
  <si>
    <t>Skinny Jean Test - Formula 4</t>
  </si>
  <si>
    <t>Penalty for large deviation</t>
  </si>
  <si>
    <t>Skinny Jean Test - Formula 2</t>
  </si>
  <si>
    <t>Skinny Jean Test - Formula 1</t>
  </si>
  <si>
    <t>Formula 4</t>
  </si>
  <si>
    <t>X&lt;1, 0   1&lt;X&lt;2, 2X  X&gt;3, 3X</t>
  </si>
  <si>
    <t>var</t>
  </si>
  <si>
    <t>waist</t>
  </si>
  <si>
    <t xml:space="preserve">score </t>
  </si>
  <si>
    <t>coeff</t>
  </si>
  <si>
    <t>hip</t>
  </si>
  <si>
    <t>inseam</t>
  </si>
  <si>
    <t>SCORE</t>
  </si>
  <si>
    <t>penalty sm</t>
  </si>
  <si>
    <t>penalty big</t>
  </si>
  <si>
    <t>X = Absolute difference between user measurement and retailer size chart</t>
  </si>
  <si>
    <t>Tops</t>
  </si>
  <si>
    <t>Arm Length</t>
  </si>
  <si>
    <t>Dresses/Outerwear</t>
  </si>
  <si>
    <t>Body Type Determination</t>
  </si>
  <si>
    <t>Fit Prediction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</si>
</sst>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0.0000"/>
    <numFmt numFmtId="166" formatCode="0.000"/>
    <numFmt numFmtId="167" formatCode="0.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mbria"/>
      <scheme val="major"/>
    </font>
    <font>
      <sz val="12"/>
      <color theme="1"/>
      <name val="Cambria"/>
      <scheme val="major"/>
    </font>
    <font>
      <b/>
      <sz val="12"/>
      <color theme="1"/>
      <name val="Cambria"/>
      <scheme val="major"/>
    </font>
    <font>
      <b/>
      <sz val="14"/>
      <color theme="1"/>
      <name val="Cambria"/>
      <scheme val="major"/>
    </font>
    <font>
      <sz val="12"/>
      <color theme="0" tint="-0.249977111117893"/>
      <name val="Cambria"/>
      <scheme val="major"/>
    </font>
    <font>
      <u/>
      <sz val="12"/>
      <color theme="1"/>
      <name val="Cambria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9" fillId="2" borderId="0" xfId="0" applyFont="1" applyFill="1"/>
    <xf numFmtId="9" fontId="8" fillId="0" borderId="0" xfId="1" applyFont="1"/>
    <xf numFmtId="0" fontId="10" fillId="0" borderId="0" xfId="0" applyFont="1"/>
    <xf numFmtId="0" fontId="9" fillId="0" borderId="0" xfId="0" applyFont="1"/>
    <xf numFmtId="0" fontId="8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Fill="1"/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8" fillId="0" borderId="0" xfId="0" applyFont="1" applyAlignment="1"/>
    <xf numFmtId="0" fontId="8" fillId="3" borderId="0" xfId="0" applyFont="1" applyFill="1" applyAlignment="1">
      <alignment horizontal="center" wrapText="1"/>
    </xf>
    <xf numFmtId="164" fontId="8" fillId="0" borderId="0" xfId="0" applyNumberFormat="1" applyFont="1" applyAlignment="1">
      <alignment horizontal="center"/>
    </xf>
    <xf numFmtId="9" fontId="8" fillId="0" borderId="0" xfId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64" fontId="8" fillId="0" borderId="0" xfId="0" applyNumberFormat="1" applyFont="1"/>
    <xf numFmtId="0" fontId="8" fillId="7" borderId="0" xfId="0" applyFont="1" applyFill="1" applyAlignment="1">
      <alignment horizontal="center"/>
    </xf>
    <xf numFmtId="2" fontId="8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/>
    </xf>
    <xf numFmtId="0" fontId="11" fillId="3" borderId="0" xfId="0" applyFont="1" applyFill="1" applyAlignment="1">
      <alignment horizontal="center" wrapText="1"/>
    </xf>
    <xf numFmtId="2" fontId="11" fillId="0" borderId="0" xfId="0" applyNumberFormat="1" applyFont="1" applyFill="1" applyAlignment="1">
      <alignment horizontal="center"/>
    </xf>
    <xf numFmtId="9" fontId="11" fillId="0" borderId="0" xfId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43" fontId="8" fillId="0" borderId="0" xfId="2" applyFont="1"/>
    <xf numFmtId="9" fontId="8" fillId="0" borderId="0" xfId="0" applyNumberFormat="1" applyFont="1"/>
    <xf numFmtId="0" fontId="12" fillId="0" borderId="0" xfId="0" applyFont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165" fontId="8" fillId="0" borderId="0" xfId="0" applyNumberFormat="1" applyFont="1"/>
    <xf numFmtId="167" fontId="8" fillId="0" borderId="0" xfId="1" applyNumberFormat="1" applyFont="1"/>
    <xf numFmtId="166" fontId="8" fillId="0" borderId="0" xfId="0" applyNumberFormat="1" applyFont="1"/>
    <xf numFmtId="165" fontId="9" fillId="0" borderId="0" xfId="0" applyNumberFormat="1" applyFont="1"/>
    <xf numFmtId="0" fontId="8" fillId="0" borderId="0" xfId="0" applyFont="1" applyAlignment="1">
      <alignment horizontal="right"/>
    </xf>
  </cellXfs>
  <cellStyles count="273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  <cellStyle name="Percent" xfId="1" builtinId="5"/>
  </cellStyles>
  <dxfs count="776"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theme="1"/>
      </font>
      <fill>
        <patternFill patternType="solid">
          <fgColor indexed="64"/>
          <bgColor theme="3" tint="0.79998168889431442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  <dxf>
      <font>
        <color rgb="FF9C0006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/>
  </sheetViews>
  <sheetFormatPr baseColWidth="10" defaultRowHeight="15" x14ac:dyDescent="0"/>
  <cols>
    <col min="1" max="3" width="10.83203125" style="2"/>
    <col min="4" max="4" width="7.1640625" style="2" bestFit="1" customWidth="1"/>
    <col min="5" max="6" width="10.83203125" style="2"/>
    <col min="7" max="7" width="14.6640625" style="2" customWidth="1"/>
    <col min="8" max="16384" width="10.83203125" style="2"/>
  </cols>
  <sheetData>
    <row r="1" spans="1:7" ht="20">
      <c r="A1" s="1" t="s">
        <v>80</v>
      </c>
    </row>
    <row r="3" spans="1:7">
      <c r="A3" s="2" t="s">
        <v>0</v>
      </c>
      <c r="B3" s="2">
        <v>27</v>
      </c>
      <c r="C3" s="2">
        <f>B3-B6</f>
        <v>-7</v>
      </c>
      <c r="E3" s="2" t="s">
        <v>7</v>
      </c>
    </row>
    <row r="4" spans="1:7">
      <c r="A4" s="2" t="s">
        <v>1</v>
      </c>
      <c r="B4" s="2">
        <v>36</v>
      </c>
      <c r="C4" s="3">
        <f>B4-B6</f>
        <v>2</v>
      </c>
      <c r="D4" s="2" t="s">
        <v>19</v>
      </c>
    </row>
    <row r="5" spans="1:7">
      <c r="A5" s="2" t="s">
        <v>2</v>
      </c>
      <c r="B5" s="2">
        <v>26</v>
      </c>
      <c r="E5" s="2" t="s">
        <v>8</v>
      </c>
    </row>
    <row r="6" spans="1:7">
      <c r="A6" s="2" t="s">
        <v>3</v>
      </c>
      <c r="B6" s="2">
        <v>34</v>
      </c>
      <c r="E6" s="2" t="s">
        <v>9</v>
      </c>
    </row>
    <row r="8" spans="1:7">
      <c r="E8" s="2" t="s">
        <v>10</v>
      </c>
    </row>
    <row r="9" spans="1:7">
      <c r="A9" s="2" t="s">
        <v>4</v>
      </c>
    </row>
    <row r="10" spans="1:7">
      <c r="E10" s="4" t="s">
        <v>11</v>
      </c>
      <c r="F10" s="4"/>
      <c r="G10" s="4"/>
    </row>
    <row r="11" spans="1:7">
      <c r="A11" s="2" t="s">
        <v>5</v>
      </c>
    </row>
    <row r="12" spans="1:7">
      <c r="A12" s="5">
        <f>B3/B6</f>
        <v>0.79411764705882348</v>
      </c>
      <c r="E12" s="2" t="s">
        <v>12</v>
      </c>
    </row>
    <row r="14" spans="1:7">
      <c r="E14" s="2" t="s">
        <v>13</v>
      </c>
    </row>
    <row r="15" spans="1:7">
      <c r="A15" s="2" t="s">
        <v>6</v>
      </c>
    </row>
    <row r="16" spans="1:7">
      <c r="A16" s="5">
        <f>B4/B6</f>
        <v>1.0588235294117647</v>
      </c>
      <c r="E16" s="2" t="s">
        <v>14</v>
      </c>
    </row>
    <row r="20" spans="5:7">
      <c r="E20" s="2" t="s">
        <v>15</v>
      </c>
    </row>
    <row r="22" spans="5:7">
      <c r="E22" s="4" t="s">
        <v>16</v>
      </c>
      <c r="F22" s="3"/>
      <c r="G22" s="3"/>
    </row>
    <row r="24" spans="5:7">
      <c r="E24" s="2" t="s">
        <v>17</v>
      </c>
    </row>
    <row r="26" spans="5:7">
      <c r="E26" s="2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K9" sqref="K9"/>
    </sheetView>
  </sheetViews>
  <sheetFormatPr baseColWidth="10" defaultRowHeight="15" x14ac:dyDescent="0"/>
  <cols>
    <col min="1" max="1" width="13.1640625" style="2" customWidth="1"/>
    <col min="2" max="16384" width="10.83203125" style="2"/>
  </cols>
  <sheetData>
    <row r="1" spans="1:15" ht="17">
      <c r="A1" s="6" t="s">
        <v>81</v>
      </c>
    </row>
    <row r="3" spans="1:15">
      <c r="A3" s="7" t="s">
        <v>36</v>
      </c>
    </row>
    <row r="4" spans="1:15" s="8" customFormat="1" ht="30">
      <c r="B4" s="9" t="s">
        <v>0</v>
      </c>
      <c r="C4" s="10"/>
      <c r="D4" s="10"/>
      <c r="E4" s="11"/>
      <c r="F4" s="9" t="s">
        <v>1</v>
      </c>
      <c r="G4" s="10"/>
      <c r="H4" s="10"/>
      <c r="I4" s="11"/>
      <c r="J4" s="9" t="s">
        <v>2</v>
      </c>
      <c r="K4" s="10"/>
      <c r="L4" s="10"/>
      <c r="M4" s="11"/>
      <c r="N4" s="12" t="s">
        <v>29</v>
      </c>
      <c r="O4" s="12" t="s">
        <v>37</v>
      </c>
    </row>
    <row r="5" spans="1:15" s="8" customFormat="1" ht="45">
      <c r="B5" s="8" t="s">
        <v>40</v>
      </c>
      <c r="C5" s="8" t="s">
        <v>38</v>
      </c>
      <c r="D5" s="8" t="s">
        <v>62</v>
      </c>
      <c r="E5" s="8" t="s">
        <v>39</v>
      </c>
      <c r="F5" s="8" t="s">
        <v>40</v>
      </c>
      <c r="G5" s="8" t="s">
        <v>38</v>
      </c>
      <c r="H5" s="8" t="s">
        <v>62</v>
      </c>
      <c r="I5" s="8" t="s">
        <v>39</v>
      </c>
      <c r="J5" s="8" t="s">
        <v>40</v>
      </c>
      <c r="K5" s="8" t="s">
        <v>38</v>
      </c>
      <c r="L5" s="8" t="s">
        <v>62</v>
      </c>
      <c r="M5" s="8" t="s">
        <v>39</v>
      </c>
    </row>
    <row r="6" spans="1:15" s="8" customFormat="1">
      <c r="A6" s="8" t="s">
        <v>48</v>
      </c>
      <c r="B6" s="8" t="s">
        <v>50</v>
      </c>
      <c r="C6" s="8">
        <v>1</v>
      </c>
      <c r="D6" s="8" t="s">
        <v>30</v>
      </c>
      <c r="E6" s="8">
        <v>0.4</v>
      </c>
      <c r="F6" s="8" t="s">
        <v>50</v>
      </c>
      <c r="G6" s="8">
        <v>1</v>
      </c>
      <c r="H6" s="8" t="s">
        <v>30</v>
      </c>
      <c r="I6" s="8">
        <v>0.4</v>
      </c>
      <c r="J6" s="8" t="s">
        <v>50</v>
      </c>
      <c r="K6" s="8">
        <v>1</v>
      </c>
      <c r="L6" s="8" t="s">
        <v>30</v>
      </c>
      <c r="M6" s="8">
        <v>0.2</v>
      </c>
      <c r="N6" s="8" t="s">
        <v>47</v>
      </c>
      <c r="O6" s="8" t="s">
        <v>47</v>
      </c>
    </row>
    <row r="7" spans="1:15" s="8" customFormat="1">
      <c r="A7" s="8" t="s">
        <v>49</v>
      </c>
      <c r="B7" s="8" t="s">
        <v>50</v>
      </c>
      <c r="C7" s="8" t="s">
        <v>50</v>
      </c>
      <c r="D7" s="8" t="s">
        <v>30</v>
      </c>
      <c r="E7" s="8">
        <v>0.4</v>
      </c>
      <c r="F7" s="8" t="s">
        <v>50</v>
      </c>
      <c r="G7" s="8" t="s">
        <v>50</v>
      </c>
      <c r="H7" s="8" t="s">
        <v>30</v>
      </c>
      <c r="I7" s="8">
        <v>0.4</v>
      </c>
      <c r="J7" s="8" t="s">
        <v>50</v>
      </c>
      <c r="K7" s="8" t="s">
        <v>50</v>
      </c>
      <c r="L7" s="8" t="s">
        <v>30</v>
      </c>
      <c r="M7" s="8">
        <v>0.2</v>
      </c>
    </row>
    <row r="8" spans="1:15" ht="45">
      <c r="A8" s="13" t="s">
        <v>51</v>
      </c>
      <c r="B8" s="8" t="s">
        <v>50</v>
      </c>
      <c r="C8" s="8" t="s">
        <v>52</v>
      </c>
      <c r="D8" s="8" t="s">
        <v>30</v>
      </c>
      <c r="E8" s="14">
        <v>0.4</v>
      </c>
      <c r="F8" s="8" t="s">
        <v>50</v>
      </c>
      <c r="G8" s="8" t="s">
        <v>52</v>
      </c>
      <c r="H8" s="8" t="s">
        <v>30</v>
      </c>
      <c r="I8" s="14">
        <v>0.4</v>
      </c>
      <c r="J8" s="8" t="s">
        <v>50</v>
      </c>
      <c r="K8" s="8" t="s">
        <v>52</v>
      </c>
      <c r="L8" s="8" t="s">
        <v>30</v>
      </c>
      <c r="M8" s="14">
        <v>0.2</v>
      </c>
    </row>
    <row r="9" spans="1:15" ht="45">
      <c r="A9" s="13" t="s">
        <v>65</v>
      </c>
      <c r="B9" s="8" t="s">
        <v>50</v>
      </c>
      <c r="C9" s="8" t="s">
        <v>52</v>
      </c>
      <c r="D9" s="8" t="s">
        <v>66</v>
      </c>
      <c r="E9" s="14">
        <v>0.4</v>
      </c>
      <c r="F9" s="8" t="s">
        <v>50</v>
      </c>
      <c r="G9" s="8" t="s">
        <v>52</v>
      </c>
      <c r="H9" s="8" t="s">
        <v>66</v>
      </c>
      <c r="I9" s="14">
        <v>0.4</v>
      </c>
      <c r="J9" s="8" t="s">
        <v>50</v>
      </c>
      <c r="K9" s="8" t="s">
        <v>52</v>
      </c>
      <c r="L9" s="8" t="s">
        <v>66</v>
      </c>
      <c r="M9" s="14">
        <v>0.2</v>
      </c>
    </row>
    <row r="13" spans="1:15">
      <c r="A13" s="2" t="s">
        <v>76</v>
      </c>
    </row>
    <row r="15" spans="1:15">
      <c r="A15" s="7" t="s">
        <v>77</v>
      </c>
    </row>
    <row r="16" spans="1:15" s="8" customFormat="1" ht="30">
      <c r="B16" s="9" t="s">
        <v>0</v>
      </c>
      <c r="C16" s="10"/>
      <c r="D16" s="10"/>
      <c r="E16" s="11"/>
      <c r="F16" s="9" t="s">
        <v>3</v>
      </c>
      <c r="G16" s="10"/>
      <c r="H16" s="10"/>
      <c r="I16" s="11"/>
      <c r="J16" s="9" t="s">
        <v>78</v>
      </c>
      <c r="K16" s="10"/>
      <c r="L16" s="10"/>
      <c r="M16" s="11"/>
      <c r="N16" s="12"/>
      <c r="O16" s="12" t="s">
        <v>37</v>
      </c>
    </row>
    <row r="17" spans="1:15" s="8" customFormat="1" ht="45">
      <c r="B17" s="8" t="s">
        <v>40</v>
      </c>
      <c r="C17" s="8" t="s">
        <v>38</v>
      </c>
      <c r="D17" s="8" t="s">
        <v>62</v>
      </c>
      <c r="E17" s="8" t="s">
        <v>39</v>
      </c>
      <c r="F17" s="8" t="s">
        <v>40</v>
      </c>
      <c r="G17" s="8" t="s">
        <v>38</v>
      </c>
      <c r="H17" s="8" t="s">
        <v>62</v>
      </c>
      <c r="I17" s="8" t="s">
        <v>39</v>
      </c>
      <c r="J17" s="8" t="s">
        <v>40</v>
      </c>
      <c r="K17" s="8" t="s">
        <v>38</v>
      </c>
      <c r="L17" s="8" t="s">
        <v>62</v>
      </c>
      <c r="M17" s="8" t="s">
        <v>39</v>
      </c>
    </row>
    <row r="18" spans="1:15" s="8" customFormat="1">
      <c r="A18" s="8" t="s">
        <v>48</v>
      </c>
      <c r="B18" s="8" t="s">
        <v>50</v>
      </c>
      <c r="C18" s="8">
        <v>1</v>
      </c>
      <c r="D18" s="8" t="s">
        <v>30</v>
      </c>
      <c r="E18" s="8">
        <v>0.3</v>
      </c>
      <c r="F18" s="8" t="s">
        <v>50</v>
      </c>
      <c r="G18" s="8">
        <v>1</v>
      </c>
      <c r="H18" s="8" t="s">
        <v>30</v>
      </c>
      <c r="I18" s="8">
        <v>0.4</v>
      </c>
      <c r="J18" s="8" t="s">
        <v>50</v>
      </c>
      <c r="K18" s="8">
        <v>1</v>
      </c>
      <c r="L18" s="8" t="s">
        <v>30</v>
      </c>
      <c r="M18" s="8">
        <v>0.3</v>
      </c>
      <c r="O18" s="8" t="s">
        <v>47</v>
      </c>
    </row>
    <row r="19" spans="1:15" s="8" customFormat="1">
      <c r="A19" s="8" t="s">
        <v>49</v>
      </c>
      <c r="B19" s="8" t="s">
        <v>50</v>
      </c>
      <c r="C19" s="8" t="s">
        <v>50</v>
      </c>
      <c r="D19" s="8" t="s">
        <v>30</v>
      </c>
      <c r="E19" s="8">
        <v>0.3</v>
      </c>
      <c r="F19" s="8" t="s">
        <v>50</v>
      </c>
      <c r="G19" s="8" t="s">
        <v>50</v>
      </c>
      <c r="H19" s="8" t="s">
        <v>30</v>
      </c>
      <c r="I19" s="8">
        <v>0.4</v>
      </c>
      <c r="J19" s="8" t="s">
        <v>50</v>
      </c>
      <c r="K19" s="8" t="s">
        <v>50</v>
      </c>
      <c r="L19" s="8" t="s">
        <v>30</v>
      </c>
      <c r="M19" s="8">
        <v>0.3</v>
      </c>
    </row>
    <row r="20" spans="1:15" ht="45">
      <c r="A20" s="13" t="s">
        <v>51</v>
      </c>
      <c r="B20" s="8" t="s">
        <v>50</v>
      </c>
      <c r="C20" s="8" t="s">
        <v>52</v>
      </c>
      <c r="D20" s="8" t="s">
        <v>30</v>
      </c>
      <c r="E20" s="8">
        <v>0.3</v>
      </c>
      <c r="F20" s="8" t="s">
        <v>50</v>
      </c>
      <c r="G20" s="8" t="s">
        <v>52</v>
      </c>
      <c r="H20" s="8" t="s">
        <v>30</v>
      </c>
      <c r="I20" s="14">
        <v>0.4</v>
      </c>
      <c r="J20" s="8" t="s">
        <v>50</v>
      </c>
      <c r="K20" s="8" t="s">
        <v>52</v>
      </c>
      <c r="L20" s="8" t="s">
        <v>30</v>
      </c>
      <c r="M20" s="8">
        <v>0.3</v>
      </c>
    </row>
    <row r="21" spans="1:15" ht="45">
      <c r="A21" s="13" t="s">
        <v>65</v>
      </c>
      <c r="B21" s="8" t="s">
        <v>50</v>
      </c>
      <c r="C21" s="8" t="s">
        <v>52</v>
      </c>
      <c r="D21" s="8" t="s">
        <v>66</v>
      </c>
      <c r="E21" s="8">
        <v>0.3</v>
      </c>
      <c r="F21" s="8" t="s">
        <v>50</v>
      </c>
      <c r="G21" s="8" t="s">
        <v>52</v>
      </c>
      <c r="H21" s="8" t="s">
        <v>66</v>
      </c>
      <c r="I21" s="14">
        <v>0.4</v>
      </c>
      <c r="J21" s="8" t="s">
        <v>50</v>
      </c>
      <c r="K21" s="8" t="s">
        <v>52</v>
      </c>
      <c r="L21" s="8" t="s">
        <v>66</v>
      </c>
      <c r="M21" s="8">
        <v>0.3</v>
      </c>
    </row>
    <row r="25" spans="1:15">
      <c r="A25" s="2" t="s">
        <v>76</v>
      </c>
    </row>
    <row r="27" spans="1:15">
      <c r="A27" s="7" t="s">
        <v>79</v>
      </c>
    </row>
    <row r="28" spans="1:15" s="8" customFormat="1" ht="30">
      <c r="B28" s="9" t="s">
        <v>0</v>
      </c>
      <c r="C28" s="10"/>
      <c r="D28" s="10"/>
      <c r="E28" s="11"/>
      <c r="F28" s="9" t="s">
        <v>1</v>
      </c>
      <c r="G28" s="10"/>
      <c r="H28" s="10"/>
      <c r="I28" s="11"/>
      <c r="J28" s="9" t="s">
        <v>2</v>
      </c>
      <c r="K28" s="10"/>
      <c r="L28" s="10"/>
      <c r="M28" s="11"/>
      <c r="N28" s="12"/>
      <c r="O28" s="12" t="s">
        <v>37</v>
      </c>
    </row>
    <row r="29" spans="1:15" s="8" customFormat="1" ht="45">
      <c r="B29" s="8" t="s">
        <v>40</v>
      </c>
      <c r="C29" s="8" t="s">
        <v>38</v>
      </c>
      <c r="D29" s="8" t="s">
        <v>62</v>
      </c>
      <c r="E29" s="8" t="s">
        <v>39</v>
      </c>
      <c r="F29" s="8" t="s">
        <v>40</v>
      </c>
      <c r="G29" s="8" t="s">
        <v>38</v>
      </c>
      <c r="H29" s="8" t="s">
        <v>62</v>
      </c>
      <c r="I29" s="8" t="s">
        <v>39</v>
      </c>
      <c r="J29" s="8" t="s">
        <v>40</v>
      </c>
      <c r="K29" s="8" t="s">
        <v>38</v>
      </c>
      <c r="L29" s="8" t="s">
        <v>62</v>
      </c>
      <c r="M29" s="8" t="s">
        <v>39</v>
      </c>
    </row>
    <row r="30" spans="1:15" s="8" customFormat="1">
      <c r="A30" s="8" t="s">
        <v>48</v>
      </c>
      <c r="B30" s="8" t="s">
        <v>50</v>
      </c>
      <c r="C30" s="8">
        <v>1</v>
      </c>
      <c r="D30" s="8" t="s">
        <v>30</v>
      </c>
      <c r="E30" s="8">
        <v>0.4</v>
      </c>
      <c r="F30" s="8" t="s">
        <v>50</v>
      </c>
      <c r="G30" s="8">
        <v>1</v>
      </c>
      <c r="H30" s="8" t="s">
        <v>30</v>
      </c>
      <c r="I30" s="8">
        <v>0.4</v>
      </c>
      <c r="J30" s="8" t="s">
        <v>50</v>
      </c>
      <c r="K30" s="8">
        <v>1</v>
      </c>
      <c r="L30" s="8" t="s">
        <v>30</v>
      </c>
      <c r="M30" s="8">
        <v>0.2</v>
      </c>
      <c r="O30" s="8" t="s">
        <v>47</v>
      </c>
    </row>
    <row r="31" spans="1:15" s="8" customFormat="1">
      <c r="A31" s="8" t="s">
        <v>49</v>
      </c>
      <c r="B31" s="8" t="s">
        <v>50</v>
      </c>
      <c r="C31" s="8" t="s">
        <v>50</v>
      </c>
      <c r="D31" s="8" t="s">
        <v>30</v>
      </c>
      <c r="E31" s="8">
        <v>0.4</v>
      </c>
      <c r="F31" s="8" t="s">
        <v>50</v>
      </c>
      <c r="G31" s="8" t="s">
        <v>50</v>
      </c>
      <c r="H31" s="8" t="s">
        <v>30</v>
      </c>
      <c r="I31" s="8">
        <v>0.4</v>
      </c>
      <c r="J31" s="8" t="s">
        <v>50</v>
      </c>
      <c r="K31" s="8" t="s">
        <v>50</v>
      </c>
      <c r="L31" s="8" t="s">
        <v>30</v>
      </c>
      <c r="M31" s="8">
        <v>0.2</v>
      </c>
    </row>
    <row r="32" spans="1:15" ht="45">
      <c r="A32" s="13" t="s">
        <v>51</v>
      </c>
      <c r="B32" s="8" t="s">
        <v>50</v>
      </c>
      <c r="C32" s="8" t="s">
        <v>52</v>
      </c>
      <c r="D32" s="8" t="s">
        <v>30</v>
      </c>
      <c r="E32" s="14">
        <v>0.4</v>
      </c>
      <c r="F32" s="8" t="s">
        <v>50</v>
      </c>
      <c r="G32" s="8" t="s">
        <v>52</v>
      </c>
      <c r="H32" s="8" t="s">
        <v>30</v>
      </c>
      <c r="I32" s="14">
        <v>0.4</v>
      </c>
      <c r="J32" s="8" t="s">
        <v>50</v>
      </c>
      <c r="K32" s="8" t="s">
        <v>52</v>
      </c>
      <c r="L32" s="8" t="s">
        <v>30</v>
      </c>
      <c r="M32" s="14">
        <v>0.2</v>
      </c>
    </row>
    <row r="33" spans="1:13" ht="45">
      <c r="A33" s="13" t="s">
        <v>65</v>
      </c>
      <c r="B33" s="8" t="s">
        <v>50</v>
      </c>
      <c r="C33" s="8" t="s">
        <v>52</v>
      </c>
      <c r="D33" s="8" t="s">
        <v>66</v>
      </c>
      <c r="E33" s="14">
        <v>0.4</v>
      </c>
      <c r="F33" s="8" t="s">
        <v>50</v>
      </c>
      <c r="G33" s="8" t="s">
        <v>52</v>
      </c>
      <c r="H33" s="8" t="s">
        <v>66</v>
      </c>
      <c r="I33" s="14">
        <v>0.4</v>
      </c>
      <c r="J33" s="8" t="s">
        <v>50</v>
      </c>
      <c r="K33" s="8" t="s">
        <v>52</v>
      </c>
      <c r="L33" s="8" t="s">
        <v>66</v>
      </c>
      <c r="M33" s="14">
        <v>0.2</v>
      </c>
    </row>
  </sheetData>
  <mergeCells count="9">
    <mergeCell ref="B28:E28"/>
    <mergeCell ref="F28:I28"/>
    <mergeCell ref="J28:M28"/>
    <mergeCell ref="B4:E4"/>
    <mergeCell ref="F4:I4"/>
    <mergeCell ref="J4:M4"/>
    <mergeCell ref="B16:E16"/>
    <mergeCell ref="F16:I16"/>
    <mergeCell ref="J16:M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7"/>
  <sheetViews>
    <sheetView workbookViewId="0">
      <pane xSplit="7" topLeftCell="H1" activePane="topRight" state="frozen"/>
      <selection pane="topRight" activeCell="G5" sqref="G5"/>
    </sheetView>
  </sheetViews>
  <sheetFormatPr baseColWidth="10" defaultRowHeight="15" x14ac:dyDescent="0"/>
  <cols>
    <col min="1" max="1" width="2.83203125" style="2" customWidth="1"/>
    <col min="2" max="2" width="10.83203125" style="2"/>
    <col min="3" max="3" width="10.83203125" style="14"/>
    <col min="4" max="4" width="2.5" style="2" customWidth="1"/>
    <col min="5" max="5" width="12" style="2" customWidth="1"/>
    <col min="6" max="6" width="2.83203125" style="2" customWidth="1"/>
    <col min="7" max="16384" width="10.83203125" style="2"/>
  </cols>
  <sheetData>
    <row r="1" spans="2:25">
      <c r="I1" s="15"/>
      <c r="J1" s="15"/>
      <c r="K1" s="16"/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2:25" ht="20">
      <c r="B2" s="1" t="s">
        <v>64</v>
      </c>
      <c r="I2" s="15"/>
      <c r="J2" s="15"/>
      <c r="K2" s="16"/>
      <c r="L2" s="16"/>
      <c r="M2" s="16"/>
      <c r="N2" s="16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4" spans="2:25">
      <c r="B4" s="2" t="s">
        <v>0</v>
      </c>
      <c r="C4" s="14">
        <v>27.25</v>
      </c>
      <c r="E4" s="14">
        <v>27.25</v>
      </c>
    </row>
    <row r="5" spans="2:25">
      <c r="B5" s="2" t="s">
        <v>25</v>
      </c>
      <c r="C5" s="14">
        <v>36</v>
      </c>
      <c r="E5" s="14">
        <v>39</v>
      </c>
    </row>
    <row r="6" spans="2:25">
      <c r="B6" s="2" t="s">
        <v>2</v>
      </c>
      <c r="C6" s="14">
        <v>26</v>
      </c>
      <c r="E6" s="14">
        <v>26</v>
      </c>
    </row>
    <row r="7" spans="2:25">
      <c r="B7" s="2" t="s">
        <v>29</v>
      </c>
      <c r="C7" s="14">
        <v>21</v>
      </c>
      <c r="E7" s="14">
        <v>21</v>
      </c>
    </row>
    <row r="8" spans="2:25">
      <c r="B8" s="2" t="s">
        <v>3</v>
      </c>
      <c r="C8" s="14">
        <v>34</v>
      </c>
      <c r="E8" s="14">
        <v>34</v>
      </c>
    </row>
    <row r="10" spans="2:25">
      <c r="B10" s="2" t="s">
        <v>27</v>
      </c>
    </row>
    <row r="11" spans="2:25">
      <c r="C11" s="27" t="s">
        <v>34</v>
      </c>
      <c r="H11" s="17" t="s">
        <v>31</v>
      </c>
      <c r="I11" s="17"/>
      <c r="J11" s="17"/>
      <c r="K11" s="17"/>
      <c r="L11" s="17"/>
      <c r="M11" s="17" t="s">
        <v>32</v>
      </c>
      <c r="N11" s="17"/>
      <c r="O11" s="17"/>
      <c r="P11" s="17"/>
      <c r="Q11" s="17"/>
      <c r="R11" s="17" t="s">
        <v>33</v>
      </c>
      <c r="S11" s="17"/>
      <c r="T11" s="17"/>
      <c r="U11" s="17"/>
      <c r="V11" s="17"/>
    </row>
    <row r="12" spans="2:25" ht="30">
      <c r="C12" s="14" t="s">
        <v>23</v>
      </c>
      <c r="E12" s="2" t="s">
        <v>24</v>
      </c>
      <c r="G12" s="14" t="s">
        <v>23</v>
      </c>
      <c r="H12" s="14" t="s">
        <v>0</v>
      </c>
      <c r="I12" s="14" t="s">
        <v>25</v>
      </c>
      <c r="J12" s="14" t="s">
        <v>29</v>
      </c>
      <c r="K12" s="14" t="s">
        <v>2</v>
      </c>
      <c r="L12" s="8" t="s">
        <v>26</v>
      </c>
      <c r="M12" s="14" t="s">
        <v>0</v>
      </c>
      <c r="N12" s="14" t="s">
        <v>25</v>
      </c>
      <c r="O12" s="14" t="s">
        <v>29</v>
      </c>
      <c r="P12" s="14" t="s">
        <v>2</v>
      </c>
      <c r="Q12" s="8" t="s">
        <v>26</v>
      </c>
      <c r="R12" s="14" t="s">
        <v>0</v>
      </c>
      <c r="S12" s="14" t="s">
        <v>25</v>
      </c>
      <c r="T12" s="14" t="s">
        <v>29</v>
      </c>
      <c r="U12" s="14" t="s">
        <v>2</v>
      </c>
      <c r="V12" s="8" t="s">
        <v>26</v>
      </c>
    </row>
    <row r="13" spans="2:25">
      <c r="B13" s="2" t="s">
        <v>20</v>
      </c>
      <c r="C13" s="14">
        <f>IF(E13&lt;4.5,G13, )</f>
        <v>26</v>
      </c>
      <c r="E13" s="14">
        <f>ABS(H13-$C$4)+ABS(I13-$C$5)+ABS(K13-$C$6)</f>
        <v>4.25</v>
      </c>
      <c r="G13" s="14">
        <v>26</v>
      </c>
      <c r="H13" s="14">
        <v>26</v>
      </c>
      <c r="I13" s="18">
        <v>36</v>
      </c>
      <c r="J13" s="19"/>
      <c r="K13" s="19">
        <v>29</v>
      </c>
      <c r="L13" s="14">
        <v>2</v>
      </c>
    </row>
    <row r="14" spans="2:25">
      <c r="C14" s="14">
        <f>IF(E14&lt;4.5,G14, )</f>
        <v>27</v>
      </c>
      <c r="E14" s="14">
        <f>ABS(H14-$C$4)+ABS(I14-$C$5)+ABS(K14-$C$6)</f>
        <v>4.25</v>
      </c>
      <c r="G14" s="14">
        <v>27</v>
      </c>
      <c r="H14" s="19">
        <v>27</v>
      </c>
      <c r="I14" s="14">
        <v>37</v>
      </c>
      <c r="J14" s="14"/>
      <c r="K14" s="14">
        <v>29</v>
      </c>
      <c r="L14" s="14">
        <v>4</v>
      </c>
    </row>
    <row r="15" spans="2:25" ht="4" customHeight="1">
      <c r="G15" s="14"/>
      <c r="H15" s="19"/>
      <c r="I15" s="14"/>
      <c r="J15" s="14"/>
      <c r="K15" s="14"/>
      <c r="L15" s="14"/>
    </row>
    <row r="16" spans="2:25">
      <c r="B16" s="2" t="s">
        <v>21</v>
      </c>
      <c r="C16" s="14">
        <f>IF(E16&lt;4.5,G16, )</f>
        <v>26</v>
      </c>
      <c r="D16" s="2" t="s">
        <v>35</v>
      </c>
      <c r="E16" s="14">
        <f>ABS(M16-$C$4)+ABS(N16-$C$5)+ABS(P16-$C$6)+ABS(O16-$C$7)</f>
        <v>4</v>
      </c>
      <c r="G16" s="14">
        <v>26</v>
      </c>
      <c r="H16" s="14">
        <v>25.5</v>
      </c>
      <c r="I16" s="14">
        <v>36.5</v>
      </c>
      <c r="J16" s="14">
        <v>21.25</v>
      </c>
      <c r="K16" s="14">
        <v>30.5</v>
      </c>
      <c r="L16" s="14">
        <v>2</v>
      </c>
      <c r="M16" s="14">
        <v>25.5</v>
      </c>
      <c r="N16" s="14">
        <v>36.5</v>
      </c>
      <c r="O16" s="14">
        <v>21.25</v>
      </c>
      <c r="P16" s="14">
        <v>27.5</v>
      </c>
      <c r="Q16" s="14">
        <v>2</v>
      </c>
      <c r="R16" s="14">
        <v>25.5</v>
      </c>
      <c r="S16" s="14">
        <v>36.5</v>
      </c>
      <c r="T16" s="14">
        <v>21.25</v>
      </c>
      <c r="U16" s="14">
        <v>30.5</v>
      </c>
      <c r="V16" s="14">
        <v>2</v>
      </c>
    </row>
    <row r="17" spans="2:22">
      <c r="C17" s="14">
        <f>IF(E17&lt;4.5,G17, )</f>
        <v>0</v>
      </c>
      <c r="E17" s="14">
        <f>ABS(M17-$C$4)+ABS(N17-$C$5)+ABS(P17-$C$6)+ABS(O17-$C$7)</f>
        <v>4.5</v>
      </c>
      <c r="G17" s="14">
        <v>27</v>
      </c>
      <c r="H17" s="14">
        <v>26.5</v>
      </c>
      <c r="I17" s="14">
        <v>37.5</v>
      </c>
      <c r="J17" s="14">
        <v>21.75</v>
      </c>
      <c r="K17" s="14">
        <v>30.5</v>
      </c>
      <c r="L17" s="14">
        <v>4</v>
      </c>
      <c r="M17" s="14">
        <v>26.5</v>
      </c>
      <c r="N17" s="14">
        <v>37.5</v>
      </c>
      <c r="O17" s="14">
        <v>21.75</v>
      </c>
      <c r="P17" s="14">
        <v>27.5</v>
      </c>
      <c r="Q17" s="14">
        <v>4</v>
      </c>
      <c r="R17" s="14">
        <v>26.5</v>
      </c>
      <c r="S17" s="14">
        <v>37.5</v>
      </c>
      <c r="T17" s="14">
        <v>21.75</v>
      </c>
      <c r="U17" s="14">
        <v>34.5</v>
      </c>
      <c r="V17" s="14">
        <v>4</v>
      </c>
    </row>
    <row r="18" spans="2:22">
      <c r="C18" s="14">
        <f>IF(E18&lt;4.5,G18, )</f>
        <v>0</v>
      </c>
      <c r="E18" s="14">
        <f>ABS(M18-$C$4)+ABS(N18-$C$5)+ABS(P18-$C$6)+ABS(O18-$C$7)</f>
        <v>5.5</v>
      </c>
      <c r="G18" s="14">
        <v>28</v>
      </c>
      <c r="H18" s="14">
        <v>27.5</v>
      </c>
      <c r="I18" s="14">
        <v>38.5</v>
      </c>
      <c r="J18" s="14">
        <v>22.25</v>
      </c>
      <c r="K18" s="14">
        <v>30.5</v>
      </c>
      <c r="L18" s="14">
        <v>6</v>
      </c>
      <c r="M18" s="14">
        <v>27.5</v>
      </c>
      <c r="N18" s="14">
        <v>38.5</v>
      </c>
      <c r="O18" s="14">
        <v>22.25</v>
      </c>
      <c r="P18" s="14">
        <v>27.5</v>
      </c>
      <c r="Q18" s="14">
        <v>6</v>
      </c>
      <c r="R18" s="14">
        <v>27.5</v>
      </c>
      <c r="S18" s="14">
        <v>38.5</v>
      </c>
      <c r="T18" s="14">
        <v>22.25</v>
      </c>
      <c r="U18" s="14">
        <v>34.5</v>
      </c>
      <c r="V18" s="14">
        <v>6</v>
      </c>
    </row>
    <row r="19" spans="2:22" ht="4" customHeight="1">
      <c r="G19" s="14"/>
      <c r="H19" s="19"/>
      <c r="I19" s="14"/>
      <c r="J19" s="14"/>
      <c r="K19" s="14"/>
      <c r="L19" s="14"/>
    </row>
    <row r="20" spans="2:22">
      <c r="B20" s="2" t="s">
        <v>28</v>
      </c>
      <c r="C20" s="14">
        <f>IF(E20&lt;4.5,G20, )</f>
        <v>0</v>
      </c>
      <c r="E20" s="14">
        <f>ABS(H20-$C$4)+ABS(I20-$C$5)+ABS(K20-$C$6)</f>
        <v>6.25</v>
      </c>
      <c r="G20" s="14">
        <v>26</v>
      </c>
      <c r="H20" s="14">
        <v>26</v>
      </c>
      <c r="I20" s="14">
        <v>36</v>
      </c>
      <c r="K20" s="14">
        <v>31</v>
      </c>
      <c r="L20" s="14">
        <v>4</v>
      </c>
    </row>
    <row r="21" spans="2:22">
      <c r="C21" s="14">
        <f>IF(E21&lt;4.5,G21, )</f>
        <v>0</v>
      </c>
      <c r="E21" s="14">
        <f>ABS(H21-$C$4)+ABS(I21-$C$5)+ABS(K21-$C$6)</f>
        <v>6.25</v>
      </c>
      <c r="G21" s="14">
        <v>27</v>
      </c>
      <c r="H21" s="14">
        <v>27</v>
      </c>
      <c r="I21" s="14">
        <v>37</v>
      </c>
      <c r="K21" s="14">
        <v>31</v>
      </c>
      <c r="L21" s="14">
        <v>6</v>
      </c>
    </row>
    <row r="22" spans="2:22">
      <c r="C22" s="14">
        <f>IF(E22&lt;4.5,G22, )</f>
        <v>0</v>
      </c>
      <c r="E22" s="14">
        <f>ABS(H22-$C$4)+ABS(I22-$C$5)+ABS(K22-$C$6)</f>
        <v>7.75</v>
      </c>
      <c r="G22" s="14">
        <v>28</v>
      </c>
      <c r="H22" s="14">
        <v>28</v>
      </c>
      <c r="I22" s="14">
        <v>38</v>
      </c>
      <c r="K22" s="14">
        <v>31</v>
      </c>
      <c r="L22" s="14">
        <v>8</v>
      </c>
    </row>
    <row r="23" spans="2:22" ht="4" customHeight="1">
      <c r="G23" s="14"/>
      <c r="H23" s="19"/>
      <c r="I23" s="14"/>
      <c r="J23" s="14"/>
      <c r="K23" s="14"/>
      <c r="L23" s="14"/>
    </row>
    <row r="24" spans="2:22">
      <c r="B24" s="2" t="s">
        <v>22</v>
      </c>
      <c r="C24" s="14">
        <f>IF(E24&lt;4.5,G24, )</f>
        <v>26</v>
      </c>
      <c r="E24" s="14">
        <f>ABS(H24-$C$4)+ABS(I24-$C$5)+ABS(K24-$C$6)</f>
        <v>3.25</v>
      </c>
      <c r="G24" s="14">
        <v>26</v>
      </c>
      <c r="H24" s="19">
        <v>26</v>
      </c>
      <c r="I24" s="14">
        <v>36</v>
      </c>
      <c r="K24" s="14">
        <v>28</v>
      </c>
      <c r="L24" s="14">
        <v>2</v>
      </c>
    </row>
    <row r="25" spans="2:22">
      <c r="C25" s="14">
        <f>IF(E25&lt;4.5,G25, )</f>
        <v>27</v>
      </c>
      <c r="E25" s="14">
        <f>ABS(H25-$C$4)+ABS(I25-$C$5)+ABS(K25-$C$6)</f>
        <v>3.25</v>
      </c>
      <c r="G25" s="14">
        <v>27</v>
      </c>
      <c r="H25" s="19">
        <v>27</v>
      </c>
      <c r="I25" s="14">
        <v>37</v>
      </c>
      <c r="K25" s="14">
        <v>28</v>
      </c>
      <c r="L25" s="14">
        <v>4</v>
      </c>
    </row>
    <row r="26" spans="2:22">
      <c r="C26" s="14">
        <f>IF(E26&lt;4.5,G26, )</f>
        <v>0</v>
      </c>
      <c r="E26" s="14">
        <f>ABS(H26-$C$4)+ABS(I26-$C$5)+ABS(K26-$C$6)</f>
        <v>4.75</v>
      </c>
      <c r="G26" s="14">
        <v>28</v>
      </c>
      <c r="H26" s="19">
        <v>28</v>
      </c>
      <c r="I26" s="14">
        <v>38</v>
      </c>
      <c r="K26" s="14">
        <v>28</v>
      </c>
      <c r="L26" s="14">
        <v>6</v>
      </c>
    </row>
    <row r="27" spans="2:22">
      <c r="G27" s="14"/>
      <c r="H27" s="19"/>
      <c r="I27" s="14"/>
      <c r="J27" s="14"/>
      <c r="K27" s="14"/>
      <c r="L27" s="14"/>
    </row>
  </sheetData>
  <mergeCells count="3">
    <mergeCell ref="H11:L11"/>
    <mergeCell ref="M11:Q11"/>
    <mergeCell ref="R11:V11"/>
  </mergeCells>
  <conditionalFormatting sqref="G13:V14 G20:G21 G18:V18 G16:O16 Q16:V16 I20:V22">
    <cfRule type="containsBlanks" dxfId="775" priority="33">
      <formula>LEN(TRIM(G13))=0</formula>
    </cfRule>
  </conditionalFormatting>
  <conditionalFormatting sqref="G22">
    <cfRule type="containsBlanks" dxfId="774" priority="32">
      <formula>LEN(TRIM(G22))=0</formula>
    </cfRule>
  </conditionalFormatting>
  <conditionalFormatting sqref="H18:H19 H13:H16">
    <cfRule type="cellIs" dxfId="773" priority="26" operator="equal">
      <formula>$C$4</formula>
    </cfRule>
  </conditionalFormatting>
  <conditionalFormatting sqref="I18:I22 I13:I16">
    <cfRule type="cellIs" dxfId="772" priority="25" operator="equal">
      <formula>$C$5</formula>
    </cfRule>
  </conditionalFormatting>
  <conditionalFormatting sqref="K18:K22 K13:K16 P13:P15">
    <cfRule type="cellIs" dxfId="771" priority="24" operator="equal">
      <formula>$C$6</formula>
    </cfRule>
  </conditionalFormatting>
  <conditionalFormatting sqref="J18:J22 J13:J16">
    <cfRule type="cellIs" dxfId="770" priority="23" operator="equal">
      <formula>$C$7</formula>
    </cfRule>
  </conditionalFormatting>
  <conditionalFormatting sqref="P18:P22">
    <cfRule type="cellIs" dxfId="769" priority="22" operator="equal">
      <formula>$C$6</formula>
    </cfRule>
  </conditionalFormatting>
  <conditionalFormatting sqref="T16">
    <cfRule type="cellIs" dxfId="768" priority="8" operator="equal">
      <formula>$C$7</formula>
    </cfRule>
  </conditionalFormatting>
  <conditionalFormatting sqref="G17:V17">
    <cfRule type="containsBlanks" dxfId="767" priority="21">
      <formula>LEN(TRIM(G17))=0</formula>
    </cfRule>
  </conditionalFormatting>
  <conditionalFormatting sqref="H17">
    <cfRule type="cellIs" dxfId="766" priority="20" operator="equal">
      <formula>$C$4</formula>
    </cfRule>
  </conditionalFormatting>
  <conditionalFormatting sqref="I17">
    <cfRule type="cellIs" dxfId="765" priority="19" operator="equal">
      <formula>$C$5</formula>
    </cfRule>
  </conditionalFormatting>
  <conditionalFormatting sqref="K17">
    <cfRule type="cellIs" dxfId="764" priority="18" operator="equal">
      <formula>$C$6</formula>
    </cfRule>
  </conditionalFormatting>
  <conditionalFormatting sqref="J17">
    <cfRule type="cellIs" dxfId="763" priority="17" operator="equal">
      <formula>$C$7</formula>
    </cfRule>
  </conditionalFormatting>
  <conditionalFormatting sqref="P17">
    <cfRule type="cellIs" dxfId="762" priority="16" operator="equal">
      <formula>$C$6</formula>
    </cfRule>
  </conditionalFormatting>
  <conditionalFormatting sqref="M16">
    <cfRule type="cellIs" dxfId="761" priority="15" operator="equal">
      <formula>$C$4</formula>
    </cfRule>
  </conditionalFormatting>
  <conditionalFormatting sqref="N16">
    <cfRule type="cellIs" dxfId="760" priority="14" operator="equal">
      <formula>$C$5</formula>
    </cfRule>
  </conditionalFormatting>
  <conditionalFormatting sqref="U16">
    <cfRule type="cellIs" dxfId="759" priority="9" operator="equal">
      <formula>$C$6</formula>
    </cfRule>
  </conditionalFormatting>
  <conditionalFormatting sqref="O16">
    <cfRule type="cellIs" dxfId="758" priority="12" operator="equal">
      <formula>$C$7</formula>
    </cfRule>
  </conditionalFormatting>
  <conditionalFormatting sqref="R16">
    <cfRule type="cellIs" dxfId="757" priority="11" operator="equal">
      <formula>$C$4</formula>
    </cfRule>
  </conditionalFormatting>
  <conditionalFormatting sqref="S16">
    <cfRule type="cellIs" dxfId="756" priority="10" operator="equal">
      <formula>$C$5</formula>
    </cfRule>
  </conditionalFormatting>
  <conditionalFormatting sqref="P16">
    <cfRule type="cellIs" dxfId="755" priority="6" operator="equal">
      <formula>$C$6</formula>
    </cfRule>
  </conditionalFormatting>
  <conditionalFormatting sqref="P16">
    <cfRule type="containsBlanks" dxfId="754" priority="7">
      <formula>LEN(TRIM(P16))=0</formula>
    </cfRule>
  </conditionalFormatting>
  <conditionalFormatting sqref="H20:H21">
    <cfRule type="containsBlanks" dxfId="753" priority="5">
      <formula>LEN(TRIM(H20))=0</formula>
    </cfRule>
  </conditionalFormatting>
  <conditionalFormatting sqref="H22">
    <cfRule type="containsBlanks" dxfId="752" priority="4">
      <formula>LEN(TRIM(H22))=0</formula>
    </cfRule>
  </conditionalFormatting>
  <conditionalFormatting sqref="J24:J26">
    <cfRule type="containsBlanks" dxfId="751" priority="3">
      <formula>LEN(TRIM(J24))=0</formula>
    </cfRule>
  </conditionalFormatting>
  <conditionalFormatting sqref="J24:J26">
    <cfRule type="cellIs" dxfId="750" priority="2" operator="equal">
      <formula>$C$7</formula>
    </cfRule>
  </conditionalFormatting>
  <conditionalFormatting sqref="C13:C26">
    <cfRule type="cellIs" dxfId="749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G27"/>
  <sheetViews>
    <sheetView workbookViewId="0">
      <selection activeCell="C11" sqref="C11"/>
    </sheetView>
  </sheetViews>
  <sheetFormatPr baseColWidth="10" defaultRowHeight="15" x14ac:dyDescent="0"/>
  <cols>
    <col min="1" max="1" width="2.83203125" style="2" customWidth="1"/>
    <col min="2" max="2" width="10.83203125" style="2"/>
    <col min="3" max="3" width="10.83203125" style="14"/>
    <col min="4" max="4" width="2.5" style="2" customWidth="1"/>
    <col min="5" max="6" width="10.33203125" style="2" customWidth="1"/>
    <col min="7" max="7" width="4.33203125" style="2" bestFit="1" customWidth="1"/>
    <col min="8" max="8" width="5.83203125" style="2" bestFit="1" customWidth="1"/>
    <col min="9" max="9" width="10.83203125" style="20"/>
    <col min="10" max="10" width="10" style="20" bestFit="1" customWidth="1"/>
    <col min="11" max="11" width="8.6640625" style="20" bestFit="1" customWidth="1"/>
    <col min="12" max="12" width="7.1640625" style="20" bestFit="1" customWidth="1"/>
    <col min="13" max="13" width="5.1640625" style="2" bestFit="1" customWidth="1"/>
    <col min="14" max="14" width="9.6640625" style="2" bestFit="1" customWidth="1"/>
    <col min="15" max="15" width="10" style="2" bestFit="1" customWidth="1"/>
    <col min="16" max="16" width="8.6640625" style="2" bestFit="1" customWidth="1"/>
    <col min="17" max="17" width="5.6640625" style="2" bestFit="1" customWidth="1"/>
    <col min="18" max="18" width="7.1640625" style="2" bestFit="1" customWidth="1"/>
    <col min="19" max="19" width="9.6640625" style="2" bestFit="1" customWidth="1"/>
    <col min="20" max="20" width="10" style="2" bestFit="1" customWidth="1"/>
    <col min="21" max="21" width="10.83203125" style="2"/>
    <col min="22" max="22" width="8.33203125" style="2" bestFit="1" customWidth="1"/>
    <col min="23" max="23" width="8.1640625" style="2" bestFit="1" customWidth="1"/>
    <col min="24" max="33" width="0" style="2" hidden="1" customWidth="1"/>
    <col min="34" max="16384" width="10.83203125" style="2"/>
  </cols>
  <sheetData>
    <row r="1" spans="2:33">
      <c r="I1" s="15"/>
      <c r="J1" s="15"/>
      <c r="K1" s="16"/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2:33" ht="20">
      <c r="B2" s="1" t="s">
        <v>63</v>
      </c>
      <c r="I2" s="15"/>
      <c r="J2" s="15"/>
      <c r="K2" s="16"/>
      <c r="L2" s="16"/>
      <c r="M2" s="16"/>
      <c r="N2" s="16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4" spans="2:33">
      <c r="B4" s="2" t="s">
        <v>0</v>
      </c>
      <c r="C4" s="14">
        <v>27.25</v>
      </c>
      <c r="E4" s="14"/>
    </row>
    <row r="5" spans="2:33">
      <c r="B5" s="2" t="s">
        <v>25</v>
      </c>
      <c r="C5" s="14">
        <v>36</v>
      </c>
      <c r="E5" s="14"/>
    </row>
    <row r="6" spans="2:33">
      <c r="B6" s="2" t="s">
        <v>2</v>
      </c>
      <c r="C6" s="14">
        <v>26</v>
      </c>
      <c r="E6" s="14"/>
    </row>
    <row r="7" spans="2:33">
      <c r="B7" s="2" t="s">
        <v>29</v>
      </c>
      <c r="C7" s="14">
        <v>21</v>
      </c>
      <c r="E7" s="14"/>
    </row>
    <row r="8" spans="2:33">
      <c r="B8" s="2" t="s">
        <v>3</v>
      </c>
      <c r="C8" s="14">
        <v>34</v>
      </c>
      <c r="E8" s="14"/>
    </row>
    <row r="10" spans="2:33">
      <c r="B10" s="2" t="s">
        <v>27</v>
      </c>
    </row>
    <row r="11" spans="2:33">
      <c r="C11" s="27" t="s">
        <v>34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17" t="s">
        <v>32</v>
      </c>
      <c r="Y11" s="17"/>
      <c r="Z11" s="17"/>
      <c r="AA11" s="17"/>
      <c r="AB11" s="17"/>
      <c r="AC11" s="17" t="s">
        <v>33</v>
      </c>
      <c r="AD11" s="17"/>
      <c r="AE11" s="17"/>
      <c r="AF11" s="17"/>
      <c r="AG11" s="17"/>
    </row>
    <row r="12" spans="2:33" ht="60">
      <c r="C12" s="14" t="s">
        <v>23</v>
      </c>
      <c r="E12" s="8" t="s">
        <v>44</v>
      </c>
      <c r="F12" s="8" t="s">
        <v>45</v>
      </c>
      <c r="G12" s="14" t="s">
        <v>23</v>
      </c>
      <c r="H12" s="14" t="s">
        <v>0</v>
      </c>
      <c r="I12" s="8" t="s">
        <v>40</v>
      </c>
      <c r="J12" s="8" t="s">
        <v>38</v>
      </c>
      <c r="K12" s="19" t="s">
        <v>41</v>
      </c>
      <c r="L12" s="22" t="s">
        <v>42</v>
      </c>
      <c r="M12" s="14" t="s">
        <v>25</v>
      </c>
      <c r="N12" s="8" t="s">
        <v>40</v>
      </c>
      <c r="O12" s="8" t="s">
        <v>38</v>
      </c>
      <c r="P12" s="19" t="s">
        <v>41</v>
      </c>
      <c r="Q12" s="22" t="s">
        <v>43</v>
      </c>
      <c r="R12" s="14" t="s">
        <v>2</v>
      </c>
      <c r="S12" s="8" t="s">
        <v>40</v>
      </c>
      <c r="T12" s="8" t="s">
        <v>38</v>
      </c>
      <c r="U12" s="19" t="s">
        <v>41</v>
      </c>
      <c r="V12" s="22" t="s">
        <v>46</v>
      </c>
      <c r="W12" s="8" t="s">
        <v>26</v>
      </c>
      <c r="X12" s="14" t="s">
        <v>0</v>
      </c>
      <c r="Y12" s="14" t="s">
        <v>25</v>
      </c>
      <c r="Z12" s="14" t="s">
        <v>29</v>
      </c>
      <c r="AA12" s="14" t="s">
        <v>2</v>
      </c>
      <c r="AB12" s="8" t="s">
        <v>26</v>
      </c>
      <c r="AC12" s="14" t="s">
        <v>0</v>
      </c>
      <c r="AD12" s="14" t="s">
        <v>25</v>
      </c>
      <c r="AE12" s="14" t="s">
        <v>29</v>
      </c>
      <c r="AF12" s="14" t="s">
        <v>2</v>
      </c>
      <c r="AG12" s="8" t="s">
        <v>26</v>
      </c>
    </row>
    <row r="13" spans="2:33">
      <c r="B13" s="2" t="s">
        <v>20</v>
      </c>
      <c r="C13" s="14">
        <f>IF(E13&lt;4.5,G13, )</f>
        <v>26</v>
      </c>
      <c r="E13" s="14">
        <f>ABS(H13-$C$4)+ABS(M13-$C$5)+ABS(R13-$C$6)</f>
        <v>4.25</v>
      </c>
      <c r="F13" s="23">
        <f>L13+Q13+V13</f>
        <v>1.6</v>
      </c>
      <c r="G13" s="14">
        <v>26</v>
      </c>
      <c r="H13" s="14">
        <v>26</v>
      </c>
      <c r="I13" s="19">
        <f>ABS(H13-$C$4)</f>
        <v>1.25</v>
      </c>
      <c r="J13" s="19">
        <f>IF($C$4&gt;H13,I13,0)</f>
        <v>1.25</v>
      </c>
      <c r="K13" s="24">
        <v>0.4</v>
      </c>
      <c r="L13" s="25">
        <f>(I13+J13)*K13</f>
        <v>1</v>
      </c>
      <c r="M13" s="18">
        <v>36</v>
      </c>
      <c r="N13" s="19">
        <f>ABS(M13-$C$5)</f>
        <v>0</v>
      </c>
      <c r="O13" s="19">
        <f>IF($C$5&gt;M13,N13,0)</f>
        <v>0</v>
      </c>
      <c r="P13" s="24">
        <v>0.4</v>
      </c>
      <c r="Q13" s="25">
        <f>(N13+O13)*P13</f>
        <v>0</v>
      </c>
      <c r="R13" s="19">
        <v>29</v>
      </c>
      <c r="S13" s="19">
        <f>ABS(R13-$C$6)</f>
        <v>3</v>
      </c>
      <c r="T13" s="19">
        <f>IF($C$6&gt;R13,S13,0)</f>
        <v>0</v>
      </c>
      <c r="U13" s="24">
        <v>0.2</v>
      </c>
      <c r="V13" s="25">
        <f>(S13+T13)*U13</f>
        <v>0.60000000000000009</v>
      </c>
      <c r="W13" s="14">
        <v>2</v>
      </c>
    </row>
    <row r="14" spans="2:33">
      <c r="C14" s="14">
        <f>IF(E14&lt;4.5,G14, )</f>
        <v>27</v>
      </c>
      <c r="E14" s="14">
        <f>ABS(H14-$C$4)+ABS(M14-$C$5)+ABS(R14-$C$6)</f>
        <v>4.25</v>
      </c>
      <c r="F14" s="23">
        <f>L14+Q14+V14</f>
        <v>1.2000000000000002</v>
      </c>
      <c r="G14" s="14">
        <v>27</v>
      </c>
      <c r="H14" s="19">
        <v>27</v>
      </c>
      <c r="I14" s="19">
        <f>ABS(H14-$C$4)</f>
        <v>0.25</v>
      </c>
      <c r="J14" s="19">
        <f>IF($C$4&gt;H14,I14,0)</f>
        <v>0.25</v>
      </c>
      <c r="K14" s="24">
        <v>0.4</v>
      </c>
      <c r="L14" s="25">
        <f>(I14+J14)*K14</f>
        <v>0.2</v>
      </c>
      <c r="M14" s="14">
        <v>37</v>
      </c>
      <c r="N14" s="19">
        <f>ABS(M14-$C$5)</f>
        <v>1</v>
      </c>
      <c r="O14" s="19">
        <f>IF($C$5&gt;M14,N14,0)</f>
        <v>0</v>
      </c>
      <c r="P14" s="24">
        <v>0.4</v>
      </c>
      <c r="Q14" s="25">
        <f>(N14+O14)*P14</f>
        <v>0.4</v>
      </c>
      <c r="R14" s="14">
        <v>29</v>
      </c>
      <c r="S14" s="19">
        <f>ABS(R14-$C$6)</f>
        <v>3</v>
      </c>
      <c r="T14" s="19">
        <f>IF($C$6&gt;R14,S14,0)</f>
        <v>0</v>
      </c>
      <c r="U14" s="24">
        <v>0.2</v>
      </c>
      <c r="V14" s="25">
        <f>(S14+T14)*U14</f>
        <v>0.60000000000000009</v>
      </c>
      <c r="W14" s="14">
        <v>4</v>
      </c>
    </row>
    <row r="15" spans="2:33" ht="4" customHeight="1">
      <c r="F15" s="26"/>
      <c r="G15" s="14"/>
      <c r="H15" s="19"/>
      <c r="I15" s="19"/>
      <c r="J15" s="19"/>
      <c r="K15" s="19"/>
      <c r="L15" s="25"/>
      <c r="M15" s="14"/>
      <c r="N15" s="14"/>
      <c r="O15" s="14"/>
      <c r="P15" s="14"/>
      <c r="Q15" s="25"/>
      <c r="R15" s="14"/>
      <c r="S15" s="14"/>
      <c r="T15" s="14"/>
      <c r="U15" s="14"/>
      <c r="V15" s="25"/>
      <c r="W15" s="14"/>
    </row>
    <row r="16" spans="2:33">
      <c r="B16" s="2" t="s">
        <v>21</v>
      </c>
      <c r="C16" s="14">
        <f>IF(E16&lt;4.5,G16, )</f>
        <v>26</v>
      </c>
      <c r="D16" s="2" t="s">
        <v>35</v>
      </c>
      <c r="E16" s="14">
        <f>ABS(X16-$C$4)+ABS(Y16-$C$5)+ABS(AA16-$C$6)+ABS(Z16-$C$7)</f>
        <v>4</v>
      </c>
      <c r="F16" s="23">
        <f>L16+Q16+V16</f>
        <v>1.9000000000000001</v>
      </c>
      <c r="G16" s="14">
        <v>26</v>
      </c>
      <c r="H16" s="14">
        <v>25.5</v>
      </c>
      <c r="I16" s="19">
        <f>ABS(H16-$C$4)</f>
        <v>1.75</v>
      </c>
      <c r="J16" s="19">
        <f>IF($C$4&gt;H16,I16,0)</f>
        <v>1.75</v>
      </c>
      <c r="K16" s="24">
        <v>0.4</v>
      </c>
      <c r="L16" s="25">
        <f>(I16+J16)*K16</f>
        <v>1.4000000000000001</v>
      </c>
      <c r="M16" s="14">
        <v>36.5</v>
      </c>
      <c r="N16" s="19">
        <f>ABS(M16-$C$5)</f>
        <v>0.5</v>
      </c>
      <c r="O16" s="19">
        <f>IF($C$5&gt;M16,N16,0)</f>
        <v>0</v>
      </c>
      <c r="P16" s="24">
        <v>0.4</v>
      </c>
      <c r="Q16" s="25">
        <f>(N16+O16)*P16</f>
        <v>0.2</v>
      </c>
      <c r="R16" s="14">
        <v>27.5</v>
      </c>
      <c r="S16" s="19">
        <f>ABS(R16-$C$6)</f>
        <v>1.5</v>
      </c>
      <c r="T16" s="19">
        <f>IF($C$6&gt;R16,S16,0)</f>
        <v>0</v>
      </c>
      <c r="U16" s="24">
        <v>0.2</v>
      </c>
      <c r="V16" s="25">
        <f>(S16+T16)*U16</f>
        <v>0.30000000000000004</v>
      </c>
      <c r="W16" s="14">
        <v>2</v>
      </c>
      <c r="X16" s="14">
        <v>25.5</v>
      </c>
      <c r="Y16" s="14">
        <v>36.5</v>
      </c>
      <c r="Z16" s="14">
        <v>21.25</v>
      </c>
      <c r="AA16" s="14">
        <v>27.5</v>
      </c>
      <c r="AB16" s="14">
        <v>2</v>
      </c>
      <c r="AC16" s="14">
        <v>25.5</v>
      </c>
      <c r="AD16" s="14">
        <v>36.5</v>
      </c>
      <c r="AE16" s="14">
        <v>21.25</v>
      </c>
      <c r="AF16" s="14">
        <v>34.5</v>
      </c>
      <c r="AG16" s="14">
        <v>2</v>
      </c>
    </row>
    <row r="17" spans="2:33">
      <c r="C17" s="14">
        <f>IF(E17&lt;4.5,G17, )</f>
        <v>0</v>
      </c>
      <c r="E17" s="14">
        <f>ABS(X17-$C$4)+ABS(Y17-$C$5)+ABS(AA17-$C$6)+ABS(Z17-$C$7)</f>
        <v>4.5</v>
      </c>
      <c r="F17" s="23">
        <f>L17+Q17+V17</f>
        <v>1.5000000000000002</v>
      </c>
      <c r="G17" s="14">
        <v>27</v>
      </c>
      <c r="H17" s="14">
        <v>26.5</v>
      </c>
      <c r="I17" s="19">
        <f>ABS(H17-$C$4)</f>
        <v>0.75</v>
      </c>
      <c r="J17" s="19">
        <f>IF($C$4&gt;H17,I17,0)</f>
        <v>0.75</v>
      </c>
      <c r="K17" s="24">
        <v>0.4</v>
      </c>
      <c r="L17" s="25">
        <f>(I17+J17)*K17</f>
        <v>0.60000000000000009</v>
      </c>
      <c r="M17" s="14">
        <v>37.5</v>
      </c>
      <c r="N17" s="19">
        <f>ABS(M17-$C$5)</f>
        <v>1.5</v>
      </c>
      <c r="O17" s="19">
        <f>IF($C$5&gt;M17,N17,0)</f>
        <v>0</v>
      </c>
      <c r="P17" s="24">
        <v>0.4</v>
      </c>
      <c r="Q17" s="25">
        <f>(N17+O17)*P17</f>
        <v>0.60000000000000009</v>
      </c>
      <c r="R17" s="14">
        <v>27.5</v>
      </c>
      <c r="S17" s="19">
        <f>ABS(R17-$C$6)</f>
        <v>1.5</v>
      </c>
      <c r="T17" s="19">
        <f>IF($C$6&gt;R17,S17,0)</f>
        <v>0</v>
      </c>
      <c r="U17" s="24">
        <v>0.2</v>
      </c>
      <c r="V17" s="25">
        <f>(S17+T17)*U17</f>
        <v>0.30000000000000004</v>
      </c>
      <c r="W17" s="14">
        <v>4</v>
      </c>
      <c r="X17" s="14">
        <v>26.5</v>
      </c>
      <c r="Y17" s="14">
        <v>37.5</v>
      </c>
      <c r="Z17" s="14">
        <v>21.75</v>
      </c>
      <c r="AA17" s="14">
        <v>27.5</v>
      </c>
      <c r="AB17" s="14">
        <v>4</v>
      </c>
      <c r="AC17" s="14">
        <v>26.5</v>
      </c>
      <c r="AD17" s="14">
        <v>37.5</v>
      </c>
      <c r="AE17" s="14">
        <v>21.75</v>
      </c>
      <c r="AF17" s="14">
        <v>34.5</v>
      </c>
      <c r="AG17" s="14">
        <v>4</v>
      </c>
    </row>
    <row r="18" spans="2:33">
      <c r="C18" s="14">
        <f>IF(E18&lt;4.5,G18, )</f>
        <v>0</v>
      </c>
      <c r="E18" s="14">
        <f>ABS(X18-$C$4)+ABS(Y18-$C$5)+ABS(AA18-$C$6)+ABS(Z18-$C$7)</f>
        <v>5.5</v>
      </c>
      <c r="F18" s="23">
        <f>L18+Q18+V18</f>
        <v>1.4000000000000001</v>
      </c>
      <c r="G18" s="14">
        <v>28</v>
      </c>
      <c r="H18" s="14">
        <v>27.5</v>
      </c>
      <c r="I18" s="19">
        <f>ABS(H18-$C$4)</f>
        <v>0.25</v>
      </c>
      <c r="J18" s="19">
        <f>IF($C$4&gt;H18,I18,0)</f>
        <v>0</v>
      </c>
      <c r="K18" s="24">
        <v>0.4</v>
      </c>
      <c r="L18" s="25">
        <f>(I18+J18)*K18</f>
        <v>0.1</v>
      </c>
      <c r="M18" s="14">
        <v>38.5</v>
      </c>
      <c r="N18" s="19">
        <f>ABS(M18-$C$5)</f>
        <v>2.5</v>
      </c>
      <c r="O18" s="19">
        <f>IF($C$5&gt;M18,N18,0)</f>
        <v>0</v>
      </c>
      <c r="P18" s="24">
        <v>0.4</v>
      </c>
      <c r="Q18" s="25">
        <f>(N18+O18)*P18</f>
        <v>1</v>
      </c>
      <c r="R18" s="14">
        <v>27.5</v>
      </c>
      <c r="S18" s="19">
        <f>ABS(R18-$C$6)</f>
        <v>1.5</v>
      </c>
      <c r="T18" s="19">
        <f>IF($C$6&gt;R18,S18,0)</f>
        <v>0</v>
      </c>
      <c r="U18" s="24">
        <v>0.2</v>
      </c>
      <c r="V18" s="25">
        <f>(S18+T18)*U18</f>
        <v>0.30000000000000004</v>
      </c>
      <c r="W18" s="14">
        <v>6</v>
      </c>
      <c r="X18" s="14">
        <v>27.5</v>
      </c>
      <c r="Y18" s="14">
        <v>38.5</v>
      </c>
      <c r="Z18" s="14">
        <v>22.25</v>
      </c>
      <c r="AA18" s="14">
        <v>27.5</v>
      </c>
      <c r="AB18" s="14">
        <v>6</v>
      </c>
      <c r="AC18" s="14">
        <v>27.5</v>
      </c>
      <c r="AD18" s="14">
        <v>38.5</v>
      </c>
      <c r="AE18" s="14">
        <v>22.25</v>
      </c>
      <c r="AF18" s="14">
        <v>34.5</v>
      </c>
      <c r="AG18" s="14">
        <v>6</v>
      </c>
    </row>
    <row r="19" spans="2:33" ht="4" customHeight="1">
      <c r="F19" s="23"/>
      <c r="G19" s="14"/>
      <c r="H19" s="19"/>
      <c r="I19" s="19"/>
      <c r="J19" s="19"/>
      <c r="K19" s="19"/>
      <c r="L19" s="25"/>
      <c r="M19" s="14"/>
      <c r="N19" s="14"/>
      <c r="O19" s="14"/>
      <c r="P19" s="14"/>
      <c r="Q19" s="25"/>
      <c r="R19" s="14"/>
      <c r="S19" s="14"/>
      <c r="T19" s="14"/>
      <c r="U19" s="14"/>
      <c r="V19" s="25"/>
      <c r="W19" s="14"/>
    </row>
    <row r="20" spans="2:33">
      <c r="B20" s="2" t="s">
        <v>28</v>
      </c>
      <c r="C20" s="14">
        <f>IF(E20&lt;4.5,G20, )</f>
        <v>0</v>
      </c>
      <c r="E20" s="14">
        <f>ABS(H20-$C$4)+ABS(M20-$C$5)+ABS(R20-$C$6)</f>
        <v>6.25</v>
      </c>
      <c r="F20" s="23">
        <f>L20+Q20+V20</f>
        <v>2</v>
      </c>
      <c r="G20" s="14">
        <v>26</v>
      </c>
      <c r="H20" s="14">
        <v>26</v>
      </c>
      <c r="I20" s="19">
        <f>ABS(H20-$C$4)</f>
        <v>1.25</v>
      </c>
      <c r="J20" s="19">
        <f>IF($C$4&gt;H20,I20,0)</f>
        <v>1.25</v>
      </c>
      <c r="K20" s="24">
        <v>0.4</v>
      </c>
      <c r="L20" s="25">
        <f>(I20+J20)*K20</f>
        <v>1</v>
      </c>
      <c r="M20" s="14">
        <v>36</v>
      </c>
      <c r="N20" s="19">
        <f>ABS(M20-$C$5)</f>
        <v>0</v>
      </c>
      <c r="O20" s="19">
        <f>IF($C$5&gt;M20,N20,0)</f>
        <v>0</v>
      </c>
      <c r="P20" s="24">
        <v>0.4</v>
      </c>
      <c r="Q20" s="25">
        <f>(N20+O20)*P20</f>
        <v>0</v>
      </c>
      <c r="R20" s="14">
        <v>31</v>
      </c>
      <c r="S20" s="19">
        <f>ABS(R20-$C$6)</f>
        <v>5</v>
      </c>
      <c r="T20" s="19">
        <f>IF($C$6&gt;R20,S20,0)</f>
        <v>0</v>
      </c>
      <c r="U20" s="24">
        <v>0.2</v>
      </c>
      <c r="V20" s="25">
        <f>(S20+T20)*U20</f>
        <v>1</v>
      </c>
      <c r="W20" s="14">
        <v>4</v>
      </c>
    </row>
    <row r="21" spans="2:33">
      <c r="C21" s="14">
        <f>IF(E21&lt;4.5,G21, )</f>
        <v>0</v>
      </c>
      <c r="E21" s="14">
        <f>ABS(H21-$C$4)+ABS(M21-$C$5)+ABS(R21-$C$6)</f>
        <v>6.25</v>
      </c>
      <c r="F21" s="23">
        <f>L21+Q21+V21</f>
        <v>1.6</v>
      </c>
      <c r="G21" s="14">
        <v>27</v>
      </c>
      <c r="H21" s="14">
        <v>27</v>
      </c>
      <c r="I21" s="19">
        <f>ABS(H21-$C$4)</f>
        <v>0.25</v>
      </c>
      <c r="J21" s="19">
        <f>IF($C$4&gt;H21,I21,0)</f>
        <v>0.25</v>
      </c>
      <c r="K21" s="24">
        <v>0.4</v>
      </c>
      <c r="L21" s="25">
        <f>(I21+J21)*K21</f>
        <v>0.2</v>
      </c>
      <c r="M21" s="14">
        <v>37</v>
      </c>
      <c r="N21" s="19">
        <f>ABS(M21-$C$5)</f>
        <v>1</v>
      </c>
      <c r="O21" s="19">
        <f>IF($C$5&gt;M21,N21,0)</f>
        <v>0</v>
      </c>
      <c r="P21" s="24">
        <v>0.4</v>
      </c>
      <c r="Q21" s="25">
        <f>(N21+O21)*P21</f>
        <v>0.4</v>
      </c>
      <c r="R21" s="14">
        <v>31</v>
      </c>
      <c r="S21" s="19">
        <f>ABS(R21-$C$6)</f>
        <v>5</v>
      </c>
      <c r="T21" s="19">
        <f>IF($C$6&gt;R21,S21,0)</f>
        <v>0</v>
      </c>
      <c r="U21" s="24">
        <v>0.2</v>
      </c>
      <c r="V21" s="25">
        <f>(S21+T21)*U21</f>
        <v>1</v>
      </c>
      <c r="W21" s="14">
        <v>6</v>
      </c>
    </row>
    <row r="22" spans="2:33">
      <c r="C22" s="14">
        <f>IF(E22&lt;4.5,G22, )</f>
        <v>0</v>
      </c>
      <c r="E22" s="14">
        <f>ABS(H22-$C$4)+ABS(M22-$C$5)+ABS(R22-$C$6)</f>
        <v>7.75</v>
      </c>
      <c r="F22" s="23">
        <f>L22+Q22+V22</f>
        <v>2.1</v>
      </c>
      <c r="G22" s="14">
        <v>28</v>
      </c>
      <c r="H22" s="14">
        <v>28</v>
      </c>
      <c r="I22" s="19">
        <f>ABS(H22-$C$4)</f>
        <v>0.75</v>
      </c>
      <c r="J22" s="19">
        <f>IF($C$4&gt;H22,I22,0)</f>
        <v>0</v>
      </c>
      <c r="K22" s="24">
        <v>0.4</v>
      </c>
      <c r="L22" s="25">
        <f>(I22+J22)*K22</f>
        <v>0.30000000000000004</v>
      </c>
      <c r="M22" s="14">
        <v>38</v>
      </c>
      <c r="N22" s="19">
        <f>ABS(M22-$C$5)</f>
        <v>2</v>
      </c>
      <c r="O22" s="19">
        <f>IF($C$5&gt;M22,N22,0)</f>
        <v>0</v>
      </c>
      <c r="P22" s="24">
        <v>0.4</v>
      </c>
      <c r="Q22" s="25">
        <f>(N22+O22)*P22</f>
        <v>0.8</v>
      </c>
      <c r="R22" s="14">
        <v>31</v>
      </c>
      <c r="S22" s="19">
        <f>ABS(R22-$C$6)</f>
        <v>5</v>
      </c>
      <c r="T22" s="19">
        <f>IF($C$6&gt;R22,S22,0)</f>
        <v>0</v>
      </c>
      <c r="U22" s="24">
        <v>0.2</v>
      </c>
      <c r="V22" s="25">
        <f>(S22+T22)*U22</f>
        <v>1</v>
      </c>
      <c r="W22" s="14">
        <v>8</v>
      </c>
    </row>
    <row r="23" spans="2:33" ht="4" customHeight="1">
      <c r="F23" s="26"/>
      <c r="G23" s="14"/>
      <c r="H23" s="19"/>
      <c r="I23" s="19"/>
      <c r="J23" s="19"/>
      <c r="K23" s="19"/>
      <c r="L23" s="25"/>
      <c r="M23" s="14"/>
      <c r="N23" s="14"/>
      <c r="O23" s="14"/>
      <c r="P23" s="14"/>
      <c r="Q23" s="25"/>
      <c r="R23" s="14"/>
      <c r="S23" s="14"/>
      <c r="T23" s="14"/>
      <c r="U23" s="14"/>
      <c r="V23" s="25"/>
      <c r="W23" s="14"/>
    </row>
    <row r="24" spans="2:33">
      <c r="B24" s="2" t="s">
        <v>22</v>
      </c>
      <c r="C24" s="14">
        <f>IF(E24&lt;4.5,G24, )</f>
        <v>26</v>
      </c>
      <c r="E24" s="14">
        <f>ABS(H24-$C$4)+ABS(M24-$C$5)+ABS(R24-$C$6)</f>
        <v>3.25</v>
      </c>
      <c r="F24" s="23">
        <f>L24+Q24+V24</f>
        <v>1.4</v>
      </c>
      <c r="G24" s="14">
        <v>26</v>
      </c>
      <c r="H24" s="19">
        <v>26</v>
      </c>
      <c r="I24" s="19">
        <f>ABS(H24-$C$4)</f>
        <v>1.25</v>
      </c>
      <c r="J24" s="19">
        <f>IF($C$4&gt;H24,I24,0)</f>
        <v>1.25</v>
      </c>
      <c r="K24" s="24">
        <v>0.4</v>
      </c>
      <c r="L24" s="25">
        <f>(I24+J24)*K24</f>
        <v>1</v>
      </c>
      <c r="M24" s="14">
        <v>36</v>
      </c>
      <c r="N24" s="19">
        <f>ABS(M24-$C$5)</f>
        <v>0</v>
      </c>
      <c r="O24" s="19">
        <f>IF($C$5&gt;M24,N24,0)</f>
        <v>0</v>
      </c>
      <c r="P24" s="24">
        <v>0.4</v>
      </c>
      <c r="Q24" s="25">
        <f>(N24+O24)*P24</f>
        <v>0</v>
      </c>
      <c r="R24" s="14">
        <v>28</v>
      </c>
      <c r="S24" s="19">
        <f>ABS(R24-$C$6)</f>
        <v>2</v>
      </c>
      <c r="T24" s="19">
        <f>IF($C$6&gt;R24,S24,0)</f>
        <v>0</v>
      </c>
      <c r="U24" s="24">
        <v>0.2</v>
      </c>
      <c r="V24" s="25">
        <f>(S24+T24)*U24</f>
        <v>0.4</v>
      </c>
      <c r="W24" s="14">
        <v>2</v>
      </c>
    </row>
    <row r="25" spans="2:33">
      <c r="C25" s="14">
        <f>IF(E25&lt;4.5,G25, )</f>
        <v>27</v>
      </c>
      <c r="E25" s="14">
        <f>ABS(H25-$C$4)+ABS(M25-$C$5)+ABS(R25-$C$6)</f>
        <v>3.25</v>
      </c>
      <c r="F25" s="23">
        <f>L25+Q25+V25</f>
        <v>1</v>
      </c>
      <c r="G25" s="14">
        <v>27</v>
      </c>
      <c r="H25" s="19">
        <v>27</v>
      </c>
      <c r="I25" s="19">
        <f>ABS(H25-$C$4)</f>
        <v>0.25</v>
      </c>
      <c r="J25" s="19">
        <f>IF($C$4&gt;H25,I25,0)</f>
        <v>0.25</v>
      </c>
      <c r="K25" s="24">
        <v>0.4</v>
      </c>
      <c r="L25" s="25">
        <f>(I25+J25)*K25</f>
        <v>0.2</v>
      </c>
      <c r="M25" s="14">
        <v>37</v>
      </c>
      <c r="N25" s="19">
        <f>ABS(M25-$C$5)</f>
        <v>1</v>
      </c>
      <c r="O25" s="19">
        <f>IF($C$5&gt;M25,N25,0)</f>
        <v>0</v>
      </c>
      <c r="P25" s="24">
        <v>0.4</v>
      </c>
      <c r="Q25" s="25">
        <f>(N25+O25)*P25</f>
        <v>0.4</v>
      </c>
      <c r="R25" s="14">
        <v>28</v>
      </c>
      <c r="S25" s="19">
        <f>ABS(R25-$C$6)</f>
        <v>2</v>
      </c>
      <c r="T25" s="19">
        <f>IF($C$6&gt;R25,S25,0)</f>
        <v>0</v>
      </c>
      <c r="U25" s="24">
        <v>0.2</v>
      </c>
      <c r="V25" s="25">
        <f>(S25+T25)*U25</f>
        <v>0.4</v>
      </c>
      <c r="W25" s="14">
        <v>4</v>
      </c>
    </row>
    <row r="26" spans="2:33">
      <c r="C26" s="14">
        <f>IF(E26&lt;4.5,G26, )</f>
        <v>0</v>
      </c>
      <c r="E26" s="14">
        <f>ABS(H26-$C$4)+ABS(M26-$C$5)+ABS(R26-$C$6)</f>
        <v>4.75</v>
      </c>
      <c r="F26" s="23">
        <f>L26+Q26+V26</f>
        <v>1.5</v>
      </c>
      <c r="G26" s="14">
        <v>28</v>
      </c>
      <c r="H26" s="19">
        <v>28</v>
      </c>
      <c r="I26" s="19">
        <f>ABS(H26-$C$4)</f>
        <v>0.75</v>
      </c>
      <c r="J26" s="19">
        <f>IF($C$4&gt;H26,I26,0)</f>
        <v>0</v>
      </c>
      <c r="K26" s="24">
        <v>0.4</v>
      </c>
      <c r="L26" s="25">
        <f>(I26+J26)*K26</f>
        <v>0.30000000000000004</v>
      </c>
      <c r="M26" s="14">
        <v>38</v>
      </c>
      <c r="N26" s="19">
        <f>ABS(M26-$C$5)</f>
        <v>2</v>
      </c>
      <c r="O26" s="19">
        <f>IF($C$5&gt;M26,N26,0)</f>
        <v>0</v>
      </c>
      <c r="P26" s="24">
        <v>0.4</v>
      </c>
      <c r="Q26" s="25">
        <f>(N26+O26)*P26</f>
        <v>0.8</v>
      </c>
      <c r="R26" s="14">
        <v>28</v>
      </c>
      <c r="S26" s="19">
        <f>ABS(R26-$C$6)</f>
        <v>2</v>
      </c>
      <c r="T26" s="19">
        <f>IF($C$6&gt;R26,S26,0)</f>
        <v>0</v>
      </c>
      <c r="U26" s="24">
        <v>0.2</v>
      </c>
      <c r="V26" s="25">
        <f>(S26+T26)*U26</f>
        <v>0.4</v>
      </c>
      <c r="W26" s="14">
        <v>6</v>
      </c>
    </row>
    <row r="27" spans="2:33">
      <c r="G27" s="14"/>
      <c r="H27" s="19"/>
      <c r="I27" s="19"/>
      <c r="J27" s="19"/>
      <c r="K27" s="19"/>
      <c r="L27" s="19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</sheetData>
  <mergeCells count="2">
    <mergeCell ref="X11:AB11"/>
    <mergeCell ref="AC11:AG11"/>
  </mergeCells>
  <conditionalFormatting sqref="G20:G21 G18:I18 K18:M18 M20:M22 R13:R14 W13:AG14 W16:Z16 W17:AG18 R20:R22 W20:AG22 G13:M14 G16:M16 AB16:AG16 R16:R18">
    <cfRule type="containsBlanks" dxfId="748" priority="187">
      <formula>LEN(TRIM(G13))=0</formula>
    </cfRule>
  </conditionalFormatting>
  <conditionalFormatting sqref="G22">
    <cfRule type="containsBlanks" dxfId="747" priority="186">
      <formula>LEN(TRIM(G22))=0</formula>
    </cfRule>
  </conditionalFormatting>
  <conditionalFormatting sqref="H19:L19 H18:I18 K18:L18 H13:L16 P14:Q14 P16:Q18 P20:Q22 P24:Q26 U14:V14 U16:V18 U20:V22 U24:V26">
    <cfRule type="cellIs" dxfId="746" priority="185" operator="equal">
      <formula>$C$4</formula>
    </cfRule>
  </conditionalFormatting>
  <conditionalFormatting sqref="M19:Q19 M13:M14 M16 M18 M20:M22 M15:Q15">
    <cfRule type="cellIs" dxfId="745" priority="184" operator="equal">
      <formula>$C$5</formula>
    </cfRule>
  </conditionalFormatting>
  <conditionalFormatting sqref="R19:V19 R13:R14 R16 R20:R22 R18 R15:V15 AA13:AA15">
    <cfRule type="cellIs" dxfId="744" priority="183" operator="equal">
      <formula>$C$6</formula>
    </cfRule>
  </conditionalFormatting>
  <conditionalFormatting sqref="AA18:AA22">
    <cfRule type="cellIs" dxfId="743" priority="181" operator="equal">
      <formula>$C$6</formula>
    </cfRule>
  </conditionalFormatting>
  <conditionalFormatting sqref="AE16">
    <cfRule type="cellIs" dxfId="742" priority="168" operator="equal">
      <formula>$C$7</formula>
    </cfRule>
  </conditionalFormatting>
  <conditionalFormatting sqref="G17:H17 M17">
    <cfRule type="containsBlanks" dxfId="741" priority="180">
      <formula>LEN(TRIM(G17))=0</formula>
    </cfRule>
  </conditionalFormatting>
  <conditionalFormatting sqref="H17">
    <cfRule type="cellIs" dxfId="740" priority="179" operator="equal">
      <formula>$C$4</formula>
    </cfRule>
  </conditionalFormatting>
  <conditionalFormatting sqref="M17">
    <cfRule type="cellIs" dxfId="739" priority="178" operator="equal">
      <formula>$C$5</formula>
    </cfRule>
  </conditionalFormatting>
  <conditionalFormatting sqref="R17">
    <cfRule type="cellIs" dxfId="738" priority="177" operator="equal">
      <formula>$C$6</formula>
    </cfRule>
  </conditionalFormatting>
  <conditionalFormatting sqref="AA17">
    <cfRule type="cellIs" dxfId="737" priority="175" operator="equal">
      <formula>$C$6</formula>
    </cfRule>
  </conditionalFormatting>
  <conditionalFormatting sqref="X16">
    <cfRule type="cellIs" dxfId="736" priority="174" operator="equal">
      <formula>$C$4</formula>
    </cfRule>
  </conditionalFormatting>
  <conditionalFormatting sqref="Y16">
    <cfRule type="cellIs" dxfId="735" priority="173" operator="equal">
      <formula>$C$5</formula>
    </cfRule>
  </conditionalFormatting>
  <conditionalFormatting sqref="AF16">
    <cfRule type="cellIs" dxfId="734" priority="169" operator="equal">
      <formula>$C$6</formula>
    </cfRule>
  </conditionalFormatting>
  <conditionalFormatting sqref="Z16">
    <cfRule type="cellIs" dxfId="733" priority="172" operator="equal">
      <formula>$C$7</formula>
    </cfRule>
  </conditionalFormatting>
  <conditionalFormatting sqref="AC16">
    <cfRule type="cellIs" dxfId="732" priority="171" operator="equal">
      <formula>$C$4</formula>
    </cfRule>
  </conditionalFormatting>
  <conditionalFormatting sqref="AD16">
    <cfRule type="cellIs" dxfId="731" priority="170" operator="equal">
      <formula>$C$5</formula>
    </cfRule>
  </conditionalFormatting>
  <conditionalFormatting sqref="AA16">
    <cfRule type="cellIs" dxfId="730" priority="166" operator="equal">
      <formula>$C$6</formula>
    </cfRule>
  </conditionalFormatting>
  <conditionalFormatting sqref="AA16">
    <cfRule type="containsBlanks" dxfId="729" priority="167">
      <formula>LEN(TRIM(AA16))=0</formula>
    </cfRule>
  </conditionalFormatting>
  <conditionalFormatting sqref="H20:H21">
    <cfRule type="containsBlanks" dxfId="728" priority="165">
      <formula>LEN(TRIM(H20))=0</formula>
    </cfRule>
  </conditionalFormatting>
  <conditionalFormatting sqref="H22">
    <cfRule type="containsBlanks" dxfId="727" priority="164">
      <formula>LEN(TRIM(H22))=0</formula>
    </cfRule>
  </conditionalFormatting>
  <conditionalFormatting sqref="C13:C26">
    <cfRule type="cellIs" dxfId="726" priority="161" operator="greaterThan">
      <formula>0</formula>
    </cfRule>
  </conditionalFormatting>
  <conditionalFormatting sqref="I17">
    <cfRule type="containsBlanks" dxfId="725" priority="160">
      <formula>LEN(TRIM(I17))=0</formula>
    </cfRule>
  </conditionalFormatting>
  <conditionalFormatting sqref="I17">
    <cfRule type="cellIs" dxfId="724" priority="159" operator="equal">
      <formula>$C$4</formula>
    </cfRule>
  </conditionalFormatting>
  <conditionalFormatting sqref="I20">
    <cfRule type="containsBlanks" dxfId="723" priority="158">
      <formula>LEN(TRIM(I20))=0</formula>
    </cfRule>
  </conditionalFormatting>
  <conditionalFormatting sqref="I20">
    <cfRule type="cellIs" dxfId="722" priority="157" operator="equal">
      <formula>$C$4</formula>
    </cfRule>
  </conditionalFormatting>
  <conditionalFormatting sqref="I21">
    <cfRule type="containsBlanks" dxfId="721" priority="156">
      <formula>LEN(TRIM(I21))=0</formula>
    </cfRule>
  </conditionalFormatting>
  <conditionalFormatting sqref="I21">
    <cfRule type="cellIs" dxfId="720" priority="155" operator="equal">
      <formula>$C$4</formula>
    </cfRule>
  </conditionalFormatting>
  <conditionalFormatting sqref="I22">
    <cfRule type="containsBlanks" dxfId="719" priority="154">
      <formula>LEN(TRIM(I22))=0</formula>
    </cfRule>
  </conditionalFormatting>
  <conditionalFormatting sqref="I22">
    <cfRule type="cellIs" dxfId="718" priority="153" operator="equal">
      <formula>$C$4</formula>
    </cfRule>
  </conditionalFormatting>
  <conditionalFormatting sqref="I24">
    <cfRule type="containsBlanks" dxfId="717" priority="152">
      <formula>LEN(TRIM(I24))=0</formula>
    </cfRule>
  </conditionalFormatting>
  <conditionalFormatting sqref="I24">
    <cfRule type="cellIs" dxfId="716" priority="151" operator="equal">
      <formula>$C$4</formula>
    </cfRule>
  </conditionalFormatting>
  <conditionalFormatting sqref="I25">
    <cfRule type="containsBlanks" dxfId="715" priority="150">
      <formula>LEN(TRIM(I25))=0</formula>
    </cfRule>
  </conditionalFormatting>
  <conditionalFormatting sqref="I25">
    <cfRule type="cellIs" dxfId="714" priority="149" operator="equal">
      <formula>$C$4</formula>
    </cfRule>
  </conditionalFormatting>
  <conditionalFormatting sqref="I26">
    <cfRule type="containsBlanks" dxfId="713" priority="148">
      <formula>LEN(TRIM(I26))=0</formula>
    </cfRule>
  </conditionalFormatting>
  <conditionalFormatting sqref="I26">
    <cfRule type="cellIs" dxfId="712" priority="147" operator="equal">
      <formula>$C$4</formula>
    </cfRule>
  </conditionalFormatting>
  <conditionalFormatting sqref="N21 P21:Q21">
    <cfRule type="containsBlanks" dxfId="711" priority="90">
      <formula>LEN(TRIM(N21))=0</formula>
    </cfRule>
  </conditionalFormatting>
  <conditionalFormatting sqref="N21">
    <cfRule type="cellIs" dxfId="710" priority="89" operator="equal">
      <formula>$C$4</formula>
    </cfRule>
  </conditionalFormatting>
  <conditionalFormatting sqref="N22 P22:Q22">
    <cfRule type="containsBlanks" dxfId="709" priority="88">
      <formula>LEN(TRIM(N22))=0</formula>
    </cfRule>
  </conditionalFormatting>
  <conditionalFormatting sqref="N22">
    <cfRule type="cellIs" dxfId="708" priority="87" operator="equal">
      <formula>$C$4</formula>
    </cfRule>
  </conditionalFormatting>
  <conditionalFormatting sqref="K17">
    <cfRule type="containsBlanks" dxfId="707" priority="130">
      <formula>LEN(TRIM(K17))=0</formula>
    </cfRule>
  </conditionalFormatting>
  <conditionalFormatting sqref="K17">
    <cfRule type="cellIs" dxfId="706" priority="129" operator="equal">
      <formula>$C$4</formula>
    </cfRule>
  </conditionalFormatting>
  <conditionalFormatting sqref="K20">
    <cfRule type="containsBlanks" dxfId="705" priority="128">
      <formula>LEN(TRIM(K20))=0</formula>
    </cfRule>
  </conditionalFormatting>
  <conditionalFormatting sqref="K20">
    <cfRule type="cellIs" dxfId="704" priority="127" operator="equal">
      <formula>$C$4</formula>
    </cfRule>
  </conditionalFormatting>
  <conditionalFormatting sqref="K21">
    <cfRule type="containsBlanks" dxfId="703" priority="126">
      <formula>LEN(TRIM(K21))=0</formula>
    </cfRule>
  </conditionalFormatting>
  <conditionalFormatting sqref="K21">
    <cfRule type="cellIs" dxfId="702" priority="125" operator="equal">
      <formula>$C$4</formula>
    </cfRule>
  </conditionalFormatting>
  <conditionalFormatting sqref="K22">
    <cfRule type="containsBlanks" dxfId="701" priority="124">
      <formula>LEN(TRIM(K22))=0</formula>
    </cfRule>
  </conditionalFormatting>
  <conditionalFormatting sqref="K22">
    <cfRule type="cellIs" dxfId="700" priority="123" operator="equal">
      <formula>$C$4</formula>
    </cfRule>
  </conditionalFormatting>
  <conditionalFormatting sqref="K24">
    <cfRule type="containsBlanks" dxfId="699" priority="122">
      <formula>LEN(TRIM(K24))=0</formula>
    </cfRule>
  </conditionalFormatting>
  <conditionalFormatting sqref="K24">
    <cfRule type="cellIs" dxfId="698" priority="121" operator="equal">
      <formula>$C$4</formula>
    </cfRule>
  </conditionalFormatting>
  <conditionalFormatting sqref="K25">
    <cfRule type="containsBlanks" dxfId="697" priority="120">
      <formula>LEN(TRIM(K25))=0</formula>
    </cfRule>
  </conditionalFormatting>
  <conditionalFormatting sqref="K25">
    <cfRule type="cellIs" dxfId="696" priority="119" operator="equal">
      <formula>$C$4</formula>
    </cfRule>
  </conditionalFormatting>
  <conditionalFormatting sqref="K26">
    <cfRule type="containsBlanks" dxfId="695" priority="118">
      <formula>LEN(TRIM(K26))=0</formula>
    </cfRule>
  </conditionalFormatting>
  <conditionalFormatting sqref="K26">
    <cfRule type="cellIs" dxfId="694" priority="117" operator="equal">
      <formula>$C$4</formula>
    </cfRule>
  </conditionalFormatting>
  <conditionalFormatting sqref="L17">
    <cfRule type="containsBlanks" dxfId="693" priority="116">
      <formula>LEN(TRIM(L17))=0</formula>
    </cfRule>
  </conditionalFormatting>
  <conditionalFormatting sqref="L17">
    <cfRule type="cellIs" dxfId="692" priority="115" operator="equal">
      <formula>$C$4</formula>
    </cfRule>
  </conditionalFormatting>
  <conditionalFormatting sqref="L20">
    <cfRule type="containsBlanks" dxfId="691" priority="114">
      <formula>LEN(TRIM(L20))=0</formula>
    </cfRule>
  </conditionalFormatting>
  <conditionalFormatting sqref="L20">
    <cfRule type="cellIs" dxfId="690" priority="113" operator="equal">
      <formula>$C$4</formula>
    </cfRule>
  </conditionalFormatting>
  <conditionalFormatting sqref="L21">
    <cfRule type="containsBlanks" dxfId="689" priority="112">
      <formula>LEN(TRIM(L21))=0</formula>
    </cfRule>
  </conditionalFormatting>
  <conditionalFormatting sqref="L21">
    <cfRule type="cellIs" dxfId="688" priority="111" operator="equal">
      <formula>$C$4</formula>
    </cfRule>
  </conditionalFormatting>
  <conditionalFormatting sqref="L22">
    <cfRule type="containsBlanks" dxfId="687" priority="110">
      <formula>LEN(TRIM(L22))=0</formula>
    </cfRule>
  </conditionalFormatting>
  <conditionalFormatting sqref="L22">
    <cfRule type="cellIs" dxfId="686" priority="109" operator="equal">
      <formula>$C$4</formula>
    </cfRule>
  </conditionalFormatting>
  <conditionalFormatting sqref="L24">
    <cfRule type="containsBlanks" dxfId="685" priority="108">
      <formula>LEN(TRIM(L24))=0</formula>
    </cfRule>
  </conditionalFormatting>
  <conditionalFormatting sqref="L24">
    <cfRule type="cellIs" dxfId="684" priority="107" operator="equal">
      <formula>$C$4</formula>
    </cfRule>
  </conditionalFormatting>
  <conditionalFormatting sqref="L25">
    <cfRule type="containsBlanks" dxfId="683" priority="106">
      <formula>LEN(TRIM(L25))=0</formula>
    </cfRule>
  </conditionalFormatting>
  <conditionalFormatting sqref="L25">
    <cfRule type="cellIs" dxfId="682" priority="105" operator="equal">
      <formula>$C$4</formula>
    </cfRule>
  </conditionalFormatting>
  <conditionalFormatting sqref="L26">
    <cfRule type="containsBlanks" dxfId="681" priority="104">
      <formula>LEN(TRIM(L26))=0</formula>
    </cfRule>
  </conditionalFormatting>
  <conditionalFormatting sqref="L26">
    <cfRule type="cellIs" dxfId="680" priority="103" operator="equal">
      <formula>$C$4</formula>
    </cfRule>
  </conditionalFormatting>
  <conditionalFormatting sqref="N13:Q13">
    <cfRule type="containsBlanks" dxfId="679" priority="102">
      <formula>LEN(TRIM(N13))=0</formula>
    </cfRule>
  </conditionalFormatting>
  <conditionalFormatting sqref="N13:Q13">
    <cfRule type="cellIs" dxfId="678" priority="101" operator="equal">
      <formula>$C$4</formula>
    </cfRule>
  </conditionalFormatting>
  <conditionalFormatting sqref="N14 P14:Q14">
    <cfRule type="containsBlanks" dxfId="677" priority="100">
      <formula>LEN(TRIM(N14))=0</formula>
    </cfRule>
  </conditionalFormatting>
  <conditionalFormatting sqref="N14">
    <cfRule type="cellIs" dxfId="676" priority="99" operator="equal">
      <formula>$C$4</formula>
    </cfRule>
  </conditionalFormatting>
  <conditionalFormatting sqref="N16 P16:Q16">
    <cfRule type="containsBlanks" dxfId="675" priority="98">
      <formula>LEN(TRIM(N16))=0</formula>
    </cfRule>
  </conditionalFormatting>
  <conditionalFormatting sqref="N16">
    <cfRule type="cellIs" dxfId="674" priority="97" operator="equal">
      <formula>$C$4</formula>
    </cfRule>
  </conditionalFormatting>
  <conditionalFormatting sqref="N17 P17:Q17">
    <cfRule type="containsBlanks" dxfId="673" priority="96">
      <formula>LEN(TRIM(N17))=0</formula>
    </cfRule>
  </conditionalFormatting>
  <conditionalFormatting sqref="N17">
    <cfRule type="cellIs" dxfId="672" priority="95" operator="equal">
      <formula>$C$4</formula>
    </cfRule>
  </conditionalFormatting>
  <conditionalFormatting sqref="N18 P18:Q18">
    <cfRule type="containsBlanks" dxfId="671" priority="94">
      <formula>LEN(TRIM(N18))=0</formula>
    </cfRule>
  </conditionalFormatting>
  <conditionalFormatting sqref="N18">
    <cfRule type="cellIs" dxfId="670" priority="93" operator="equal">
      <formula>$C$4</formula>
    </cfRule>
  </conditionalFormatting>
  <conditionalFormatting sqref="N20 P20:Q20">
    <cfRule type="containsBlanks" dxfId="669" priority="92">
      <formula>LEN(TRIM(N20))=0</formula>
    </cfRule>
  </conditionalFormatting>
  <conditionalFormatting sqref="N20">
    <cfRule type="cellIs" dxfId="668" priority="91" operator="equal">
      <formula>$C$4</formula>
    </cfRule>
  </conditionalFormatting>
  <conditionalFormatting sqref="N24 P24:Q24">
    <cfRule type="containsBlanks" dxfId="667" priority="86">
      <formula>LEN(TRIM(N24))=0</formula>
    </cfRule>
  </conditionalFormatting>
  <conditionalFormatting sqref="N24">
    <cfRule type="cellIs" dxfId="666" priority="85" operator="equal">
      <formula>$C$4</formula>
    </cfRule>
  </conditionalFormatting>
  <conditionalFormatting sqref="N25 P25:Q25">
    <cfRule type="containsBlanks" dxfId="665" priority="84">
      <formula>LEN(TRIM(N25))=0</formula>
    </cfRule>
  </conditionalFormatting>
  <conditionalFormatting sqref="N25">
    <cfRule type="cellIs" dxfId="664" priority="83" operator="equal">
      <formula>$C$4</formula>
    </cfRule>
  </conditionalFormatting>
  <conditionalFormatting sqref="N26 P26:Q26">
    <cfRule type="containsBlanks" dxfId="663" priority="82">
      <formula>LEN(TRIM(N26))=0</formula>
    </cfRule>
  </conditionalFormatting>
  <conditionalFormatting sqref="N26">
    <cfRule type="cellIs" dxfId="662" priority="81" operator="equal">
      <formula>$C$4</formula>
    </cfRule>
  </conditionalFormatting>
  <conditionalFormatting sqref="S13:V13">
    <cfRule type="containsBlanks" dxfId="661" priority="80">
      <formula>LEN(TRIM(S13))=0</formula>
    </cfRule>
  </conditionalFormatting>
  <conditionalFormatting sqref="S13:V13">
    <cfRule type="cellIs" dxfId="660" priority="79" operator="equal">
      <formula>$C$4</formula>
    </cfRule>
  </conditionalFormatting>
  <conditionalFormatting sqref="S14 U14:V14">
    <cfRule type="containsBlanks" dxfId="659" priority="78">
      <formula>LEN(TRIM(S14))=0</formula>
    </cfRule>
  </conditionalFormatting>
  <conditionalFormatting sqref="S14">
    <cfRule type="cellIs" dxfId="658" priority="77" operator="equal">
      <formula>$C$4</formula>
    </cfRule>
  </conditionalFormatting>
  <conditionalFormatting sqref="S16 U16:V16">
    <cfRule type="containsBlanks" dxfId="657" priority="76">
      <formula>LEN(TRIM(S16))=0</formula>
    </cfRule>
  </conditionalFormatting>
  <conditionalFormatting sqref="S16">
    <cfRule type="cellIs" dxfId="656" priority="75" operator="equal">
      <formula>$C$4</formula>
    </cfRule>
  </conditionalFormatting>
  <conditionalFormatting sqref="S17 U17:V17">
    <cfRule type="containsBlanks" dxfId="655" priority="74">
      <formula>LEN(TRIM(S17))=0</formula>
    </cfRule>
  </conditionalFormatting>
  <conditionalFormatting sqref="S17">
    <cfRule type="cellIs" dxfId="654" priority="73" operator="equal">
      <formula>$C$4</formula>
    </cfRule>
  </conditionalFormatting>
  <conditionalFormatting sqref="S18 U18:V18">
    <cfRule type="containsBlanks" dxfId="653" priority="72">
      <formula>LEN(TRIM(S18))=0</formula>
    </cfRule>
  </conditionalFormatting>
  <conditionalFormatting sqref="S18">
    <cfRule type="cellIs" dxfId="652" priority="71" operator="equal">
      <formula>$C$4</formula>
    </cfRule>
  </conditionalFormatting>
  <conditionalFormatting sqref="S20 U20:V20">
    <cfRule type="containsBlanks" dxfId="651" priority="70">
      <formula>LEN(TRIM(S20))=0</formula>
    </cfRule>
  </conditionalFormatting>
  <conditionalFormatting sqref="S20">
    <cfRule type="cellIs" dxfId="650" priority="69" operator="equal">
      <formula>$C$4</formula>
    </cfRule>
  </conditionalFormatting>
  <conditionalFormatting sqref="S21 U21:V21">
    <cfRule type="containsBlanks" dxfId="649" priority="68">
      <formula>LEN(TRIM(S21))=0</formula>
    </cfRule>
  </conditionalFormatting>
  <conditionalFormatting sqref="S21">
    <cfRule type="cellIs" dxfId="648" priority="67" operator="equal">
      <formula>$C$4</formula>
    </cfRule>
  </conditionalFormatting>
  <conditionalFormatting sqref="S22 U22:V22">
    <cfRule type="containsBlanks" dxfId="647" priority="66">
      <formula>LEN(TRIM(S22))=0</formula>
    </cfRule>
  </conditionalFormatting>
  <conditionalFormatting sqref="S22">
    <cfRule type="cellIs" dxfId="646" priority="65" operator="equal">
      <formula>$C$4</formula>
    </cfRule>
  </conditionalFormatting>
  <conditionalFormatting sqref="S24 U24:V24">
    <cfRule type="containsBlanks" dxfId="645" priority="64">
      <formula>LEN(TRIM(S24))=0</formula>
    </cfRule>
  </conditionalFormatting>
  <conditionalFormatting sqref="S24">
    <cfRule type="cellIs" dxfId="644" priority="63" operator="equal">
      <formula>$C$4</formula>
    </cfRule>
  </conditionalFormatting>
  <conditionalFormatting sqref="S25 U25:V25">
    <cfRule type="containsBlanks" dxfId="643" priority="62">
      <formula>LEN(TRIM(S25))=0</formula>
    </cfRule>
  </conditionalFormatting>
  <conditionalFormatting sqref="S25">
    <cfRule type="cellIs" dxfId="642" priority="61" operator="equal">
      <formula>$C$4</formula>
    </cfRule>
  </conditionalFormatting>
  <conditionalFormatting sqref="S26 U26:V26">
    <cfRule type="containsBlanks" dxfId="641" priority="60">
      <formula>LEN(TRIM(S26))=0</formula>
    </cfRule>
  </conditionalFormatting>
  <conditionalFormatting sqref="S26">
    <cfRule type="cellIs" dxfId="640" priority="59" operator="equal">
      <formula>$C$4</formula>
    </cfRule>
  </conditionalFormatting>
  <conditionalFormatting sqref="T26">
    <cfRule type="cellIs" dxfId="639" priority="3" operator="equal">
      <formula>$C$4</formula>
    </cfRule>
  </conditionalFormatting>
  <conditionalFormatting sqref="J17">
    <cfRule type="containsBlanks" dxfId="638" priority="58">
      <formula>LEN(TRIM(J17))=0</formula>
    </cfRule>
  </conditionalFormatting>
  <conditionalFormatting sqref="J17">
    <cfRule type="cellIs" dxfId="637" priority="57" operator="equal">
      <formula>$C$4</formula>
    </cfRule>
  </conditionalFormatting>
  <conditionalFormatting sqref="J18">
    <cfRule type="containsBlanks" dxfId="636" priority="56">
      <formula>LEN(TRIM(J18))=0</formula>
    </cfRule>
  </conditionalFormatting>
  <conditionalFormatting sqref="J18">
    <cfRule type="cellIs" dxfId="635" priority="55" operator="equal">
      <formula>$C$4</formula>
    </cfRule>
  </conditionalFormatting>
  <conditionalFormatting sqref="J20">
    <cfRule type="containsBlanks" dxfId="634" priority="54">
      <formula>LEN(TRIM(J20))=0</formula>
    </cfRule>
  </conditionalFormatting>
  <conditionalFormatting sqref="J20">
    <cfRule type="cellIs" dxfId="633" priority="53" operator="equal">
      <formula>$C$4</formula>
    </cfRule>
  </conditionalFormatting>
  <conditionalFormatting sqref="J21">
    <cfRule type="containsBlanks" dxfId="632" priority="52">
      <formula>LEN(TRIM(J21))=0</formula>
    </cfRule>
  </conditionalFormatting>
  <conditionalFormatting sqref="J21">
    <cfRule type="cellIs" dxfId="631" priority="51" operator="equal">
      <formula>$C$4</formula>
    </cfRule>
  </conditionalFormatting>
  <conditionalFormatting sqref="J22">
    <cfRule type="containsBlanks" dxfId="630" priority="50">
      <formula>LEN(TRIM(J22))=0</formula>
    </cfRule>
  </conditionalFormatting>
  <conditionalFormatting sqref="J22">
    <cfRule type="cellIs" dxfId="629" priority="49" operator="equal">
      <formula>$C$4</formula>
    </cfRule>
  </conditionalFormatting>
  <conditionalFormatting sqref="J24">
    <cfRule type="containsBlanks" dxfId="628" priority="48">
      <formula>LEN(TRIM(J24))=0</formula>
    </cfRule>
  </conditionalFormatting>
  <conditionalFormatting sqref="J24">
    <cfRule type="cellIs" dxfId="627" priority="47" operator="equal">
      <formula>$C$4</formula>
    </cfRule>
  </conditionalFormatting>
  <conditionalFormatting sqref="J25">
    <cfRule type="containsBlanks" dxfId="626" priority="46">
      <formula>LEN(TRIM(J25))=0</formula>
    </cfRule>
  </conditionalFormatting>
  <conditionalFormatting sqref="J25">
    <cfRule type="cellIs" dxfId="625" priority="45" operator="equal">
      <formula>$C$4</formula>
    </cfRule>
  </conditionalFormatting>
  <conditionalFormatting sqref="J26">
    <cfRule type="containsBlanks" dxfId="624" priority="44">
      <formula>LEN(TRIM(J26))=0</formula>
    </cfRule>
  </conditionalFormatting>
  <conditionalFormatting sqref="J26">
    <cfRule type="cellIs" dxfId="623" priority="43" operator="equal">
      <formula>$C$4</formula>
    </cfRule>
  </conditionalFormatting>
  <conditionalFormatting sqref="O14">
    <cfRule type="containsBlanks" dxfId="622" priority="42">
      <formula>LEN(TRIM(O14))=0</formula>
    </cfRule>
  </conditionalFormatting>
  <conditionalFormatting sqref="O14">
    <cfRule type="cellIs" dxfId="621" priority="41" operator="equal">
      <formula>$C$4</formula>
    </cfRule>
  </conditionalFormatting>
  <conditionalFormatting sqref="O16">
    <cfRule type="containsBlanks" dxfId="620" priority="40">
      <formula>LEN(TRIM(O16))=0</formula>
    </cfRule>
  </conditionalFormatting>
  <conditionalFormatting sqref="O16">
    <cfRule type="cellIs" dxfId="619" priority="39" operator="equal">
      <formula>$C$4</formula>
    </cfRule>
  </conditionalFormatting>
  <conditionalFormatting sqref="O17">
    <cfRule type="containsBlanks" dxfId="618" priority="38">
      <formula>LEN(TRIM(O17))=0</formula>
    </cfRule>
  </conditionalFormatting>
  <conditionalFormatting sqref="O17">
    <cfRule type="cellIs" dxfId="617" priority="37" operator="equal">
      <formula>$C$4</formula>
    </cfRule>
  </conditionalFormatting>
  <conditionalFormatting sqref="O18">
    <cfRule type="containsBlanks" dxfId="616" priority="36">
      <formula>LEN(TRIM(O18))=0</formula>
    </cfRule>
  </conditionalFormatting>
  <conditionalFormatting sqref="O18">
    <cfRule type="cellIs" dxfId="615" priority="35" operator="equal">
      <formula>$C$4</formula>
    </cfRule>
  </conditionalFormatting>
  <conditionalFormatting sqref="O20">
    <cfRule type="containsBlanks" dxfId="614" priority="34">
      <formula>LEN(TRIM(O20))=0</formula>
    </cfRule>
  </conditionalFormatting>
  <conditionalFormatting sqref="O20">
    <cfRule type="cellIs" dxfId="613" priority="33" operator="equal">
      <formula>$C$4</formula>
    </cfRule>
  </conditionalFormatting>
  <conditionalFormatting sqref="O21">
    <cfRule type="containsBlanks" dxfId="612" priority="32">
      <formula>LEN(TRIM(O21))=0</formula>
    </cfRule>
  </conditionalFormatting>
  <conditionalFormatting sqref="O21">
    <cfRule type="cellIs" dxfId="611" priority="31" operator="equal">
      <formula>$C$4</formula>
    </cfRule>
  </conditionalFormatting>
  <conditionalFormatting sqref="O22">
    <cfRule type="containsBlanks" dxfId="610" priority="30">
      <formula>LEN(TRIM(O22))=0</formula>
    </cfRule>
  </conditionalFormatting>
  <conditionalFormatting sqref="O22">
    <cfRule type="cellIs" dxfId="609" priority="29" operator="equal">
      <formula>$C$4</formula>
    </cfRule>
  </conditionalFormatting>
  <conditionalFormatting sqref="O24">
    <cfRule type="containsBlanks" dxfId="608" priority="28">
      <formula>LEN(TRIM(O24))=0</formula>
    </cfRule>
  </conditionalFormatting>
  <conditionalFormatting sqref="O24">
    <cfRule type="cellIs" dxfId="607" priority="27" operator="equal">
      <formula>$C$4</formula>
    </cfRule>
  </conditionalFormatting>
  <conditionalFormatting sqref="O25">
    <cfRule type="containsBlanks" dxfId="606" priority="26">
      <formula>LEN(TRIM(O25))=0</formula>
    </cfRule>
  </conditionalFormatting>
  <conditionalFormatting sqref="O25">
    <cfRule type="cellIs" dxfId="605" priority="25" operator="equal">
      <formula>$C$4</formula>
    </cfRule>
  </conditionalFormatting>
  <conditionalFormatting sqref="O26">
    <cfRule type="containsBlanks" dxfId="604" priority="24">
      <formula>LEN(TRIM(O26))=0</formula>
    </cfRule>
  </conditionalFormatting>
  <conditionalFormatting sqref="O26">
    <cfRule type="cellIs" dxfId="603" priority="23" operator="equal">
      <formula>$C$4</formula>
    </cfRule>
  </conditionalFormatting>
  <conditionalFormatting sqref="T14">
    <cfRule type="containsBlanks" dxfId="602" priority="22">
      <formula>LEN(TRIM(T14))=0</formula>
    </cfRule>
  </conditionalFormatting>
  <conditionalFormatting sqref="T14">
    <cfRule type="cellIs" dxfId="601" priority="21" operator="equal">
      <formula>$C$4</formula>
    </cfRule>
  </conditionalFormatting>
  <conditionalFormatting sqref="T16">
    <cfRule type="containsBlanks" dxfId="600" priority="20">
      <formula>LEN(TRIM(T16))=0</formula>
    </cfRule>
  </conditionalFormatting>
  <conditionalFormatting sqref="T16">
    <cfRule type="cellIs" dxfId="599" priority="19" operator="equal">
      <formula>$C$4</formula>
    </cfRule>
  </conditionalFormatting>
  <conditionalFormatting sqref="T17">
    <cfRule type="containsBlanks" dxfId="598" priority="18">
      <formula>LEN(TRIM(T17))=0</formula>
    </cfRule>
  </conditionalFormatting>
  <conditionalFormatting sqref="T17">
    <cfRule type="cellIs" dxfId="597" priority="17" operator="equal">
      <formula>$C$4</formula>
    </cfRule>
  </conditionalFormatting>
  <conditionalFormatting sqref="T18">
    <cfRule type="containsBlanks" dxfId="596" priority="16">
      <formula>LEN(TRIM(T18))=0</formula>
    </cfRule>
  </conditionalFormatting>
  <conditionalFormatting sqref="T18">
    <cfRule type="cellIs" dxfId="595" priority="15" operator="equal">
      <formula>$C$4</formula>
    </cfRule>
  </conditionalFormatting>
  <conditionalFormatting sqref="T20">
    <cfRule type="containsBlanks" dxfId="594" priority="14">
      <formula>LEN(TRIM(T20))=0</formula>
    </cfRule>
  </conditionalFormatting>
  <conditionalFormatting sqref="T20">
    <cfRule type="cellIs" dxfId="593" priority="13" operator="equal">
      <formula>$C$4</formula>
    </cfRule>
  </conditionalFormatting>
  <conditionalFormatting sqref="T21">
    <cfRule type="containsBlanks" dxfId="592" priority="12">
      <formula>LEN(TRIM(T21))=0</formula>
    </cfRule>
  </conditionalFormatting>
  <conditionalFormatting sqref="T21">
    <cfRule type="cellIs" dxfId="591" priority="11" operator="equal">
      <formula>$C$4</formula>
    </cfRule>
  </conditionalFormatting>
  <conditionalFormatting sqref="T22">
    <cfRule type="containsBlanks" dxfId="590" priority="10">
      <formula>LEN(TRIM(T22))=0</formula>
    </cfRule>
  </conditionalFormatting>
  <conditionalFormatting sqref="T22">
    <cfRule type="cellIs" dxfId="589" priority="9" operator="equal">
      <formula>$C$4</formula>
    </cfRule>
  </conditionalFormatting>
  <conditionalFormatting sqref="T24">
    <cfRule type="containsBlanks" dxfId="588" priority="8">
      <formula>LEN(TRIM(T24))=0</formula>
    </cfRule>
  </conditionalFormatting>
  <conditionalFormatting sqref="T24">
    <cfRule type="cellIs" dxfId="587" priority="7" operator="equal">
      <formula>$C$4</formula>
    </cfRule>
  </conditionalFormatting>
  <conditionalFormatting sqref="T25">
    <cfRule type="containsBlanks" dxfId="586" priority="6">
      <formula>LEN(TRIM(T25))=0</formula>
    </cfRule>
  </conditionalFormatting>
  <conditionalFormatting sqref="T25">
    <cfRule type="cellIs" dxfId="585" priority="5" operator="equal">
      <formula>$C$4</formula>
    </cfRule>
  </conditionalFormatting>
  <conditionalFormatting sqref="T26">
    <cfRule type="containsBlanks" dxfId="584" priority="4">
      <formula>LEN(TRIM(T26))=0</formula>
    </cfRule>
  </conditionalFormatting>
  <conditionalFormatting sqref="R17">
    <cfRule type="cellIs" dxfId="583" priority="2" operator="equal">
      <formula>$C$6</formula>
    </cfRule>
  </conditionalFormatting>
  <conditionalFormatting sqref="R17">
    <cfRule type="cellIs" dxfId="582" priority="1" operator="equal">
      <formula>$C$6</formula>
    </cfRule>
  </conditionalFormatting>
  <pageMargins left="0.75" right="0.75" top="1" bottom="1" header="0.5" footer="0.5"/>
  <pageSetup orientation="portrait" horizontalDpi="4294967292" verticalDpi="4294967292"/>
  <ignoredErrors>
    <ignoredError sqref="E16:E18" evalError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G25"/>
  <sheetViews>
    <sheetView workbookViewId="0">
      <selection activeCell="A27" sqref="A27"/>
    </sheetView>
  </sheetViews>
  <sheetFormatPr baseColWidth="10" defaultRowHeight="15" x14ac:dyDescent="0"/>
  <cols>
    <col min="1" max="1" width="2.83203125" style="2" customWidth="1"/>
    <col min="2" max="2" width="10.83203125" style="2"/>
    <col min="3" max="3" width="10.83203125" style="14"/>
    <col min="4" max="4" width="2.5" style="2" customWidth="1"/>
    <col min="5" max="5" width="10.33203125" style="2" hidden="1" customWidth="1"/>
    <col min="6" max="6" width="10.33203125" style="2" customWidth="1"/>
    <col min="7" max="7" width="4.33203125" style="2" bestFit="1" customWidth="1"/>
    <col min="8" max="8" width="5.83203125" style="2" bestFit="1" customWidth="1"/>
    <col min="9" max="9" width="10.83203125" style="20"/>
    <col min="10" max="10" width="10" style="20" bestFit="1" customWidth="1"/>
    <col min="11" max="11" width="8.6640625" style="20" bestFit="1" customWidth="1"/>
    <col min="12" max="12" width="9.83203125" style="20" customWidth="1"/>
    <col min="13" max="13" width="5.1640625" style="2" bestFit="1" customWidth="1"/>
    <col min="14" max="14" width="9.6640625" style="2" bestFit="1" customWidth="1"/>
    <col min="15" max="15" width="10" style="2" bestFit="1" customWidth="1"/>
    <col min="16" max="16" width="8.6640625" style="2" bestFit="1" customWidth="1"/>
    <col min="17" max="17" width="5.6640625" style="2" bestFit="1" customWidth="1"/>
    <col min="18" max="18" width="7.1640625" style="2" bestFit="1" customWidth="1"/>
    <col min="19" max="19" width="9.6640625" style="2" bestFit="1" customWidth="1"/>
    <col min="20" max="20" width="10" style="2" bestFit="1" customWidth="1"/>
    <col min="21" max="21" width="10.83203125" style="2"/>
    <col min="22" max="23" width="9" style="2" customWidth="1"/>
    <col min="24" max="33" width="0" style="2" hidden="1" customWidth="1"/>
    <col min="34" max="16384" width="10.83203125" style="2"/>
  </cols>
  <sheetData>
    <row r="1" spans="2:33">
      <c r="I1" s="15"/>
      <c r="J1" s="15"/>
      <c r="K1" s="16"/>
      <c r="L1" s="16"/>
      <c r="M1" s="16"/>
      <c r="N1" s="16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2:33">
      <c r="B2" s="7" t="s">
        <v>60</v>
      </c>
      <c r="I2" s="15"/>
      <c r="J2" s="15"/>
      <c r="K2" s="16"/>
      <c r="L2" s="16"/>
      <c r="M2" s="16"/>
      <c r="N2" s="16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4" spans="2:33">
      <c r="B4" s="2" t="s">
        <v>0</v>
      </c>
      <c r="C4" s="14">
        <v>27.25</v>
      </c>
      <c r="E4" s="14"/>
    </row>
    <row r="5" spans="2:33">
      <c r="B5" s="2" t="s">
        <v>25</v>
      </c>
      <c r="C5" s="14">
        <v>36</v>
      </c>
      <c r="E5" s="14"/>
    </row>
    <row r="6" spans="2:33">
      <c r="B6" s="2" t="s">
        <v>2</v>
      </c>
      <c r="C6" s="14">
        <v>26</v>
      </c>
      <c r="E6" s="14"/>
    </row>
    <row r="7" spans="2:33">
      <c r="B7" s="2" t="s">
        <v>29</v>
      </c>
      <c r="C7" s="14">
        <v>21</v>
      </c>
      <c r="E7" s="14"/>
    </row>
    <row r="8" spans="2:33">
      <c r="B8" s="2" t="s">
        <v>3</v>
      </c>
      <c r="C8" s="14">
        <v>34</v>
      </c>
      <c r="E8" s="14"/>
    </row>
    <row r="10" spans="2:33" ht="60">
      <c r="C10" s="14" t="s">
        <v>23</v>
      </c>
      <c r="E10" s="8" t="s">
        <v>44</v>
      </c>
      <c r="F10" s="8" t="s">
        <v>55</v>
      </c>
      <c r="G10" s="14" t="s">
        <v>23</v>
      </c>
      <c r="H10" s="14" t="s">
        <v>0</v>
      </c>
      <c r="I10" s="8" t="s">
        <v>40</v>
      </c>
      <c r="J10" s="8" t="s">
        <v>38</v>
      </c>
      <c r="K10" s="19" t="s">
        <v>41</v>
      </c>
      <c r="L10" s="22" t="s">
        <v>42</v>
      </c>
      <c r="M10" s="14" t="s">
        <v>25</v>
      </c>
      <c r="N10" s="8" t="s">
        <v>40</v>
      </c>
      <c r="O10" s="8" t="s">
        <v>38</v>
      </c>
      <c r="P10" s="19" t="s">
        <v>41</v>
      </c>
      <c r="Q10" s="22" t="s">
        <v>43</v>
      </c>
      <c r="R10" s="14" t="s">
        <v>2</v>
      </c>
      <c r="S10" s="8" t="s">
        <v>40</v>
      </c>
      <c r="T10" s="8" t="s">
        <v>38</v>
      </c>
      <c r="U10" s="19" t="s">
        <v>41</v>
      </c>
      <c r="V10" s="22" t="s">
        <v>46</v>
      </c>
      <c r="W10" s="8" t="s">
        <v>26</v>
      </c>
      <c r="X10" s="14" t="s">
        <v>0</v>
      </c>
      <c r="Y10" s="14" t="s">
        <v>25</v>
      </c>
      <c r="Z10" s="14" t="s">
        <v>29</v>
      </c>
      <c r="AA10" s="14" t="s">
        <v>2</v>
      </c>
      <c r="AB10" s="8" t="s">
        <v>26</v>
      </c>
      <c r="AC10" s="14" t="s">
        <v>0</v>
      </c>
      <c r="AD10" s="14" t="s">
        <v>25</v>
      </c>
      <c r="AE10" s="14" t="s">
        <v>29</v>
      </c>
      <c r="AF10" s="14" t="s">
        <v>2</v>
      </c>
      <c r="AG10" s="8" t="s">
        <v>26</v>
      </c>
    </row>
    <row r="11" spans="2:33">
      <c r="B11" s="2" t="s">
        <v>20</v>
      </c>
      <c r="C11" s="14">
        <v>26</v>
      </c>
      <c r="E11" s="14">
        <f>ABS(H11-$C$4)+ABS(M11-$C$5)+ABS(R11-$C$6)</f>
        <v>4.25</v>
      </c>
      <c r="F11" s="23">
        <f>L11+Q11+V11</f>
        <v>2.1</v>
      </c>
      <c r="G11" s="14">
        <v>26</v>
      </c>
      <c r="H11" s="14">
        <v>26</v>
      </c>
      <c r="I11" s="19">
        <f>ABS(H11-$C$4)</f>
        <v>1.25</v>
      </c>
      <c r="J11" s="28">
        <f>IF($C$4&lt;H11,0,IF(I11&lt;=1,I11,IF(I11&lt;2,2*I11,3*I11)))</f>
        <v>2.5</v>
      </c>
      <c r="K11" s="24">
        <v>0.4</v>
      </c>
      <c r="L11" s="25">
        <f>(I11+J11)*K11</f>
        <v>1.5</v>
      </c>
      <c r="M11" s="18">
        <v>36</v>
      </c>
      <c r="N11" s="19">
        <f>ABS(M11-$C$5)</f>
        <v>0</v>
      </c>
      <c r="O11" s="19">
        <f>IF($C$5&gt;M11,N11,0)</f>
        <v>0</v>
      </c>
      <c r="P11" s="24">
        <v>0.4</v>
      </c>
      <c r="Q11" s="25">
        <f>(N11+O11)*P11</f>
        <v>0</v>
      </c>
      <c r="R11" s="19">
        <v>29</v>
      </c>
      <c r="S11" s="19">
        <f>ABS(R11-$C$6)</f>
        <v>3</v>
      </c>
      <c r="T11" s="19">
        <f>IF($C$6&gt;R11,S11,0)</f>
        <v>0</v>
      </c>
      <c r="U11" s="24">
        <v>0.2</v>
      </c>
      <c r="V11" s="25">
        <f>(S11+T11)*U11</f>
        <v>0.60000000000000009</v>
      </c>
      <c r="W11" s="14">
        <v>2</v>
      </c>
    </row>
    <row r="12" spans="2:33">
      <c r="C12" s="14">
        <v>27</v>
      </c>
      <c r="E12" s="14">
        <f>ABS(H12-$C$4)+ABS(M12-$C$5)+ABS(R12-$C$6)</f>
        <v>4.25</v>
      </c>
      <c r="F12" s="23">
        <f>L12+Q12+V12</f>
        <v>1.2000000000000002</v>
      </c>
      <c r="G12" s="14">
        <v>27</v>
      </c>
      <c r="H12" s="19">
        <v>27</v>
      </c>
      <c r="I12" s="19">
        <f>ABS(H12-$C$4)</f>
        <v>0.25</v>
      </c>
      <c r="J12" s="28">
        <f>IF($C$4&lt;H12,0,IF(I12&lt;=1,I12,IF(I12&lt;2,2*I12,3*I12)))</f>
        <v>0.25</v>
      </c>
      <c r="K12" s="24">
        <v>0.4</v>
      </c>
      <c r="L12" s="25">
        <f>(I12+J12)*K12</f>
        <v>0.2</v>
      </c>
      <c r="M12" s="14">
        <v>37</v>
      </c>
      <c r="N12" s="19">
        <f>ABS(M12-$C$5)</f>
        <v>1</v>
      </c>
      <c r="O12" s="19">
        <f>IF($C$5&gt;M12,N12,0)</f>
        <v>0</v>
      </c>
      <c r="P12" s="24">
        <v>0.4</v>
      </c>
      <c r="Q12" s="25">
        <f>(N12+O12)*P12</f>
        <v>0.4</v>
      </c>
      <c r="R12" s="14">
        <v>29</v>
      </c>
      <c r="S12" s="19">
        <f>ABS(R12-$C$6)</f>
        <v>3</v>
      </c>
      <c r="T12" s="19">
        <f>IF($C$6&gt;R12,S12,0)</f>
        <v>0</v>
      </c>
      <c r="U12" s="24">
        <v>0.2</v>
      </c>
      <c r="V12" s="25">
        <f>(S12+T12)*U12</f>
        <v>0.60000000000000009</v>
      </c>
      <c r="W12" s="14">
        <v>4</v>
      </c>
    </row>
    <row r="13" spans="2:33" ht="4" customHeight="1">
      <c r="F13" s="26"/>
      <c r="G13" s="14"/>
      <c r="H13" s="19"/>
      <c r="I13" s="19"/>
      <c r="J13" s="19"/>
      <c r="K13" s="19"/>
      <c r="L13" s="25"/>
      <c r="M13" s="14"/>
      <c r="N13" s="14"/>
      <c r="O13" s="14"/>
      <c r="P13" s="14"/>
      <c r="Q13" s="25"/>
      <c r="R13" s="14"/>
      <c r="S13" s="14"/>
      <c r="T13" s="14"/>
      <c r="U13" s="14"/>
      <c r="V13" s="25"/>
      <c r="W13" s="14"/>
    </row>
    <row r="14" spans="2:33">
      <c r="B14" s="2" t="s">
        <v>21</v>
      </c>
      <c r="C14" s="14">
        <v>26</v>
      </c>
      <c r="D14" s="2" t="s">
        <v>58</v>
      </c>
      <c r="E14" s="14">
        <f>ABS(X14-$C$4)+ABS(Y14-$C$5)+ABS(AA14-$C$6)+ABS(Z14-$C$7)</f>
        <v>4</v>
      </c>
      <c r="F14" s="23">
        <f>L14+Q14+V14</f>
        <v>2.6000000000000005</v>
      </c>
      <c r="G14" s="14">
        <v>26</v>
      </c>
      <c r="H14" s="14">
        <v>25.5</v>
      </c>
      <c r="I14" s="19">
        <f>ABS(H14-$C$4)</f>
        <v>1.75</v>
      </c>
      <c r="J14" s="28">
        <f>IF($C$4&lt;H14,0,IF(I14&lt;=1,I14,IF(I14&lt;2,2*I14,3*I14)))</f>
        <v>3.5</v>
      </c>
      <c r="K14" s="24">
        <v>0.4</v>
      </c>
      <c r="L14" s="25">
        <f>(I14+J14)*K14</f>
        <v>2.1</v>
      </c>
      <c r="M14" s="14">
        <v>36.5</v>
      </c>
      <c r="N14" s="19">
        <f>ABS(M14-$C$5)</f>
        <v>0.5</v>
      </c>
      <c r="O14" s="19">
        <f>IF($C$5&gt;M14,N14,0)</f>
        <v>0</v>
      </c>
      <c r="P14" s="24">
        <v>0.4</v>
      </c>
      <c r="Q14" s="25">
        <f>(N14+O14)*P14</f>
        <v>0.2</v>
      </c>
      <c r="R14" s="14">
        <v>27.5</v>
      </c>
      <c r="S14" s="19">
        <f>ABS(R14-$C$6)</f>
        <v>1.5</v>
      </c>
      <c r="T14" s="19">
        <f>IF($C$6&gt;R14,S14,0)</f>
        <v>0</v>
      </c>
      <c r="U14" s="24">
        <v>0.2</v>
      </c>
      <c r="V14" s="25">
        <f>(S14+T14)*U14</f>
        <v>0.30000000000000004</v>
      </c>
      <c r="W14" s="14">
        <v>2</v>
      </c>
      <c r="X14" s="14">
        <v>25.5</v>
      </c>
      <c r="Y14" s="14">
        <v>36.5</v>
      </c>
      <c r="Z14" s="14">
        <v>21.25</v>
      </c>
      <c r="AA14" s="14">
        <v>27.5</v>
      </c>
      <c r="AB14" s="14">
        <v>2</v>
      </c>
      <c r="AC14" s="14">
        <v>25.5</v>
      </c>
      <c r="AD14" s="14">
        <v>36.5</v>
      </c>
      <c r="AE14" s="14">
        <v>21.25</v>
      </c>
      <c r="AF14" s="14">
        <v>34.5</v>
      </c>
      <c r="AG14" s="14">
        <v>2</v>
      </c>
    </row>
    <row r="15" spans="2:33">
      <c r="C15" s="14">
        <v>27</v>
      </c>
      <c r="D15" s="2" t="s">
        <v>58</v>
      </c>
      <c r="E15" s="14">
        <f>ABS(X15-$C$4)+ABS(Y15-$C$5)+ABS(AA15-$C$6)+ABS(Z15-$C$7)</f>
        <v>4.5</v>
      </c>
      <c r="F15" s="23">
        <f>L15+Q15+V15</f>
        <v>1.5000000000000002</v>
      </c>
      <c r="G15" s="14">
        <v>27</v>
      </c>
      <c r="H15" s="14">
        <v>26.5</v>
      </c>
      <c r="I15" s="19">
        <f>ABS(H15-$C$4)</f>
        <v>0.75</v>
      </c>
      <c r="J15" s="28">
        <f>IF($C$4&lt;H15,0,IF(I15&lt;=1,I15,IF(I15&lt;2,2*I15,3*I15)))</f>
        <v>0.75</v>
      </c>
      <c r="K15" s="24">
        <v>0.4</v>
      </c>
      <c r="L15" s="25">
        <f>(I15+J15)*K15</f>
        <v>0.60000000000000009</v>
      </c>
      <c r="M15" s="14">
        <v>37.5</v>
      </c>
      <c r="N15" s="19">
        <f>ABS(M15-$C$5)</f>
        <v>1.5</v>
      </c>
      <c r="O15" s="19">
        <f>IF($C$5&gt;M15,N15,0)</f>
        <v>0</v>
      </c>
      <c r="P15" s="24">
        <v>0.4</v>
      </c>
      <c r="Q15" s="25">
        <f>(N15+O15)*P15</f>
        <v>0.60000000000000009</v>
      </c>
      <c r="R15" s="14">
        <v>27.5</v>
      </c>
      <c r="S15" s="19">
        <f>ABS(R15-$C$6)</f>
        <v>1.5</v>
      </c>
      <c r="T15" s="19">
        <f>IF($C$6&gt;R15,S15,0)</f>
        <v>0</v>
      </c>
      <c r="U15" s="24">
        <v>0.2</v>
      </c>
      <c r="V15" s="25">
        <f>(S15+T15)*U15</f>
        <v>0.30000000000000004</v>
      </c>
      <c r="W15" s="14">
        <v>4</v>
      </c>
      <c r="X15" s="14">
        <v>26.5</v>
      </c>
      <c r="Y15" s="14">
        <v>37.5</v>
      </c>
      <c r="Z15" s="14">
        <v>21.75</v>
      </c>
      <c r="AA15" s="14">
        <v>27.5</v>
      </c>
      <c r="AB15" s="14">
        <v>4</v>
      </c>
      <c r="AC15" s="14">
        <v>26.5</v>
      </c>
      <c r="AD15" s="14">
        <v>37.5</v>
      </c>
      <c r="AE15" s="14">
        <v>21.75</v>
      </c>
      <c r="AF15" s="14">
        <v>34.5</v>
      </c>
      <c r="AG15" s="14">
        <v>4</v>
      </c>
    </row>
    <row r="16" spans="2:33">
      <c r="C16" s="14">
        <v>28</v>
      </c>
      <c r="D16" s="2" t="s">
        <v>58</v>
      </c>
      <c r="E16" s="14">
        <f>ABS(X16-$C$4)+ABS(Y16-$C$5)+ABS(AA16-$C$6)+ABS(Z16-$C$7)</f>
        <v>5.5</v>
      </c>
      <c r="F16" s="23">
        <f>L16+Q16+V16</f>
        <v>1.4000000000000001</v>
      </c>
      <c r="G16" s="14">
        <v>28</v>
      </c>
      <c r="H16" s="14">
        <v>27.5</v>
      </c>
      <c r="I16" s="19">
        <f>ABS(H16-$C$4)</f>
        <v>0.25</v>
      </c>
      <c r="J16" s="28">
        <f>IF($C$4&lt;H16,0,IF(I16&lt;=1,I16,IF(I16&lt;2,2*I16,3*I16)))</f>
        <v>0</v>
      </c>
      <c r="K16" s="24">
        <v>0.4</v>
      </c>
      <c r="L16" s="25">
        <f>(I16+J16)*K16</f>
        <v>0.1</v>
      </c>
      <c r="M16" s="14">
        <v>38.5</v>
      </c>
      <c r="N16" s="19">
        <f>ABS(M16-$C$5)</f>
        <v>2.5</v>
      </c>
      <c r="O16" s="19">
        <f>IF($C$5&gt;M16,N16,0)</f>
        <v>0</v>
      </c>
      <c r="P16" s="24">
        <v>0.4</v>
      </c>
      <c r="Q16" s="25">
        <f>(N16+O16)*P16</f>
        <v>1</v>
      </c>
      <c r="R16" s="14">
        <v>27.5</v>
      </c>
      <c r="S16" s="19">
        <f>ABS(R16-$C$6)</f>
        <v>1.5</v>
      </c>
      <c r="T16" s="19">
        <f>IF($C$6&gt;R16,S16,0)</f>
        <v>0</v>
      </c>
      <c r="U16" s="24">
        <v>0.2</v>
      </c>
      <c r="V16" s="25">
        <f>(S16+T16)*U16</f>
        <v>0.30000000000000004</v>
      </c>
      <c r="W16" s="14">
        <v>6</v>
      </c>
      <c r="X16" s="14">
        <v>27.5</v>
      </c>
      <c r="Y16" s="14">
        <v>38.5</v>
      </c>
      <c r="Z16" s="14">
        <v>22.25</v>
      </c>
      <c r="AA16" s="14">
        <v>27.5</v>
      </c>
      <c r="AB16" s="14">
        <v>6</v>
      </c>
      <c r="AC16" s="14">
        <v>27.5</v>
      </c>
      <c r="AD16" s="14">
        <v>38.5</v>
      </c>
      <c r="AE16" s="14">
        <v>22.25</v>
      </c>
      <c r="AF16" s="14">
        <v>34.5</v>
      </c>
      <c r="AG16" s="14">
        <v>6</v>
      </c>
    </row>
    <row r="17" spans="2:23" ht="4" customHeight="1">
      <c r="F17" s="23"/>
      <c r="G17" s="14"/>
      <c r="H17" s="19"/>
      <c r="I17" s="19"/>
      <c r="J17" s="19"/>
      <c r="K17" s="19"/>
      <c r="L17" s="25"/>
      <c r="M17" s="14"/>
      <c r="N17" s="14"/>
      <c r="O17" s="14"/>
      <c r="P17" s="14"/>
      <c r="Q17" s="25"/>
      <c r="R17" s="14"/>
      <c r="S17" s="14"/>
      <c r="T17" s="14"/>
      <c r="U17" s="14"/>
      <c r="V17" s="25"/>
      <c r="W17" s="14"/>
    </row>
    <row r="18" spans="2:23">
      <c r="B18" s="2" t="s">
        <v>28</v>
      </c>
      <c r="C18" s="14">
        <v>26</v>
      </c>
      <c r="E18" s="14">
        <f>ABS(H18-$C$4)+ABS(M18-$C$5)+ABS(R18-$C$6)</f>
        <v>6.25</v>
      </c>
      <c r="F18" s="23">
        <f>L18+Q18+V18</f>
        <v>2.5</v>
      </c>
      <c r="G18" s="14">
        <v>26</v>
      </c>
      <c r="H18" s="14">
        <v>26</v>
      </c>
      <c r="I18" s="19">
        <f>ABS(H18-$C$4)</f>
        <v>1.25</v>
      </c>
      <c r="J18" s="28">
        <f>IF($C$4&lt;H18,0,IF(I18&lt;=1,I18,IF(I18&lt;2,2*I18,3*I18)))</f>
        <v>2.5</v>
      </c>
      <c r="K18" s="24">
        <v>0.4</v>
      </c>
      <c r="L18" s="25">
        <f>(I18+J18)*K18</f>
        <v>1.5</v>
      </c>
      <c r="M18" s="14">
        <v>36</v>
      </c>
      <c r="N18" s="19">
        <f>ABS(M18-$C$5)</f>
        <v>0</v>
      </c>
      <c r="O18" s="19">
        <f>IF($C$5&gt;M18,N18,0)</f>
        <v>0</v>
      </c>
      <c r="P18" s="24">
        <v>0.4</v>
      </c>
      <c r="Q18" s="25">
        <f>(N18+O18)*P18</f>
        <v>0</v>
      </c>
      <c r="R18" s="14">
        <v>31</v>
      </c>
      <c r="S18" s="19">
        <f>ABS(R18-$C$6)</f>
        <v>5</v>
      </c>
      <c r="T18" s="19">
        <f>IF($C$6&gt;R18,S18,0)</f>
        <v>0</v>
      </c>
      <c r="U18" s="24">
        <v>0.2</v>
      </c>
      <c r="V18" s="25">
        <f>(S18+T18)*U18</f>
        <v>1</v>
      </c>
      <c r="W18" s="14">
        <v>4</v>
      </c>
    </row>
    <row r="19" spans="2:23">
      <c r="C19" s="14">
        <v>27</v>
      </c>
      <c r="E19" s="14">
        <f>ABS(H19-$C$4)+ABS(M19-$C$5)+ABS(R19-$C$6)</f>
        <v>6.25</v>
      </c>
      <c r="F19" s="23">
        <f>L19+Q19+V19</f>
        <v>1.6</v>
      </c>
      <c r="G19" s="14">
        <v>27</v>
      </c>
      <c r="H19" s="14">
        <v>27</v>
      </c>
      <c r="I19" s="19">
        <f>ABS(H19-$C$4)</f>
        <v>0.25</v>
      </c>
      <c r="J19" s="28">
        <f>IF($C$4&lt;H19,0,IF(I19&lt;=1,I19,IF(I19&lt;2,2*I19,3*I19)))</f>
        <v>0.25</v>
      </c>
      <c r="K19" s="24">
        <v>0.4</v>
      </c>
      <c r="L19" s="25">
        <f>(I19+J19)*K19</f>
        <v>0.2</v>
      </c>
      <c r="M19" s="14">
        <v>37</v>
      </c>
      <c r="N19" s="19">
        <f>ABS(M19-$C$5)</f>
        <v>1</v>
      </c>
      <c r="O19" s="19">
        <f>IF($C$5&gt;M19,N19,0)</f>
        <v>0</v>
      </c>
      <c r="P19" s="24">
        <v>0.4</v>
      </c>
      <c r="Q19" s="25">
        <f>(N19+O19)*P19</f>
        <v>0.4</v>
      </c>
      <c r="R19" s="14">
        <v>31</v>
      </c>
      <c r="S19" s="19">
        <f>ABS(R19-$C$6)</f>
        <v>5</v>
      </c>
      <c r="T19" s="19">
        <f>IF($C$6&gt;R19,S19,0)</f>
        <v>0</v>
      </c>
      <c r="U19" s="24">
        <v>0.2</v>
      </c>
      <c r="V19" s="25">
        <f>(S19+T19)*U19</f>
        <v>1</v>
      </c>
      <c r="W19" s="14">
        <v>6</v>
      </c>
    </row>
    <row r="20" spans="2:23">
      <c r="C20" s="14">
        <v>28</v>
      </c>
      <c r="E20" s="14">
        <f>ABS(H20-$C$4)+ABS(M20-$C$5)+ABS(R20-$C$6)</f>
        <v>7.75</v>
      </c>
      <c r="F20" s="23">
        <f>L20+Q20+V20</f>
        <v>2.1</v>
      </c>
      <c r="G20" s="14">
        <v>28</v>
      </c>
      <c r="H20" s="14">
        <v>28</v>
      </c>
      <c r="I20" s="19">
        <f>ABS(H20-$C$4)</f>
        <v>0.75</v>
      </c>
      <c r="J20" s="28">
        <f>IF($C$4&lt;H20,0,IF(I20&lt;=1,I20,IF(I20&lt;2,2*I20,3*I20)))</f>
        <v>0</v>
      </c>
      <c r="K20" s="24">
        <v>0.4</v>
      </c>
      <c r="L20" s="25">
        <f>(I20+J20)*K20</f>
        <v>0.30000000000000004</v>
      </c>
      <c r="M20" s="14">
        <v>38</v>
      </c>
      <c r="N20" s="19">
        <f>ABS(M20-$C$5)</f>
        <v>2</v>
      </c>
      <c r="O20" s="19">
        <f>IF($C$5&gt;M20,N20,0)</f>
        <v>0</v>
      </c>
      <c r="P20" s="24">
        <v>0.4</v>
      </c>
      <c r="Q20" s="25">
        <f>(N20+O20)*P20</f>
        <v>0.8</v>
      </c>
      <c r="R20" s="14">
        <v>31</v>
      </c>
      <c r="S20" s="19">
        <f>ABS(R20-$C$6)</f>
        <v>5</v>
      </c>
      <c r="T20" s="19">
        <f>IF($C$6&gt;R20,S20,0)</f>
        <v>0</v>
      </c>
      <c r="U20" s="24">
        <v>0.2</v>
      </c>
      <c r="V20" s="25">
        <f>(S20+T20)*U20</f>
        <v>1</v>
      </c>
      <c r="W20" s="14">
        <v>8</v>
      </c>
    </row>
    <row r="21" spans="2:23" ht="4" customHeight="1">
      <c r="F21" s="26"/>
      <c r="G21" s="14"/>
      <c r="H21" s="19"/>
      <c r="I21" s="19"/>
      <c r="J21" s="19"/>
      <c r="K21" s="19"/>
      <c r="L21" s="25"/>
      <c r="M21" s="14"/>
      <c r="N21" s="14"/>
      <c r="O21" s="14"/>
      <c r="P21" s="14"/>
      <c r="Q21" s="25"/>
      <c r="R21" s="14"/>
      <c r="S21" s="14"/>
      <c r="T21" s="14"/>
      <c r="U21" s="14"/>
      <c r="V21" s="25"/>
      <c r="W21" s="14"/>
    </row>
    <row r="22" spans="2:23">
      <c r="B22" s="2" t="s">
        <v>22</v>
      </c>
      <c r="C22" s="14">
        <v>26</v>
      </c>
      <c r="E22" s="14">
        <f>ABS(H22-$C$4)+ABS(M22-$C$5)+ABS(R22-$C$6)</f>
        <v>3.25</v>
      </c>
      <c r="F22" s="23">
        <f>L22+Q22+V22</f>
        <v>1.9</v>
      </c>
      <c r="G22" s="14">
        <v>26</v>
      </c>
      <c r="H22" s="19">
        <v>26</v>
      </c>
      <c r="I22" s="19">
        <f>ABS(H22-$C$4)</f>
        <v>1.25</v>
      </c>
      <c r="J22" s="28">
        <f>IF($C$4&lt;H22,0,IF(I22&lt;=1,I22,IF(I22&lt;2,2*I22,3*I22)))</f>
        <v>2.5</v>
      </c>
      <c r="K22" s="24">
        <v>0.4</v>
      </c>
      <c r="L22" s="25">
        <f>(I22+J22)*K22</f>
        <v>1.5</v>
      </c>
      <c r="M22" s="14">
        <v>36</v>
      </c>
      <c r="N22" s="19">
        <f>ABS(M22-$C$5)</f>
        <v>0</v>
      </c>
      <c r="O22" s="19">
        <f>IF($C$5&gt;M22,N22,0)</f>
        <v>0</v>
      </c>
      <c r="P22" s="24">
        <v>0.4</v>
      </c>
      <c r="Q22" s="25">
        <f>(N22+O22)*P22</f>
        <v>0</v>
      </c>
      <c r="R22" s="14">
        <v>28</v>
      </c>
      <c r="S22" s="19">
        <f>ABS(R22-$C$6)</f>
        <v>2</v>
      </c>
      <c r="T22" s="19">
        <f>IF($C$6&gt;R22,S22,0)</f>
        <v>0</v>
      </c>
      <c r="U22" s="24">
        <v>0.2</v>
      </c>
      <c r="V22" s="25">
        <f>(S22+T22)*U22</f>
        <v>0.4</v>
      </c>
      <c r="W22" s="14">
        <v>2</v>
      </c>
    </row>
    <row r="23" spans="2:23">
      <c r="C23" s="14">
        <v>27</v>
      </c>
      <c r="E23" s="14">
        <f>ABS(H23-$C$4)+ABS(M23-$C$5)+ABS(R23-$C$6)</f>
        <v>3.25</v>
      </c>
      <c r="F23" s="23">
        <f>L23+Q23+V23</f>
        <v>1</v>
      </c>
      <c r="G23" s="14">
        <v>27</v>
      </c>
      <c r="H23" s="19">
        <v>27</v>
      </c>
      <c r="I23" s="19">
        <f>ABS(H23-$C$4)</f>
        <v>0.25</v>
      </c>
      <c r="J23" s="28">
        <f>IF($C$4&lt;H23,0,IF(I23&lt;=1,I23,IF(I23&lt;2,2*I23,3*I23)))</f>
        <v>0.25</v>
      </c>
      <c r="K23" s="24">
        <v>0.4</v>
      </c>
      <c r="L23" s="25">
        <f>(I23+J23)*K23</f>
        <v>0.2</v>
      </c>
      <c r="M23" s="14">
        <v>37</v>
      </c>
      <c r="N23" s="19">
        <f>ABS(M23-$C$5)</f>
        <v>1</v>
      </c>
      <c r="O23" s="19">
        <f>IF($C$5&gt;M23,N23,0)</f>
        <v>0</v>
      </c>
      <c r="P23" s="24">
        <v>0.4</v>
      </c>
      <c r="Q23" s="25">
        <f>(N23+O23)*P23</f>
        <v>0.4</v>
      </c>
      <c r="R23" s="14">
        <v>28</v>
      </c>
      <c r="S23" s="19">
        <f>ABS(R23-$C$6)</f>
        <v>2</v>
      </c>
      <c r="T23" s="19">
        <f>IF($C$6&gt;R23,S23,0)</f>
        <v>0</v>
      </c>
      <c r="U23" s="24">
        <v>0.2</v>
      </c>
      <c r="V23" s="25">
        <f>(S23+T23)*U23</f>
        <v>0.4</v>
      </c>
      <c r="W23" s="14">
        <v>4</v>
      </c>
    </row>
    <row r="24" spans="2:23">
      <c r="C24" s="14">
        <v>28</v>
      </c>
      <c r="E24" s="14">
        <f>ABS(H24-$C$4)+ABS(M24-$C$5)+ABS(R24-$C$6)</f>
        <v>4.75</v>
      </c>
      <c r="F24" s="23">
        <f>L24+Q24+V24</f>
        <v>1.5</v>
      </c>
      <c r="G24" s="14">
        <v>28</v>
      </c>
      <c r="H24" s="19">
        <v>28</v>
      </c>
      <c r="I24" s="19">
        <f>ABS(H24-$C$4)</f>
        <v>0.75</v>
      </c>
      <c r="J24" s="28">
        <f>IF($C$4&lt;H24,0,IF(I24&lt;=1,I24,IF(I24&lt;2,2*I24,3*I24)))</f>
        <v>0</v>
      </c>
      <c r="K24" s="24">
        <v>0.4</v>
      </c>
      <c r="L24" s="25">
        <f>(I24+J24)*K24</f>
        <v>0.30000000000000004</v>
      </c>
      <c r="M24" s="14">
        <v>38</v>
      </c>
      <c r="N24" s="19">
        <f>ABS(M24-$C$5)</f>
        <v>2</v>
      </c>
      <c r="O24" s="19">
        <f>IF($C$5&gt;M24,N24,0)</f>
        <v>0</v>
      </c>
      <c r="P24" s="24">
        <v>0.4</v>
      </c>
      <c r="Q24" s="25">
        <f>(N24+O24)*P24</f>
        <v>0.8</v>
      </c>
      <c r="R24" s="14">
        <v>28</v>
      </c>
      <c r="S24" s="19">
        <f>ABS(R24-$C$6)</f>
        <v>2</v>
      </c>
      <c r="T24" s="19">
        <f>IF($C$6&gt;R24,S24,0)</f>
        <v>0</v>
      </c>
      <c r="U24" s="24">
        <v>0.2</v>
      </c>
      <c r="V24" s="25">
        <f>(S24+T24)*U24</f>
        <v>0.4</v>
      </c>
      <c r="W24" s="14">
        <v>6</v>
      </c>
    </row>
    <row r="25" spans="2:23">
      <c r="G25" s="14"/>
      <c r="H25" s="19"/>
      <c r="I25" s="19"/>
      <c r="J25" s="19"/>
      <c r="K25" s="19"/>
      <c r="L25" s="19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</sheetData>
  <conditionalFormatting sqref="G18:G19 G16:I16 K16:M16 M18:M20 R11:R12 W11:AG12 W14:Z14 W15:AG16 R18:R20 W18:AG20 AB14:AG14 R14:R16 G11:M12 G14:M14">
    <cfRule type="containsBlanks" dxfId="581" priority="183">
      <formula>LEN(TRIM(G11))=0</formula>
    </cfRule>
  </conditionalFormatting>
  <conditionalFormatting sqref="G20">
    <cfRule type="containsBlanks" dxfId="580" priority="182">
      <formula>LEN(TRIM(G20))=0</formula>
    </cfRule>
  </conditionalFormatting>
  <conditionalFormatting sqref="H17:L17 H16:I16 K16:L16 H11:L14 P12:Q12 P14:Q16 P18:Q20 P22:Q24 U12:V12 U14:V16 U18:V20 U22:V24">
    <cfRule type="cellIs" dxfId="579" priority="181" operator="equal">
      <formula>$C$4</formula>
    </cfRule>
  </conditionalFormatting>
  <conditionalFormatting sqref="M17:Q17 M11:M12 M14 M16 M18:M20 M13:Q13">
    <cfRule type="cellIs" dxfId="578" priority="180" operator="equal">
      <formula>$C$5</formula>
    </cfRule>
  </conditionalFormatting>
  <conditionalFormatting sqref="R17:V17 R11:R12 R14 R18:R20 R16 R13:V13 AA11:AA13">
    <cfRule type="cellIs" dxfId="577" priority="179" operator="equal">
      <formula>$C$6</formula>
    </cfRule>
  </conditionalFormatting>
  <conditionalFormatting sqref="AA16:AA20">
    <cfRule type="cellIs" dxfId="576" priority="178" operator="equal">
      <formula>$C$6</formula>
    </cfRule>
  </conditionalFormatting>
  <conditionalFormatting sqref="AE14">
    <cfRule type="cellIs" dxfId="575" priority="166" operator="equal">
      <formula>$C$7</formula>
    </cfRule>
  </conditionalFormatting>
  <conditionalFormatting sqref="G15:H15 M15">
    <cfRule type="containsBlanks" dxfId="574" priority="177">
      <formula>LEN(TRIM(G15))=0</formula>
    </cfRule>
  </conditionalFormatting>
  <conditionalFormatting sqref="H15">
    <cfRule type="cellIs" dxfId="573" priority="176" operator="equal">
      <formula>$C$4</formula>
    </cfRule>
  </conditionalFormatting>
  <conditionalFormatting sqref="M15">
    <cfRule type="cellIs" dxfId="572" priority="175" operator="equal">
      <formula>$C$5</formula>
    </cfRule>
  </conditionalFormatting>
  <conditionalFormatting sqref="R15">
    <cfRule type="cellIs" dxfId="571" priority="174" operator="equal">
      <formula>$C$6</formula>
    </cfRule>
  </conditionalFormatting>
  <conditionalFormatting sqref="AA15">
    <cfRule type="cellIs" dxfId="570" priority="173" operator="equal">
      <formula>$C$6</formula>
    </cfRule>
  </conditionalFormatting>
  <conditionalFormatting sqref="X14">
    <cfRule type="cellIs" dxfId="569" priority="172" operator="equal">
      <formula>$C$4</formula>
    </cfRule>
  </conditionalFormatting>
  <conditionalFormatting sqref="Y14">
    <cfRule type="cellIs" dxfId="568" priority="171" operator="equal">
      <formula>$C$5</formula>
    </cfRule>
  </conditionalFormatting>
  <conditionalFormatting sqref="AF14">
    <cfRule type="cellIs" dxfId="567" priority="167" operator="equal">
      <formula>$C$6</formula>
    </cfRule>
  </conditionalFormatting>
  <conditionalFormatting sqref="Z14">
    <cfRule type="cellIs" dxfId="566" priority="170" operator="equal">
      <formula>$C$7</formula>
    </cfRule>
  </conditionalFormatting>
  <conditionalFormatting sqref="AC14">
    <cfRule type="cellIs" dxfId="565" priority="169" operator="equal">
      <formula>$C$4</formula>
    </cfRule>
  </conditionalFormatting>
  <conditionalFormatting sqref="AD14">
    <cfRule type="cellIs" dxfId="564" priority="168" operator="equal">
      <formula>$C$5</formula>
    </cfRule>
  </conditionalFormatting>
  <conditionalFormatting sqref="AA14">
    <cfRule type="cellIs" dxfId="563" priority="164" operator="equal">
      <formula>$C$6</formula>
    </cfRule>
  </conditionalFormatting>
  <conditionalFormatting sqref="AA14">
    <cfRule type="containsBlanks" dxfId="562" priority="165">
      <formula>LEN(TRIM(AA14))=0</formula>
    </cfRule>
  </conditionalFormatting>
  <conditionalFormatting sqref="H18:H19">
    <cfRule type="containsBlanks" dxfId="561" priority="163">
      <formula>LEN(TRIM(H18))=0</formula>
    </cfRule>
  </conditionalFormatting>
  <conditionalFormatting sqref="H20">
    <cfRule type="containsBlanks" dxfId="560" priority="162">
      <formula>LEN(TRIM(H20))=0</formula>
    </cfRule>
  </conditionalFormatting>
  <conditionalFormatting sqref="I15">
    <cfRule type="containsBlanks" dxfId="559" priority="160">
      <formula>LEN(TRIM(I15))=0</formula>
    </cfRule>
  </conditionalFormatting>
  <conditionalFormatting sqref="I15">
    <cfRule type="cellIs" dxfId="558" priority="159" operator="equal">
      <formula>$C$4</formula>
    </cfRule>
  </conditionalFormatting>
  <conditionalFormatting sqref="I18">
    <cfRule type="containsBlanks" dxfId="557" priority="158">
      <formula>LEN(TRIM(I18))=0</formula>
    </cfRule>
  </conditionalFormatting>
  <conditionalFormatting sqref="I18">
    <cfRule type="cellIs" dxfId="556" priority="157" operator="equal">
      <formula>$C$4</formula>
    </cfRule>
  </conditionalFormatting>
  <conditionalFormatting sqref="I19">
    <cfRule type="containsBlanks" dxfId="555" priority="156">
      <formula>LEN(TRIM(I19))=0</formula>
    </cfRule>
  </conditionalFormatting>
  <conditionalFormatting sqref="I19">
    <cfRule type="cellIs" dxfId="554" priority="155" operator="equal">
      <formula>$C$4</formula>
    </cfRule>
  </conditionalFormatting>
  <conditionalFormatting sqref="I20">
    <cfRule type="containsBlanks" dxfId="553" priority="154">
      <formula>LEN(TRIM(I20))=0</formula>
    </cfRule>
  </conditionalFormatting>
  <conditionalFormatting sqref="I20">
    <cfRule type="cellIs" dxfId="552" priority="153" operator="equal">
      <formula>$C$4</formula>
    </cfRule>
  </conditionalFormatting>
  <conditionalFormatting sqref="I22">
    <cfRule type="containsBlanks" dxfId="551" priority="152">
      <formula>LEN(TRIM(I22))=0</formula>
    </cfRule>
  </conditionalFormatting>
  <conditionalFormatting sqref="I22">
    <cfRule type="cellIs" dxfId="550" priority="151" operator="equal">
      <formula>$C$4</formula>
    </cfRule>
  </conditionalFormatting>
  <conditionalFormatting sqref="I23">
    <cfRule type="containsBlanks" dxfId="549" priority="150">
      <formula>LEN(TRIM(I23))=0</formula>
    </cfRule>
  </conditionalFormatting>
  <conditionalFormatting sqref="I23">
    <cfRule type="cellIs" dxfId="548" priority="149" operator="equal">
      <formula>$C$4</formula>
    </cfRule>
  </conditionalFormatting>
  <conditionalFormatting sqref="I24">
    <cfRule type="containsBlanks" dxfId="547" priority="148">
      <formula>LEN(TRIM(I24))=0</formula>
    </cfRule>
  </conditionalFormatting>
  <conditionalFormatting sqref="I24">
    <cfRule type="cellIs" dxfId="546" priority="147" operator="equal">
      <formula>$C$4</formula>
    </cfRule>
  </conditionalFormatting>
  <conditionalFormatting sqref="N19 P19:Q19">
    <cfRule type="containsBlanks" dxfId="545" priority="106">
      <formula>LEN(TRIM(N19))=0</formula>
    </cfRule>
  </conditionalFormatting>
  <conditionalFormatting sqref="N19">
    <cfRule type="cellIs" dxfId="544" priority="105" operator="equal">
      <formula>$C$4</formula>
    </cfRule>
  </conditionalFormatting>
  <conditionalFormatting sqref="N20 P20:Q20">
    <cfRule type="containsBlanks" dxfId="543" priority="104">
      <formula>LEN(TRIM(N20))=0</formula>
    </cfRule>
  </conditionalFormatting>
  <conditionalFormatting sqref="N20">
    <cfRule type="cellIs" dxfId="542" priority="103" operator="equal">
      <formula>$C$4</formula>
    </cfRule>
  </conditionalFormatting>
  <conditionalFormatting sqref="K15">
    <cfRule type="containsBlanks" dxfId="541" priority="146">
      <formula>LEN(TRIM(K15))=0</formula>
    </cfRule>
  </conditionalFormatting>
  <conditionalFormatting sqref="K15">
    <cfRule type="cellIs" dxfId="540" priority="145" operator="equal">
      <formula>$C$4</formula>
    </cfRule>
  </conditionalFormatting>
  <conditionalFormatting sqref="K18">
    <cfRule type="containsBlanks" dxfId="539" priority="144">
      <formula>LEN(TRIM(K18))=0</formula>
    </cfRule>
  </conditionalFormatting>
  <conditionalFormatting sqref="K18">
    <cfRule type="cellIs" dxfId="538" priority="143" operator="equal">
      <formula>$C$4</formula>
    </cfRule>
  </conditionalFormatting>
  <conditionalFormatting sqref="K19">
    <cfRule type="containsBlanks" dxfId="537" priority="142">
      <formula>LEN(TRIM(K19))=0</formula>
    </cfRule>
  </conditionalFormatting>
  <conditionalFormatting sqref="K19">
    <cfRule type="cellIs" dxfId="536" priority="141" operator="equal">
      <formula>$C$4</formula>
    </cfRule>
  </conditionalFormatting>
  <conditionalFormatting sqref="K20">
    <cfRule type="containsBlanks" dxfId="535" priority="140">
      <formula>LEN(TRIM(K20))=0</formula>
    </cfRule>
  </conditionalFormatting>
  <conditionalFormatting sqref="K20">
    <cfRule type="cellIs" dxfId="534" priority="139" operator="equal">
      <formula>$C$4</formula>
    </cfRule>
  </conditionalFormatting>
  <conditionalFormatting sqref="K22">
    <cfRule type="containsBlanks" dxfId="533" priority="138">
      <formula>LEN(TRIM(K22))=0</formula>
    </cfRule>
  </conditionalFormatting>
  <conditionalFormatting sqref="K22">
    <cfRule type="cellIs" dxfId="532" priority="137" operator="equal">
      <formula>$C$4</formula>
    </cfRule>
  </conditionalFormatting>
  <conditionalFormatting sqref="K23">
    <cfRule type="containsBlanks" dxfId="531" priority="136">
      <formula>LEN(TRIM(K23))=0</formula>
    </cfRule>
  </conditionalFormatting>
  <conditionalFormatting sqref="K23">
    <cfRule type="cellIs" dxfId="530" priority="135" operator="equal">
      <formula>$C$4</formula>
    </cfRule>
  </conditionalFormatting>
  <conditionalFormatting sqref="K24">
    <cfRule type="containsBlanks" dxfId="529" priority="134">
      <formula>LEN(TRIM(K24))=0</formula>
    </cfRule>
  </conditionalFormatting>
  <conditionalFormatting sqref="K24">
    <cfRule type="cellIs" dxfId="528" priority="133" operator="equal">
      <formula>$C$4</formula>
    </cfRule>
  </conditionalFormatting>
  <conditionalFormatting sqref="L15">
    <cfRule type="containsBlanks" dxfId="527" priority="132">
      <formula>LEN(TRIM(L15))=0</formula>
    </cfRule>
  </conditionalFormatting>
  <conditionalFormatting sqref="L15">
    <cfRule type="cellIs" dxfId="526" priority="131" operator="equal">
      <formula>$C$4</formula>
    </cfRule>
  </conditionalFormatting>
  <conditionalFormatting sqref="L18">
    <cfRule type="containsBlanks" dxfId="525" priority="130">
      <formula>LEN(TRIM(L18))=0</formula>
    </cfRule>
  </conditionalFormatting>
  <conditionalFormatting sqref="L18">
    <cfRule type="cellIs" dxfId="524" priority="129" operator="equal">
      <formula>$C$4</formula>
    </cfRule>
  </conditionalFormatting>
  <conditionalFormatting sqref="L19">
    <cfRule type="containsBlanks" dxfId="523" priority="128">
      <formula>LEN(TRIM(L19))=0</formula>
    </cfRule>
  </conditionalFormatting>
  <conditionalFormatting sqref="L19">
    <cfRule type="cellIs" dxfId="522" priority="127" operator="equal">
      <formula>$C$4</formula>
    </cfRule>
  </conditionalFormatting>
  <conditionalFormatting sqref="L20">
    <cfRule type="containsBlanks" dxfId="521" priority="126">
      <formula>LEN(TRIM(L20))=0</formula>
    </cfRule>
  </conditionalFormatting>
  <conditionalFormatting sqref="L20">
    <cfRule type="cellIs" dxfId="520" priority="125" operator="equal">
      <formula>$C$4</formula>
    </cfRule>
  </conditionalFormatting>
  <conditionalFormatting sqref="L22">
    <cfRule type="containsBlanks" dxfId="519" priority="124">
      <formula>LEN(TRIM(L22))=0</formula>
    </cfRule>
  </conditionalFormatting>
  <conditionalFormatting sqref="L22">
    <cfRule type="cellIs" dxfId="518" priority="123" operator="equal">
      <formula>$C$4</formula>
    </cfRule>
  </conditionalFormatting>
  <conditionalFormatting sqref="L23">
    <cfRule type="containsBlanks" dxfId="517" priority="122">
      <formula>LEN(TRIM(L23))=0</formula>
    </cfRule>
  </conditionalFormatting>
  <conditionalFormatting sqref="L23">
    <cfRule type="cellIs" dxfId="516" priority="121" operator="equal">
      <formula>$C$4</formula>
    </cfRule>
  </conditionalFormatting>
  <conditionalFormatting sqref="L24">
    <cfRule type="containsBlanks" dxfId="515" priority="120">
      <formula>LEN(TRIM(L24))=0</formula>
    </cfRule>
  </conditionalFormatting>
  <conditionalFormatting sqref="L24">
    <cfRule type="cellIs" dxfId="514" priority="119" operator="equal">
      <formula>$C$4</formula>
    </cfRule>
  </conditionalFormatting>
  <conditionalFormatting sqref="N11:Q11">
    <cfRule type="containsBlanks" dxfId="513" priority="118">
      <formula>LEN(TRIM(N11))=0</formula>
    </cfRule>
  </conditionalFormatting>
  <conditionalFormatting sqref="N11:Q11">
    <cfRule type="cellIs" dxfId="512" priority="117" operator="equal">
      <formula>$C$4</formula>
    </cfRule>
  </conditionalFormatting>
  <conditionalFormatting sqref="N12 P12:Q12">
    <cfRule type="containsBlanks" dxfId="511" priority="116">
      <formula>LEN(TRIM(N12))=0</formula>
    </cfRule>
  </conditionalFormatting>
  <conditionalFormatting sqref="N12">
    <cfRule type="cellIs" dxfId="510" priority="115" operator="equal">
      <formula>$C$4</formula>
    </cfRule>
  </conditionalFormatting>
  <conditionalFormatting sqref="N14 P14:Q14">
    <cfRule type="containsBlanks" dxfId="509" priority="114">
      <formula>LEN(TRIM(N14))=0</formula>
    </cfRule>
  </conditionalFormatting>
  <conditionalFormatting sqref="N14">
    <cfRule type="cellIs" dxfId="508" priority="113" operator="equal">
      <formula>$C$4</formula>
    </cfRule>
  </conditionalFormatting>
  <conditionalFormatting sqref="N15 P15:Q15">
    <cfRule type="containsBlanks" dxfId="507" priority="112">
      <formula>LEN(TRIM(N15))=0</formula>
    </cfRule>
  </conditionalFormatting>
  <conditionalFormatting sqref="N15">
    <cfRule type="cellIs" dxfId="506" priority="111" operator="equal">
      <formula>$C$4</formula>
    </cfRule>
  </conditionalFormatting>
  <conditionalFormatting sqref="N16 P16:Q16">
    <cfRule type="containsBlanks" dxfId="505" priority="110">
      <formula>LEN(TRIM(N16))=0</formula>
    </cfRule>
  </conditionalFormatting>
  <conditionalFormatting sqref="N16">
    <cfRule type="cellIs" dxfId="504" priority="109" operator="equal">
      <formula>$C$4</formula>
    </cfRule>
  </conditionalFormatting>
  <conditionalFormatting sqref="N18 P18:Q18">
    <cfRule type="containsBlanks" dxfId="503" priority="108">
      <formula>LEN(TRIM(N18))=0</formula>
    </cfRule>
  </conditionalFormatting>
  <conditionalFormatting sqref="N18">
    <cfRule type="cellIs" dxfId="502" priority="107" operator="equal">
      <formula>$C$4</formula>
    </cfRule>
  </conditionalFormatting>
  <conditionalFormatting sqref="N22 P22:Q22">
    <cfRule type="containsBlanks" dxfId="501" priority="102">
      <formula>LEN(TRIM(N22))=0</formula>
    </cfRule>
  </conditionalFormatting>
  <conditionalFormatting sqref="N22">
    <cfRule type="cellIs" dxfId="500" priority="101" operator="equal">
      <formula>$C$4</formula>
    </cfRule>
  </conditionalFormatting>
  <conditionalFormatting sqref="N23 P23:Q23">
    <cfRule type="containsBlanks" dxfId="499" priority="100">
      <formula>LEN(TRIM(N23))=0</formula>
    </cfRule>
  </conditionalFormatting>
  <conditionalFormatting sqref="N23">
    <cfRule type="cellIs" dxfId="498" priority="99" operator="equal">
      <formula>$C$4</formula>
    </cfRule>
  </conditionalFormatting>
  <conditionalFormatting sqref="N24 P24:Q24">
    <cfRule type="containsBlanks" dxfId="497" priority="98">
      <formula>LEN(TRIM(N24))=0</formula>
    </cfRule>
  </conditionalFormatting>
  <conditionalFormatting sqref="N24">
    <cfRule type="cellIs" dxfId="496" priority="97" operator="equal">
      <formula>$C$4</formula>
    </cfRule>
  </conditionalFormatting>
  <conditionalFormatting sqref="S11:V11">
    <cfRule type="containsBlanks" dxfId="495" priority="96">
      <formula>LEN(TRIM(S11))=0</formula>
    </cfRule>
  </conditionalFormatting>
  <conditionalFormatting sqref="S11:V11">
    <cfRule type="cellIs" dxfId="494" priority="95" operator="equal">
      <formula>$C$4</formula>
    </cfRule>
  </conditionalFormatting>
  <conditionalFormatting sqref="S12 U12:V12">
    <cfRule type="containsBlanks" dxfId="493" priority="94">
      <formula>LEN(TRIM(S12))=0</formula>
    </cfRule>
  </conditionalFormatting>
  <conditionalFormatting sqref="S12">
    <cfRule type="cellIs" dxfId="492" priority="93" operator="equal">
      <formula>$C$4</formula>
    </cfRule>
  </conditionalFormatting>
  <conditionalFormatting sqref="S14 U14:V14">
    <cfRule type="containsBlanks" dxfId="491" priority="92">
      <formula>LEN(TRIM(S14))=0</formula>
    </cfRule>
  </conditionalFormatting>
  <conditionalFormatting sqref="S14">
    <cfRule type="cellIs" dxfId="490" priority="91" operator="equal">
      <formula>$C$4</formula>
    </cfRule>
  </conditionalFormatting>
  <conditionalFormatting sqref="S15 U15:V15">
    <cfRule type="containsBlanks" dxfId="489" priority="90">
      <formula>LEN(TRIM(S15))=0</formula>
    </cfRule>
  </conditionalFormatting>
  <conditionalFormatting sqref="S15">
    <cfRule type="cellIs" dxfId="488" priority="89" operator="equal">
      <formula>$C$4</formula>
    </cfRule>
  </conditionalFormatting>
  <conditionalFormatting sqref="S16 U16:V16">
    <cfRule type="containsBlanks" dxfId="487" priority="88">
      <formula>LEN(TRIM(S16))=0</formula>
    </cfRule>
  </conditionalFormatting>
  <conditionalFormatting sqref="S16">
    <cfRule type="cellIs" dxfId="486" priority="87" operator="equal">
      <formula>$C$4</formula>
    </cfRule>
  </conditionalFormatting>
  <conditionalFormatting sqref="S18 U18:V18">
    <cfRule type="containsBlanks" dxfId="485" priority="86">
      <formula>LEN(TRIM(S18))=0</formula>
    </cfRule>
  </conditionalFormatting>
  <conditionalFormatting sqref="S18">
    <cfRule type="cellIs" dxfId="484" priority="85" operator="equal">
      <formula>$C$4</formula>
    </cfRule>
  </conditionalFormatting>
  <conditionalFormatting sqref="S19 U19:V19">
    <cfRule type="containsBlanks" dxfId="483" priority="84">
      <formula>LEN(TRIM(S19))=0</formula>
    </cfRule>
  </conditionalFormatting>
  <conditionalFormatting sqref="S19">
    <cfRule type="cellIs" dxfId="482" priority="83" operator="equal">
      <formula>$C$4</formula>
    </cfRule>
  </conditionalFormatting>
  <conditionalFormatting sqref="S20 U20:V20">
    <cfRule type="containsBlanks" dxfId="481" priority="82">
      <formula>LEN(TRIM(S20))=0</formula>
    </cfRule>
  </conditionalFormatting>
  <conditionalFormatting sqref="S20">
    <cfRule type="cellIs" dxfId="480" priority="81" operator="equal">
      <formula>$C$4</formula>
    </cfRule>
  </conditionalFormatting>
  <conditionalFormatting sqref="S22 U22:V22">
    <cfRule type="containsBlanks" dxfId="479" priority="80">
      <formula>LEN(TRIM(S22))=0</formula>
    </cfRule>
  </conditionalFormatting>
  <conditionalFormatting sqref="S22">
    <cfRule type="cellIs" dxfId="478" priority="79" operator="equal">
      <formula>$C$4</formula>
    </cfRule>
  </conditionalFormatting>
  <conditionalFormatting sqref="S23 U23:V23">
    <cfRule type="containsBlanks" dxfId="477" priority="78">
      <formula>LEN(TRIM(S23))=0</formula>
    </cfRule>
  </conditionalFormatting>
  <conditionalFormatting sqref="S23">
    <cfRule type="cellIs" dxfId="476" priority="77" operator="equal">
      <formula>$C$4</formula>
    </cfRule>
  </conditionalFormatting>
  <conditionalFormatting sqref="S24 U24:V24">
    <cfRule type="containsBlanks" dxfId="475" priority="76">
      <formula>LEN(TRIM(S24))=0</formula>
    </cfRule>
  </conditionalFormatting>
  <conditionalFormatting sqref="S24">
    <cfRule type="cellIs" dxfId="474" priority="75" operator="equal">
      <formula>$C$4</formula>
    </cfRule>
  </conditionalFormatting>
  <conditionalFormatting sqref="T24">
    <cfRule type="cellIs" dxfId="473" priority="19" operator="equal">
      <formula>$C$4</formula>
    </cfRule>
  </conditionalFormatting>
  <conditionalFormatting sqref="O12">
    <cfRule type="containsBlanks" dxfId="472" priority="58">
      <formula>LEN(TRIM(O12))=0</formula>
    </cfRule>
  </conditionalFormatting>
  <conditionalFormatting sqref="O12">
    <cfRule type="cellIs" dxfId="471" priority="57" operator="equal">
      <formula>$C$4</formula>
    </cfRule>
  </conditionalFormatting>
  <conditionalFormatting sqref="O14">
    <cfRule type="containsBlanks" dxfId="470" priority="56">
      <formula>LEN(TRIM(O14))=0</formula>
    </cfRule>
  </conditionalFormatting>
  <conditionalFormatting sqref="O14">
    <cfRule type="cellIs" dxfId="469" priority="55" operator="equal">
      <formula>$C$4</formula>
    </cfRule>
  </conditionalFormatting>
  <conditionalFormatting sqref="O15">
    <cfRule type="containsBlanks" dxfId="468" priority="54">
      <formula>LEN(TRIM(O15))=0</formula>
    </cfRule>
  </conditionalFormatting>
  <conditionalFormatting sqref="O15">
    <cfRule type="cellIs" dxfId="467" priority="53" operator="equal">
      <formula>$C$4</formula>
    </cfRule>
  </conditionalFormatting>
  <conditionalFormatting sqref="O16">
    <cfRule type="containsBlanks" dxfId="466" priority="52">
      <formula>LEN(TRIM(O16))=0</formula>
    </cfRule>
  </conditionalFormatting>
  <conditionalFormatting sqref="O16">
    <cfRule type="cellIs" dxfId="465" priority="51" operator="equal">
      <formula>$C$4</formula>
    </cfRule>
  </conditionalFormatting>
  <conditionalFormatting sqref="O18">
    <cfRule type="containsBlanks" dxfId="464" priority="50">
      <formula>LEN(TRIM(O18))=0</formula>
    </cfRule>
  </conditionalFormatting>
  <conditionalFormatting sqref="O18">
    <cfRule type="cellIs" dxfId="463" priority="49" operator="equal">
      <formula>$C$4</formula>
    </cfRule>
  </conditionalFormatting>
  <conditionalFormatting sqref="O19">
    <cfRule type="containsBlanks" dxfId="462" priority="48">
      <formula>LEN(TRIM(O19))=0</formula>
    </cfRule>
  </conditionalFormatting>
  <conditionalFormatting sqref="O19">
    <cfRule type="cellIs" dxfId="461" priority="47" operator="equal">
      <formula>$C$4</formula>
    </cfRule>
  </conditionalFormatting>
  <conditionalFormatting sqref="O20">
    <cfRule type="containsBlanks" dxfId="460" priority="46">
      <formula>LEN(TRIM(O20))=0</formula>
    </cfRule>
  </conditionalFormatting>
  <conditionalFormatting sqref="O20">
    <cfRule type="cellIs" dxfId="459" priority="45" operator="equal">
      <formula>$C$4</formula>
    </cfRule>
  </conditionalFormatting>
  <conditionalFormatting sqref="O22">
    <cfRule type="containsBlanks" dxfId="458" priority="44">
      <formula>LEN(TRIM(O22))=0</formula>
    </cfRule>
  </conditionalFormatting>
  <conditionalFormatting sqref="O22">
    <cfRule type="cellIs" dxfId="457" priority="43" operator="equal">
      <formula>$C$4</formula>
    </cfRule>
  </conditionalFormatting>
  <conditionalFormatting sqref="O23">
    <cfRule type="containsBlanks" dxfId="456" priority="42">
      <formula>LEN(TRIM(O23))=0</formula>
    </cfRule>
  </conditionalFormatting>
  <conditionalFormatting sqref="O23">
    <cfRule type="cellIs" dxfId="455" priority="41" operator="equal">
      <formula>$C$4</formula>
    </cfRule>
  </conditionalFormatting>
  <conditionalFormatting sqref="O24">
    <cfRule type="containsBlanks" dxfId="454" priority="40">
      <formula>LEN(TRIM(O24))=0</formula>
    </cfRule>
  </conditionalFormatting>
  <conditionalFormatting sqref="O24">
    <cfRule type="cellIs" dxfId="453" priority="39" operator="equal">
      <formula>$C$4</formula>
    </cfRule>
  </conditionalFormatting>
  <conditionalFormatting sqref="T12">
    <cfRule type="containsBlanks" dxfId="452" priority="38">
      <formula>LEN(TRIM(T12))=0</formula>
    </cfRule>
  </conditionalFormatting>
  <conditionalFormatting sqref="T12">
    <cfRule type="cellIs" dxfId="451" priority="37" operator="equal">
      <formula>$C$4</formula>
    </cfRule>
  </conditionalFormatting>
  <conditionalFormatting sqref="T14">
    <cfRule type="containsBlanks" dxfId="450" priority="36">
      <formula>LEN(TRIM(T14))=0</formula>
    </cfRule>
  </conditionalFormatting>
  <conditionalFormatting sqref="T14">
    <cfRule type="cellIs" dxfId="449" priority="35" operator="equal">
      <formula>$C$4</formula>
    </cfRule>
  </conditionalFormatting>
  <conditionalFormatting sqref="T15">
    <cfRule type="containsBlanks" dxfId="448" priority="34">
      <formula>LEN(TRIM(T15))=0</formula>
    </cfRule>
  </conditionalFormatting>
  <conditionalFormatting sqref="T15">
    <cfRule type="cellIs" dxfId="447" priority="33" operator="equal">
      <formula>$C$4</formula>
    </cfRule>
  </conditionalFormatting>
  <conditionalFormatting sqref="T16">
    <cfRule type="containsBlanks" dxfId="446" priority="32">
      <formula>LEN(TRIM(T16))=0</formula>
    </cfRule>
  </conditionalFormatting>
  <conditionalFormatting sqref="T16">
    <cfRule type="cellIs" dxfId="445" priority="31" operator="equal">
      <formula>$C$4</formula>
    </cfRule>
  </conditionalFormatting>
  <conditionalFormatting sqref="T18">
    <cfRule type="containsBlanks" dxfId="444" priority="30">
      <formula>LEN(TRIM(T18))=0</formula>
    </cfRule>
  </conditionalFormatting>
  <conditionalFormatting sqref="T18">
    <cfRule type="cellIs" dxfId="443" priority="29" operator="equal">
      <formula>$C$4</formula>
    </cfRule>
  </conditionalFormatting>
  <conditionalFormatting sqref="T19">
    <cfRule type="containsBlanks" dxfId="442" priority="28">
      <formula>LEN(TRIM(T19))=0</formula>
    </cfRule>
  </conditionalFormatting>
  <conditionalFormatting sqref="T19">
    <cfRule type="cellIs" dxfId="441" priority="27" operator="equal">
      <formula>$C$4</formula>
    </cfRule>
  </conditionalFormatting>
  <conditionalFormatting sqref="T20">
    <cfRule type="containsBlanks" dxfId="440" priority="26">
      <formula>LEN(TRIM(T20))=0</formula>
    </cfRule>
  </conditionalFormatting>
  <conditionalFormatting sqref="T20">
    <cfRule type="cellIs" dxfId="439" priority="25" operator="equal">
      <formula>$C$4</formula>
    </cfRule>
  </conditionalFormatting>
  <conditionalFormatting sqref="T22">
    <cfRule type="containsBlanks" dxfId="438" priority="24">
      <formula>LEN(TRIM(T22))=0</formula>
    </cfRule>
  </conditionalFormatting>
  <conditionalFormatting sqref="T22">
    <cfRule type="cellIs" dxfId="437" priority="23" operator="equal">
      <formula>$C$4</formula>
    </cfRule>
  </conditionalFormatting>
  <conditionalFormatting sqref="T23">
    <cfRule type="containsBlanks" dxfId="436" priority="22">
      <formula>LEN(TRIM(T23))=0</formula>
    </cfRule>
  </conditionalFormatting>
  <conditionalFormatting sqref="T23">
    <cfRule type="cellIs" dxfId="435" priority="21" operator="equal">
      <formula>$C$4</formula>
    </cfRule>
  </conditionalFormatting>
  <conditionalFormatting sqref="T24">
    <cfRule type="containsBlanks" dxfId="434" priority="20">
      <formula>LEN(TRIM(T24))=0</formula>
    </cfRule>
  </conditionalFormatting>
  <conditionalFormatting sqref="R15">
    <cfRule type="cellIs" dxfId="433" priority="18" operator="equal">
      <formula>$C$6</formula>
    </cfRule>
  </conditionalFormatting>
  <conditionalFormatting sqref="R15">
    <cfRule type="cellIs" dxfId="432" priority="17" operator="equal">
      <formula>$C$6</formula>
    </cfRule>
  </conditionalFormatting>
  <conditionalFormatting sqref="J15">
    <cfRule type="containsBlanks" dxfId="431" priority="16">
      <formula>LEN(TRIM(J15))=0</formula>
    </cfRule>
  </conditionalFormatting>
  <conditionalFormatting sqref="J15">
    <cfRule type="cellIs" dxfId="430" priority="15" operator="equal">
      <formula>$C$4</formula>
    </cfRule>
  </conditionalFormatting>
  <conditionalFormatting sqref="J16">
    <cfRule type="containsBlanks" dxfId="429" priority="14">
      <formula>LEN(TRIM(J16))=0</formula>
    </cfRule>
  </conditionalFormatting>
  <conditionalFormatting sqref="J16">
    <cfRule type="cellIs" dxfId="428" priority="13" operator="equal">
      <formula>$C$4</formula>
    </cfRule>
  </conditionalFormatting>
  <conditionalFormatting sqref="J18">
    <cfRule type="containsBlanks" dxfId="427" priority="12">
      <formula>LEN(TRIM(J18))=0</formula>
    </cfRule>
  </conditionalFormatting>
  <conditionalFormatting sqref="J18">
    <cfRule type="cellIs" dxfId="426" priority="11" operator="equal">
      <formula>$C$4</formula>
    </cfRule>
  </conditionalFormatting>
  <conditionalFormatting sqref="J19">
    <cfRule type="containsBlanks" dxfId="425" priority="10">
      <formula>LEN(TRIM(J19))=0</formula>
    </cfRule>
  </conditionalFormatting>
  <conditionalFormatting sqref="J19">
    <cfRule type="cellIs" dxfId="424" priority="9" operator="equal">
      <formula>$C$4</formula>
    </cfRule>
  </conditionalFormatting>
  <conditionalFormatting sqref="J20">
    <cfRule type="containsBlanks" dxfId="423" priority="8">
      <formula>LEN(TRIM(J20))=0</formula>
    </cfRule>
  </conditionalFormatting>
  <conditionalFormatting sqref="J20">
    <cfRule type="cellIs" dxfId="422" priority="7" operator="equal">
      <formula>$C$4</formula>
    </cfRule>
  </conditionalFormatting>
  <conditionalFormatting sqref="J22">
    <cfRule type="containsBlanks" dxfId="421" priority="6">
      <formula>LEN(TRIM(J22))=0</formula>
    </cfRule>
  </conditionalFormatting>
  <conditionalFormatting sqref="J22">
    <cfRule type="cellIs" dxfId="420" priority="5" operator="equal">
      <formula>$C$4</formula>
    </cfRule>
  </conditionalFormatting>
  <conditionalFormatting sqref="J23">
    <cfRule type="containsBlanks" dxfId="419" priority="4">
      <formula>LEN(TRIM(J23))=0</formula>
    </cfRule>
  </conditionalFormatting>
  <conditionalFormatting sqref="J23">
    <cfRule type="cellIs" dxfId="418" priority="3" operator="equal">
      <formula>$C$4</formula>
    </cfRule>
  </conditionalFormatting>
  <conditionalFormatting sqref="J24">
    <cfRule type="containsBlanks" dxfId="417" priority="2">
      <formula>LEN(TRIM(J24))=0</formula>
    </cfRule>
  </conditionalFormatting>
  <conditionalFormatting sqref="J24">
    <cfRule type="cellIs" dxfId="416" priority="1" operator="equal">
      <formula>$C$4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J25"/>
  <sheetViews>
    <sheetView workbookViewId="0">
      <selection activeCell="B26" sqref="B26"/>
    </sheetView>
  </sheetViews>
  <sheetFormatPr baseColWidth="10" defaultRowHeight="15" x14ac:dyDescent="0"/>
  <cols>
    <col min="1" max="1" width="2.83203125" style="2" customWidth="1"/>
    <col min="2" max="2" width="10.83203125" style="2"/>
    <col min="3" max="3" width="10.83203125" style="14"/>
    <col min="4" max="4" width="2.5" style="2" customWidth="1"/>
    <col min="5" max="5" width="10.33203125" style="2" hidden="1" customWidth="1"/>
    <col min="6" max="6" width="10.33203125" style="2" customWidth="1"/>
    <col min="7" max="7" width="4.33203125" style="2" bestFit="1" customWidth="1"/>
    <col min="8" max="8" width="5.83203125" style="2" bestFit="1" customWidth="1"/>
    <col min="9" max="9" width="10.83203125" style="20"/>
    <col min="10" max="10" width="10" style="20" bestFit="1" customWidth="1"/>
    <col min="11" max="11" width="10" style="20" customWidth="1"/>
    <col min="12" max="12" width="8.6640625" style="20" bestFit="1" customWidth="1"/>
    <col min="13" max="13" width="7.83203125" style="20" customWidth="1"/>
    <col min="14" max="14" width="5.1640625" style="2" bestFit="1" customWidth="1"/>
    <col min="15" max="15" width="9.6640625" style="2" bestFit="1" customWidth="1"/>
    <col min="16" max="16" width="10" style="2" bestFit="1" customWidth="1"/>
    <col min="17" max="17" width="10" style="20" customWidth="1"/>
    <col min="18" max="18" width="8.6640625" style="2" bestFit="1" customWidth="1"/>
    <col min="19" max="19" width="8.5" style="20" customWidth="1"/>
    <col min="20" max="20" width="7.1640625" style="2" bestFit="1" customWidth="1"/>
    <col min="21" max="21" width="9.6640625" style="2" bestFit="1" customWidth="1"/>
    <col min="22" max="22" width="10" style="2" bestFit="1" customWidth="1"/>
    <col min="23" max="23" width="10" style="20" customWidth="1"/>
    <col min="24" max="24" width="10.83203125" style="2"/>
    <col min="25" max="25" width="8.83203125" style="2" customWidth="1"/>
    <col min="26" max="26" width="9.5" style="2" customWidth="1"/>
    <col min="27" max="36" width="0" style="2" hidden="1" customWidth="1"/>
    <col min="37" max="16384" width="10.83203125" style="2"/>
  </cols>
  <sheetData>
    <row r="1" spans="2:36">
      <c r="I1" s="15"/>
      <c r="J1" s="15"/>
      <c r="K1" s="15"/>
      <c r="L1" s="16"/>
      <c r="M1" s="16"/>
      <c r="N1" s="16"/>
      <c r="O1" s="16"/>
      <c r="P1" s="15"/>
      <c r="Q1" s="15"/>
      <c r="R1" s="15"/>
      <c r="S1" s="16"/>
      <c r="T1" s="15"/>
      <c r="U1" s="15"/>
      <c r="V1" s="15"/>
      <c r="W1" s="15"/>
      <c r="X1" s="15"/>
      <c r="Y1" s="15"/>
      <c r="Z1" s="15"/>
      <c r="AA1" s="15"/>
      <c r="AB1" s="15"/>
    </row>
    <row r="2" spans="2:36" ht="20">
      <c r="B2" s="1" t="s">
        <v>61</v>
      </c>
      <c r="I2" s="15"/>
      <c r="J2" s="15"/>
      <c r="K2" s="15"/>
      <c r="L2" s="16"/>
      <c r="M2" s="16"/>
      <c r="N2" s="16"/>
      <c r="O2" s="16"/>
      <c r="P2" s="15"/>
      <c r="Q2" s="15"/>
      <c r="R2" s="15"/>
      <c r="S2" s="16"/>
      <c r="T2" s="15"/>
      <c r="U2" s="15"/>
      <c r="V2" s="15"/>
      <c r="W2" s="15"/>
      <c r="X2" s="15"/>
      <c r="Y2" s="15"/>
      <c r="Z2" s="15"/>
      <c r="AA2" s="15"/>
      <c r="AB2" s="15"/>
    </row>
    <row r="4" spans="2:36">
      <c r="B4" s="2" t="s">
        <v>0</v>
      </c>
      <c r="C4" s="14">
        <v>27.25</v>
      </c>
      <c r="E4" s="14"/>
    </row>
    <row r="5" spans="2:36">
      <c r="B5" s="2" t="s">
        <v>25</v>
      </c>
      <c r="C5" s="14">
        <v>36</v>
      </c>
      <c r="E5" s="14"/>
    </row>
    <row r="6" spans="2:36">
      <c r="B6" s="2" t="s">
        <v>2</v>
      </c>
      <c r="C6" s="14">
        <v>26</v>
      </c>
      <c r="E6" s="14"/>
    </row>
    <row r="7" spans="2:36">
      <c r="B7" s="2" t="s">
        <v>29</v>
      </c>
      <c r="C7" s="14">
        <v>21</v>
      </c>
      <c r="E7" s="14"/>
    </row>
    <row r="8" spans="2:36">
      <c r="B8" s="2" t="s">
        <v>3</v>
      </c>
      <c r="C8" s="14">
        <v>34</v>
      </c>
      <c r="E8" s="14"/>
    </row>
    <row r="10" spans="2:36" ht="45">
      <c r="C10" s="14" t="s">
        <v>23</v>
      </c>
      <c r="E10" s="8" t="s">
        <v>44</v>
      </c>
      <c r="F10" s="8" t="s">
        <v>55</v>
      </c>
      <c r="G10" s="14" t="s">
        <v>23</v>
      </c>
      <c r="H10" s="14" t="s">
        <v>0</v>
      </c>
      <c r="I10" s="8" t="s">
        <v>40</v>
      </c>
      <c r="J10" s="8" t="s">
        <v>38</v>
      </c>
      <c r="K10" s="8" t="s">
        <v>62</v>
      </c>
      <c r="L10" s="19" t="s">
        <v>41</v>
      </c>
      <c r="M10" s="22" t="s">
        <v>42</v>
      </c>
      <c r="N10" s="14" t="s">
        <v>25</v>
      </c>
      <c r="O10" s="8" t="s">
        <v>40</v>
      </c>
      <c r="P10" s="8" t="s">
        <v>38</v>
      </c>
      <c r="Q10" s="8" t="s">
        <v>62</v>
      </c>
      <c r="R10" s="19" t="s">
        <v>41</v>
      </c>
      <c r="S10" s="22" t="s">
        <v>42</v>
      </c>
      <c r="T10" s="14" t="s">
        <v>2</v>
      </c>
      <c r="U10" s="8" t="s">
        <v>40</v>
      </c>
      <c r="V10" s="8" t="s">
        <v>38</v>
      </c>
      <c r="W10" s="8" t="s">
        <v>62</v>
      </c>
      <c r="X10" s="19" t="s">
        <v>41</v>
      </c>
      <c r="Y10" s="22" t="s">
        <v>46</v>
      </c>
      <c r="Z10" s="8" t="s">
        <v>26</v>
      </c>
      <c r="AA10" s="14" t="s">
        <v>0</v>
      </c>
      <c r="AB10" s="14" t="s">
        <v>25</v>
      </c>
      <c r="AC10" s="14" t="s">
        <v>29</v>
      </c>
      <c r="AD10" s="14" t="s">
        <v>2</v>
      </c>
      <c r="AE10" s="8" t="s">
        <v>26</v>
      </c>
      <c r="AF10" s="14" t="s">
        <v>0</v>
      </c>
      <c r="AG10" s="14" t="s">
        <v>25</v>
      </c>
      <c r="AH10" s="14" t="s">
        <v>29</v>
      </c>
      <c r="AI10" s="14" t="s">
        <v>2</v>
      </c>
      <c r="AJ10" s="8" t="s">
        <v>26</v>
      </c>
    </row>
    <row r="11" spans="2:36">
      <c r="B11" s="2" t="s">
        <v>20</v>
      </c>
      <c r="C11" s="14">
        <v>26</v>
      </c>
      <c r="E11" s="14">
        <f>ABS(H11-$C$4)+ABS(N11-$C$5)+ABS(T11-$C$6)</f>
        <v>4.25</v>
      </c>
      <c r="F11" s="23">
        <f>M11+S11+Y11</f>
        <v>3.1</v>
      </c>
      <c r="G11" s="14">
        <v>26</v>
      </c>
      <c r="H11" s="14">
        <v>26</v>
      </c>
      <c r="I11" s="19">
        <f>ABS(H11-$C$4)</f>
        <v>1.25</v>
      </c>
      <c r="J11" s="28">
        <f>IF($C$4&lt;H11,0,IF(I11&lt;=1,I11,IF(I11&lt;2,2*I11,3*I11)))</f>
        <v>2.5</v>
      </c>
      <c r="K11" s="28">
        <f>IF(I11&lt;1,0,IF(I11&lt;2,2*I11,3*I11))</f>
        <v>2.5</v>
      </c>
      <c r="L11" s="24">
        <v>0.4</v>
      </c>
      <c r="M11" s="25">
        <f>(I11+J11+K11)*L11</f>
        <v>2.5</v>
      </c>
      <c r="N11" s="18">
        <v>36</v>
      </c>
      <c r="O11" s="19">
        <f>ABS(N11-$C$5)</f>
        <v>0</v>
      </c>
      <c r="P11" s="19">
        <f>IF($C$5&gt;N11,O11,0)</f>
        <v>0</v>
      </c>
      <c r="Q11" s="28">
        <f>IF(O11&lt;1,0,IF(O11&lt;2,2*O11,3*O11))</f>
        <v>0</v>
      </c>
      <c r="R11" s="24">
        <v>0.4</v>
      </c>
      <c r="S11" s="25">
        <f>(O11+P11+Q11)*R11</f>
        <v>0</v>
      </c>
      <c r="T11" s="19">
        <v>29</v>
      </c>
      <c r="U11" s="19">
        <f>ABS(T11-$C$6)</f>
        <v>3</v>
      </c>
      <c r="V11" s="19">
        <f>IF($C$6&gt;T11,U11,0)</f>
        <v>0</v>
      </c>
      <c r="W11" s="28">
        <f>IF(U11&lt;2,0,U11)</f>
        <v>3</v>
      </c>
      <c r="X11" s="24">
        <v>0.2</v>
      </c>
      <c r="Y11" s="25">
        <f>(U11+V11)*X11</f>
        <v>0.60000000000000009</v>
      </c>
      <c r="Z11" s="14">
        <v>2</v>
      </c>
    </row>
    <row r="12" spans="2:36">
      <c r="C12" s="14">
        <v>27</v>
      </c>
      <c r="E12" s="14">
        <f>ABS(H12-$C$4)+ABS(N12-$C$5)+ABS(T12-$C$6)</f>
        <v>4.25</v>
      </c>
      <c r="F12" s="23">
        <f>M12+S12+Y12</f>
        <v>2</v>
      </c>
      <c r="G12" s="14">
        <v>27</v>
      </c>
      <c r="H12" s="19">
        <v>27</v>
      </c>
      <c r="I12" s="19">
        <f>ABS(H12-$C$4)</f>
        <v>0.25</v>
      </c>
      <c r="J12" s="28">
        <f>IF($C$4&lt;H12,0,IF(I12&lt;=1,I12,IF(I12&lt;2,2*I12,3*I12)))</f>
        <v>0.25</v>
      </c>
      <c r="K12" s="28">
        <f>IF(I12&lt;1,0,IF(I12&lt;2,2*I12,3*I12))</f>
        <v>0</v>
      </c>
      <c r="L12" s="24">
        <v>0.4</v>
      </c>
      <c r="M12" s="25">
        <f>(I12+J12+K12)*L12</f>
        <v>0.2</v>
      </c>
      <c r="N12" s="14">
        <v>37</v>
      </c>
      <c r="O12" s="19">
        <f>ABS(N12-$C$5)</f>
        <v>1</v>
      </c>
      <c r="P12" s="19">
        <f>IF($C$5&gt;N12,O12,0)</f>
        <v>0</v>
      </c>
      <c r="Q12" s="28">
        <f>IF(O12&lt;1,0,IF(O12&lt;2,2*O12,3*O12))</f>
        <v>2</v>
      </c>
      <c r="R12" s="24">
        <v>0.4</v>
      </c>
      <c r="S12" s="25">
        <f>(O12+P12+Q12)*R12</f>
        <v>1.2000000000000002</v>
      </c>
      <c r="T12" s="14">
        <v>29</v>
      </c>
      <c r="U12" s="19">
        <f>ABS(T12-$C$6)</f>
        <v>3</v>
      </c>
      <c r="V12" s="19">
        <f>IF($C$6&gt;T12,U12,0)</f>
        <v>0</v>
      </c>
      <c r="W12" s="28">
        <f>IF(U12&lt;2,0,U12)</f>
        <v>3</v>
      </c>
      <c r="X12" s="24">
        <v>0.2</v>
      </c>
      <c r="Y12" s="25">
        <f>(U12+V12)*X12</f>
        <v>0.60000000000000009</v>
      </c>
      <c r="Z12" s="14">
        <v>4</v>
      </c>
    </row>
    <row r="13" spans="2:36" ht="4" customHeight="1">
      <c r="F13" s="26"/>
      <c r="G13" s="14"/>
      <c r="H13" s="19"/>
      <c r="I13" s="19"/>
      <c r="J13" s="19"/>
      <c r="K13" s="19"/>
      <c r="L13" s="19"/>
      <c r="M13" s="25"/>
      <c r="N13" s="14"/>
      <c r="O13" s="14"/>
      <c r="P13" s="14"/>
      <c r="Q13" s="19"/>
      <c r="R13" s="14"/>
      <c r="S13" s="25"/>
      <c r="T13" s="14"/>
      <c r="U13" s="14"/>
      <c r="V13" s="14"/>
      <c r="W13" s="19"/>
      <c r="X13" s="14"/>
      <c r="Y13" s="25"/>
      <c r="Z13" s="14"/>
    </row>
    <row r="14" spans="2:36">
      <c r="B14" s="2" t="s">
        <v>21</v>
      </c>
      <c r="C14" s="14">
        <v>26</v>
      </c>
      <c r="D14" s="2" t="s">
        <v>58</v>
      </c>
      <c r="E14" s="14">
        <f>ABS(AA14-$C$4)+ABS(AB14-$C$5)+ABS(AD14-$C$6)+ABS(AC14-$C$7)</f>
        <v>4</v>
      </c>
      <c r="F14" s="23">
        <f>M14+S14+Y14</f>
        <v>4</v>
      </c>
      <c r="G14" s="14">
        <v>26</v>
      </c>
      <c r="H14" s="14">
        <v>25.5</v>
      </c>
      <c r="I14" s="19">
        <f>ABS(H14-$C$4)</f>
        <v>1.75</v>
      </c>
      <c r="J14" s="28">
        <f>IF($C$4&lt;H14,0,IF(I14&lt;=1,I14,IF(I14&lt;2,2*I14,3*I14)))</f>
        <v>3.5</v>
      </c>
      <c r="K14" s="28">
        <f>IF(I14&lt;1,0,IF(I14&lt;2,2*I14,3*I14))</f>
        <v>3.5</v>
      </c>
      <c r="L14" s="24">
        <v>0.4</v>
      </c>
      <c r="M14" s="25">
        <f>(I14+J14+K14)*L14</f>
        <v>3.5</v>
      </c>
      <c r="N14" s="14">
        <v>36.5</v>
      </c>
      <c r="O14" s="19">
        <f>ABS(N14-$C$5)</f>
        <v>0.5</v>
      </c>
      <c r="P14" s="19">
        <f>IF($C$5&gt;N14,O14,0)</f>
        <v>0</v>
      </c>
      <c r="Q14" s="28">
        <f>IF(O14&lt;1,0,IF(O14&lt;2,2*O14,3*O14))</f>
        <v>0</v>
      </c>
      <c r="R14" s="24">
        <v>0.4</v>
      </c>
      <c r="S14" s="25">
        <f>(O14+P14+Q14)*R14</f>
        <v>0.2</v>
      </c>
      <c r="T14" s="14">
        <v>27.5</v>
      </c>
      <c r="U14" s="19">
        <f>ABS(T14-$C$6)</f>
        <v>1.5</v>
      </c>
      <c r="V14" s="19">
        <f>IF($C$6&gt;T14,U14,0)</f>
        <v>0</v>
      </c>
      <c r="W14" s="28">
        <f>IF(U14&lt;2,0,U14)</f>
        <v>0</v>
      </c>
      <c r="X14" s="24">
        <v>0.2</v>
      </c>
      <c r="Y14" s="25">
        <f>(U14+V14)*X14</f>
        <v>0.30000000000000004</v>
      </c>
      <c r="Z14" s="14">
        <v>2</v>
      </c>
      <c r="AA14" s="14">
        <v>25.5</v>
      </c>
      <c r="AB14" s="14">
        <v>36.5</v>
      </c>
      <c r="AC14" s="14">
        <v>21.25</v>
      </c>
      <c r="AD14" s="14">
        <v>27.5</v>
      </c>
      <c r="AE14" s="14">
        <v>2</v>
      </c>
      <c r="AF14" s="14">
        <v>25.5</v>
      </c>
      <c r="AG14" s="14">
        <v>36.5</v>
      </c>
      <c r="AH14" s="14">
        <v>21.25</v>
      </c>
      <c r="AI14" s="14">
        <v>34.5</v>
      </c>
      <c r="AJ14" s="14">
        <v>2</v>
      </c>
    </row>
    <row r="15" spans="2:36">
      <c r="C15" s="14">
        <v>27</v>
      </c>
      <c r="D15" s="2" t="s">
        <v>58</v>
      </c>
      <c r="E15" s="14">
        <f>ABS(AA15-$C$4)+ABS(AB15-$C$5)+ABS(AD15-$C$6)+ABS(AC15-$C$7)</f>
        <v>4.5</v>
      </c>
      <c r="F15" s="23">
        <f>M15+S15+Y15</f>
        <v>2.7</v>
      </c>
      <c r="G15" s="14">
        <v>27</v>
      </c>
      <c r="H15" s="14">
        <v>26.5</v>
      </c>
      <c r="I15" s="19">
        <f>ABS(H15-$C$4)</f>
        <v>0.75</v>
      </c>
      <c r="J15" s="28">
        <f>IF($C$4&lt;H15,0,IF(I15&lt;=1,I15,IF(I15&lt;2,2*I15,3*I15)))</f>
        <v>0.75</v>
      </c>
      <c r="K15" s="28">
        <f>IF(I15&lt;1,0,IF(I15&lt;2,2*I15,3*I15))</f>
        <v>0</v>
      </c>
      <c r="L15" s="24">
        <v>0.4</v>
      </c>
      <c r="M15" s="25">
        <f>(I15+J15+K15)*L15</f>
        <v>0.60000000000000009</v>
      </c>
      <c r="N15" s="14">
        <v>37.5</v>
      </c>
      <c r="O15" s="19">
        <f>ABS(N15-$C$5)</f>
        <v>1.5</v>
      </c>
      <c r="P15" s="19">
        <f>IF($C$5&gt;N15,O15,0)</f>
        <v>0</v>
      </c>
      <c r="Q15" s="28">
        <f>IF(O15&lt;1,0,IF(O15&lt;2,2*O15,3*O15))</f>
        <v>3</v>
      </c>
      <c r="R15" s="24">
        <v>0.4</v>
      </c>
      <c r="S15" s="25">
        <f>(O15+P15+Q15)*R15</f>
        <v>1.8</v>
      </c>
      <c r="T15" s="14">
        <v>27.5</v>
      </c>
      <c r="U15" s="19">
        <f>ABS(T15-$C$6)</f>
        <v>1.5</v>
      </c>
      <c r="V15" s="19">
        <f>IF($C$6&gt;T15,U15,0)</f>
        <v>0</v>
      </c>
      <c r="W15" s="28">
        <f>IF(U15&lt;2,0,U15)</f>
        <v>0</v>
      </c>
      <c r="X15" s="24">
        <v>0.2</v>
      </c>
      <c r="Y15" s="25">
        <f>(U15+V15)*X15</f>
        <v>0.30000000000000004</v>
      </c>
      <c r="Z15" s="14">
        <v>4</v>
      </c>
      <c r="AA15" s="14">
        <v>26.5</v>
      </c>
      <c r="AB15" s="14">
        <v>37.5</v>
      </c>
      <c r="AC15" s="14">
        <v>21.75</v>
      </c>
      <c r="AD15" s="14">
        <v>27.5</v>
      </c>
      <c r="AE15" s="14">
        <v>4</v>
      </c>
      <c r="AF15" s="14">
        <v>26.5</v>
      </c>
      <c r="AG15" s="14">
        <v>37.5</v>
      </c>
      <c r="AH15" s="14">
        <v>21.75</v>
      </c>
      <c r="AI15" s="14">
        <v>34.5</v>
      </c>
      <c r="AJ15" s="14">
        <v>4</v>
      </c>
    </row>
    <row r="16" spans="2:36">
      <c r="C16" s="14">
        <v>28</v>
      </c>
      <c r="D16" s="2" t="s">
        <v>58</v>
      </c>
      <c r="E16" s="14">
        <f>ABS(AA16-$C$4)+ABS(AB16-$C$5)+ABS(AD16-$C$6)+ABS(AC16-$C$7)</f>
        <v>5.5</v>
      </c>
      <c r="F16" s="23">
        <f>M16+S16+Y16</f>
        <v>4.3999999999999995</v>
      </c>
      <c r="G16" s="14">
        <v>28</v>
      </c>
      <c r="H16" s="14">
        <v>27.5</v>
      </c>
      <c r="I16" s="19">
        <f>ABS(H16-$C$4)</f>
        <v>0.25</v>
      </c>
      <c r="J16" s="28">
        <f>IF($C$4&lt;H16,0,IF(I16&lt;=1,I16,IF(I16&lt;2,2*I16,3*I16)))</f>
        <v>0</v>
      </c>
      <c r="K16" s="28">
        <f>IF(I16&lt;1,0,IF(I16&lt;2,2*I16,3*I16))</f>
        <v>0</v>
      </c>
      <c r="L16" s="24">
        <v>0.4</v>
      </c>
      <c r="M16" s="25">
        <f>(I16+J16+K16)*L16</f>
        <v>0.1</v>
      </c>
      <c r="N16" s="14">
        <v>38.5</v>
      </c>
      <c r="O16" s="19">
        <f>ABS(N16-$C$5)</f>
        <v>2.5</v>
      </c>
      <c r="P16" s="19">
        <f>IF($C$5&gt;N16,O16,0)</f>
        <v>0</v>
      </c>
      <c r="Q16" s="28">
        <f>IF(O16&lt;1,0,IF(O16&lt;2,2*O16,3*O16))</f>
        <v>7.5</v>
      </c>
      <c r="R16" s="24">
        <v>0.4</v>
      </c>
      <c r="S16" s="25">
        <f>(O16+P16+Q16)*R16</f>
        <v>4</v>
      </c>
      <c r="T16" s="14">
        <v>27.5</v>
      </c>
      <c r="U16" s="19">
        <f>ABS(T16-$C$6)</f>
        <v>1.5</v>
      </c>
      <c r="V16" s="19">
        <f>IF($C$6&gt;T16,U16,0)</f>
        <v>0</v>
      </c>
      <c r="W16" s="28">
        <f>IF(U16&lt;2,0,U16)</f>
        <v>0</v>
      </c>
      <c r="X16" s="24">
        <v>0.2</v>
      </c>
      <c r="Y16" s="25">
        <f>(U16+V16)*X16</f>
        <v>0.30000000000000004</v>
      </c>
      <c r="Z16" s="14">
        <v>6</v>
      </c>
      <c r="AA16" s="14">
        <v>27.5</v>
      </c>
      <c r="AB16" s="14">
        <v>38.5</v>
      </c>
      <c r="AC16" s="14">
        <v>22.25</v>
      </c>
      <c r="AD16" s="14">
        <v>27.5</v>
      </c>
      <c r="AE16" s="14">
        <v>6</v>
      </c>
      <c r="AF16" s="14">
        <v>27.5</v>
      </c>
      <c r="AG16" s="14">
        <v>38.5</v>
      </c>
      <c r="AH16" s="14">
        <v>22.25</v>
      </c>
      <c r="AI16" s="14">
        <v>34.5</v>
      </c>
      <c r="AJ16" s="14">
        <v>6</v>
      </c>
    </row>
    <row r="17" spans="2:26" ht="4" customHeight="1">
      <c r="F17" s="23"/>
      <c r="G17" s="14"/>
      <c r="H17" s="19"/>
      <c r="I17" s="19"/>
      <c r="J17" s="19"/>
      <c r="K17" s="19"/>
      <c r="L17" s="19"/>
      <c r="M17" s="25"/>
      <c r="N17" s="14"/>
      <c r="O17" s="14"/>
      <c r="P17" s="14"/>
      <c r="Q17" s="19"/>
      <c r="R17" s="14"/>
      <c r="S17" s="25"/>
      <c r="T17" s="14"/>
      <c r="U17" s="14"/>
      <c r="V17" s="14"/>
      <c r="W17" s="19"/>
      <c r="X17" s="14"/>
      <c r="Y17" s="25"/>
      <c r="Z17" s="14"/>
    </row>
    <row r="18" spans="2:26">
      <c r="B18" s="2" t="s">
        <v>28</v>
      </c>
      <c r="C18" s="14">
        <v>26</v>
      </c>
      <c r="E18" s="14">
        <f>ABS(H18-$C$4)+ABS(N18-$C$5)+ABS(T18-$C$6)</f>
        <v>6.25</v>
      </c>
      <c r="F18" s="23">
        <f>M18+S18+Y18</f>
        <v>3.5</v>
      </c>
      <c r="G18" s="14">
        <v>26</v>
      </c>
      <c r="H18" s="14">
        <v>26</v>
      </c>
      <c r="I18" s="19">
        <f>ABS(H18-$C$4)</f>
        <v>1.25</v>
      </c>
      <c r="J18" s="28">
        <f>IF($C$4&lt;H18,0,IF(I18&lt;=1,I18,IF(I18&lt;2,2*I18,3*I18)))</f>
        <v>2.5</v>
      </c>
      <c r="K18" s="28">
        <f>IF(I18&lt;1,0,IF(I18&lt;2,2*I18,3*I18))</f>
        <v>2.5</v>
      </c>
      <c r="L18" s="24">
        <v>0.4</v>
      </c>
      <c r="M18" s="25">
        <f>(I18+J18+K18)*L18</f>
        <v>2.5</v>
      </c>
      <c r="N18" s="14">
        <v>36</v>
      </c>
      <c r="O18" s="19">
        <f>ABS(N18-$C$5)</f>
        <v>0</v>
      </c>
      <c r="P18" s="19">
        <f>IF($C$5&gt;N18,O18,0)</f>
        <v>0</v>
      </c>
      <c r="Q18" s="28">
        <f>IF(O18&lt;1,0,IF(O18&lt;2,2*O18,3*O18))</f>
        <v>0</v>
      </c>
      <c r="R18" s="24">
        <v>0.4</v>
      </c>
      <c r="S18" s="25">
        <f>(O18+P18+Q18)*R18</f>
        <v>0</v>
      </c>
      <c r="T18" s="14">
        <v>31</v>
      </c>
      <c r="U18" s="19">
        <f>ABS(T18-$C$6)</f>
        <v>5</v>
      </c>
      <c r="V18" s="19">
        <f>IF($C$6&gt;T18,U18,0)</f>
        <v>0</v>
      </c>
      <c r="W18" s="28">
        <f>IF(U18&lt;2,0,U18)</f>
        <v>5</v>
      </c>
      <c r="X18" s="24">
        <v>0.2</v>
      </c>
      <c r="Y18" s="25">
        <f>(U18+V18)*X18</f>
        <v>1</v>
      </c>
      <c r="Z18" s="14">
        <v>4</v>
      </c>
    </row>
    <row r="19" spans="2:26">
      <c r="C19" s="14">
        <v>27</v>
      </c>
      <c r="E19" s="14">
        <f>ABS(H19-$C$4)+ABS(N19-$C$5)+ABS(T19-$C$6)</f>
        <v>6.25</v>
      </c>
      <c r="F19" s="23">
        <f>M19+S19+Y19</f>
        <v>2.4000000000000004</v>
      </c>
      <c r="G19" s="14">
        <v>27</v>
      </c>
      <c r="H19" s="14">
        <v>27</v>
      </c>
      <c r="I19" s="19">
        <f>ABS(H19-$C$4)</f>
        <v>0.25</v>
      </c>
      <c r="J19" s="28">
        <f>IF($C$4&lt;H19,0,IF(I19&lt;=1,I19,IF(I19&lt;2,2*I19,3*I19)))</f>
        <v>0.25</v>
      </c>
      <c r="K19" s="28">
        <f>IF(I19&lt;1,0,IF(I19&lt;2,2*I19,3*I19))</f>
        <v>0</v>
      </c>
      <c r="L19" s="24">
        <v>0.4</v>
      </c>
      <c r="M19" s="25">
        <f>(I19+J19+K19)*L19</f>
        <v>0.2</v>
      </c>
      <c r="N19" s="14">
        <v>37</v>
      </c>
      <c r="O19" s="19">
        <f>ABS(N19-$C$5)</f>
        <v>1</v>
      </c>
      <c r="P19" s="19">
        <f>IF($C$5&gt;N19,O19,0)</f>
        <v>0</v>
      </c>
      <c r="Q19" s="28">
        <f>IF(O19&lt;1,0,IF(O19&lt;2,2*O19,3*O19))</f>
        <v>2</v>
      </c>
      <c r="R19" s="24">
        <v>0.4</v>
      </c>
      <c r="S19" s="25">
        <f>(O19+P19+Q19)*R19</f>
        <v>1.2000000000000002</v>
      </c>
      <c r="T19" s="14">
        <v>31</v>
      </c>
      <c r="U19" s="19">
        <f>ABS(T19-$C$6)</f>
        <v>5</v>
      </c>
      <c r="V19" s="19">
        <f>IF($C$6&gt;T19,U19,0)</f>
        <v>0</v>
      </c>
      <c r="W19" s="28">
        <f>IF(U19&lt;2,0,U19)</f>
        <v>5</v>
      </c>
      <c r="X19" s="24">
        <v>0.2</v>
      </c>
      <c r="Y19" s="25">
        <f>(U19+V19)*X19</f>
        <v>1</v>
      </c>
      <c r="Z19" s="14">
        <v>6</v>
      </c>
    </row>
    <row r="20" spans="2:26">
      <c r="C20" s="14">
        <v>28</v>
      </c>
      <c r="E20" s="14">
        <f>ABS(H20-$C$4)+ABS(N20-$C$5)+ABS(T20-$C$6)</f>
        <v>7.75</v>
      </c>
      <c r="F20" s="23">
        <f>M20+S20+Y20</f>
        <v>4.5</v>
      </c>
      <c r="G20" s="14">
        <v>28</v>
      </c>
      <c r="H20" s="14">
        <v>28</v>
      </c>
      <c r="I20" s="19">
        <f>ABS(H20-$C$4)</f>
        <v>0.75</v>
      </c>
      <c r="J20" s="28">
        <f>IF($C$4&lt;H20,0,IF(I20&lt;=1,I20,IF(I20&lt;2,2*I20,3*I20)))</f>
        <v>0</v>
      </c>
      <c r="K20" s="28">
        <f>IF(I20&lt;1,0,IF(I20&lt;2,2*I20,3*I20))</f>
        <v>0</v>
      </c>
      <c r="L20" s="24">
        <v>0.4</v>
      </c>
      <c r="M20" s="25">
        <f>(I20+J20+K20)*L20</f>
        <v>0.30000000000000004</v>
      </c>
      <c r="N20" s="14">
        <v>38</v>
      </c>
      <c r="O20" s="19">
        <f>ABS(N20-$C$5)</f>
        <v>2</v>
      </c>
      <c r="P20" s="19">
        <f>IF($C$5&gt;N20,O20,0)</f>
        <v>0</v>
      </c>
      <c r="Q20" s="28">
        <f>IF(O20&lt;1,0,IF(O20&lt;2,2*O20,3*O20))</f>
        <v>6</v>
      </c>
      <c r="R20" s="24">
        <v>0.4</v>
      </c>
      <c r="S20" s="25">
        <f>(O20+P20+Q20)*R20</f>
        <v>3.2</v>
      </c>
      <c r="T20" s="14">
        <v>31</v>
      </c>
      <c r="U20" s="19">
        <f>ABS(T20-$C$6)</f>
        <v>5</v>
      </c>
      <c r="V20" s="19">
        <f>IF($C$6&gt;T20,U20,0)</f>
        <v>0</v>
      </c>
      <c r="W20" s="28">
        <f>IF(U20&lt;2,0,U20)</f>
        <v>5</v>
      </c>
      <c r="X20" s="24">
        <v>0.2</v>
      </c>
      <c r="Y20" s="25">
        <f>(U20+V20)*X20</f>
        <v>1</v>
      </c>
      <c r="Z20" s="14">
        <v>8</v>
      </c>
    </row>
    <row r="21" spans="2:26" ht="4" customHeight="1">
      <c r="F21" s="26"/>
      <c r="G21" s="14"/>
      <c r="H21" s="19"/>
      <c r="I21" s="19"/>
      <c r="J21" s="19"/>
      <c r="K21" s="19"/>
      <c r="L21" s="19"/>
      <c r="M21" s="25"/>
      <c r="N21" s="14"/>
      <c r="O21" s="14"/>
      <c r="P21" s="14"/>
      <c r="Q21" s="19"/>
      <c r="R21" s="14"/>
      <c r="S21" s="25"/>
      <c r="T21" s="14"/>
      <c r="U21" s="14"/>
      <c r="V21" s="14"/>
      <c r="W21" s="19"/>
      <c r="X21" s="14"/>
      <c r="Y21" s="25"/>
      <c r="Z21" s="14"/>
    </row>
    <row r="22" spans="2:26">
      <c r="B22" s="2" t="s">
        <v>22</v>
      </c>
      <c r="C22" s="14">
        <v>26</v>
      </c>
      <c r="E22" s="14">
        <f>ABS(H22-$C$4)+ABS(N22-$C$5)+ABS(T22-$C$6)</f>
        <v>3.25</v>
      </c>
      <c r="F22" s="23">
        <f>M22+S22+Y22</f>
        <v>2.9</v>
      </c>
      <c r="G22" s="14">
        <v>26</v>
      </c>
      <c r="H22" s="19">
        <v>26</v>
      </c>
      <c r="I22" s="19">
        <f>ABS(H22-$C$4)</f>
        <v>1.25</v>
      </c>
      <c r="J22" s="28">
        <f>IF($C$4&lt;H22,0,IF(I22&lt;=1,I22,IF(I22&lt;2,2*I22,3*I22)))</f>
        <v>2.5</v>
      </c>
      <c r="K22" s="28">
        <f>IF(I22&lt;1,0,IF(I22&lt;2,2*I22,3*I22))</f>
        <v>2.5</v>
      </c>
      <c r="L22" s="24">
        <v>0.4</v>
      </c>
      <c r="M22" s="25">
        <f>(I22+J22+K22)*L22</f>
        <v>2.5</v>
      </c>
      <c r="N22" s="14">
        <v>36</v>
      </c>
      <c r="O22" s="19">
        <f>ABS(N22-$C$5)</f>
        <v>0</v>
      </c>
      <c r="P22" s="19">
        <f>IF($C$5&gt;N22,O22,0)</f>
        <v>0</v>
      </c>
      <c r="Q22" s="28">
        <f>IF(O22&lt;1,0,IF(O22&lt;2,2*O22,3*O22))</f>
        <v>0</v>
      </c>
      <c r="R22" s="24">
        <v>0.4</v>
      </c>
      <c r="S22" s="25">
        <f>(O22+P22+Q22)*R22</f>
        <v>0</v>
      </c>
      <c r="T22" s="14">
        <v>28</v>
      </c>
      <c r="U22" s="19">
        <f>ABS(T22-$C$6)</f>
        <v>2</v>
      </c>
      <c r="V22" s="19">
        <f>IF($C$6&gt;T22,U22,0)</f>
        <v>0</v>
      </c>
      <c r="W22" s="28">
        <f>IF(U22&lt;2,0,U22)</f>
        <v>2</v>
      </c>
      <c r="X22" s="24">
        <v>0.2</v>
      </c>
      <c r="Y22" s="25">
        <f>(U22+V22)*X22</f>
        <v>0.4</v>
      </c>
      <c r="Z22" s="14">
        <v>2</v>
      </c>
    </row>
    <row r="23" spans="2:26">
      <c r="C23" s="14">
        <v>27</v>
      </c>
      <c r="E23" s="14">
        <f>ABS(H23-$C$4)+ABS(N23-$C$5)+ABS(T23-$C$6)</f>
        <v>3.25</v>
      </c>
      <c r="F23" s="23">
        <f>M23+S23+Y23</f>
        <v>1.8000000000000003</v>
      </c>
      <c r="G23" s="14">
        <v>27</v>
      </c>
      <c r="H23" s="19">
        <v>27</v>
      </c>
      <c r="I23" s="19">
        <f>ABS(H23-$C$4)</f>
        <v>0.25</v>
      </c>
      <c r="J23" s="28">
        <f>IF($C$4&lt;H23,0,IF(I23&lt;=1,I23,IF(I23&lt;2,2*I23,3*I23)))</f>
        <v>0.25</v>
      </c>
      <c r="K23" s="28">
        <f>IF(I23&lt;1,0,IF(I23&lt;2,2*I23,3*I23))</f>
        <v>0</v>
      </c>
      <c r="L23" s="24">
        <v>0.4</v>
      </c>
      <c r="M23" s="25">
        <f>(I23+J23+K23)*L23</f>
        <v>0.2</v>
      </c>
      <c r="N23" s="14">
        <v>37</v>
      </c>
      <c r="O23" s="19">
        <f>ABS(N23-$C$5)</f>
        <v>1</v>
      </c>
      <c r="P23" s="19">
        <f>IF($C$5&gt;N23,O23,0)</f>
        <v>0</v>
      </c>
      <c r="Q23" s="28">
        <f>IF(O23&lt;1,0,IF(O23&lt;2,2*O23,3*O23))</f>
        <v>2</v>
      </c>
      <c r="R23" s="24">
        <v>0.4</v>
      </c>
      <c r="S23" s="25">
        <f>(O23+P23+Q23)*R23</f>
        <v>1.2000000000000002</v>
      </c>
      <c r="T23" s="14">
        <v>28</v>
      </c>
      <c r="U23" s="19">
        <f>ABS(T23-$C$6)</f>
        <v>2</v>
      </c>
      <c r="V23" s="19">
        <f>IF($C$6&gt;T23,U23,0)</f>
        <v>0</v>
      </c>
      <c r="W23" s="28">
        <f>IF(U23&lt;2,0,U23)</f>
        <v>2</v>
      </c>
      <c r="X23" s="24">
        <v>0.2</v>
      </c>
      <c r="Y23" s="25">
        <f>(U23+V23)*X23</f>
        <v>0.4</v>
      </c>
      <c r="Z23" s="14">
        <v>4</v>
      </c>
    </row>
    <row r="24" spans="2:26">
      <c r="C24" s="14">
        <v>28</v>
      </c>
      <c r="E24" s="14">
        <f>ABS(H24-$C$4)+ABS(N24-$C$5)+ABS(T24-$C$6)</f>
        <v>4.75</v>
      </c>
      <c r="F24" s="23">
        <f>M24+S24+Y24</f>
        <v>3.9</v>
      </c>
      <c r="G24" s="14">
        <v>28</v>
      </c>
      <c r="H24" s="19">
        <v>28</v>
      </c>
      <c r="I24" s="19">
        <f>ABS(H24-$C$4)</f>
        <v>0.75</v>
      </c>
      <c r="J24" s="28">
        <f>IF($C$4&lt;H24,0,IF(I24&lt;=1,I24,IF(I24&lt;2,2*I24,3*I24)))</f>
        <v>0</v>
      </c>
      <c r="K24" s="28">
        <f>IF(I24&lt;1,0,IF(I24&lt;2,2*I24,3*I24))</f>
        <v>0</v>
      </c>
      <c r="L24" s="24">
        <v>0.4</v>
      </c>
      <c r="M24" s="25">
        <f>(I24+J24+K24)*L24</f>
        <v>0.30000000000000004</v>
      </c>
      <c r="N24" s="14">
        <v>38</v>
      </c>
      <c r="O24" s="19">
        <f>ABS(N24-$C$5)</f>
        <v>2</v>
      </c>
      <c r="P24" s="19">
        <f>IF($C$5&gt;N24,O24,0)</f>
        <v>0</v>
      </c>
      <c r="Q24" s="28">
        <f>IF(O24&lt;1,0,IF(O24&lt;2,2*O24,3*O24))</f>
        <v>6</v>
      </c>
      <c r="R24" s="24">
        <v>0.4</v>
      </c>
      <c r="S24" s="25">
        <f>(O24+P24+Q24)*R24</f>
        <v>3.2</v>
      </c>
      <c r="T24" s="14">
        <v>28</v>
      </c>
      <c r="U24" s="19">
        <f>ABS(T24-$C$6)</f>
        <v>2</v>
      </c>
      <c r="V24" s="19">
        <f>IF($C$6&gt;T24,U24,0)</f>
        <v>0</v>
      </c>
      <c r="W24" s="28">
        <f>IF(U24&lt;2,0,U24)</f>
        <v>2</v>
      </c>
      <c r="X24" s="24">
        <v>0.2</v>
      </c>
      <c r="Y24" s="25">
        <f>(U24+V24)*X24</f>
        <v>0.4</v>
      </c>
      <c r="Z24" s="14">
        <v>6</v>
      </c>
    </row>
    <row r="25" spans="2:26">
      <c r="G25" s="14"/>
      <c r="H25" s="19"/>
      <c r="I25" s="19"/>
      <c r="J25" s="19"/>
      <c r="K25" s="19"/>
      <c r="L25" s="19"/>
      <c r="M25" s="19"/>
      <c r="N25" s="14"/>
      <c r="O25" s="14"/>
      <c r="P25" s="14"/>
      <c r="Q25" s="19"/>
      <c r="R25" s="14"/>
      <c r="S25" s="19"/>
      <c r="T25" s="14"/>
      <c r="U25" s="14"/>
      <c r="V25" s="14"/>
      <c r="W25" s="19"/>
      <c r="X25" s="14"/>
      <c r="Y25" s="14"/>
      <c r="Z25" s="14"/>
    </row>
  </sheetData>
  <conditionalFormatting sqref="G18:G19 G16:I16 N18:N20 T11:T12 Z11:AJ12 Z14:AC14 Z15:AJ16 T18:T20 Z18:AJ20 AE14:AJ14 T14:T16 G11:N12 G14:N14 L16:N16">
    <cfRule type="containsBlanks" dxfId="415" priority="264">
      <formula>LEN(TRIM(G11))=0</formula>
    </cfRule>
  </conditionalFormatting>
  <conditionalFormatting sqref="G20">
    <cfRule type="containsBlanks" dxfId="414" priority="263">
      <formula>LEN(TRIM(G20))=0</formula>
    </cfRule>
  </conditionalFormatting>
  <conditionalFormatting sqref="H17:M17 H16:I16 R14:R16 R18:R20 R22:R24 X14:Y16 X18:Y20 X22:Y24 H11:M14 L16:M16 R11:R12 X11:Y12 Q11:Q14 S16:S17 W11:W14">
    <cfRule type="cellIs" dxfId="413" priority="262" operator="equal">
      <formula>$C$4</formula>
    </cfRule>
  </conditionalFormatting>
  <conditionalFormatting sqref="N17:P17 N11:N12 N14 N16 N18:N20 N13:P13 R13 R17">
    <cfRule type="cellIs" dxfId="412" priority="261" operator="equal">
      <formula>$C$5</formula>
    </cfRule>
  </conditionalFormatting>
  <conditionalFormatting sqref="T17:V17 T11:T12 T14 T18:T20 T16 T13:V13 AD11:AD13 X13:Y13 X17:Y17">
    <cfRule type="cellIs" dxfId="411" priority="260" operator="equal">
      <formula>$C$6</formula>
    </cfRule>
  </conditionalFormatting>
  <conditionalFormatting sqref="AD16:AD20">
    <cfRule type="cellIs" dxfId="410" priority="259" operator="equal">
      <formula>$C$6</formula>
    </cfRule>
  </conditionalFormatting>
  <conditionalFormatting sqref="AH14">
    <cfRule type="cellIs" dxfId="409" priority="247" operator="equal">
      <formula>$C$7</formula>
    </cfRule>
  </conditionalFormatting>
  <conditionalFormatting sqref="G15:H15 N15">
    <cfRule type="containsBlanks" dxfId="408" priority="258">
      <formula>LEN(TRIM(G15))=0</formula>
    </cfRule>
  </conditionalFormatting>
  <conditionalFormatting sqref="H15">
    <cfRule type="cellIs" dxfId="407" priority="257" operator="equal">
      <formula>$C$4</formula>
    </cfRule>
  </conditionalFormatting>
  <conditionalFormatting sqref="N15">
    <cfRule type="cellIs" dxfId="406" priority="256" operator="equal">
      <formula>$C$5</formula>
    </cfRule>
  </conditionalFormatting>
  <conditionalFormatting sqref="T15">
    <cfRule type="cellIs" dxfId="405" priority="255" operator="equal">
      <formula>$C$6</formula>
    </cfRule>
  </conditionalFormatting>
  <conditionalFormatting sqref="AD15">
    <cfRule type="cellIs" dxfId="404" priority="254" operator="equal">
      <formula>$C$6</formula>
    </cfRule>
  </conditionalFormatting>
  <conditionalFormatting sqref="AA14">
    <cfRule type="cellIs" dxfId="403" priority="253" operator="equal">
      <formula>$C$4</formula>
    </cfRule>
  </conditionalFormatting>
  <conditionalFormatting sqref="AB14">
    <cfRule type="cellIs" dxfId="402" priority="252" operator="equal">
      <formula>$C$5</formula>
    </cfRule>
  </conditionalFormatting>
  <conditionalFormatting sqref="AI14">
    <cfRule type="cellIs" dxfId="401" priority="248" operator="equal">
      <formula>$C$6</formula>
    </cfRule>
  </conditionalFormatting>
  <conditionalFormatting sqref="AC14">
    <cfRule type="cellIs" dxfId="400" priority="251" operator="equal">
      <formula>$C$7</formula>
    </cfRule>
  </conditionalFormatting>
  <conditionalFormatting sqref="AF14">
    <cfRule type="cellIs" dxfId="399" priority="250" operator="equal">
      <formula>$C$4</formula>
    </cfRule>
  </conditionalFormatting>
  <conditionalFormatting sqref="AG14">
    <cfRule type="cellIs" dxfId="398" priority="249" operator="equal">
      <formula>$C$5</formula>
    </cfRule>
  </conditionalFormatting>
  <conditionalFormatting sqref="AD14">
    <cfRule type="cellIs" dxfId="397" priority="245" operator="equal">
      <formula>$C$6</formula>
    </cfRule>
  </conditionalFormatting>
  <conditionalFormatting sqref="AD14">
    <cfRule type="containsBlanks" dxfId="396" priority="246">
      <formula>LEN(TRIM(AD14))=0</formula>
    </cfRule>
  </conditionalFormatting>
  <conditionalFormatting sqref="H18:H19">
    <cfRule type="containsBlanks" dxfId="395" priority="244">
      <formula>LEN(TRIM(H18))=0</formula>
    </cfRule>
  </conditionalFormatting>
  <conditionalFormatting sqref="H20">
    <cfRule type="containsBlanks" dxfId="394" priority="243">
      <formula>LEN(TRIM(H20))=0</formula>
    </cfRule>
  </conditionalFormatting>
  <conditionalFormatting sqref="I15">
    <cfRule type="containsBlanks" dxfId="393" priority="242">
      <formula>LEN(TRIM(I15))=0</formula>
    </cfRule>
  </conditionalFormatting>
  <conditionalFormatting sqref="I15">
    <cfRule type="cellIs" dxfId="392" priority="241" operator="equal">
      <formula>$C$4</formula>
    </cfRule>
  </conditionalFormatting>
  <conditionalFormatting sqref="I18">
    <cfRule type="containsBlanks" dxfId="391" priority="240">
      <formula>LEN(TRIM(I18))=0</formula>
    </cfRule>
  </conditionalFormatting>
  <conditionalFormatting sqref="I18">
    <cfRule type="cellIs" dxfId="390" priority="239" operator="equal">
      <formula>$C$4</formula>
    </cfRule>
  </conditionalFormatting>
  <conditionalFormatting sqref="I19">
    <cfRule type="containsBlanks" dxfId="389" priority="238">
      <formula>LEN(TRIM(I19))=0</formula>
    </cfRule>
  </conditionalFormatting>
  <conditionalFormatting sqref="I19">
    <cfRule type="cellIs" dxfId="388" priority="237" operator="equal">
      <formula>$C$4</formula>
    </cfRule>
  </conditionalFormatting>
  <conditionalFormatting sqref="I20">
    <cfRule type="containsBlanks" dxfId="387" priority="236">
      <formula>LEN(TRIM(I20))=0</formula>
    </cfRule>
  </conditionalFormatting>
  <conditionalFormatting sqref="I20">
    <cfRule type="cellIs" dxfId="386" priority="235" operator="equal">
      <formula>$C$4</formula>
    </cfRule>
  </conditionalFormatting>
  <conditionalFormatting sqref="I22">
    <cfRule type="containsBlanks" dxfId="385" priority="234">
      <formula>LEN(TRIM(I22))=0</formula>
    </cfRule>
  </conditionalFormatting>
  <conditionalFormatting sqref="I22">
    <cfRule type="cellIs" dxfId="384" priority="233" operator="equal">
      <formula>$C$4</formula>
    </cfRule>
  </conditionalFormatting>
  <conditionalFormatting sqref="I23">
    <cfRule type="containsBlanks" dxfId="383" priority="232">
      <formula>LEN(TRIM(I23))=0</formula>
    </cfRule>
  </conditionalFormatting>
  <conditionalFormatting sqref="I23">
    <cfRule type="cellIs" dxfId="382" priority="231" operator="equal">
      <formula>$C$4</formula>
    </cfRule>
  </conditionalFormatting>
  <conditionalFormatting sqref="I24">
    <cfRule type="containsBlanks" dxfId="381" priority="230">
      <formula>LEN(TRIM(I24))=0</formula>
    </cfRule>
  </conditionalFormatting>
  <conditionalFormatting sqref="I24">
    <cfRule type="cellIs" dxfId="380" priority="229" operator="equal">
      <formula>$C$4</formula>
    </cfRule>
  </conditionalFormatting>
  <conditionalFormatting sqref="O19 R19">
    <cfRule type="containsBlanks" dxfId="379" priority="188">
      <formula>LEN(TRIM(O19))=0</formula>
    </cfRule>
  </conditionalFormatting>
  <conditionalFormatting sqref="O19">
    <cfRule type="cellIs" dxfId="378" priority="187" operator="equal">
      <formula>$C$4</formula>
    </cfRule>
  </conditionalFormatting>
  <conditionalFormatting sqref="O20 R20">
    <cfRule type="containsBlanks" dxfId="377" priority="186">
      <formula>LEN(TRIM(O20))=0</formula>
    </cfRule>
  </conditionalFormatting>
  <conditionalFormatting sqref="O20">
    <cfRule type="cellIs" dxfId="376" priority="185" operator="equal">
      <formula>$C$4</formula>
    </cfRule>
  </conditionalFormatting>
  <conditionalFormatting sqref="L15">
    <cfRule type="containsBlanks" dxfId="375" priority="228">
      <formula>LEN(TRIM(L15))=0</formula>
    </cfRule>
  </conditionalFormatting>
  <conditionalFormatting sqref="L15">
    <cfRule type="cellIs" dxfId="374" priority="227" operator="equal">
      <formula>$C$4</formula>
    </cfRule>
  </conditionalFormatting>
  <conditionalFormatting sqref="L18">
    <cfRule type="containsBlanks" dxfId="373" priority="226">
      <formula>LEN(TRIM(L18))=0</formula>
    </cfRule>
  </conditionalFormatting>
  <conditionalFormatting sqref="L18">
    <cfRule type="cellIs" dxfId="372" priority="225" operator="equal">
      <formula>$C$4</formula>
    </cfRule>
  </conditionalFormatting>
  <conditionalFormatting sqref="L19">
    <cfRule type="containsBlanks" dxfId="371" priority="224">
      <formula>LEN(TRIM(L19))=0</formula>
    </cfRule>
  </conditionalFormatting>
  <conditionalFormatting sqref="L19">
    <cfRule type="cellIs" dxfId="370" priority="223" operator="equal">
      <formula>$C$4</formula>
    </cfRule>
  </conditionalFormatting>
  <conditionalFormatting sqref="L20">
    <cfRule type="containsBlanks" dxfId="369" priority="222">
      <formula>LEN(TRIM(L20))=0</formula>
    </cfRule>
  </conditionalFormatting>
  <conditionalFormatting sqref="L20">
    <cfRule type="cellIs" dxfId="368" priority="221" operator="equal">
      <formula>$C$4</formula>
    </cfRule>
  </conditionalFormatting>
  <conditionalFormatting sqref="L22">
    <cfRule type="containsBlanks" dxfId="367" priority="220">
      <formula>LEN(TRIM(L22))=0</formula>
    </cfRule>
  </conditionalFormatting>
  <conditionalFormatting sqref="L22">
    <cfRule type="cellIs" dxfId="366" priority="219" operator="equal">
      <formula>$C$4</formula>
    </cfRule>
  </conditionalFormatting>
  <conditionalFormatting sqref="L23">
    <cfRule type="containsBlanks" dxfId="365" priority="218">
      <formula>LEN(TRIM(L23))=0</formula>
    </cfRule>
  </conditionalFormatting>
  <conditionalFormatting sqref="L23">
    <cfRule type="cellIs" dxfId="364" priority="217" operator="equal">
      <formula>$C$4</formula>
    </cfRule>
  </conditionalFormatting>
  <conditionalFormatting sqref="L24">
    <cfRule type="containsBlanks" dxfId="363" priority="216">
      <formula>LEN(TRIM(L24))=0</formula>
    </cfRule>
  </conditionalFormatting>
  <conditionalFormatting sqref="L24">
    <cfRule type="cellIs" dxfId="362" priority="215" operator="equal">
      <formula>$C$4</formula>
    </cfRule>
  </conditionalFormatting>
  <conditionalFormatting sqref="O11:P11 R11">
    <cfRule type="containsBlanks" dxfId="361" priority="200">
      <formula>LEN(TRIM(O11))=0</formula>
    </cfRule>
  </conditionalFormatting>
  <conditionalFormatting sqref="O11:P11">
    <cfRule type="cellIs" dxfId="360" priority="199" operator="equal">
      <formula>$C$4</formula>
    </cfRule>
  </conditionalFormatting>
  <conditionalFormatting sqref="U19 X19:Y19">
    <cfRule type="containsBlanks" dxfId="359" priority="166">
      <formula>LEN(TRIM(U19))=0</formula>
    </cfRule>
  </conditionalFormatting>
  <conditionalFormatting sqref="U19">
    <cfRule type="cellIs" dxfId="358" priority="165" operator="equal">
      <formula>$C$4</formula>
    </cfRule>
  </conditionalFormatting>
  <conditionalFormatting sqref="V15">
    <cfRule type="containsBlanks" dxfId="357" priority="132">
      <formula>LEN(TRIM(V15))=0</formula>
    </cfRule>
  </conditionalFormatting>
  <conditionalFormatting sqref="V15">
    <cfRule type="cellIs" dxfId="356" priority="131" operator="equal">
      <formula>$C$4</formula>
    </cfRule>
  </conditionalFormatting>
  <conditionalFormatting sqref="O12 R12">
    <cfRule type="containsBlanks" dxfId="355" priority="198">
      <formula>LEN(TRIM(O12))=0</formula>
    </cfRule>
  </conditionalFormatting>
  <conditionalFormatting sqref="O12">
    <cfRule type="cellIs" dxfId="354" priority="197" operator="equal">
      <formula>$C$4</formula>
    </cfRule>
  </conditionalFormatting>
  <conditionalFormatting sqref="O14 R14">
    <cfRule type="containsBlanks" dxfId="353" priority="196">
      <formula>LEN(TRIM(O14))=0</formula>
    </cfRule>
  </conditionalFormatting>
  <conditionalFormatting sqref="O14">
    <cfRule type="cellIs" dxfId="352" priority="195" operator="equal">
      <formula>$C$4</formula>
    </cfRule>
  </conditionalFormatting>
  <conditionalFormatting sqref="O15 R15">
    <cfRule type="containsBlanks" dxfId="351" priority="194">
      <formula>LEN(TRIM(O15))=0</formula>
    </cfRule>
  </conditionalFormatting>
  <conditionalFormatting sqref="O15">
    <cfRule type="cellIs" dxfId="350" priority="193" operator="equal">
      <formula>$C$4</formula>
    </cfRule>
  </conditionalFormatting>
  <conditionalFormatting sqref="O16 R16">
    <cfRule type="containsBlanks" dxfId="349" priority="192">
      <formula>LEN(TRIM(O16))=0</formula>
    </cfRule>
  </conditionalFormatting>
  <conditionalFormatting sqref="O16">
    <cfRule type="cellIs" dxfId="348" priority="191" operator="equal">
      <formula>$C$4</formula>
    </cfRule>
  </conditionalFormatting>
  <conditionalFormatting sqref="O18 R18">
    <cfRule type="containsBlanks" dxfId="347" priority="190">
      <formula>LEN(TRIM(O18))=0</formula>
    </cfRule>
  </conditionalFormatting>
  <conditionalFormatting sqref="O18">
    <cfRule type="cellIs" dxfId="346" priority="189" operator="equal">
      <formula>$C$4</formula>
    </cfRule>
  </conditionalFormatting>
  <conditionalFormatting sqref="O22 R22">
    <cfRule type="containsBlanks" dxfId="345" priority="184">
      <formula>LEN(TRIM(O22))=0</formula>
    </cfRule>
  </conditionalFormatting>
  <conditionalFormatting sqref="O22">
    <cfRule type="cellIs" dxfId="344" priority="183" operator="equal">
      <formula>$C$4</formula>
    </cfRule>
  </conditionalFormatting>
  <conditionalFormatting sqref="O23 R23">
    <cfRule type="containsBlanks" dxfId="343" priority="182">
      <formula>LEN(TRIM(O23))=0</formula>
    </cfRule>
  </conditionalFormatting>
  <conditionalFormatting sqref="O23">
    <cfRule type="cellIs" dxfId="342" priority="181" operator="equal">
      <formula>$C$4</formula>
    </cfRule>
  </conditionalFormatting>
  <conditionalFormatting sqref="O24 R24">
    <cfRule type="containsBlanks" dxfId="341" priority="180">
      <formula>LEN(TRIM(O24))=0</formula>
    </cfRule>
  </conditionalFormatting>
  <conditionalFormatting sqref="O24">
    <cfRule type="cellIs" dxfId="340" priority="179" operator="equal">
      <formula>$C$4</formula>
    </cfRule>
  </conditionalFormatting>
  <conditionalFormatting sqref="U11:V11 X11:Y11">
    <cfRule type="containsBlanks" dxfId="339" priority="178">
      <formula>LEN(TRIM(U11))=0</formula>
    </cfRule>
  </conditionalFormatting>
  <conditionalFormatting sqref="U11:V11">
    <cfRule type="cellIs" dxfId="338" priority="177" operator="equal">
      <formula>$C$4</formula>
    </cfRule>
  </conditionalFormatting>
  <conditionalFormatting sqref="U12 X12:Y12">
    <cfRule type="containsBlanks" dxfId="337" priority="176">
      <formula>LEN(TRIM(U12))=0</formula>
    </cfRule>
  </conditionalFormatting>
  <conditionalFormatting sqref="U12">
    <cfRule type="cellIs" dxfId="336" priority="175" operator="equal">
      <formula>$C$4</formula>
    </cfRule>
  </conditionalFormatting>
  <conditionalFormatting sqref="U14 X14:Y14">
    <cfRule type="containsBlanks" dxfId="335" priority="174">
      <formula>LEN(TRIM(U14))=0</formula>
    </cfRule>
  </conditionalFormatting>
  <conditionalFormatting sqref="U14">
    <cfRule type="cellIs" dxfId="334" priority="173" operator="equal">
      <formula>$C$4</formula>
    </cfRule>
  </conditionalFormatting>
  <conditionalFormatting sqref="U15 X15:Y15">
    <cfRule type="containsBlanks" dxfId="333" priority="172">
      <formula>LEN(TRIM(U15))=0</formula>
    </cfRule>
  </conditionalFormatting>
  <conditionalFormatting sqref="U15">
    <cfRule type="cellIs" dxfId="332" priority="171" operator="equal">
      <formula>$C$4</formula>
    </cfRule>
  </conditionalFormatting>
  <conditionalFormatting sqref="U16 X16:Y16">
    <cfRule type="containsBlanks" dxfId="331" priority="170">
      <formula>LEN(TRIM(U16))=0</formula>
    </cfRule>
  </conditionalFormatting>
  <conditionalFormatting sqref="U16">
    <cfRule type="cellIs" dxfId="330" priority="169" operator="equal">
      <formula>$C$4</formula>
    </cfRule>
  </conditionalFormatting>
  <conditionalFormatting sqref="U18 X18:Y18">
    <cfRule type="containsBlanks" dxfId="329" priority="168">
      <formula>LEN(TRIM(U18))=0</formula>
    </cfRule>
  </conditionalFormatting>
  <conditionalFormatting sqref="U18">
    <cfRule type="cellIs" dxfId="328" priority="167" operator="equal">
      <formula>$C$4</formula>
    </cfRule>
  </conditionalFormatting>
  <conditionalFormatting sqref="U20 X20:Y20">
    <cfRule type="containsBlanks" dxfId="327" priority="164">
      <formula>LEN(TRIM(U20))=0</formula>
    </cfRule>
  </conditionalFormatting>
  <conditionalFormatting sqref="U20">
    <cfRule type="cellIs" dxfId="326" priority="163" operator="equal">
      <formula>$C$4</formula>
    </cfRule>
  </conditionalFormatting>
  <conditionalFormatting sqref="U22 X22:Y22">
    <cfRule type="containsBlanks" dxfId="325" priority="162">
      <formula>LEN(TRIM(U22))=0</formula>
    </cfRule>
  </conditionalFormatting>
  <conditionalFormatting sqref="U22">
    <cfRule type="cellIs" dxfId="324" priority="161" operator="equal">
      <formula>$C$4</formula>
    </cfRule>
  </conditionalFormatting>
  <conditionalFormatting sqref="U23 X23:Y23">
    <cfRule type="containsBlanks" dxfId="323" priority="160">
      <formula>LEN(TRIM(U23))=0</formula>
    </cfRule>
  </conditionalFormatting>
  <conditionalFormatting sqref="U23">
    <cfRule type="cellIs" dxfId="322" priority="159" operator="equal">
      <formula>$C$4</formula>
    </cfRule>
  </conditionalFormatting>
  <conditionalFormatting sqref="U24 X24:Y24">
    <cfRule type="containsBlanks" dxfId="321" priority="158">
      <formula>LEN(TRIM(U24))=0</formula>
    </cfRule>
  </conditionalFormatting>
  <conditionalFormatting sqref="U24">
    <cfRule type="cellIs" dxfId="320" priority="157" operator="equal">
      <formula>$C$4</formula>
    </cfRule>
  </conditionalFormatting>
  <conditionalFormatting sqref="V24">
    <cfRule type="cellIs" dxfId="319" priority="117" operator="equal">
      <formula>$C$4</formula>
    </cfRule>
  </conditionalFormatting>
  <conditionalFormatting sqref="P12">
    <cfRule type="containsBlanks" dxfId="318" priority="156">
      <formula>LEN(TRIM(P12))=0</formula>
    </cfRule>
  </conditionalFormatting>
  <conditionalFormatting sqref="P12">
    <cfRule type="cellIs" dxfId="317" priority="155" operator="equal">
      <formula>$C$4</formula>
    </cfRule>
  </conditionalFormatting>
  <conditionalFormatting sqref="P14">
    <cfRule type="containsBlanks" dxfId="316" priority="154">
      <formula>LEN(TRIM(P14))=0</formula>
    </cfRule>
  </conditionalFormatting>
  <conditionalFormatting sqref="P14">
    <cfRule type="cellIs" dxfId="315" priority="153" operator="equal">
      <formula>$C$4</formula>
    </cfRule>
  </conditionalFormatting>
  <conditionalFormatting sqref="P15">
    <cfRule type="containsBlanks" dxfId="314" priority="152">
      <formula>LEN(TRIM(P15))=0</formula>
    </cfRule>
  </conditionalFormatting>
  <conditionalFormatting sqref="P15">
    <cfRule type="cellIs" dxfId="313" priority="151" operator="equal">
      <formula>$C$4</formula>
    </cfRule>
  </conditionalFormatting>
  <conditionalFormatting sqref="P16">
    <cfRule type="containsBlanks" dxfId="312" priority="150">
      <formula>LEN(TRIM(P16))=0</formula>
    </cfRule>
  </conditionalFormatting>
  <conditionalFormatting sqref="P16">
    <cfRule type="cellIs" dxfId="311" priority="149" operator="equal">
      <formula>$C$4</formula>
    </cfRule>
  </conditionalFormatting>
  <conditionalFormatting sqref="P18">
    <cfRule type="containsBlanks" dxfId="310" priority="148">
      <formula>LEN(TRIM(P18))=0</formula>
    </cfRule>
  </conditionalFormatting>
  <conditionalFormatting sqref="P18">
    <cfRule type="cellIs" dxfId="309" priority="147" operator="equal">
      <formula>$C$4</formula>
    </cfRule>
  </conditionalFormatting>
  <conditionalFormatting sqref="P19">
    <cfRule type="containsBlanks" dxfId="308" priority="146">
      <formula>LEN(TRIM(P19))=0</formula>
    </cfRule>
  </conditionalFormatting>
  <conditionalFormatting sqref="P19">
    <cfRule type="cellIs" dxfId="307" priority="145" operator="equal">
      <formula>$C$4</formula>
    </cfRule>
  </conditionalFormatting>
  <conditionalFormatting sqref="P20">
    <cfRule type="containsBlanks" dxfId="306" priority="144">
      <formula>LEN(TRIM(P20))=0</formula>
    </cfRule>
  </conditionalFormatting>
  <conditionalFormatting sqref="P20">
    <cfRule type="cellIs" dxfId="305" priority="143" operator="equal">
      <formula>$C$4</formula>
    </cfRule>
  </conditionalFormatting>
  <conditionalFormatting sqref="P22">
    <cfRule type="containsBlanks" dxfId="304" priority="142">
      <formula>LEN(TRIM(P22))=0</formula>
    </cfRule>
  </conditionalFormatting>
  <conditionalFormatting sqref="P22">
    <cfRule type="cellIs" dxfId="303" priority="141" operator="equal">
      <formula>$C$4</formula>
    </cfRule>
  </conditionalFormatting>
  <conditionalFormatting sqref="P23">
    <cfRule type="containsBlanks" dxfId="302" priority="140">
      <formula>LEN(TRIM(P23))=0</formula>
    </cfRule>
  </conditionalFormatting>
  <conditionalFormatting sqref="P23">
    <cfRule type="cellIs" dxfId="301" priority="139" operator="equal">
      <formula>$C$4</formula>
    </cfRule>
  </conditionalFormatting>
  <conditionalFormatting sqref="P24">
    <cfRule type="containsBlanks" dxfId="300" priority="138">
      <formula>LEN(TRIM(P24))=0</formula>
    </cfRule>
  </conditionalFormatting>
  <conditionalFormatting sqref="P24">
    <cfRule type="cellIs" dxfId="299" priority="137" operator="equal">
      <formula>$C$4</formula>
    </cfRule>
  </conditionalFormatting>
  <conditionalFormatting sqref="V12">
    <cfRule type="containsBlanks" dxfId="298" priority="136">
      <formula>LEN(TRIM(V12))=0</formula>
    </cfRule>
  </conditionalFormatting>
  <conditionalFormatting sqref="V12">
    <cfRule type="cellIs" dxfId="297" priority="135" operator="equal">
      <formula>$C$4</formula>
    </cfRule>
  </conditionalFormatting>
  <conditionalFormatting sqref="V14">
    <cfRule type="containsBlanks" dxfId="296" priority="134">
      <formula>LEN(TRIM(V14))=0</formula>
    </cfRule>
  </conditionalFormatting>
  <conditionalFormatting sqref="V14">
    <cfRule type="cellIs" dxfId="295" priority="133" operator="equal">
      <formula>$C$4</formula>
    </cfRule>
  </conditionalFormatting>
  <conditionalFormatting sqref="V16">
    <cfRule type="containsBlanks" dxfId="294" priority="130">
      <formula>LEN(TRIM(V16))=0</formula>
    </cfRule>
  </conditionalFormatting>
  <conditionalFormatting sqref="V16">
    <cfRule type="cellIs" dxfId="293" priority="129" operator="equal">
      <formula>$C$4</formula>
    </cfRule>
  </conditionalFormatting>
  <conditionalFormatting sqref="V18">
    <cfRule type="containsBlanks" dxfId="292" priority="128">
      <formula>LEN(TRIM(V18))=0</formula>
    </cfRule>
  </conditionalFormatting>
  <conditionalFormatting sqref="V18">
    <cfRule type="cellIs" dxfId="291" priority="127" operator="equal">
      <formula>$C$4</formula>
    </cfRule>
  </conditionalFormatting>
  <conditionalFormatting sqref="V19">
    <cfRule type="containsBlanks" dxfId="290" priority="126">
      <formula>LEN(TRIM(V19))=0</formula>
    </cfRule>
  </conditionalFormatting>
  <conditionalFormatting sqref="V19">
    <cfRule type="cellIs" dxfId="289" priority="125" operator="equal">
      <formula>$C$4</formula>
    </cfRule>
  </conditionalFormatting>
  <conditionalFormatting sqref="V20">
    <cfRule type="containsBlanks" dxfId="288" priority="124">
      <formula>LEN(TRIM(V20))=0</formula>
    </cfRule>
  </conditionalFormatting>
  <conditionalFormatting sqref="V20">
    <cfRule type="cellIs" dxfId="287" priority="123" operator="equal">
      <formula>$C$4</formula>
    </cfRule>
  </conditionalFormatting>
  <conditionalFormatting sqref="V22">
    <cfRule type="containsBlanks" dxfId="286" priority="122">
      <formula>LEN(TRIM(V22))=0</formula>
    </cfRule>
  </conditionalFormatting>
  <conditionalFormatting sqref="V22">
    <cfRule type="cellIs" dxfId="285" priority="121" operator="equal">
      <formula>$C$4</formula>
    </cfRule>
  </conditionalFormatting>
  <conditionalFormatting sqref="V23">
    <cfRule type="containsBlanks" dxfId="284" priority="120">
      <formula>LEN(TRIM(V23))=0</formula>
    </cfRule>
  </conditionalFormatting>
  <conditionalFormatting sqref="V23">
    <cfRule type="cellIs" dxfId="283" priority="119" operator="equal">
      <formula>$C$4</formula>
    </cfRule>
  </conditionalFormatting>
  <conditionalFormatting sqref="V24">
    <cfRule type="containsBlanks" dxfId="282" priority="118">
      <formula>LEN(TRIM(V24))=0</formula>
    </cfRule>
  </conditionalFormatting>
  <conditionalFormatting sqref="T15">
    <cfRule type="cellIs" dxfId="281" priority="116" operator="equal">
      <formula>$C$6</formula>
    </cfRule>
  </conditionalFormatting>
  <conditionalFormatting sqref="T15">
    <cfRule type="cellIs" dxfId="280" priority="115" operator="equal">
      <formula>$C$6</formula>
    </cfRule>
  </conditionalFormatting>
  <conditionalFormatting sqref="J15">
    <cfRule type="containsBlanks" dxfId="279" priority="114">
      <formula>LEN(TRIM(J15))=0</formula>
    </cfRule>
  </conditionalFormatting>
  <conditionalFormatting sqref="J15">
    <cfRule type="cellIs" dxfId="278" priority="113" operator="equal">
      <formula>$C$4</formula>
    </cfRule>
  </conditionalFormatting>
  <conditionalFormatting sqref="J16">
    <cfRule type="containsBlanks" dxfId="277" priority="112">
      <formula>LEN(TRIM(J16))=0</formula>
    </cfRule>
  </conditionalFormatting>
  <conditionalFormatting sqref="J16">
    <cfRule type="cellIs" dxfId="276" priority="111" operator="equal">
      <formula>$C$4</formula>
    </cfRule>
  </conditionalFormatting>
  <conditionalFormatting sqref="J18">
    <cfRule type="containsBlanks" dxfId="275" priority="110">
      <formula>LEN(TRIM(J18))=0</formula>
    </cfRule>
  </conditionalFormatting>
  <conditionalFormatting sqref="J18">
    <cfRule type="cellIs" dxfId="274" priority="109" operator="equal">
      <formula>$C$4</formula>
    </cfRule>
  </conditionalFormatting>
  <conditionalFormatting sqref="J19">
    <cfRule type="containsBlanks" dxfId="273" priority="108">
      <formula>LEN(TRIM(J19))=0</formula>
    </cfRule>
  </conditionalFormatting>
  <conditionalFormatting sqref="J19">
    <cfRule type="cellIs" dxfId="272" priority="107" operator="equal">
      <formula>$C$4</formula>
    </cfRule>
  </conditionalFormatting>
  <conditionalFormatting sqref="J20">
    <cfRule type="containsBlanks" dxfId="271" priority="106">
      <formula>LEN(TRIM(J20))=0</formula>
    </cfRule>
  </conditionalFormatting>
  <conditionalFormatting sqref="J20">
    <cfRule type="cellIs" dxfId="270" priority="105" operator="equal">
      <formula>$C$4</formula>
    </cfRule>
  </conditionalFormatting>
  <conditionalFormatting sqref="J22">
    <cfRule type="containsBlanks" dxfId="269" priority="104">
      <formula>LEN(TRIM(J22))=0</formula>
    </cfRule>
  </conditionalFormatting>
  <conditionalFormatting sqref="J22">
    <cfRule type="cellIs" dxfId="268" priority="103" operator="equal">
      <formula>$C$4</formula>
    </cfRule>
  </conditionalFormatting>
  <conditionalFormatting sqref="J23">
    <cfRule type="containsBlanks" dxfId="267" priority="102">
      <formula>LEN(TRIM(J23))=0</formula>
    </cfRule>
  </conditionalFormatting>
  <conditionalFormatting sqref="J23">
    <cfRule type="cellIs" dxfId="266" priority="101" operator="equal">
      <formula>$C$4</formula>
    </cfRule>
  </conditionalFormatting>
  <conditionalFormatting sqref="J24">
    <cfRule type="containsBlanks" dxfId="265" priority="100">
      <formula>LEN(TRIM(J24))=0</formula>
    </cfRule>
  </conditionalFormatting>
  <conditionalFormatting sqref="J24">
    <cfRule type="cellIs" dxfId="264" priority="99" operator="equal">
      <formula>$C$4</formula>
    </cfRule>
  </conditionalFormatting>
  <conditionalFormatting sqref="K15">
    <cfRule type="containsBlanks" dxfId="263" priority="98">
      <formula>LEN(TRIM(K15))=0</formula>
    </cfRule>
  </conditionalFormatting>
  <conditionalFormatting sqref="K15">
    <cfRule type="cellIs" dxfId="262" priority="97" operator="equal">
      <formula>$C$4</formula>
    </cfRule>
  </conditionalFormatting>
  <conditionalFormatting sqref="K16">
    <cfRule type="containsBlanks" dxfId="261" priority="96">
      <formula>LEN(TRIM(K16))=0</formula>
    </cfRule>
  </conditionalFormatting>
  <conditionalFormatting sqref="K16">
    <cfRule type="cellIs" dxfId="260" priority="95" operator="equal">
      <formula>$C$4</formula>
    </cfRule>
  </conditionalFormatting>
  <conditionalFormatting sqref="K18">
    <cfRule type="containsBlanks" dxfId="259" priority="94">
      <formula>LEN(TRIM(K18))=0</formula>
    </cfRule>
  </conditionalFormatting>
  <conditionalFormatting sqref="K18">
    <cfRule type="cellIs" dxfId="258" priority="93" operator="equal">
      <formula>$C$4</formula>
    </cfRule>
  </conditionalFormatting>
  <conditionalFormatting sqref="K19">
    <cfRule type="containsBlanks" dxfId="257" priority="92">
      <formula>LEN(TRIM(K19))=0</formula>
    </cfRule>
  </conditionalFormatting>
  <conditionalFormatting sqref="K19">
    <cfRule type="cellIs" dxfId="256" priority="91" operator="equal">
      <formula>$C$4</formula>
    </cfRule>
  </conditionalFormatting>
  <conditionalFormatting sqref="K20">
    <cfRule type="containsBlanks" dxfId="255" priority="90">
      <formula>LEN(TRIM(K20))=0</formula>
    </cfRule>
  </conditionalFormatting>
  <conditionalFormatting sqref="K20">
    <cfRule type="cellIs" dxfId="254" priority="89" operator="equal">
      <formula>$C$4</formula>
    </cfRule>
  </conditionalFormatting>
  <conditionalFormatting sqref="K22">
    <cfRule type="containsBlanks" dxfId="253" priority="88">
      <formula>LEN(TRIM(K22))=0</formula>
    </cfRule>
  </conditionalFormatting>
  <conditionalFormatting sqref="K22">
    <cfRule type="cellIs" dxfId="252" priority="87" operator="equal">
      <formula>$C$4</formula>
    </cfRule>
  </conditionalFormatting>
  <conditionalFormatting sqref="K23">
    <cfRule type="containsBlanks" dxfId="251" priority="86">
      <formula>LEN(TRIM(K23))=0</formula>
    </cfRule>
  </conditionalFormatting>
  <conditionalFormatting sqref="K23">
    <cfRule type="cellIs" dxfId="250" priority="85" operator="equal">
      <formula>$C$4</formula>
    </cfRule>
  </conditionalFormatting>
  <conditionalFormatting sqref="K24">
    <cfRule type="containsBlanks" dxfId="249" priority="84">
      <formula>LEN(TRIM(K24))=0</formula>
    </cfRule>
  </conditionalFormatting>
  <conditionalFormatting sqref="K24">
    <cfRule type="cellIs" dxfId="248" priority="83" operator="equal">
      <formula>$C$4</formula>
    </cfRule>
  </conditionalFormatting>
  <conditionalFormatting sqref="M15">
    <cfRule type="containsBlanks" dxfId="247" priority="82">
      <formula>LEN(TRIM(M15))=0</formula>
    </cfRule>
  </conditionalFormatting>
  <conditionalFormatting sqref="M15">
    <cfRule type="cellIs" dxfId="246" priority="81" operator="equal">
      <formula>$C$4</formula>
    </cfRule>
  </conditionalFormatting>
  <conditionalFormatting sqref="M18">
    <cfRule type="containsBlanks" dxfId="245" priority="80">
      <formula>LEN(TRIM(M18))=0</formula>
    </cfRule>
  </conditionalFormatting>
  <conditionalFormatting sqref="M18">
    <cfRule type="cellIs" dxfId="244" priority="79" operator="equal">
      <formula>$C$4</formula>
    </cfRule>
  </conditionalFormatting>
  <conditionalFormatting sqref="M19">
    <cfRule type="containsBlanks" dxfId="243" priority="78">
      <formula>LEN(TRIM(M19))=0</formula>
    </cfRule>
  </conditionalFormatting>
  <conditionalFormatting sqref="M19">
    <cfRule type="cellIs" dxfId="242" priority="77" operator="equal">
      <formula>$C$4</formula>
    </cfRule>
  </conditionalFormatting>
  <conditionalFormatting sqref="M20">
    <cfRule type="containsBlanks" dxfId="241" priority="76">
      <formula>LEN(TRIM(M20))=0</formula>
    </cfRule>
  </conditionalFormatting>
  <conditionalFormatting sqref="M20">
    <cfRule type="cellIs" dxfId="240" priority="75" operator="equal">
      <formula>$C$4</formula>
    </cfRule>
  </conditionalFormatting>
  <conditionalFormatting sqref="M22">
    <cfRule type="containsBlanks" dxfId="239" priority="74">
      <formula>LEN(TRIM(M22))=0</formula>
    </cfRule>
  </conditionalFormatting>
  <conditionalFormatting sqref="M22">
    <cfRule type="cellIs" dxfId="238" priority="73" operator="equal">
      <formula>$C$4</formula>
    </cfRule>
  </conditionalFormatting>
  <conditionalFormatting sqref="M23">
    <cfRule type="containsBlanks" dxfId="237" priority="72">
      <formula>LEN(TRIM(M23))=0</formula>
    </cfRule>
  </conditionalFormatting>
  <conditionalFormatting sqref="M23">
    <cfRule type="cellIs" dxfId="236" priority="71" operator="equal">
      <formula>$C$4</formula>
    </cfRule>
  </conditionalFormatting>
  <conditionalFormatting sqref="M24">
    <cfRule type="containsBlanks" dxfId="235" priority="70">
      <formula>LEN(TRIM(M24))=0</formula>
    </cfRule>
  </conditionalFormatting>
  <conditionalFormatting sqref="M24">
    <cfRule type="cellIs" dxfId="234" priority="69" operator="equal">
      <formula>$C$4</formula>
    </cfRule>
  </conditionalFormatting>
  <conditionalFormatting sqref="Q11:Q12 Q14">
    <cfRule type="containsBlanks" dxfId="233" priority="68">
      <formula>LEN(TRIM(Q11))=0</formula>
    </cfRule>
  </conditionalFormatting>
  <conditionalFormatting sqref="Q17">
    <cfRule type="cellIs" dxfId="232" priority="67" operator="equal">
      <formula>$C$4</formula>
    </cfRule>
  </conditionalFormatting>
  <conditionalFormatting sqref="Q15">
    <cfRule type="containsBlanks" dxfId="231" priority="66">
      <formula>LEN(TRIM(Q15))=0</formula>
    </cfRule>
  </conditionalFormatting>
  <conditionalFormatting sqref="Q15">
    <cfRule type="cellIs" dxfId="230" priority="65" operator="equal">
      <formula>$C$4</formula>
    </cfRule>
  </conditionalFormatting>
  <conditionalFormatting sqref="Q16">
    <cfRule type="containsBlanks" dxfId="229" priority="64">
      <formula>LEN(TRIM(Q16))=0</formula>
    </cfRule>
  </conditionalFormatting>
  <conditionalFormatting sqref="Q16">
    <cfRule type="cellIs" dxfId="228" priority="63" operator="equal">
      <formula>$C$4</formula>
    </cfRule>
  </conditionalFormatting>
  <conditionalFormatting sqref="Q18">
    <cfRule type="containsBlanks" dxfId="227" priority="62">
      <formula>LEN(TRIM(Q18))=0</formula>
    </cfRule>
  </conditionalFormatting>
  <conditionalFormatting sqref="Q18">
    <cfRule type="cellIs" dxfId="226" priority="61" operator="equal">
      <formula>$C$4</formula>
    </cfRule>
  </conditionalFormatting>
  <conditionalFormatting sqref="Q19">
    <cfRule type="containsBlanks" dxfId="225" priority="60">
      <formula>LEN(TRIM(Q19))=0</formula>
    </cfRule>
  </conditionalFormatting>
  <conditionalFormatting sqref="Q19">
    <cfRule type="cellIs" dxfId="224" priority="59" operator="equal">
      <formula>$C$4</formula>
    </cfRule>
  </conditionalFormatting>
  <conditionalFormatting sqref="Q20">
    <cfRule type="containsBlanks" dxfId="223" priority="58">
      <formula>LEN(TRIM(Q20))=0</formula>
    </cfRule>
  </conditionalFormatting>
  <conditionalFormatting sqref="Q20">
    <cfRule type="cellIs" dxfId="222" priority="57" operator="equal">
      <formula>$C$4</formula>
    </cfRule>
  </conditionalFormatting>
  <conditionalFormatting sqref="Q22">
    <cfRule type="containsBlanks" dxfId="221" priority="56">
      <formula>LEN(TRIM(Q22))=0</formula>
    </cfRule>
  </conditionalFormatting>
  <conditionalFormatting sqref="Q22">
    <cfRule type="cellIs" dxfId="220" priority="55" operator="equal">
      <formula>$C$4</formula>
    </cfRule>
  </conditionalFormatting>
  <conditionalFormatting sqref="Q23">
    <cfRule type="containsBlanks" dxfId="219" priority="54">
      <formula>LEN(TRIM(Q23))=0</formula>
    </cfRule>
  </conditionalFormatting>
  <conditionalFormatting sqref="Q23">
    <cfRule type="cellIs" dxfId="218" priority="53" operator="equal">
      <formula>$C$4</formula>
    </cfRule>
  </conditionalFormatting>
  <conditionalFormatting sqref="Q24">
    <cfRule type="containsBlanks" dxfId="217" priority="52">
      <formula>LEN(TRIM(Q24))=0</formula>
    </cfRule>
  </conditionalFormatting>
  <conditionalFormatting sqref="Q24">
    <cfRule type="cellIs" dxfId="216" priority="51" operator="equal">
      <formula>$C$4</formula>
    </cfRule>
  </conditionalFormatting>
  <conditionalFormatting sqref="S11:S12 S14 S16">
    <cfRule type="containsBlanks" dxfId="215" priority="50">
      <formula>LEN(TRIM(S11))=0</formula>
    </cfRule>
  </conditionalFormatting>
  <conditionalFormatting sqref="S11:S14">
    <cfRule type="cellIs" dxfId="214" priority="49" operator="equal">
      <formula>$C$4</formula>
    </cfRule>
  </conditionalFormatting>
  <conditionalFormatting sqref="S15">
    <cfRule type="containsBlanks" dxfId="213" priority="48">
      <formula>LEN(TRIM(S15))=0</formula>
    </cfRule>
  </conditionalFormatting>
  <conditionalFormatting sqref="S15">
    <cfRule type="cellIs" dxfId="212" priority="47" operator="equal">
      <formula>$C$4</formula>
    </cfRule>
  </conditionalFormatting>
  <conditionalFormatting sqref="S18">
    <cfRule type="containsBlanks" dxfId="211" priority="46">
      <formula>LEN(TRIM(S18))=0</formula>
    </cfRule>
  </conditionalFormatting>
  <conditionalFormatting sqref="S18">
    <cfRule type="cellIs" dxfId="210" priority="45" operator="equal">
      <formula>$C$4</formula>
    </cfRule>
  </conditionalFormatting>
  <conditionalFormatting sqref="S19">
    <cfRule type="containsBlanks" dxfId="209" priority="44">
      <formula>LEN(TRIM(S19))=0</formula>
    </cfRule>
  </conditionalFormatting>
  <conditionalFormatting sqref="S19">
    <cfRule type="cellIs" dxfId="208" priority="43" operator="equal">
      <formula>$C$4</formula>
    </cfRule>
  </conditionalFormatting>
  <conditionalFormatting sqref="S20">
    <cfRule type="containsBlanks" dxfId="207" priority="42">
      <formula>LEN(TRIM(S20))=0</formula>
    </cfRule>
  </conditionalFormatting>
  <conditionalFormatting sqref="S20">
    <cfRule type="cellIs" dxfId="206" priority="41" operator="equal">
      <formula>$C$4</formula>
    </cfRule>
  </conditionalFormatting>
  <conditionalFormatting sqref="S22">
    <cfRule type="containsBlanks" dxfId="205" priority="40">
      <formula>LEN(TRIM(S22))=0</formula>
    </cfRule>
  </conditionalFormatting>
  <conditionalFormatting sqref="S22">
    <cfRule type="cellIs" dxfId="204" priority="39" operator="equal">
      <formula>$C$4</formula>
    </cfRule>
  </conditionalFormatting>
  <conditionalFormatting sqref="S23">
    <cfRule type="containsBlanks" dxfId="203" priority="38">
      <formula>LEN(TRIM(S23))=0</formula>
    </cfRule>
  </conditionalFormatting>
  <conditionalFormatting sqref="S23">
    <cfRule type="cellIs" dxfId="202" priority="37" operator="equal">
      <formula>$C$4</formula>
    </cfRule>
  </conditionalFormatting>
  <conditionalFormatting sqref="S24">
    <cfRule type="containsBlanks" dxfId="201" priority="36">
      <formula>LEN(TRIM(S24))=0</formula>
    </cfRule>
  </conditionalFormatting>
  <conditionalFormatting sqref="S24">
    <cfRule type="cellIs" dxfId="200" priority="35" operator="equal">
      <formula>$C$4</formula>
    </cfRule>
  </conditionalFormatting>
  <conditionalFormatting sqref="W11:W12 W14">
    <cfRule type="containsBlanks" dxfId="199" priority="34">
      <formula>LEN(TRIM(W11))=0</formula>
    </cfRule>
  </conditionalFormatting>
  <conditionalFormatting sqref="W17">
    <cfRule type="cellIs" dxfId="198" priority="33" operator="equal">
      <formula>$C$4</formula>
    </cfRule>
  </conditionalFormatting>
  <conditionalFormatting sqref="W15">
    <cfRule type="containsBlanks" dxfId="197" priority="16">
      <formula>LEN(TRIM(W15))=0</formula>
    </cfRule>
  </conditionalFormatting>
  <conditionalFormatting sqref="W15">
    <cfRule type="cellIs" dxfId="196" priority="15" operator="equal">
      <formula>$C$4</formula>
    </cfRule>
  </conditionalFormatting>
  <conditionalFormatting sqref="W16">
    <cfRule type="containsBlanks" dxfId="195" priority="14">
      <formula>LEN(TRIM(W16))=0</formula>
    </cfRule>
  </conditionalFormatting>
  <conditionalFormatting sqref="W16">
    <cfRule type="cellIs" dxfId="194" priority="13" operator="equal">
      <formula>$C$4</formula>
    </cfRule>
  </conditionalFormatting>
  <conditionalFormatting sqref="W18">
    <cfRule type="containsBlanks" dxfId="193" priority="12">
      <formula>LEN(TRIM(W18))=0</formula>
    </cfRule>
  </conditionalFormatting>
  <conditionalFormatting sqref="W18">
    <cfRule type="cellIs" dxfId="192" priority="11" operator="equal">
      <formula>$C$4</formula>
    </cfRule>
  </conditionalFormatting>
  <conditionalFormatting sqref="W19">
    <cfRule type="containsBlanks" dxfId="191" priority="10">
      <formula>LEN(TRIM(W19))=0</formula>
    </cfRule>
  </conditionalFormatting>
  <conditionalFormatting sqref="W19">
    <cfRule type="cellIs" dxfId="190" priority="9" operator="equal">
      <formula>$C$4</formula>
    </cfRule>
  </conditionalFormatting>
  <conditionalFormatting sqref="W20">
    <cfRule type="containsBlanks" dxfId="189" priority="8">
      <formula>LEN(TRIM(W20))=0</formula>
    </cfRule>
  </conditionalFormatting>
  <conditionalFormatting sqref="W20">
    <cfRule type="cellIs" dxfId="188" priority="7" operator="equal">
      <formula>$C$4</formula>
    </cfRule>
  </conditionalFormatting>
  <conditionalFormatting sqref="W22">
    <cfRule type="containsBlanks" dxfId="187" priority="6">
      <formula>LEN(TRIM(W22))=0</formula>
    </cfRule>
  </conditionalFormatting>
  <conditionalFormatting sqref="W22">
    <cfRule type="cellIs" dxfId="186" priority="5" operator="equal">
      <formula>$C$4</formula>
    </cfRule>
  </conditionalFormatting>
  <conditionalFormatting sqref="W23">
    <cfRule type="containsBlanks" dxfId="185" priority="4">
      <formula>LEN(TRIM(W23))=0</formula>
    </cfRule>
  </conditionalFormatting>
  <conditionalFormatting sqref="W23">
    <cfRule type="cellIs" dxfId="184" priority="3" operator="equal">
      <formula>$C$4</formula>
    </cfRule>
  </conditionalFormatting>
  <conditionalFormatting sqref="W24">
    <cfRule type="containsBlanks" dxfId="183" priority="2">
      <formula>LEN(TRIM(W24))=0</formula>
    </cfRule>
  </conditionalFormatting>
  <conditionalFormatting sqref="W24">
    <cfRule type="cellIs" dxfId="182" priority="1" operator="equal">
      <formula>$C$4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M25"/>
  <sheetViews>
    <sheetView workbookViewId="0">
      <selection activeCell="I27" sqref="I27"/>
    </sheetView>
  </sheetViews>
  <sheetFormatPr baseColWidth="10" defaultRowHeight="15" x14ac:dyDescent="0"/>
  <cols>
    <col min="1" max="1" width="2.83203125" style="2" customWidth="1"/>
    <col min="2" max="2" width="10.83203125" style="2"/>
    <col min="3" max="3" width="10.83203125" style="14"/>
    <col min="4" max="4" width="2.5" style="2" customWidth="1"/>
    <col min="5" max="5" width="11.33203125" style="2" customWidth="1"/>
    <col min="6" max="6" width="2.83203125" style="2" customWidth="1"/>
    <col min="7" max="7" width="11.33203125" style="2" customWidth="1"/>
    <col min="8" max="8" width="2.83203125" style="2" customWidth="1"/>
    <col min="9" max="9" width="11.33203125" style="2" customWidth="1"/>
    <col min="10" max="10" width="2.83203125" style="2" customWidth="1"/>
    <col min="11" max="11" width="11.33203125" style="2" customWidth="1"/>
    <col min="12" max="12" width="2.83203125" style="2" customWidth="1"/>
    <col min="13" max="13" width="4.33203125" style="15" bestFit="1" customWidth="1"/>
    <col min="14" max="14" width="5.83203125" style="15" bestFit="1" customWidth="1"/>
    <col min="15" max="15" width="10.83203125" style="16"/>
    <col min="16" max="16" width="10" style="16" bestFit="1" customWidth="1"/>
    <col min="17" max="17" width="8.6640625" style="16" bestFit="1" customWidth="1"/>
    <col min="18" max="18" width="7.1640625" style="16" bestFit="1" customWidth="1"/>
    <col min="19" max="19" width="5.1640625" style="15" bestFit="1" customWidth="1"/>
    <col min="20" max="20" width="9.6640625" style="15" bestFit="1" customWidth="1"/>
    <col min="21" max="21" width="10" style="15" bestFit="1" customWidth="1"/>
    <col min="22" max="22" width="8.6640625" style="15" bestFit="1" customWidth="1"/>
    <col min="23" max="23" width="5.6640625" style="15" bestFit="1" customWidth="1"/>
    <col min="24" max="24" width="7.1640625" style="15" bestFit="1" customWidth="1"/>
    <col min="25" max="25" width="9.6640625" style="15" bestFit="1" customWidth="1"/>
    <col min="26" max="26" width="10" style="15" bestFit="1" customWidth="1"/>
    <col min="27" max="27" width="10.83203125" style="15"/>
    <col min="28" max="28" width="8.33203125" style="15" bestFit="1" customWidth="1"/>
    <col min="29" max="29" width="8.1640625" style="15" bestFit="1" customWidth="1"/>
    <col min="30" max="39" width="0" style="2" hidden="1" customWidth="1"/>
    <col min="40" max="16384" width="10.83203125" style="2"/>
  </cols>
  <sheetData>
    <row r="2" spans="2:39" ht="20">
      <c r="B2" s="1" t="s">
        <v>59</v>
      </c>
    </row>
    <row r="3" spans="2:39" ht="6" customHeight="1"/>
    <row r="4" spans="2:39">
      <c r="B4" s="2" t="s">
        <v>0</v>
      </c>
      <c r="C4" s="14">
        <v>27.25</v>
      </c>
      <c r="E4" s="14"/>
      <c r="F4" s="14"/>
    </row>
    <row r="5" spans="2:39">
      <c r="B5" s="2" t="s">
        <v>25</v>
      </c>
      <c r="C5" s="14">
        <v>36</v>
      </c>
      <c r="E5" s="14"/>
      <c r="F5" s="14"/>
    </row>
    <row r="6" spans="2:39">
      <c r="B6" s="2" t="s">
        <v>2</v>
      </c>
      <c r="C6" s="14">
        <v>26</v>
      </c>
      <c r="E6" s="14"/>
      <c r="F6" s="14"/>
    </row>
    <row r="7" spans="2:39">
      <c r="B7" s="2" t="s">
        <v>29</v>
      </c>
      <c r="C7" s="14">
        <v>21</v>
      </c>
      <c r="E7" s="14"/>
      <c r="F7" s="14"/>
    </row>
    <row r="8" spans="2:39">
      <c r="B8" s="2" t="s">
        <v>3</v>
      </c>
      <c r="C8" s="14">
        <v>34</v>
      </c>
      <c r="E8" s="14"/>
      <c r="F8" s="14"/>
    </row>
    <row r="10" spans="2:39" ht="46" customHeight="1">
      <c r="C10" s="14" t="s">
        <v>23</v>
      </c>
      <c r="E10" s="8" t="s">
        <v>53</v>
      </c>
      <c r="F10" s="8"/>
      <c r="G10" s="8" t="s">
        <v>54</v>
      </c>
      <c r="H10" s="8"/>
      <c r="I10" s="8" t="s">
        <v>56</v>
      </c>
      <c r="J10" s="8"/>
      <c r="K10" s="8" t="s">
        <v>57</v>
      </c>
      <c r="L10" s="8"/>
      <c r="M10" s="29" t="s">
        <v>23</v>
      </c>
      <c r="N10" s="29" t="s">
        <v>0</v>
      </c>
      <c r="O10" s="30" t="s">
        <v>40</v>
      </c>
      <c r="P10" s="30" t="s">
        <v>38</v>
      </c>
      <c r="Q10" s="31" t="s">
        <v>41</v>
      </c>
      <c r="R10" s="32" t="s">
        <v>42</v>
      </c>
      <c r="S10" s="29" t="s">
        <v>25</v>
      </c>
      <c r="T10" s="30" t="s">
        <v>40</v>
      </c>
      <c r="U10" s="30" t="s">
        <v>38</v>
      </c>
      <c r="V10" s="31" t="s">
        <v>41</v>
      </c>
      <c r="W10" s="32" t="s">
        <v>43</v>
      </c>
      <c r="X10" s="29" t="s">
        <v>2</v>
      </c>
      <c r="Y10" s="30" t="s">
        <v>40</v>
      </c>
      <c r="Z10" s="30" t="s">
        <v>38</v>
      </c>
      <c r="AA10" s="31" t="s">
        <v>41</v>
      </c>
      <c r="AB10" s="32" t="s">
        <v>46</v>
      </c>
      <c r="AC10" s="30" t="s">
        <v>26</v>
      </c>
      <c r="AD10" s="14" t="s">
        <v>0</v>
      </c>
      <c r="AE10" s="14" t="s">
        <v>25</v>
      </c>
      <c r="AF10" s="14" t="s">
        <v>29</v>
      </c>
      <c r="AG10" s="14" t="s">
        <v>2</v>
      </c>
      <c r="AH10" s="8" t="s">
        <v>26</v>
      </c>
      <c r="AI10" s="14" t="s">
        <v>0</v>
      </c>
      <c r="AJ10" s="14" t="s">
        <v>25</v>
      </c>
      <c r="AK10" s="14" t="s">
        <v>29</v>
      </c>
      <c r="AL10" s="14" t="s">
        <v>2</v>
      </c>
      <c r="AM10" s="8" t="s">
        <v>26</v>
      </c>
    </row>
    <row r="11" spans="2:39">
      <c r="B11" s="2" t="s">
        <v>20</v>
      </c>
      <c r="C11" s="14">
        <v>26</v>
      </c>
      <c r="E11" s="14">
        <f>'Formula 1'!E13</f>
        <v>4.25</v>
      </c>
      <c r="F11" s="14"/>
      <c r="G11" s="23">
        <f>'Formula 2'!F13</f>
        <v>1.6</v>
      </c>
      <c r="H11" s="23"/>
      <c r="I11" s="23">
        <f>'Formula 3'!F11</f>
        <v>2.1</v>
      </c>
      <c r="J11" s="23"/>
      <c r="K11" s="23">
        <f>'Formula 4'!F11</f>
        <v>3.1</v>
      </c>
      <c r="L11" s="23"/>
      <c r="M11" s="29">
        <v>26</v>
      </c>
      <c r="N11" s="29">
        <v>26</v>
      </c>
      <c r="O11" s="31">
        <f>ABS(N11-$C$4)</f>
        <v>1.25</v>
      </c>
      <c r="P11" s="33">
        <f>IF($C$4&lt;N11,0,IF(O11&lt;=1,O11,IF(O11&lt;2,2*O11,3*O11)))</f>
        <v>2.5</v>
      </c>
      <c r="Q11" s="34">
        <v>0.4</v>
      </c>
      <c r="R11" s="35">
        <f>(O11+P11)*Q11</f>
        <v>1.5</v>
      </c>
      <c r="S11" s="36">
        <v>36</v>
      </c>
      <c r="T11" s="31">
        <f>ABS(S11-$C$5)</f>
        <v>0</v>
      </c>
      <c r="U11" s="31">
        <f>IF($C$5&gt;S11,T11,0)</f>
        <v>0</v>
      </c>
      <c r="V11" s="34">
        <v>0.4</v>
      </c>
      <c r="W11" s="35">
        <f>(T11+U11)*V11</f>
        <v>0</v>
      </c>
      <c r="X11" s="31">
        <v>29</v>
      </c>
      <c r="Y11" s="31">
        <f>ABS(X11-$C$6)</f>
        <v>3</v>
      </c>
      <c r="Z11" s="31">
        <f>IF($C$6&gt;X11,Y11,0)</f>
        <v>0</v>
      </c>
      <c r="AA11" s="34">
        <v>0.2</v>
      </c>
      <c r="AB11" s="35">
        <f>(Y11+Z11)*AA11</f>
        <v>0.60000000000000009</v>
      </c>
      <c r="AC11" s="29">
        <v>2</v>
      </c>
    </row>
    <row r="12" spans="2:39">
      <c r="C12" s="14">
        <v>27</v>
      </c>
      <c r="E12" s="14">
        <f>'Formula 1'!E14</f>
        <v>4.25</v>
      </c>
      <c r="F12" s="14"/>
      <c r="G12" s="37">
        <f>'Formula 2'!F14</f>
        <v>1.2000000000000002</v>
      </c>
      <c r="H12" s="23"/>
      <c r="I12" s="37">
        <f>'Formula 3'!F12</f>
        <v>1.2000000000000002</v>
      </c>
      <c r="J12" s="23"/>
      <c r="K12" s="37">
        <f>'Formula 4'!F12</f>
        <v>2</v>
      </c>
      <c r="L12" s="23"/>
      <c r="M12" s="29">
        <v>27</v>
      </c>
      <c r="N12" s="31">
        <v>27</v>
      </c>
      <c r="O12" s="31">
        <f>ABS(N12-$C$4)</f>
        <v>0.25</v>
      </c>
      <c r="P12" s="33">
        <f>IF($C$4&lt;N12,0,IF(O12&lt;=1,O12,IF(O12&lt;2,2*O12,3*O12)))</f>
        <v>0.25</v>
      </c>
      <c r="Q12" s="34">
        <v>0.4</v>
      </c>
      <c r="R12" s="35">
        <f>(O12+P12)*Q12</f>
        <v>0.2</v>
      </c>
      <c r="S12" s="29">
        <v>37</v>
      </c>
      <c r="T12" s="31">
        <f>ABS(S12-$C$5)</f>
        <v>1</v>
      </c>
      <c r="U12" s="31">
        <f>IF($C$5&gt;S12,T12,0)</f>
        <v>0</v>
      </c>
      <c r="V12" s="34">
        <v>0.4</v>
      </c>
      <c r="W12" s="35">
        <f>(T12+U12)*V12</f>
        <v>0.4</v>
      </c>
      <c r="X12" s="29">
        <v>29</v>
      </c>
      <c r="Y12" s="31">
        <f>ABS(X12-$C$6)</f>
        <v>3</v>
      </c>
      <c r="Z12" s="31">
        <f>IF($C$6&gt;X12,Y12,0)</f>
        <v>0</v>
      </c>
      <c r="AA12" s="34">
        <v>0.2</v>
      </c>
      <c r="AB12" s="35">
        <f>(Y12+Z12)*AA12</f>
        <v>0.60000000000000009</v>
      </c>
      <c r="AC12" s="29">
        <v>4</v>
      </c>
    </row>
    <row r="13" spans="2:39" ht="4" customHeight="1">
      <c r="G13" s="26"/>
      <c r="H13" s="26"/>
      <c r="I13" s="26"/>
      <c r="J13" s="26"/>
      <c r="K13" s="26"/>
      <c r="L13" s="26"/>
      <c r="M13" s="29"/>
      <c r="N13" s="31"/>
      <c r="O13" s="31"/>
      <c r="P13" s="31"/>
      <c r="Q13" s="31"/>
      <c r="R13" s="35"/>
      <c r="S13" s="29"/>
      <c r="T13" s="29"/>
      <c r="U13" s="29"/>
      <c r="V13" s="29"/>
      <c r="W13" s="35"/>
      <c r="X13" s="29"/>
      <c r="Y13" s="29"/>
      <c r="Z13" s="29"/>
      <c r="AA13" s="29"/>
      <c r="AB13" s="35"/>
      <c r="AC13" s="29"/>
    </row>
    <row r="14" spans="2:39">
      <c r="B14" s="2" t="s">
        <v>21</v>
      </c>
      <c r="C14" s="14">
        <v>26</v>
      </c>
      <c r="D14" s="2" t="s">
        <v>58</v>
      </c>
      <c r="E14" s="14">
        <f>'Formula 1'!E16</f>
        <v>4</v>
      </c>
      <c r="F14" s="14"/>
      <c r="G14" s="23">
        <f>'Formula 2'!F16</f>
        <v>1.9000000000000001</v>
      </c>
      <c r="H14" s="23"/>
      <c r="I14" s="23">
        <f>'Formula 3'!F14</f>
        <v>2.6000000000000005</v>
      </c>
      <c r="J14" s="23"/>
      <c r="K14" s="23">
        <f>'Formula 4'!F14</f>
        <v>4</v>
      </c>
      <c r="L14" s="23"/>
      <c r="M14" s="29">
        <v>26</v>
      </c>
      <c r="N14" s="29">
        <v>25.5</v>
      </c>
      <c r="O14" s="31">
        <f>ABS(N14-$C$4)</f>
        <v>1.75</v>
      </c>
      <c r="P14" s="33">
        <f>IF($C$4&lt;N14,0,IF(O14&lt;=1,O14,IF(O14&lt;2,2*O14,3*O14)))</f>
        <v>3.5</v>
      </c>
      <c r="Q14" s="34">
        <v>0.4</v>
      </c>
      <c r="R14" s="35">
        <f>(O14+P14)*Q14</f>
        <v>2.1</v>
      </c>
      <c r="S14" s="29">
        <v>36.5</v>
      </c>
      <c r="T14" s="31">
        <f>ABS(S14-$C$5)</f>
        <v>0.5</v>
      </c>
      <c r="U14" s="31">
        <f>IF($C$5&gt;S14,T14,0)</f>
        <v>0</v>
      </c>
      <c r="V14" s="34">
        <v>0.4</v>
      </c>
      <c r="W14" s="35">
        <f>(T14+U14)*V14</f>
        <v>0.2</v>
      </c>
      <c r="X14" s="29">
        <v>27.5</v>
      </c>
      <c r="Y14" s="31">
        <f>ABS(X14-$C$6)</f>
        <v>1.5</v>
      </c>
      <c r="Z14" s="31">
        <f>IF($C$6&gt;X14,Y14,0)</f>
        <v>0</v>
      </c>
      <c r="AA14" s="34">
        <v>0.2</v>
      </c>
      <c r="AB14" s="35">
        <f>(Y14+Z14)*AA14</f>
        <v>0.30000000000000004</v>
      </c>
      <c r="AC14" s="29">
        <v>2</v>
      </c>
      <c r="AD14" s="14">
        <v>25.5</v>
      </c>
      <c r="AE14" s="14">
        <v>36.5</v>
      </c>
      <c r="AF14" s="14">
        <v>21.25</v>
      </c>
      <c r="AG14" s="14">
        <v>27.5</v>
      </c>
      <c r="AH14" s="14">
        <v>2</v>
      </c>
      <c r="AI14" s="14">
        <v>25.5</v>
      </c>
      <c r="AJ14" s="14">
        <v>36.5</v>
      </c>
      <c r="AK14" s="14">
        <v>21.25</v>
      </c>
      <c r="AL14" s="14">
        <v>34.5</v>
      </c>
      <c r="AM14" s="14">
        <v>2</v>
      </c>
    </row>
    <row r="15" spans="2:39">
      <c r="C15" s="14">
        <v>27</v>
      </c>
      <c r="D15" s="2" t="s">
        <v>58</v>
      </c>
      <c r="E15" s="14">
        <f>'Formula 1'!E17</f>
        <v>4.5</v>
      </c>
      <c r="F15" s="14"/>
      <c r="G15" s="23">
        <f>'Formula 2'!F17</f>
        <v>1.5000000000000002</v>
      </c>
      <c r="H15" s="23"/>
      <c r="I15" s="23">
        <f>'Formula 3'!F15</f>
        <v>1.5000000000000002</v>
      </c>
      <c r="J15" s="23"/>
      <c r="K15" s="23">
        <f>'Formula 4'!F15</f>
        <v>2.7</v>
      </c>
      <c r="L15" s="23"/>
      <c r="M15" s="29">
        <v>27</v>
      </c>
      <c r="N15" s="29">
        <v>26.5</v>
      </c>
      <c r="O15" s="31">
        <f>ABS(N15-$C$4)</f>
        <v>0.75</v>
      </c>
      <c r="P15" s="33">
        <f>IF($C$4&lt;N15,0,IF(O15&lt;=1,O15,IF(O15&lt;2,2*O15,3*O15)))</f>
        <v>0.75</v>
      </c>
      <c r="Q15" s="34">
        <v>0.4</v>
      </c>
      <c r="R15" s="35">
        <f>(O15+P15)*Q15</f>
        <v>0.60000000000000009</v>
      </c>
      <c r="S15" s="29">
        <v>37.5</v>
      </c>
      <c r="T15" s="31">
        <f>ABS(S15-$C$5)</f>
        <v>1.5</v>
      </c>
      <c r="U15" s="31">
        <f>IF($C$5&gt;S15,T15,0)</f>
        <v>0</v>
      </c>
      <c r="V15" s="34">
        <v>0.4</v>
      </c>
      <c r="W15" s="35">
        <f>(T15+U15)*V15</f>
        <v>0.60000000000000009</v>
      </c>
      <c r="X15" s="29">
        <v>27.5</v>
      </c>
      <c r="Y15" s="31">
        <f>ABS(X15-$C$6)</f>
        <v>1.5</v>
      </c>
      <c r="Z15" s="31">
        <f>IF($C$6&gt;X15,Y15,0)</f>
        <v>0</v>
      </c>
      <c r="AA15" s="34">
        <v>0.2</v>
      </c>
      <c r="AB15" s="35">
        <f>(Y15+Z15)*AA15</f>
        <v>0.30000000000000004</v>
      </c>
      <c r="AC15" s="29">
        <v>4</v>
      </c>
      <c r="AD15" s="14">
        <v>26.5</v>
      </c>
      <c r="AE15" s="14">
        <v>37.5</v>
      </c>
      <c r="AF15" s="14">
        <v>21.75</v>
      </c>
      <c r="AG15" s="14">
        <v>27.5</v>
      </c>
      <c r="AH15" s="14">
        <v>4</v>
      </c>
      <c r="AI15" s="14">
        <v>26.5</v>
      </c>
      <c r="AJ15" s="14">
        <v>37.5</v>
      </c>
      <c r="AK15" s="14">
        <v>21.75</v>
      </c>
      <c r="AL15" s="14">
        <v>34.5</v>
      </c>
      <c r="AM15" s="14">
        <v>4</v>
      </c>
    </row>
    <row r="16" spans="2:39">
      <c r="C16" s="14">
        <v>28</v>
      </c>
      <c r="D16" s="2" t="s">
        <v>58</v>
      </c>
      <c r="E16" s="14">
        <f>'Formula 1'!E18</f>
        <v>5.5</v>
      </c>
      <c r="F16" s="14"/>
      <c r="G16" s="23">
        <f>'Formula 2'!F18</f>
        <v>1.4000000000000001</v>
      </c>
      <c r="H16" s="23"/>
      <c r="I16" s="23">
        <f>'Formula 3'!F16</f>
        <v>1.4000000000000001</v>
      </c>
      <c r="J16" s="23"/>
      <c r="K16" s="23">
        <f>'Formula 4'!F16</f>
        <v>4.3999999999999995</v>
      </c>
      <c r="L16" s="23"/>
      <c r="M16" s="29">
        <v>28</v>
      </c>
      <c r="N16" s="29">
        <v>27.5</v>
      </c>
      <c r="O16" s="31">
        <f>ABS(N16-$C$4)</f>
        <v>0.25</v>
      </c>
      <c r="P16" s="33">
        <f>IF($C$4&lt;N16,0,IF(O16&lt;=1,O16,IF(O16&lt;2,2*O16,3*O16)))</f>
        <v>0</v>
      </c>
      <c r="Q16" s="34">
        <v>0.4</v>
      </c>
      <c r="R16" s="35">
        <f>(O16+P16)*Q16</f>
        <v>0.1</v>
      </c>
      <c r="S16" s="29">
        <v>38.5</v>
      </c>
      <c r="T16" s="31">
        <f>ABS(S16-$C$5)</f>
        <v>2.5</v>
      </c>
      <c r="U16" s="31">
        <f>IF($C$5&gt;S16,T16,0)</f>
        <v>0</v>
      </c>
      <c r="V16" s="34">
        <v>0.4</v>
      </c>
      <c r="W16" s="35">
        <f>(T16+U16)*V16</f>
        <v>1</v>
      </c>
      <c r="X16" s="29">
        <v>27.5</v>
      </c>
      <c r="Y16" s="31">
        <f>ABS(X16-$C$6)</f>
        <v>1.5</v>
      </c>
      <c r="Z16" s="31">
        <f>IF($C$6&gt;X16,Y16,0)</f>
        <v>0</v>
      </c>
      <c r="AA16" s="34">
        <v>0.2</v>
      </c>
      <c r="AB16" s="35">
        <f>(Y16+Z16)*AA16</f>
        <v>0.30000000000000004</v>
      </c>
      <c r="AC16" s="29">
        <v>6</v>
      </c>
      <c r="AD16" s="14">
        <v>27.5</v>
      </c>
      <c r="AE16" s="14">
        <v>38.5</v>
      </c>
      <c r="AF16" s="14">
        <v>22.25</v>
      </c>
      <c r="AG16" s="14">
        <v>27.5</v>
      </c>
      <c r="AH16" s="14">
        <v>6</v>
      </c>
      <c r="AI16" s="14">
        <v>27.5</v>
      </c>
      <c r="AJ16" s="14">
        <v>38.5</v>
      </c>
      <c r="AK16" s="14">
        <v>22.25</v>
      </c>
      <c r="AL16" s="14">
        <v>34.5</v>
      </c>
      <c r="AM16" s="14">
        <v>6</v>
      </c>
    </row>
    <row r="17" spans="2:29" ht="4" customHeight="1">
      <c r="G17" s="23"/>
      <c r="H17" s="23"/>
      <c r="I17" s="23"/>
      <c r="J17" s="23"/>
      <c r="K17" s="23"/>
      <c r="L17" s="23"/>
      <c r="M17" s="29"/>
      <c r="N17" s="31"/>
      <c r="O17" s="31"/>
      <c r="P17" s="31"/>
      <c r="Q17" s="31"/>
      <c r="R17" s="35"/>
      <c r="S17" s="29"/>
      <c r="T17" s="29"/>
      <c r="U17" s="29"/>
      <c r="V17" s="29"/>
      <c r="W17" s="35"/>
      <c r="X17" s="29"/>
      <c r="Y17" s="29"/>
      <c r="Z17" s="29"/>
      <c r="AA17" s="29"/>
      <c r="AB17" s="35"/>
      <c r="AC17" s="29"/>
    </row>
    <row r="18" spans="2:29">
      <c r="B18" s="2" t="s">
        <v>28</v>
      </c>
      <c r="C18" s="14">
        <v>26</v>
      </c>
      <c r="E18" s="14">
        <f>'Formula 1'!E20</f>
        <v>6.25</v>
      </c>
      <c r="F18" s="14"/>
      <c r="G18" s="23">
        <f>'Formula 2'!F20</f>
        <v>2</v>
      </c>
      <c r="H18" s="23"/>
      <c r="I18" s="23">
        <f>'Formula 3'!F18</f>
        <v>2.5</v>
      </c>
      <c r="J18" s="23"/>
      <c r="K18" s="23">
        <f>'Formula 4'!F18</f>
        <v>3.5</v>
      </c>
      <c r="L18" s="23"/>
      <c r="M18" s="29">
        <v>26</v>
      </c>
      <c r="N18" s="29">
        <v>26</v>
      </c>
      <c r="O18" s="31">
        <f>ABS(N18-$C$4)</f>
        <v>1.25</v>
      </c>
      <c r="P18" s="33">
        <f>IF($C$4&lt;N18,0,IF(O18&lt;=1,O18,IF(O18&lt;2,2*O18,3*O18)))</f>
        <v>2.5</v>
      </c>
      <c r="Q18" s="34">
        <v>0.4</v>
      </c>
      <c r="R18" s="35">
        <f>(O18+P18)*Q18</f>
        <v>1.5</v>
      </c>
      <c r="S18" s="29">
        <v>36</v>
      </c>
      <c r="T18" s="31">
        <f>ABS(S18-$C$5)</f>
        <v>0</v>
      </c>
      <c r="U18" s="31">
        <f>IF($C$5&gt;S18,T18,0)</f>
        <v>0</v>
      </c>
      <c r="V18" s="34">
        <v>0.4</v>
      </c>
      <c r="W18" s="35">
        <f>(T18+U18)*V18</f>
        <v>0</v>
      </c>
      <c r="X18" s="29">
        <v>31</v>
      </c>
      <c r="Y18" s="31">
        <f>ABS(X18-$C$6)</f>
        <v>5</v>
      </c>
      <c r="Z18" s="31">
        <f>IF($C$6&gt;X18,Y18,0)</f>
        <v>0</v>
      </c>
      <c r="AA18" s="34">
        <v>0.2</v>
      </c>
      <c r="AB18" s="35">
        <f>(Y18+Z18)*AA18</f>
        <v>1</v>
      </c>
      <c r="AC18" s="29">
        <v>4</v>
      </c>
    </row>
    <row r="19" spans="2:29">
      <c r="C19" s="14">
        <v>27</v>
      </c>
      <c r="E19" s="14">
        <f>'Formula 1'!E21</f>
        <v>6.25</v>
      </c>
      <c r="F19" s="14"/>
      <c r="G19" s="23">
        <f>'Formula 2'!F21</f>
        <v>1.6</v>
      </c>
      <c r="H19" s="23"/>
      <c r="I19" s="23">
        <f>'Formula 3'!F19</f>
        <v>1.6</v>
      </c>
      <c r="J19" s="23"/>
      <c r="K19" s="23">
        <f>'Formula 4'!F19</f>
        <v>2.4000000000000004</v>
      </c>
      <c r="L19" s="23"/>
      <c r="M19" s="29">
        <v>27</v>
      </c>
      <c r="N19" s="29">
        <v>27</v>
      </c>
      <c r="O19" s="31">
        <f>ABS(N19-$C$4)</f>
        <v>0.25</v>
      </c>
      <c r="P19" s="33">
        <f>IF($C$4&lt;N19,0,IF(O19&lt;=1,O19,IF(O19&lt;2,2*O19,3*O19)))</f>
        <v>0.25</v>
      </c>
      <c r="Q19" s="34">
        <v>0.4</v>
      </c>
      <c r="R19" s="35">
        <f>(O19+P19)*Q19</f>
        <v>0.2</v>
      </c>
      <c r="S19" s="29">
        <v>37</v>
      </c>
      <c r="T19" s="31">
        <f>ABS(S19-$C$5)</f>
        <v>1</v>
      </c>
      <c r="U19" s="31">
        <f>IF($C$5&gt;S19,T19,0)</f>
        <v>0</v>
      </c>
      <c r="V19" s="34">
        <v>0.4</v>
      </c>
      <c r="W19" s="35">
        <f>(T19+U19)*V19</f>
        <v>0.4</v>
      </c>
      <c r="X19" s="29">
        <v>31</v>
      </c>
      <c r="Y19" s="31">
        <f>ABS(X19-$C$6)</f>
        <v>5</v>
      </c>
      <c r="Z19" s="31">
        <f>IF($C$6&gt;X19,Y19,0)</f>
        <v>0</v>
      </c>
      <c r="AA19" s="34">
        <v>0.2</v>
      </c>
      <c r="AB19" s="35">
        <f>(Y19+Z19)*AA19</f>
        <v>1</v>
      </c>
      <c r="AC19" s="29">
        <v>6</v>
      </c>
    </row>
    <row r="20" spans="2:29">
      <c r="C20" s="14">
        <v>28</v>
      </c>
      <c r="E20" s="14">
        <f>'Formula 1'!E22</f>
        <v>7.75</v>
      </c>
      <c r="F20" s="14"/>
      <c r="G20" s="23">
        <f>'Formula 2'!F22</f>
        <v>2.1</v>
      </c>
      <c r="H20" s="23"/>
      <c r="I20" s="23">
        <f>'Formula 3'!F20</f>
        <v>2.1</v>
      </c>
      <c r="J20" s="23"/>
      <c r="K20" s="23">
        <f>'Formula 4'!F20</f>
        <v>4.5</v>
      </c>
      <c r="L20" s="23"/>
      <c r="M20" s="29">
        <v>28</v>
      </c>
      <c r="N20" s="29">
        <v>28</v>
      </c>
      <c r="O20" s="31">
        <f>ABS(N20-$C$4)</f>
        <v>0.75</v>
      </c>
      <c r="P20" s="33">
        <f>IF($C$4&lt;N20,0,IF(O20&lt;=1,O20,IF(O20&lt;2,2*O20,3*O20)))</f>
        <v>0</v>
      </c>
      <c r="Q20" s="34">
        <v>0.4</v>
      </c>
      <c r="R20" s="35">
        <f>(O20+P20)*Q20</f>
        <v>0.30000000000000004</v>
      </c>
      <c r="S20" s="29">
        <v>38</v>
      </c>
      <c r="T20" s="31">
        <f>ABS(S20-$C$5)</f>
        <v>2</v>
      </c>
      <c r="U20" s="31">
        <f>IF($C$5&gt;S20,T20,0)</f>
        <v>0</v>
      </c>
      <c r="V20" s="34">
        <v>0.4</v>
      </c>
      <c r="W20" s="35">
        <f>(T20+U20)*V20</f>
        <v>0.8</v>
      </c>
      <c r="X20" s="29">
        <v>31</v>
      </c>
      <c r="Y20" s="31">
        <f>ABS(X20-$C$6)</f>
        <v>5</v>
      </c>
      <c r="Z20" s="31">
        <f>IF($C$6&gt;X20,Y20,0)</f>
        <v>0</v>
      </c>
      <c r="AA20" s="34">
        <v>0.2</v>
      </c>
      <c r="AB20" s="35">
        <f>(Y20+Z20)*AA20</f>
        <v>1</v>
      </c>
      <c r="AC20" s="29">
        <v>8</v>
      </c>
    </row>
    <row r="21" spans="2:29" ht="4" customHeight="1">
      <c r="G21" s="26"/>
      <c r="H21" s="26"/>
      <c r="I21" s="26"/>
      <c r="J21" s="26"/>
      <c r="K21" s="26"/>
      <c r="L21" s="26"/>
      <c r="M21" s="29"/>
      <c r="N21" s="31"/>
      <c r="O21" s="31"/>
      <c r="P21" s="31"/>
      <c r="Q21" s="31"/>
      <c r="R21" s="35"/>
      <c r="S21" s="29"/>
      <c r="T21" s="29"/>
      <c r="U21" s="29"/>
      <c r="V21" s="29"/>
      <c r="W21" s="35"/>
      <c r="X21" s="29"/>
      <c r="Y21" s="29"/>
      <c r="Z21" s="29"/>
      <c r="AA21" s="29"/>
      <c r="AB21" s="35"/>
      <c r="AC21" s="29"/>
    </row>
    <row r="22" spans="2:29">
      <c r="B22" s="2" t="s">
        <v>22</v>
      </c>
      <c r="C22" s="14">
        <f>IF(E22&lt;4.5,M22, )</f>
        <v>26</v>
      </c>
      <c r="E22" s="18">
        <f>'Formula 1'!E24</f>
        <v>3.25</v>
      </c>
      <c r="F22" s="14"/>
      <c r="G22" s="23">
        <f>'Formula 2'!F24</f>
        <v>1.4</v>
      </c>
      <c r="H22" s="23"/>
      <c r="I22" s="23">
        <f>'Formula 3'!F22</f>
        <v>1.9</v>
      </c>
      <c r="J22" s="23"/>
      <c r="K22" s="23">
        <f>'Formula 4'!F22</f>
        <v>2.9</v>
      </c>
      <c r="L22" s="23"/>
      <c r="M22" s="29">
        <v>26</v>
      </c>
      <c r="N22" s="31">
        <v>26</v>
      </c>
      <c r="O22" s="31">
        <f>ABS(N22-$C$4)</f>
        <v>1.25</v>
      </c>
      <c r="P22" s="33">
        <f>IF($C$4&lt;N22,0,IF(O22&lt;=1,O22,IF(O22&lt;2,2*O22,3*O22)))</f>
        <v>2.5</v>
      </c>
      <c r="Q22" s="34">
        <v>0.4</v>
      </c>
      <c r="R22" s="35">
        <f>(O22+P22)*Q22</f>
        <v>1.5</v>
      </c>
      <c r="S22" s="29">
        <v>36</v>
      </c>
      <c r="T22" s="31">
        <f>ABS(S22-$C$5)</f>
        <v>0</v>
      </c>
      <c r="U22" s="31">
        <f>IF($C$5&gt;S22,T22,0)</f>
        <v>0</v>
      </c>
      <c r="V22" s="34">
        <v>0.4</v>
      </c>
      <c r="W22" s="35">
        <f>(T22+U22)*V22</f>
        <v>0</v>
      </c>
      <c r="X22" s="29">
        <v>28</v>
      </c>
      <c r="Y22" s="31">
        <f>ABS(X22-$C$6)</f>
        <v>2</v>
      </c>
      <c r="Z22" s="31">
        <f>IF($C$6&gt;X22,Y22,0)</f>
        <v>0</v>
      </c>
      <c r="AA22" s="34">
        <v>0.2</v>
      </c>
      <c r="AB22" s="35">
        <f>(Y22+Z22)*AA22</f>
        <v>0.4</v>
      </c>
      <c r="AC22" s="29">
        <v>2</v>
      </c>
    </row>
    <row r="23" spans="2:29">
      <c r="C23" s="14">
        <f>IF(E23&lt;4.5,M23, )</f>
        <v>27</v>
      </c>
      <c r="E23" s="18">
        <f>'Formula 1'!E25</f>
        <v>3.25</v>
      </c>
      <c r="F23" s="14"/>
      <c r="G23" s="37">
        <f>'Formula 2'!F25</f>
        <v>1</v>
      </c>
      <c r="H23" s="23"/>
      <c r="I23" s="37">
        <f>'Formula 3'!F23</f>
        <v>1</v>
      </c>
      <c r="J23" s="23"/>
      <c r="K23" s="37">
        <f>'Formula 4'!F23</f>
        <v>1.8000000000000003</v>
      </c>
      <c r="L23" s="23"/>
      <c r="M23" s="29">
        <v>27</v>
      </c>
      <c r="N23" s="31">
        <v>27</v>
      </c>
      <c r="O23" s="31">
        <f>ABS(N23-$C$4)</f>
        <v>0.25</v>
      </c>
      <c r="P23" s="33">
        <f>IF($C$4&lt;N23,0,IF(O23&lt;=1,O23,IF(O23&lt;2,2*O23,3*O23)))</f>
        <v>0.25</v>
      </c>
      <c r="Q23" s="34">
        <v>0.4</v>
      </c>
      <c r="R23" s="35">
        <f>(O23+P23)*Q23</f>
        <v>0.2</v>
      </c>
      <c r="S23" s="29">
        <v>37</v>
      </c>
      <c r="T23" s="31">
        <f>ABS(S23-$C$5)</f>
        <v>1</v>
      </c>
      <c r="U23" s="31">
        <f>IF($C$5&gt;S23,T23,0)</f>
        <v>0</v>
      </c>
      <c r="V23" s="34">
        <v>0.4</v>
      </c>
      <c r="W23" s="35">
        <f>(T23+U23)*V23</f>
        <v>0.4</v>
      </c>
      <c r="X23" s="29">
        <v>28</v>
      </c>
      <c r="Y23" s="31">
        <f>ABS(X23-$C$6)</f>
        <v>2</v>
      </c>
      <c r="Z23" s="31">
        <f>IF($C$6&gt;X23,Y23,0)</f>
        <v>0</v>
      </c>
      <c r="AA23" s="34">
        <v>0.2</v>
      </c>
      <c r="AB23" s="35">
        <f>(Y23+Z23)*AA23</f>
        <v>0.4</v>
      </c>
      <c r="AC23" s="29">
        <v>4</v>
      </c>
    </row>
    <row r="24" spans="2:29">
      <c r="C24" s="14">
        <v>28</v>
      </c>
      <c r="E24" s="14">
        <f>'Formula 1'!E26</f>
        <v>4.75</v>
      </c>
      <c r="F24" s="14"/>
      <c r="G24" s="23">
        <f>'Formula 2'!F26</f>
        <v>1.5</v>
      </c>
      <c r="H24" s="23"/>
      <c r="I24" s="23">
        <f>'Formula 3'!F24</f>
        <v>1.5</v>
      </c>
      <c r="J24" s="23"/>
      <c r="K24" s="23">
        <f>'Formula 4'!F24</f>
        <v>3.9</v>
      </c>
      <c r="L24" s="23"/>
      <c r="M24" s="29">
        <v>28</v>
      </c>
      <c r="N24" s="31">
        <v>28</v>
      </c>
      <c r="O24" s="31">
        <f>ABS(N24-$C$4)</f>
        <v>0.75</v>
      </c>
      <c r="P24" s="33">
        <f>IF($C$4&lt;N24,0,IF(O24&lt;=1,O24,IF(O24&lt;2,2*O24,3*O24)))</f>
        <v>0</v>
      </c>
      <c r="Q24" s="34">
        <v>0.4</v>
      </c>
      <c r="R24" s="35">
        <f>(O24+P24)*Q24</f>
        <v>0.30000000000000004</v>
      </c>
      <c r="S24" s="29">
        <v>38</v>
      </c>
      <c r="T24" s="31">
        <f>ABS(S24-$C$5)</f>
        <v>2</v>
      </c>
      <c r="U24" s="31">
        <f>IF($C$5&gt;S24,T24,0)</f>
        <v>0</v>
      </c>
      <c r="V24" s="34">
        <v>0.4</v>
      </c>
      <c r="W24" s="35">
        <f>(T24+U24)*V24</f>
        <v>0.8</v>
      </c>
      <c r="X24" s="29">
        <v>28</v>
      </c>
      <c r="Y24" s="31">
        <f>ABS(X24-$C$6)</f>
        <v>2</v>
      </c>
      <c r="Z24" s="31">
        <f>IF($C$6&gt;X24,Y24,0)</f>
        <v>0</v>
      </c>
      <c r="AA24" s="34">
        <v>0.2</v>
      </c>
      <c r="AB24" s="35">
        <f>(Y24+Z24)*AA24</f>
        <v>0.4</v>
      </c>
      <c r="AC24" s="29">
        <v>6</v>
      </c>
    </row>
    <row r="25" spans="2:29">
      <c r="M25" s="29"/>
      <c r="N25" s="31"/>
      <c r="O25" s="31"/>
      <c r="P25" s="31"/>
      <c r="Q25" s="31"/>
      <c r="R25" s="31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</sheetData>
  <conditionalFormatting sqref="M18:M19 M16:O16 Q16:S16 S18:S20 X11:X12 AC11:AM12 AC14:AF14 AC15:AM16 X18:X20 AC18:AM20 AH14:AM14 X14:X16 M11:S12 M14:S14">
    <cfRule type="containsBlanks" dxfId="181" priority="167">
      <formula>LEN(TRIM(M11))=0</formula>
    </cfRule>
  </conditionalFormatting>
  <conditionalFormatting sqref="M20">
    <cfRule type="containsBlanks" dxfId="180" priority="166">
      <formula>LEN(TRIM(M20))=0</formula>
    </cfRule>
  </conditionalFormatting>
  <conditionalFormatting sqref="N17:R17 N16:O16 Q16:R16 N11:R14 V12:W12 V14:W16 V18:W20 V22:W24 AA12:AB12 AA14:AB16 AA18:AB20 AA22:AB24">
    <cfRule type="cellIs" dxfId="179" priority="165" operator="equal">
      <formula>$C$4</formula>
    </cfRule>
  </conditionalFormatting>
  <conditionalFormatting sqref="S17:W17 S11:S12 S14 S16 S18:S20 S13:W13">
    <cfRule type="cellIs" dxfId="178" priority="164" operator="equal">
      <formula>$C$5</formula>
    </cfRule>
  </conditionalFormatting>
  <conditionalFormatting sqref="X17:AB17 X11:X12 X14 X18:X20 X16 X13:AB13 AG11:AG13">
    <cfRule type="cellIs" dxfId="177" priority="163" operator="equal">
      <formula>$C$6</formula>
    </cfRule>
  </conditionalFormatting>
  <conditionalFormatting sqref="AG16:AG20">
    <cfRule type="cellIs" dxfId="176" priority="162" operator="equal">
      <formula>$C$6</formula>
    </cfRule>
  </conditionalFormatting>
  <conditionalFormatting sqref="AK14">
    <cfRule type="cellIs" dxfId="175" priority="150" operator="equal">
      <formula>$C$7</formula>
    </cfRule>
  </conditionalFormatting>
  <conditionalFormatting sqref="M15:N15 S15">
    <cfRule type="containsBlanks" dxfId="174" priority="161">
      <formula>LEN(TRIM(M15))=0</formula>
    </cfRule>
  </conditionalFormatting>
  <conditionalFormatting sqref="N15">
    <cfRule type="cellIs" dxfId="173" priority="160" operator="equal">
      <formula>$C$4</formula>
    </cfRule>
  </conditionalFormatting>
  <conditionalFormatting sqref="S15">
    <cfRule type="cellIs" dxfId="172" priority="159" operator="equal">
      <formula>$C$5</formula>
    </cfRule>
  </conditionalFormatting>
  <conditionalFormatting sqref="X15">
    <cfRule type="cellIs" dxfId="171" priority="158" operator="equal">
      <formula>$C$6</formula>
    </cfRule>
  </conditionalFormatting>
  <conditionalFormatting sqref="AG15">
    <cfRule type="cellIs" dxfId="170" priority="157" operator="equal">
      <formula>$C$6</formula>
    </cfRule>
  </conditionalFormatting>
  <conditionalFormatting sqref="AD14">
    <cfRule type="cellIs" dxfId="169" priority="156" operator="equal">
      <formula>$C$4</formula>
    </cfRule>
  </conditionalFormatting>
  <conditionalFormatting sqref="AE14">
    <cfRule type="cellIs" dxfId="168" priority="155" operator="equal">
      <formula>$C$5</formula>
    </cfRule>
  </conditionalFormatting>
  <conditionalFormatting sqref="AL14">
    <cfRule type="cellIs" dxfId="167" priority="151" operator="equal">
      <formula>$C$6</formula>
    </cfRule>
  </conditionalFormatting>
  <conditionalFormatting sqref="AF14">
    <cfRule type="cellIs" dxfId="166" priority="154" operator="equal">
      <formula>$C$7</formula>
    </cfRule>
  </conditionalFormatting>
  <conditionalFormatting sqref="AI14">
    <cfRule type="cellIs" dxfId="165" priority="153" operator="equal">
      <formula>$C$4</formula>
    </cfRule>
  </conditionalFormatting>
  <conditionalFormatting sqref="AJ14">
    <cfRule type="cellIs" dxfId="164" priority="152" operator="equal">
      <formula>$C$5</formula>
    </cfRule>
  </conditionalFormatting>
  <conditionalFormatting sqref="AG14">
    <cfRule type="cellIs" dxfId="163" priority="148" operator="equal">
      <formula>$C$6</formula>
    </cfRule>
  </conditionalFormatting>
  <conditionalFormatting sqref="AG14">
    <cfRule type="containsBlanks" dxfId="162" priority="149">
      <formula>LEN(TRIM(AG14))=0</formula>
    </cfRule>
  </conditionalFormatting>
  <conditionalFormatting sqref="N18:N19">
    <cfRule type="containsBlanks" dxfId="161" priority="147">
      <formula>LEN(TRIM(N18))=0</formula>
    </cfRule>
  </conditionalFormatting>
  <conditionalFormatting sqref="N20">
    <cfRule type="containsBlanks" dxfId="160" priority="146">
      <formula>LEN(TRIM(N20))=0</formula>
    </cfRule>
  </conditionalFormatting>
  <conditionalFormatting sqref="O15">
    <cfRule type="containsBlanks" dxfId="159" priority="144">
      <formula>LEN(TRIM(O15))=0</formula>
    </cfRule>
  </conditionalFormatting>
  <conditionalFormatting sqref="O15">
    <cfRule type="cellIs" dxfId="158" priority="143" operator="equal">
      <formula>$C$4</formula>
    </cfRule>
  </conditionalFormatting>
  <conditionalFormatting sqref="O18">
    <cfRule type="containsBlanks" dxfId="157" priority="142">
      <formula>LEN(TRIM(O18))=0</formula>
    </cfRule>
  </conditionalFormatting>
  <conditionalFormatting sqref="O18">
    <cfRule type="cellIs" dxfId="156" priority="141" operator="equal">
      <formula>$C$4</formula>
    </cfRule>
  </conditionalFormatting>
  <conditionalFormatting sqref="O19">
    <cfRule type="containsBlanks" dxfId="155" priority="140">
      <formula>LEN(TRIM(O19))=0</formula>
    </cfRule>
  </conditionalFormatting>
  <conditionalFormatting sqref="O19">
    <cfRule type="cellIs" dxfId="154" priority="139" operator="equal">
      <formula>$C$4</formula>
    </cfRule>
  </conditionalFormatting>
  <conditionalFormatting sqref="O20">
    <cfRule type="containsBlanks" dxfId="153" priority="138">
      <formula>LEN(TRIM(O20))=0</formula>
    </cfRule>
  </conditionalFormatting>
  <conditionalFormatting sqref="O20">
    <cfRule type="cellIs" dxfId="152" priority="137" operator="equal">
      <formula>$C$4</formula>
    </cfRule>
  </conditionalFormatting>
  <conditionalFormatting sqref="O22">
    <cfRule type="containsBlanks" dxfId="151" priority="136">
      <formula>LEN(TRIM(O22))=0</formula>
    </cfRule>
  </conditionalFormatting>
  <conditionalFormatting sqref="O22">
    <cfRule type="cellIs" dxfId="150" priority="135" operator="equal">
      <formula>$C$4</formula>
    </cfRule>
  </conditionalFormatting>
  <conditionalFormatting sqref="O23">
    <cfRule type="containsBlanks" dxfId="149" priority="134">
      <formula>LEN(TRIM(O23))=0</formula>
    </cfRule>
  </conditionalFormatting>
  <conditionalFormatting sqref="O23">
    <cfRule type="cellIs" dxfId="148" priority="133" operator="equal">
      <formula>$C$4</formula>
    </cfRule>
  </conditionalFormatting>
  <conditionalFormatting sqref="O24">
    <cfRule type="containsBlanks" dxfId="147" priority="132">
      <formula>LEN(TRIM(O24))=0</formula>
    </cfRule>
  </conditionalFormatting>
  <conditionalFormatting sqref="O24">
    <cfRule type="cellIs" dxfId="146" priority="131" operator="equal">
      <formula>$C$4</formula>
    </cfRule>
  </conditionalFormatting>
  <conditionalFormatting sqref="T19 V19:W19">
    <cfRule type="containsBlanks" dxfId="145" priority="90">
      <formula>LEN(TRIM(T19))=0</formula>
    </cfRule>
  </conditionalFormatting>
  <conditionalFormatting sqref="T19">
    <cfRule type="cellIs" dxfId="144" priority="89" operator="equal">
      <formula>$C$4</formula>
    </cfRule>
  </conditionalFormatting>
  <conditionalFormatting sqref="T20 V20:W20">
    <cfRule type="containsBlanks" dxfId="143" priority="88">
      <formula>LEN(TRIM(T20))=0</formula>
    </cfRule>
  </conditionalFormatting>
  <conditionalFormatting sqref="T20">
    <cfRule type="cellIs" dxfId="142" priority="87" operator="equal">
      <formula>$C$4</formula>
    </cfRule>
  </conditionalFormatting>
  <conditionalFormatting sqref="Q15">
    <cfRule type="containsBlanks" dxfId="141" priority="130">
      <formula>LEN(TRIM(Q15))=0</formula>
    </cfRule>
  </conditionalFormatting>
  <conditionalFormatting sqref="Q15">
    <cfRule type="cellIs" dxfId="140" priority="129" operator="equal">
      <formula>$C$4</formula>
    </cfRule>
  </conditionalFormatting>
  <conditionalFormatting sqref="Q18">
    <cfRule type="containsBlanks" dxfId="139" priority="128">
      <formula>LEN(TRIM(Q18))=0</formula>
    </cfRule>
  </conditionalFormatting>
  <conditionalFormatting sqref="Q18">
    <cfRule type="cellIs" dxfId="138" priority="127" operator="equal">
      <formula>$C$4</formula>
    </cfRule>
  </conditionalFormatting>
  <conditionalFormatting sqref="Q19">
    <cfRule type="containsBlanks" dxfId="137" priority="126">
      <formula>LEN(TRIM(Q19))=0</formula>
    </cfRule>
  </conditionalFormatting>
  <conditionalFormatting sqref="Q19">
    <cfRule type="cellIs" dxfId="136" priority="125" operator="equal">
      <formula>$C$4</formula>
    </cfRule>
  </conditionalFormatting>
  <conditionalFormatting sqref="Q20">
    <cfRule type="containsBlanks" dxfId="135" priority="124">
      <formula>LEN(TRIM(Q20))=0</formula>
    </cfRule>
  </conditionalFormatting>
  <conditionalFormatting sqref="Q20">
    <cfRule type="cellIs" dxfId="134" priority="123" operator="equal">
      <formula>$C$4</formula>
    </cfRule>
  </conditionalFormatting>
  <conditionalFormatting sqref="Q22">
    <cfRule type="containsBlanks" dxfId="133" priority="122">
      <formula>LEN(TRIM(Q22))=0</formula>
    </cfRule>
  </conditionalFormatting>
  <conditionalFormatting sqref="Q22">
    <cfRule type="cellIs" dxfId="132" priority="121" operator="equal">
      <formula>$C$4</formula>
    </cfRule>
  </conditionalFormatting>
  <conditionalFormatting sqref="Q23">
    <cfRule type="containsBlanks" dxfId="131" priority="120">
      <formula>LEN(TRIM(Q23))=0</formula>
    </cfRule>
  </conditionalFormatting>
  <conditionalFormatting sqref="Q23">
    <cfRule type="cellIs" dxfId="130" priority="119" operator="equal">
      <formula>$C$4</formula>
    </cfRule>
  </conditionalFormatting>
  <conditionalFormatting sqref="Q24">
    <cfRule type="containsBlanks" dxfId="129" priority="118">
      <formula>LEN(TRIM(Q24))=0</formula>
    </cfRule>
  </conditionalFormatting>
  <conditionalFormatting sqref="Q24">
    <cfRule type="cellIs" dxfId="128" priority="117" operator="equal">
      <formula>$C$4</formula>
    </cfRule>
  </conditionalFormatting>
  <conditionalFormatting sqref="R15">
    <cfRule type="containsBlanks" dxfId="127" priority="116">
      <formula>LEN(TRIM(R15))=0</formula>
    </cfRule>
  </conditionalFormatting>
  <conditionalFormatting sqref="R15">
    <cfRule type="cellIs" dxfId="126" priority="115" operator="equal">
      <formula>$C$4</formula>
    </cfRule>
  </conditionalFormatting>
  <conditionalFormatting sqref="R18">
    <cfRule type="containsBlanks" dxfId="125" priority="114">
      <formula>LEN(TRIM(R18))=0</formula>
    </cfRule>
  </conditionalFormatting>
  <conditionalFormatting sqref="R18">
    <cfRule type="cellIs" dxfId="124" priority="113" operator="equal">
      <formula>$C$4</formula>
    </cfRule>
  </conditionalFormatting>
  <conditionalFormatting sqref="R19">
    <cfRule type="containsBlanks" dxfId="123" priority="112">
      <formula>LEN(TRIM(R19))=0</formula>
    </cfRule>
  </conditionalFormatting>
  <conditionalFormatting sqref="R19">
    <cfRule type="cellIs" dxfId="122" priority="111" operator="equal">
      <formula>$C$4</formula>
    </cfRule>
  </conditionalFormatting>
  <conditionalFormatting sqref="R20">
    <cfRule type="containsBlanks" dxfId="121" priority="110">
      <formula>LEN(TRIM(R20))=0</formula>
    </cfRule>
  </conditionalFormatting>
  <conditionalFormatting sqref="R20">
    <cfRule type="cellIs" dxfId="120" priority="109" operator="equal">
      <formula>$C$4</formula>
    </cfRule>
  </conditionalFormatting>
  <conditionalFormatting sqref="R22">
    <cfRule type="containsBlanks" dxfId="119" priority="108">
      <formula>LEN(TRIM(R22))=0</formula>
    </cfRule>
  </conditionalFormatting>
  <conditionalFormatting sqref="R22">
    <cfRule type="cellIs" dxfId="118" priority="107" operator="equal">
      <formula>$C$4</formula>
    </cfRule>
  </conditionalFormatting>
  <conditionalFormatting sqref="R23">
    <cfRule type="containsBlanks" dxfId="117" priority="106">
      <formula>LEN(TRIM(R23))=0</formula>
    </cfRule>
  </conditionalFormatting>
  <conditionalFormatting sqref="R23">
    <cfRule type="cellIs" dxfId="116" priority="105" operator="equal">
      <formula>$C$4</formula>
    </cfRule>
  </conditionalFormatting>
  <conditionalFormatting sqref="R24">
    <cfRule type="containsBlanks" dxfId="115" priority="104">
      <formula>LEN(TRIM(R24))=0</formula>
    </cfRule>
  </conditionalFormatting>
  <conditionalFormatting sqref="R24">
    <cfRule type="cellIs" dxfId="114" priority="103" operator="equal">
      <formula>$C$4</formula>
    </cfRule>
  </conditionalFormatting>
  <conditionalFormatting sqref="T11:W11">
    <cfRule type="containsBlanks" dxfId="113" priority="102">
      <formula>LEN(TRIM(T11))=0</formula>
    </cfRule>
  </conditionalFormatting>
  <conditionalFormatting sqref="T11:W11">
    <cfRule type="cellIs" dxfId="112" priority="101" operator="equal">
      <formula>$C$4</formula>
    </cfRule>
  </conditionalFormatting>
  <conditionalFormatting sqref="T12 V12:W12">
    <cfRule type="containsBlanks" dxfId="111" priority="100">
      <formula>LEN(TRIM(T12))=0</formula>
    </cfRule>
  </conditionalFormatting>
  <conditionalFormatting sqref="T12">
    <cfRule type="cellIs" dxfId="110" priority="99" operator="equal">
      <formula>$C$4</formula>
    </cfRule>
  </conditionalFormatting>
  <conditionalFormatting sqref="T14 V14:W14">
    <cfRule type="containsBlanks" dxfId="109" priority="98">
      <formula>LEN(TRIM(T14))=0</formula>
    </cfRule>
  </conditionalFormatting>
  <conditionalFormatting sqref="T14">
    <cfRule type="cellIs" dxfId="108" priority="97" operator="equal">
      <formula>$C$4</formula>
    </cfRule>
  </conditionalFormatting>
  <conditionalFormatting sqref="T15 V15:W15">
    <cfRule type="containsBlanks" dxfId="107" priority="96">
      <formula>LEN(TRIM(T15))=0</formula>
    </cfRule>
  </conditionalFormatting>
  <conditionalFormatting sqref="T15">
    <cfRule type="cellIs" dxfId="106" priority="95" operator="equal">
      <formula>$C$4</formula>
    </cfRule>
  </conditionalFormatting>
  <conditionalFormatting sqref="T16 V16:W16">
    <cfRule type="containsBlanks" dxfId="105" priority="94">
      <formula>LEN(TRIM(T16))=0</formula>
    </cfRule>
  </conditionalFormatting>
  <conditionalFormatting sqref="T16">
    <cfRule type="cellIs" dxfId="104" priority="93" operator="equal">
      <formula>$C$4</formula>
    </cfRule>
  </conditionalFormatting>
  <conditionalFormatting sqref="T18 V18:W18">
    <cfRule type="containsBlanks" dxfId="103" priority="92">
      <formula>LEN(TRIM(T18))=0</formula>
    </cfRule>
  </conditionalFormatting>
  <conditionalFormatting sqref="T18">
    <cfRule type="cellIs" dxfId="102" priority="91" operator="equal">
      <formula>$C$4</formula>
    </cfRule>
  </conditionalFormatting>
  <conditionalFormatting sqref="T22 V22:W22">
    <cfRule type="containsBlanks" dxfId="101" priority="86">
      <formula>LEN(TRIM(T22))=0</formula>
    </cfRule>
  </conditionalFormatting>
  <conditionalFormatting sqref="T22">
    <cfRule type="cellIs" dxfId="100" priority="85" operator="equal">
      <formula>$C$4</formula>
    </cfRule>
  </conditionalFormatting>
  <conditionalFormatting sqref="T23 V23:W23">
    <cfRule type="containsBlanks" dxfId="99" priority="84">
      <formula>LEN(TRIM(T23))=0</formula>
    </cfRule>
  </conditionalFormatting>
  <conditionalFormatting sqref="T23">
    <cfRule type="cellIs" dxfId="98" priority="83" operator="equal">
      <formula>$C$4</formula>
    </cfRule>
  </conditionalFormatting>
  <conditionalFormatting sqref="T24 V24:W24">
    <cfRule type="containsBlanks" dxfId="97" priority="82">
      <formula>LEN(TRIM(T24))=0</formula>
    </cfRule>
  </conditionalFormatting>
  <conditionalFormatting sqref="T24">
    <cfRule type="cellIs" dxfId="96" priority="81" operator="equal">
      <formula>$C$4</formula>
    </cfRule>
  </conditionalFormatting>
  <conditionalFormatting sqref="Y11:AB11">
    <cfRule type="containsBlanks" dxfId="95" priority="80">
      <formula>LEN(TRIM(Y11))=0</formula>
    </cfRule>
  </conditionalFormatting>
  <conditionalFormatting sqref="Y11:AB11">
    <cfRule type="cellIs" dxfId="94" priority="79" operator="equal">
      <formula>$C$4</formula>
    </cfRule>
  </conditionalFormatting>
  <conditionalFormatting sqref="Y12 AA12:AB12">
    <cfRule type="containsBlanks" dxfId="93" priority="78">
      <formula>LEN(TRIM(Y12))=0</formula>
    </cfRule>
  </conditionalFormatting>
  <conditionalFormatting sqref="Y12">
    <cfRule type="cellIs" dxfId="92" priority="77" operator="equal">
      <formula>$C$4</formula>
    </cfRule>
  </conditionalFormatting>
  <conditionalFormatting sqref="Y14 AA14:AB14">
    <cfRule type="containsBlanks" dxfId="91" priority="76">
      <formula>LEN(TRIM(Y14))=0</formula>
    </cfRule>
  </conditionalFormatting>
  <conditionalFormatting sqref="Y14">
    <cfRule type="cellIs" dxfId="90" priority="75" operator="equal">
      <formula>$C$4</formula>
    </cfRule>
  </conditionalFormatting>
  <conditionalFormatting sqref="Y15 AA15:AB15">
    <cfRule type="containsBlanks" dxfId="89" priority="74">
      <formula>LEN(TRIM(Y15))=0</formula>
    </cfRule>
  </conditionalFormatting>
  <conditionalFormatting sqref="Y15">
    <cfRule type="cellIs" dxfId="88" priority="73" operator="equal">
      <formula>$C$4</formula>
    </cfRule>
  </conditionalFormatting>
  <conditionalFormatting sqref="Y16 AA16:AB16">
    <cfRule type="containsBlanks" dxfId="87" priority="72">
      <formula>LEN(TRIM(Y16))=0</formula>
    </cfRule>
  </conditionalFormatting>
  <conditionalFormatting sqref="Y16">
    <cfRule type="cellIs" dxfId="86" priority="71" operator="equal">
      <formula>$C$4</formula>
    </cfRule>
  </conditionalFormatting>
  <conditionalFormatting sqref="Y18 AA18:AB18">
    <cfRule type="containsBlanks" dxfId="85" priority="70">
      <formula>LEN(TRIM(Y18))=0</formula>
    </cfRule>
  </conditionalFormatting>
  <conditionalFormatting sqref="Y18">
    <cfRule type="cellIs" dxfId="84" priority="69" operator="equal">
      <formula>$C$4</formula>
    </cfRule>
  </conditionalFormatting>
  <conditionalFormatting sqref="Y19 AA19:AB19">
    <cfRule type="containsBlanks" dxfId="83" priority="68">
      <formula>LEN(TRIM(Y19))=0</formula>
    </cfRule>
  </conditionalFormatting>
  <conditionalFormatting sqref="Y19">
    <cfRule type="cellIs" dxfId="82" priority="67" operator="equal">
      <formula>$C$4</formula>
    </cfRule>
  </conditionalFormatting>
  <conditionalFormatting sqref="Y20 AA20:AB20">
    <cfRule type="containsBlanks" dxfId="81" priority="66">
      <formula>LEN(TRIM(Y20))=0</formula>
    </cfRule>
  </conditionalFormatting>
  <conditionalFormatting sqref="Y20">
    <cfRule type="cellIs" dxfId="80" priority="65" operator="equal">
      <formula>$C$4</formula>
    </cfRule>
  </conditionalFormatting>
  <conditionalFormatting sqref="Y22 AA22:AB22">
    <cfRule type="containsBlanks" dxfId="79" priority="64">
      <formula>LEN(TRIM(Y22))=0</formula>
    </cfRule>
  </conditionalFormatting>
  <conditionalFormatting sqref="Y22">
    <cfRule type="cellIs" dxfId="78" priority="63" operator="equal">
      <formula>$C$4</formula>
    </cfRule>
  </conditionalFormatting>
  <conditionalFormatting sqref="Y23 AA23:AB23">
    <cfRule type="containsBlanks" dxfId="77" priority="62">
      <formula>LEN(TRIM(Y23))=0</formula>
    </cfRule>
  </conditionalFormatting>
  <conditionalFormatting sqref="Y23">
    <cfRule type="cellIs" dxfId="76" priority="61" operator="equal">
      <formula>$C$4</formula>
    </cfRule>
  </conditionalFormatting>
  <conditionalFormatting sqref="Y24 AA24:AB24">
    <cfRule type="containsBlanks" dxfId="75" priority="60">
      <formula>LEN(TRIM(Y24))=0</formula>
    </cfRule>
  </conditionalFormatting>
  <conditionalFormatting sqref="Y24">
    <cfRule type="cellIs" dxfId="74" priority="59" operator="equal">
      <formula>$C$4</formula>
    </cfRule>
  </conditionalFormatting>
  <conditionalFormatting sqref="Z24">
    <cfRule type="cellIs" dxfId="73" priority="19" operator="equal">
      <formula>$C$4</formula>
    </cfRule>
  </conditionalFormatting>
  <conditionalFormatting sqref="U12">
    <cfRule type="containsBlanks" dxfId="72" priority="58">
      <formula>LEN(TRIM(U12))=0</formula>
    </cfRule>
  </conditionalFormatting>
  <conditionalFormatting sqref="U12">
    <cfRule type="cellIs" dxfId="71" priority="57" operator="equal">
      <formula>$C$4</formula>
    </cfRule>
  </conditionalFormatting>
  <conditionalFormatting sqref="U14">
    <cfRule type="containsBlanks" dxfId="70" priority="56">
      <formula>LEN(TRIM(U14))=0</formula>
    </cfRule>
  </conditionalFormatting>
  <conditionalFormatting sqref="U14">
    <cfRule type="cellIs" dxfId="69" priority="55" operator="equal">
      <formula>$C$4</formula>
    </cfRule>
  </conditionalFormatting>
  <conditionalFormatting sqref="U15">
    <cfRule type="containsBlanks" dxfId="68" priority="54">
      <formula>LEN(TRIM(U15))=0</formula>
    </cfRule>
  </conditionalFormatting>
  <conditionalFormatting sqref="U15">
    <cfRule type="cellIs" dxfId="67" priority="53" operator="equal">
      <formula>$C$4</formula>
    </cfRule>
  </conditionalFormatting>
  <conditionalFormatting sqref="U16">
    <cfRule type="containsBlanks" dxfId="66" priority="52">
      <formula>LEN(TRIM(U16))=0</formula>
    </cfRule>
  </conditionalFormatting>
  <conditionalFormatting sqref="U16">
    <cfRule type="cellIs" dxfId="65" priority="51" operator="equal">
      <formula>$C$4</formula>
    </cfRule>
  </conditionalFormatting>
  <conditionalFormatting sqref="U18">
    <cfRule type="containsBlanks" dxfId="64" priority="50">
      <formula>LEN(TRIM(U18))=0</formula>
    </cfRule>
  </conditionalFormatting>
  <conditionalFormatting sqref="U18">
    <cfRule type="cellIs" dxfId="63" priority="49" operator="equal">
      <formula>$C$4</formula>
    </cfRule>
  </conditionalFormatting>
  <conditionalFormatting sqref="U19">
    <cfRule type="containsBlanks" dxfId="62" priority="48">
      <formula>LEN(TRIM(U19))=0</formula>
    </cfRule>
  </conditionalFormatting>
  <conditionalFormatting sqref="U19">
    <cfRule type="cellIs" dxfId="61" priority="47" operator="equal">
      <formula>$C$4</formula>
    </cfRule>
  </conditionalFormatting>
  <conditionalFormatting sqref="U20">
    <cfRule type="containsBlanks" dxfId="60" priority="46">
      <formula>LEN(TRIM(U20))=0</formula>
    </cfRule>
  </conditionalFormatting>
  <conditionalFormatting sqref="U20">
    <cfRule type="cellIs" dxfId="59" priority="45" operator="equal">
      <formula>$C$4</formula>
    </cfRule>
  </conditionalFormatting>
  <conditionalFormatting sqref="U22">
    <cfRule type="containsBlanks" dxfId="58" priority="44">
      <formula>LEN(TRIM(U22))=0</formula>
    </cfRule>
  </conditionalFormatting>
  <conditionalFormatting sqref="U22">
    <cfRule type="cellIs" dxfId="57" priority="43" operator="equal">
      <formula>$C$4</formula>
    </cfRule>
  </conditionalFormatting>
  <conditionalFormatting sqref="U23">
    <cfRule type="containsBlanks" dxfId="56" priority="42">
      <formula>LEN(TRIM(U23))=0</formula>
    </cfRule>
  </conditionalFormatting>
  <conditionalFormatting sqref="U23">
    <cfRule type="cellIs" dxfId="55" priority="41" operator="equal">
      <formula>$C$4</formula>
    </cfRule>
  </conditionalFormatting>
  <conditionalFormatting sqref="U24">
    <cfRule type="containsBlanks" dxfId="54" priority="40">
      <formula>LEN(TRIM(U24))=0</formula>
    </cfRule>
  </conditionalFormatting>
  <conditionalFormatting sqref="U24">
    <cfRule type="cellIs" dxfId="53" priority="39" operator="equal">
      <formula>$C$4</formula>
    </cfRule>
  </conditionalFormatting>
  <conditionalFormatting sqref="Z12">
    <cfRule type="containsBlanks" dxfId="52" priority="38">
      <formula>LEN(TRIM(Z12))=0</formula>
    </cfRule>
  </conditionalFormatting>
  <conditionalFormatting sqref="Z12">
    <cfRule type="cellIs" dxfId="51" priority="37" operator="equal">
      <formula>$C$4</formula>
    </cfRule>
  </conditionalFormatting>
  <conditionalFormatting sqref="Z14">
    <cfRule type="containsBlanks" dxfId="50" priority="36">
      <formula>LEN(TRIM(Z14))=0</formula>
    </cfRule>
  </conditionalFormatting>
  <conditionalFormatting sqref="Z14">
    <cfRule type="cellIs" dxfId="49" priority="35" operator="equal">
      <formula>$C$4</formula>
    </cfRule>
  </conditionalFormatting>
  <conditionalFormatting sqref="Z15">
    <cfRule type="containsBlanks" dxfId="48" priority="34">
      <formula>LEN(TRIM(Z15))=0</formula>
    </cfRule>
  </conditionalFormatting>
  <conditionalFormatting sqref="Z15">
    <cfRule type="cellIs" dxfId="47" priority="33" operator="equal">
      <formula>$C$4</formula>
    </cfRule>
  </conditionalFormatting>
  <conditionalFormatting sqref="Z16">
    <cfRule type="containsBlanks" dxfId="46" priority="32">
      <formula>LEN(TRIM(Z16))=0</formula>
    </cfRule>
  </conditionalFormatting>
  <conditionalFormatting sqref="Z16">
    <cfRule type="cellIs" dxfId="45" priority="31" operator="equal">
      <formula>$C$4</formula>
    </cfRule>
  </conditionalFormatting>
  <conditionalFormatting sqref="Z18">
    <cfRule type="containsBlanks" dxfId="44" priority="30">
      <formula>LEN(TRIM(Z18))=0</formula>
    </cfRule>
  </conditionalFormatting>
  <conditionalFormatting sqref="Z18">
    <cfRule type="cellIs" dxfId="43" priority="29" operator="equal">
      <formula>$C$4</formula>
    </cfRule>
  </conditionalFormatting>
  <conditionalFormatting sqref="Z19">
    <cfRule type="containsBlanks" dxfId="42" priority="28">
      <formula>LEN(TRIM(Z19))=0</formula>
    </cfRule>
  </conditionalFormatting>
  <conditionalFormatting sqref="Z19">
    <cfRule type="cellIs" dxfId="41" priority="27" operator="equal">
      <formula>$C$4</formula>
    </cfRule>
  </conditionalFormatting>
  <conditionalFormatting sqref="Z20">
    <cfRule type="containsBlanks" dxfId="40" priority="26">
      <formula>LEN(TRIM(Z20))=0</formula>
    </cfRule>
  </conditionalFormatting>
  <conditionalFormatting sqref="Z20">
    <cfRule type="cellIs" dxfId="39" priority="25" operator="equal">
      <formula>$C$4</formula>
    </cfRule>
  </conditionalFormatting>
  <conditionalFormatting sqref="Z22">
    <cfRule type="containsBlanks" dxfId="38" priority="24">
      <formula>LEN(TRIM(Z22))=0</formula>
    </cfRule>
  </conditionalFormatting>
  <conditionalFormatting sqref="Z22">
    <cfRule type="cellIs" dxfId="37" priority="23" operator="equal">
      <formula>$C$4</formula>
    </cfRule>
  </conditionalFormatting>
  <conditionalFormatting sqref="Z23">
    <cfRule type="containsBlanks" dxfId="36" priority="22">
      <formula>LEN(TRIM(Z23))=0</formula>
    </cfRule>
  </conditionalFormatting>
  <conditionalFormatting sqref="Z23">
    <cfRule type="cellIs" dxfId="35" priority="21" operator="equal">
      <formula>$C$4</formula>
    </cfRule>
  </conditionalFormatting>
  <conditionalFormatting sqref="Z24">
    <cfRule type="containsBlanks" dxfId="34" priority="20">
      <formula>LEN(TRIM(Z24))=0</formula>
    </cfRule>
  </conditionalFormatting>
  <conditionalFormatting sqref="X15">
    <cfRule type="cellIs" dxfId="33" priority="18" operator="equal">
      <formula>$C$6</formula>
    </cfRule>
  </conditionalFormatting>
  <conditionalFormatting sqref="X15">
    <cfRule type="cellIs" dxfId="32" priority="17" operator="equal">
      <formula>$C$6</formula>
    </cfRule>
  </conditionalFormatting>
  <conditionalFormatting sqref="P15">
    <cfRule type="containsBlanks" dxfId="31" priority="16">
      <formula>LEN(TRIM(P15))=0</formula>
    </cfRule>
  </conditionalFormatting>
  <conditionalFormatting sqref="P15">
    <cfRule type="cellIs" dxfId="30" priority="15" operator="equal">
      <formula>$C$4</formula>
    </cfRule>
  </conditionalFormatting>
  <conditionalFormatting sqref="P16">
    <cfRule type="containsBlanks" dxfId="29" priority="14">
      <formula>LEN(TRIM(P16))=0</formula>
    </cfRule>
  </conditionalFormatting>
  <conditionalFormatting sqref="P16">
    <cfRule type="cellIs" dxfId="28" priority="13" operator="equal">
      <formula>$C$4</formula>
    </cfRule>
  </conditionalFormatting>
  <conditionalFormatting sqref="P18">
    <cfRule type="containsBlanks" dxfId="27" priority="12">
      <formula>LEN(TRIM(P18))=0</formula>
    </cfRule>
  </conditionalFormatting>
  <conditionalFormatting sqref="P18">
    <cfRule type="cellIs" dxfId="26" priority="11" operator="equal">
      <formula>$C$4</formula>
    </cfRule>
  </conditionalFormatting>
  <conditionalFormatting sqref="P19">
    <cfRule type="containsBlanks" dxfId="25" priority="10">
      <formula>LEN(TRIM(P19))=0</formula>
    </cfRule>
  </conditionalFormatting>
  <conditionalFormatting sqref="P19">
    <cfRule type="cellIs" dxfId="24" priority="9" operator="equal">
      <formula>$C$4</formula>
    </cfRule>
  </conditionalFormatting>
  <conditionalFormatting sqref="P20">
    <cfRule type="containsBlanks" dxfId="23" priority="8">
      <formula>LEN(TRIM(P20))=0</formula>
    </cfRule>
  </conditionalFormatting>
  <conditionalFormatting sqref="P20">
    <cfRule type="cellIs" dxfId="22" priority="7" operator="equal">
      <formula>$C$4</formula>
    </cfRule>
  </conditionalFormatting>
  <conditionalFormatting sqref="P22">
    <cfRule type="containsBlanks" dxfId="21" priority="6">
      <formula>LEN(TRIM(P22))=0</formula>
    </cfRule>
  </conditionalFormatting>
  <conditionalFormatting sqref="P22">
    <cfRule type="cellIs" dxfId="20" priority="5" operator="equal">
      <formula>$C$4</formula>
    </cfRule>
  </conditionalFormatting>
  <conditionalFormatting sqref="P23">
    <cfRule type="containsBlanks" dxfId="19" priority="4">
      <formula>LEN(TRIM(P23))=0</formula>
    </cfRule>
  </conditionalFormatting>
  <conditionalFormatting sqref="P23">
    <cfRule type="cellIs" dxfId="18" priority="3" operator="equal">
      <formula>$C$4</formula>
    </cfRule>
  </conditionalFormatting>
  <conditionalFormatting sqref="P24">
    <cfRule type="containsBlanks" dxfId="17" priority="2">
      <formula>LEN(TRIM(P24))=0</formula>
    </cfRule>
  </conditionalFormatting>
  <conditionalFormatting sqref="P24">
    <cfRule type="cellIs" dxfId="16" priority="1" operator="equal">
      <formula>$C$4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workbookViewId="0">
      <selection activeCell="C26" sqref="C26"/>
    </sheetView>
  </sheetViews>
  <sheetFormatPr baseColWidth="10" defaultRowHeight="15" x14ac:dyDescent="0"/>
  <cols>
    <col min="1" max="1" width="2.83203125" style="2" customWidth="1"/>
    <col min="2" max="2" width="10.83203125" style="2"/>
    <col min="3" max="3" width="10.83203125" style="14"/>
    <col min="4" max="4" width="2.5" style="2" customWidth="1"/>
    <col min="5" max="5" width="12" style="2" customWidth="1"/>
    <col min="6" max="6" width="2.83203125" style="2" customWidth="1"/>
    <col min="7" max="12" width="10.83203125" style="2"/>
    <col min="13" max="13" width="10.1640625" style="2" customWidth="1"/>
    <col min="14" max="21" width="9.33203125" style="2" customWidth="1"/>
    <col min="22" max="16384" width="10.83203125" style="2"/>
  </cols>
  <sheetData>
    <row r="1" spans="2:21">
      <c r="I1" s="15"/>
      <c r="J1" s="15"/>
      <c r="K1" s="16"/>
    </row>
    <row r="2" spans="2:21" ht="20">
      <c r="B2" s="1" t="s">
        <v>64</v>
      </c>
      <c r="I2" s="15"/>
      <c r="J2" s="15"/>
      <c r="K2" s="16"/>
    </row>
    <row r="4" spans="2:21">
      <c r="B4" s="2" t="s">
        <v>0</v>
      </c>
      <c r="C4" s="14">
        <v>27.25</v>
      </c>
      <c r="E4" s="14">
        <v>27.25</v>
      </c>
    </row>
    <row r="5" spans="2:21">
      <c r="B5" s="2" t="s">
        <v>25</v>
      </c>
      <c r="C5" s="14">
        <v>36</v>
      </c>
      <c r="E5" s="14">
        <v>39</v>
      </c>
      <c r="N5" s="38"/>
    </row>
    <row r="6" spans="2:21">
      <c r="B6" s="2" t="s">
        <v>2</v>
      </c>
      <c r="C6" s="14">
        <v>26</v>
      </c>
      <c r="E6" s="14">
        <v>26</v>
      </c>
      <c r="M6" s="48" t="s">
        <v>74</v>
      </c>
      <c r="N6" s="39">
        <v>0.2</v>
      </c>
    </row>
    <row r="7" spans="2:21">
      <c r="B7" s="2" t="s">
        <v>29</v>
      </c>
      <c r="C7" s="14">
        <v>21</v>
      </c>
      <c r="E7" s="14">
        <v>21</v>
      </c>
      <c r="M7" s="48" t="s">
        <v>75</v>
      </c>
      <c r="N7" s="39">
        <v>0.1</v>
      </c>
    </row>
    <row r="8" spans="2:21">
      <c r="B8" s="2" t="s">
        <v>3</v>
      </c>
      <c r="C8" s="14">
        <v>34</v>
      </c>
      <c r="E8" s="14">
        <v>34</v>
      </c>
      <c r="M8" s="48"/>
    </row>
    <row r="10" spans="2:21">
      <c r="B10" s="2" t="s">
        <v>27</v>
      </c>
      <c r="M10" s="40" t="s">
        <v>68</v>
      </c>
      <c r="P10" s="40" t="s">
        <v>71</v>
      </c>
      <c r="S10" s="40" t="s">
        <v>72</v>
      </c>
    </row>
    <row r="11" spans="2:21">
      <c r="C11" s="14" t="s">
        <v>34</v>
      </c>
      <c r="L11" s="7" t="s">
        <v>73</v>
      </c>
      <c r="M11" s="41" t="s">
        <v>67</v>
      </c>
      <c r="N11" s="41" t="s">
        <v>69</v>
      </c>
      <c r="O11" s="41" t="s">
        <v>70</v>
      </c>
      <c r="P11" s="42" t="s">
        <v>67</v>
      </c>
      <c r="Q11" s="42" t="s">
        <v>69</v>
      </c>
      <c r="R11" s="42" t="s">
        <v>70</v>
      </c>
      <c r="S11" s="43" t="s">
        <v>67</v>
      </c>
      <c r="T11" s="43" t="s">
        <v>69</v>
      </c>
      <c r="U11" s="43" t="s">
        <v>70</v>
      </c>
    </row>
    <row r="12" spans="2:21">
      <c r="C12" s="14" t="s">
        <v>23</v>
      </c>
      <c r="G12" s="14" t="s">
        <v>23</v>
      </c>
      <c r="H12" s="14" t="s">
        <v>0</v>
      </c>
      <c r="I12" s="14" t="s">
        <v>25</v>
      </c>
      <c r="J12" s="14" t="s">
        <v>29</v>
      </c>
      <c r="K12" s="14" t="s">
        <v>2</v>
      </c>
    </row>
    <row r="13" spans="2:21">
      <c r="B13" s="2" t="s">
        <v>20</v>
      </c>
      <c r="C13" s="14">
        <f>IF(E13&lt;4.5,G13, )</f>
        <v>26</v>
      </c>
      <c r="E13" s="14"/>
      <c r="G13" s="14">
        <v>26</v>
      </c>
      <c r="H13" s="14">
        <v>26</v>
      </c>
      <c r="I13" s="18">
        <v>36</v>
      </c>
      <c r="J13" s="19"/>
      <c r="K13" s="19">
        <v>29</v>
      </c>
      <c r="L13" s="44">
        <f>(N13*O13)+(Q13*R13)+(T13*U13)</f>
        <v>4.7351799576570217</v>
      </c>
      <c r="M13" s="45">
        <f>(H13-$C$4)/$C$4</f>
        <v>-4.5871559633027525E-2</v>
      </c>
      <c r="N13" s="46">
        <f>5*(1-ABS(M13))</f>
        <v>4.7706422018348622</v>
      </c>
      <c r="O13" s="45">
        <v>0.4</v>
      </c>
      <c r="P13" s="45">
        <f>($C$5-I13)/$C$5</f>
        <v>0</v>
      </c>
      <c r="Q13" s="46">
        <f>5*(1-ABS(P13))</f>
        <v>5</v>
      </c>
      <c r="R13" s="39">
        <v>0.3</v>
      </c>
      <c r="S13" s="45">
        <f>($C$6-K13)/$C$6</f>
        <v>-0.11538461538461539</v>
      </c>
      <c r="T13" s="46">
        <f>5*(1-ABS(S13))</f>
        <v>4.4230769230769234</v>
      </c>
      <c r="U13" s="39">
        <v>0.3</v>
      </c>
    </row>
    <row r="14" spans="2:21">
      <c r="C14" s="14">
        <f>IF(E14&lt;4.5,G14, )</f>
        <v>27</v>
      </c>
      <c r="E14" s="14"/>
      <c r="G14" s="14">
        <v>27</v>
      </c>
      <c r="H14" s="19">
        <v>27</v>
      </c>
      <c r="I14" s="14">
        <v>37</v>
      </c>
      <c r="J14" s="14"/>
      <c r="K14" s="14">
        <v>29</v>
      </c>
      <c r="L14" s="44">
        <f>(N14*O14)+(Q14*R14)+(T14*U14)</f>
        <v>4.7669077864031992</v>
      </c>
      <c r="M14" s="45">
        <f>(H14-$C$4)/$C$4</f>
        <v>-9.1743119266055051E-3</v>
      </c>
      <c r="N14" s="46">
        <f>5*(1-ABS(M14))</f>
        <v>4.954128440366973</v>
      </c>
      <c r="O14" s="45">
        <v>0.4</v>
      </c>
      <c r="P14" s="45">
        <f>($C$5-I14)/$C$5</f>
        <v>-2.7777777777777776E-2</v>
      </c>
      <c r="Q14" s="46">
        <f>5*(1-ABS(P14))</f>
        <v>4.8611111111111107</v>
      </c>
      <c r="R14" s="39">
        <v>0.3</v>
      </c>
      <c r="S14" s="45">
        <f>($C$6-K14)/$C$6</f>
        <v>-0.11538461538461539</v>
      </c>
      <c r="T14" s="46">
        <f>5*(1-ABS(S14))</f>
        <v>4.4230769230769234</v>
      </c>
      <c r="U14" s="39">
        <v>0.3</v>
      </c>
    </row>
    <row r="15" spans="2:21">
      <c r="G15" s="14"/>
      <c r="H15" s="19"/>
      <c r="I15" s="14"/>
      <c r="J15" s="14"/>
      <c r="K15" s="14"/>
    </row>
    <row r="16" spans="2:21">
      <c r="B16" s="2" t="s">
        <v>21</v>
      </c>
      <c r="C16" s="14">
        <f>IF(E16&lt;4.5,G16, )</f>
        <v>26</v>
      </c>
      <c r="D16" s="2" t="s">
        <v>35</v>
      </c>
      <c r="E16" s="14"/>
      <c r="G16" s="14">
        <v>26</v>
      </c>
      <c r="H16" s="14">
        <v>25.5</v>
      </c>
      <c r="I16" s="14">
        <v>36.5</v>
      </c>
      <c r="J16" s="14">
        <v>21.25</v>
      </c>
      <c r="K16" s="14">
        <v>30.5</v>
      </c>
      <c r="L16" s="44">
        <f>(N16*O16)+(Q16*R16)+(T16*U16)</f>
        <v>4.5911109150788043</v>
      </c>
      <c r="M16" s="45">
        <f>(H16-$C$4)/$C$4</f>
        <v>-6.4220183486238536E-2</v>
      </c>
      <c r="N16" s="46">
        <f>5*(1-ABS(M16))</f>
        <v>4.6788990825688073</v>
      </c>
      <c r="O16" s="45">
        <v>0.4</v>
      </c>
      <c r="P16" s="45">
        <f>($C$5-I16)/$C$5</f>
        <v>-1.3888888888888888E-2</v>
      </c>
      <c r="Q16" s="46">
        <f>5*(1-ABS(P16))</f>
        <v>4.9305555555555554</v>
      </c>
      <c r="R16" s="39">
        <v>0.3</v>
      </c>
      <c r="S16" s="45">
        <f>($C$6-K16)/$C$6</f>
        <v>-0.17307692307692307</v>
      </c>
      <c r="T16" s="46">
        <f>5*(1-ABS(S16))</f>
        <v>4.1346153846153841</v>
      </c>
      <c r="U16" s="39">
        <v>0.3</v>
      </c>
    </row>
    <row r="17" spans="2:21">
      <c r="C17" s="14">
        <f>IF(E17&lt;4.5,G17, )</f>
        <v>27</v>
      </c>
      <c r="E17" s="14"/>
      <c r="G17" s="14">
        <v>27</v>
      </c>
      <c r="H17" s="14">
        <v>26.5</v>
      </c>
      <c r="I17" s="14">
        <v>37.5</v>
      </c>
      <c r="J17" s="14">
        <v>21.75</v>
      </c>
      <c r="K17" s="14">
        <v>30.5</v>
      </c>
      <c r="L17" s="44">
        <f>(N17*O17)+(Q17*R17)+(T17*U17)</f>
        <v>4.6228387438249818</v>
      </c>
      <c r="M17" s="45">
        <f>(H17-$C$4)/$C$4</f>
        <v>-2.7522935779816515E-2</v>
      </c>
      <c r="N17" s="46">
        <f>5*(1-ABS(M17))</f>
        <v>4.8623853211009171</v>
      </c>
      <c r="O17" s="45">
        <v>0.4</v>
      </c>
      <c r="P17" s="45">
        <f>($C$5-I17)/$C$5</f>
        <v>-4.1666666666666664E-2</v>
      </c>
      <c r="Q17" s="46">
        <f>5*(1-ABS(P17))</f>
        <v>4.791666666666667</v>
      </c>
      <c r="R17" s="39">
        <v>0.3</v>
      </c>
      <c r="S17" s="45">
        <f>($C$6-K17)/$C$6</f>
        <v>-0.17307692307692307</v>
      </c>
      <c r="T17" s="46">
        <f>5*(1-ABS(S17))</f>
        <v>4.1346153846153841</v>
      </c>
      <c r="U17" s="39">
        <v>0.3</v>
      </c>
    </row>
    <row r="18" spans="2:21">
      <c r="C18" s="14">
        <f>IF(E18&lt;4.5,G18, )</f>
        <v>28</v>
      </c>
      <c r="E18" s="14"/>
      <c r="G18" s="14">
        <v>28</v>
      </c>
      <c r="H18" s="14">
        <v>27.5</v>
      </c>
      <c r="I18" s="14">
        <v>38.5</v>
      </c>
      <c r="J18" s="14">
        <v>22.25</v>
      </c>
      <c r="K18" s="14">
        <v>30.5</v>
      </c>
      <c r="L18" s="44">
        <f>(N18*O18)+(Q18*R18)+(T18*U18)</f>
        <v>4.6178693248647376</v>
      </c>
      <c r="M18" s="45">
        <f>(H18-$C$4)/$C$4</f>
        <v>9.1743119266055051E-3</v>
      </c>
      <c r="N18" s="46">
        <f>5*(1-ABS(M18))</f>
        <v>4.954128440366973</v>
      </c>
      <c r="O18" s="45">
        <v>0.4</v>
      </c>
      <c r="P18" s="45">
        <f>($C$5-I18)/$C$5</f>
        <v>-6.9444444444444448E-2</v>
      </c>
      <c r="Q18" s="46">
        <f>5*(1-ABS(P18))</f>
        <v>4.6527777777777777</v>
      </c>
      <c r="R18" s="39">
        <v>0.3</v>
      </c>
      <c r="S18" s="45">
        <f>($C$6-K18)/$C$6</f>
        <v>-0.17307692307692307</v>
      </c>
      <c r="T18" s="46">
        <f>5*(1-ABS(S18))</f>
        <v>4.1346153846153841</v>
      </c>
      <c r="U18" s="39">
        <v>0.3</v>
      </c>
    </row>
    <row r="19" spans="2:21">
      <c r="G19" s="14"/>
      <c r="H19" s="19"/>
      <c r="I19" s="14"/>
      <c r="J19" s="14"/>
      <c r="K19" s="14"/>
    </row>
    <row r="20" spans="2:21">
      <c r="B20" s="2" t="s">
        <v>28</v>
      </c>
      <c r="C20" s="14">
        <f>IF(E20&lt;4.5,G20, )</f>
        <v>26</v>
      </c>
      <c r="E20" s="14"/>
      <c r="G20" s="14">
        <v>26</v>
      </c>
      <c r="H20" s="14">
        <v>26</v>
      </c>
      <c r="I20" s="14">
        <v>36</v>
      </c>
      <c r="K20" s="14">
        <v>31</v>
      </c>
      <c r="L20" s="44">
        <f>(N20*O20)+(Q20*R20)+(T20*U20)</f>
        <v>4.6197953422724067</v>
      </c>
      <c r="M20" s="45">
        <f>(H20-$C$4)/$C$4</f>
        <v>-4.5871559633027525E-2</v>
      </c>
      <c r="N20" s="46">
        <f>5*(1-ABS(M20))</f>
        <v>4.7706422018348622</v>
      </c>
      <c r="O20" s="45">
        <v>0.4</v>
      </c>
      <c r="P20" s="45">
        <f>($C$5-I20)/$C$5</f>
        <v>0</v>
      </c>
      <c r="Q20" s="46">
        <f>5*(1-ABS(P20))</f>
        <v>5</v>
      </c>
      <c r="R20" s="39">
        <v>0.3</v>
      </c>
      <c r="S20" s="45">
        <f>($C$6-K20)/$C$6</f>
        <v>-0.19230769230769232</v>
      </c>
      <c r="T20" s="46">
        <f>5*(1-ABS(S20))</f>
        <v>4.0384615384615383</v>
      </c>
      <c r="U20" s="39">
        <v>0.3</v>
      </c>
    </row>
    <row r="21" spans="2:21">
      <c r="C21" s="14">
        <f>IF(E21&lt;4.5,G21, )</f>
        <v>27</v>
      </c>
      <c r="E21" s="14"/>
      <c r="G21" s="14">
        <v>27</v>
      </c>
      <c r="H21" s="14">
        <v>27</v>
      </c>
      <c r="I21" s="14">
        <v>37</v>
      </c>
      <c r="K21" s="14">
        <v>31</v>
      </c>
      <c r="L21" s="44">
        <f>(N21*O21)+(Q21*R21)+(T21*U21)</f>
        <v>4.6515231710185843</v>
      </c>
      <c r="M21" s="45">
        <f>(H21-$C$4)/$C$4</f>
        <v>-9.1743119266055051E-3</v>
      </c>
      <c r="N21" s="46">
        <f>5*(1-ABS(M21))</f>
        <v>4.954128440366973</v>
      </c>
      <c r="O21" s="45">
        <v>0.4</v>
      </c>
      <c r="P21" s="45">
        <f>($C$5-I21)/$C$5</f>
        <v>-2.7777777777777776E-2</v>
      </c>
      <c r="Q21" s="46">
        <f>5*(1-ABS(P21))</f>
        <v>4.8611111111111107</v>
      </c>
      <c r="R21" s="39">
        <v>0.3</v>
      </c>
      <c r="S21" s="45">
        <f>($C$6-K21)/$C$6</f>
        <v>-0.19230769230769232</v>
      </c>
      <c r="T21" s="46">
        <f>5*(1-ABS(S21))</f>
        <v>4.0384615384615383</v>
      </c>
      <c r="U21" s="39">
        <v>0.3</v>
      </c>
    </row>
    <row r="22" spans="2:21">
      <c r="C22" s="14">
        <f>IF(E22&lt;4.5,G22, )</f>
        <v>28</v>
      </c>
      <c r="E22" s="14"/>
      <c r="G22" s="14">
        <v>28</v>
      </c>
      <c r="H22" s="14">
        <v>28</v>
      </c>
      <c r="I22" s="14">
        <v>38</v>
      </c>
      <c r="K22" s="14">
        <v>31</v>
      </c>
      <c r="L22" s="44">
        <f>(N22*O22)+(Q22*R22)+(T22*U22)</f>
        <v>4.5731592566454955</v>
      </c>
      <c r="M22" s="45">
        <f>(H22-$C$4)/$C$4</f>
        <v>2.7522935779816515E-2</v>
      </c>
      <c r="N22" s="46">
        <f>5*(1-ABS(M22))</f>
        <v>4.8623853211009171</v>
      </c>
      <c r="O22" s="45">
        <v>0.4</v>
      </c>
      <c r="P22" s="45">
        <f>($C$5-I22)/$C$5</f>
        <v>-5.5555555555555552E-2</v>
      </c>
      <c r="Q22" s="46">
        <f>5*(1-ABS(P22))</f>
        <v>4.7222222222222223</v>
      </c>
      <c r="R22" s="39">
        <v>0.3</v>
      </c>
      <c r="S22" s="45">
        <f>($C$6-K22)/$C$6</f>
        <v>-0.19230769230769232</v>
      </c>
      <c r="T22" s="46">
        <f>5*(1-ABS(S22))</f>
        <v>4.0384615384615383</v>
      </c>
      <c r="U22" s="39">
        <v>0.3</v>
      </c>
    </row>
    <row r="23" spans="2:21">
      <c r="G23" s="14"/>
      <c r="H23" s="19"/>
      <c r="I23" s="14"/>
      <c r="J23" s="14"/>
      <c r="K23" s="14"/>
    </row>
    <row r="24" spans="2:21">
      <c r="B24" s="2" t="s">
        <v>22</v>
      </c>
      <c r="C24" s="14">
        <f>IF(E24&lt;4.5,G24, )</f>
        <v>26</v>
      </c>
      <c r="E24" s="14"/>
      <c r="G24" s="14">
        <v>26</v>
      </c>
      <c r="H24" s="19">
        <v>26</v>
      </c>
      <c r="I24" s="14">
        <v>36</v>
      </c>
      <c r="K24" s="14">
        <v>28</v>
      </c>
      <c r="L24" s="44">
        <f>(N24*O24)+(Q24*R24)+(T24*U24)</f>
        <v>4.7928722653493301</v>
      </c>
      <c r="M24" s="45">
        <f>(H24-$C$4)/$C$4</f>
        <v>-4.5871559633027525E-2</v>
      </c>
      <c r="N24" s="46">
        <f>5*(1-ABS(M24))</f>
        <v>4.7706422018348622</v>
      </c>
      <c r="O24" s="45">
        <v>0.4</v>
      </c>
      <c r="P24" s="45">
        <f>($C$5-I24)/$C$5</f>
        <v>0</v>
      </c>
      <c r="Q24" s="46">
        <f>5*(1-ABS(P24))</f>
        <v>5</v>
      </c>
      <c r="R24" s="39">
        <v>0.3</v>
      </c>
      <c r="S24" s="45">
        <f>($C$6-K24)/$C$6</f>
        <v>-7.6923076923076927E-2</v>
      </c>
      <c r="T24" s="46">
        <f>5*(1-ABS(S24))</f>
        <v>4.6153846153846159</v>
      </c>
      <c r="U24" s="39">
        <v>0.3</v>
      </c>
    </row>
    <row r="25" spans="2:21">
      <c r="C25" s="14">
        <f>IF(E25&lt;4.5,G25, )</f>
        <v>27</v>
      </c>
      <c r="E25" s="14"/>
      <c r="G25" s="14">
        <v>27</v>
      </c>
      <c r="H25" s="19">
        <v>27</v>
      </c>
      <c r="I25" s="14">
        <v>37</v>
      </c>
      <c r="K25" s="14">
        <v>28</v>
      </c>
      <c r="L25" s="47">
        <f>(N25*O25)+(Q25*R25)+(T25*U25)</f>
        <v>4.8246000940955076</v>
      </c>
      <c r="M25" s="45">
        <f>(H25-$C$4)/$C$4</f>
        <v>-9.1743119266055051E-3</v>
      </c>
      <c r="N25" s="46">
        <f>5*(1-ABS(M25))</f>
        <v>4.954128440366973</v>
      </c>
      <c r="O25" s="45">
        <v>0.4</v>
      </c>
      <c r="P25" s="45">
        <f>($C$5-I25)/$C$5</f>
        <v>-2.7777777777777776E-2</v>
      </c>
      <c r="Q25" s="46">
        <f>5*(1-ABS(P25))</f>
        <v>4.8611111111111107</v>
      </c>
      <c r="R25" s="39">
        <v>0.3</v>
      </c>
      <c r="S25" s="45">
        <f>($C$6-K25)/$C$6</f>
        <v>-7.6923076923076927E-2</v>
      </c>
      <c r="T25" s="46">
        <f>5*(1-ABS(S25))</f>
        <v>4.6153846153846159</v>
      </c>
      <c r="U25" s="39">
        <v>0.3</v>
      </c>
    </row>
    <row r="26" spans="2:21">
      <c r="C26" s="14">
        <f>IF(E26&lt;4.5,G26, )</f>
        <v>28</v>
      </c>
      <c r="E26" s="14"/>
      <c r="G26" s="14">
        <v>28</v>
      </c>
      <c r="H26" s="19">
        <v>28</v>
      </c>
      <c r="I26" s="14">
        <v>38</v>
      </c>
      <c r="K26" s="14">
        <v>28</v>
      </c>
      <c r="L26" s="44">
        <f>(N26*O26)+(Q26*R26)+(T26*U26)</f>
        <v>4.7462361797224188</v>
      </c>
      <c r="M26" s="45">
        <f>(H26-$C$4)/$C$4</f>
        <v>2.7522935779816515E-2</v>
      </c>
      <c r="N26" s="46">
        <f>5*(1-ABS(M26))</f>
        <v>4.8623853211009171</v>
      </c>
      <c r="O26" s="45">
        <v>0.4</v>
      </c>
      <c r="P26" s="45">
        <f>($C$5-I26)/$C$5</f>
        <v>-5.5555555555555552E-2</v>
      </c>
      <c r="Q26" s="46">
        <f>5*(1-ABS(P26))</f>
        <v>4.7222222222222223</v>
      </c>
      <c r="R26" s="39">
        <v>0.3</v>
      </c>
      <c r="S26" s="45">
        <f>($C$6-K26)/$C$6</f>
        <v>-7.6923076923076927E-2</v>
      </c>
      <c r="T26" s="46">
        <f>5*(1-ABS(S26))</f>
        <v>4.6153846153846159</v>
      </c>
      <c r="U26" s="39">
        <v>0.3</v>
      </c>
    </row>
    <row r="27" spans="2:21">
      <c r="G27" s="14"/>
      <c r="H27" s="19"/>
      <c r="I27" s="14"/>
      <c r="J27" s="14"/>
      <c r="K27" s="14"/>
    </row>
  </sheetData>
  <conditionalFormatting sqref="G13:K14 G20:G21 G18:K18 G16:K16 I20:K22">
    <cfRule type="containsBlanks" dxfId="15" priority="16">
      <formula>LEN(TRIM(G13))=0</formula>
    </cfRule>
  </conditionalFormatting>
  <conditionalFormatting sqref="G22">
    <cfRule type="containsBlanks" dxfId="14" priority="15">
      <formula>LEN(TRIM(G22))=0</formula>
    </cfRule>
  </conditionalFormatting>
  <conditionalFormatting sqref="H18:H19 H13:H16">
    <cfRule type="cellIs" dxfId="13" priority="14" operator="equal">
      <formula>$C$4</formula>
    </cfRule>
  </conditionalFormatting>
  <conditionalFormatting sqref="I18:I22 I13:I16">
    <cfRule type="cellIs" dxfId="12" priority="13" operator="equal">
      <formula>$C$5</formula>
    </cfRule>
  </conditionalFormatting>
  <conditionalFormatting sqref="K18:K22 K13:K16">
    <cfRule type="cellIs" dxfId="11" priority="12" operator="equal">
      <formula>$C$6</formula>
    </cfRule>
  </conditionalFormatting>
  <conditionalFormatting sqref="J18:J22 J13:J16">
    <cfRule type="cellIs" dxfId="10" priority="11" operator="equal">
      <formula>$C$7</formula>
    </cfRule>
  </conditionalFormatting>
  <conditionalFormatting sqref="G17:K17">
    <cfRule type="containsBlanks" dxfId="9" priority="10">
      <formula>LEN(TRIM(G17))=0</formula>
    </cfRule>
  </conditionalFormatting>
  <conditionalFormatting sqref="H17">
    <cfRule type="cellIs" dxfId="8" priority="9" operator="equal">
      <formula>$C$4</formula>
    </cfRule>
  </conditionalFormatting>
  <conditionalFormatting sqref="I17">
    <cfRule type="cellIs" dxfId="7" priority="8" operator="equal">
      <formula>$C$5</formula>
    </cfRule>
  </conditionalFormatting>
  <conditionalFormatting sqref="K17">
    <cfRule type="cellIs" dxfId="6" priority="7" operator="equal">
      <formula>$C$6</formula>
    </cfRule>
  </conditionalFormatting>
  <conditionalFormatting sqref="J17">
    <cfRule type="cellIs" dxfId="5" priority="6" operator="equal">
      <formula>$C$7</formula>
    </cfRule>
  </conditionalFormatting>
  <conditionalFormatting sqref="H20:H21">
    <cfRule type="containsBlanks" dxfId="4" priority="5">
      <formula>LEN(TRIM(H20))=0</formula>
    </cfRule>
  </conditionalFormatting>
  <conditionalFormatting sqref="H22">
    <cfRule type="containsBlanks" dxfId="3" priority="4">
      <formula>LEN(TRIM(H22))=0</formula>
    </cfRule>
  </conditionalFormatting>
  <conditionalFormatting sqref="J24:J26">
    <cfRule type="containsBlanks" dxfId="2" priority="3">
      <formula>LEN(TRIM(J24))=0</formula>
    </cfRule>
  </conditionalFormatting>
  <conditionalFormatting sqref="J24:J26">
    <cfRule type="cellIs" dxfId="1" priority="2" operator="equal">
      <formula>$C$7</formula>
    </cfRule>
  </conditionalFormatting>
  <conditionalFormatting sqref="C13:C26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Body Type</vt:lpstr>
      <vt:lpstr>Formula Components</vt:lpstr>
      <vt:lpstr>Formula 1</vt:lpstr>
      <vt:lpstr>Formula 2</vt:lpstr>
      <vt:lpstr>Formula 3</vt:lpstr>
      <vt:lpstr>Formula 4</vt:lpstr>
      <vt:lpstr>Summary Results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Burgher</dc:creator>
  <cp:lastModifiedBy>Robin Burgher</cp:lastModifiedBy>
  <dcterms:created xsi:type="dcterms:W3CDTF">2015-01-09T01:41:53Z</dcterms:created>
  <dcterms:modified xsi:type="dcterms:W3CDTF">2015-10-12T15:23:09Z</dcterms:modified>
</cp:coreProperties>
</file>