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la\Documents\GitHub\wordclock\clockfaces\"/>
    </mc:Choice>
  </mc:AlternateContent>
  <xr:revisionPtr revIDLastSave="0" documentId="13_ncr:1_{39734E8A-3BAC-45B2-945C-691F21145F71}" xr6:coauthVersionLast="47" xr6:coauthVersionMax="47" xr10:uidLastSave="{00000000-0000-0000-0000-000000000000}"/>
  <bookViews>
    <workbookView xWindow="2784" yWindow="1026" windowWidth="17280" windowHeight="9984" xr2:uid="{4142664B-C446-4E4D-90AF-224A64242DB2}"/>
  </bookViews>
  <sheets>
    <sheet name="Sheet1" sheetId="1" r:id="rId1"/>
    <sheet name="Sheet2" sheetId="2" r:id="rId2"/>
  </sheets>
  <definedNames>
    <definedName name="_xlnm.Print_Area" localSheetId="1">Sheet2!$A$1:$K$11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H5" i="1"/>
  <c r="B16" i="1"/>
  <c r="B15" i="1"/>
  <c r="B14" i="1"/>
  <c r="M1" i="2"/>
  <c r="C16" i="1" s="1"/>
  <c r="J16" i="1" s="1"/>
  <c r="B1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4" i="1"/>
  <c r="B28" i="1"/>
  <c r="B27" i="1"/>
  <c r="B26" i="1"/>
  <c r="B25" i="1"/>
  <c r="B24" i="1"/>
  <c r="B23" i="1"/>
  <c r="B22" i="1"/>
  <c r="B21" i="1"/>
  <c r="B20" i="1"/>
  <c r="B19" i="1"/>
  <c r="B18" i="1"/>
  <c r="B17" i="1"/>
  <c r="B12" i="1"/>
  <c r="B11" i="1"/>
  <c r="B10" i="1"/>
  <c r="B9" i="1"/>
  <c r="B8" i="1"/>
  <c r="B7" i="1"/>
  <c r="B6" i="1"/>
  <c r="B5" i="1"/>
  <c r="B3" i="1"/>
  <c r="B2" i="1"/>
  <c r="F16" i="1" l="1"/>
  <c r="K16" i="1"/>
  <c r="L16" i="1"/>
  <c r="M16" i="1"/>
  <c r="N16" i="1"/>
  <c r="P16" i="1" s="1"/>
  <c r="I16" i="1"/>
  <c r="C20" i="1"/>
  <c r="C26" i="1"/>
  <c r="C28" i="1"/>
  <c r="C25" i="1"/>
  <c r="C13" i="1"/>
  <c r="C2" i="1"/>
  <c r="C14" i="1"/>
  <c r="C15" i="1"/>
  <c r="C21" i="1"/>
  <c r="C4" i="1"/>
  <c r="C6" i="1"/>
  <c r="C18" i="1"/>
  <c r="C7" i="1"/>
  <c r="C19" i="1"/>
  <c r="C27" i="1"/>
  <c r="C8" i="1"/>
  <c r="C9" i="1"/>
  <c r="C10" i="1"/>
  <c r="C22" i="1"/>
  <c r="C11" i="1"/>
  <c r="C23" i="1"/>
  <c r="C3" i="1"/>
  <c r="C12" i="1"/>
  <c r="C24" i="1"/>
  <c r="C5" i="1"/>
  <c r="C17" i="1"/>
  <c r="G16" i="1" l="1"/>
  <c r="M11" i="1"/>
  <c r="L11" i="1"/>
  <c r="K11" i="1"/>
  <c r="N11" i="1"/>
  <c r="J11" i="1"/>
  <c r="I11" i="1"/>
  <c r="F11" i="1"/>
  <c r="G11" i="1" s="1"/>
  <c r="N18" i="1"/>
  <c r="F18" i="1"/>
  <c r="M18" i="1"/>
  <c r="K18" i="1"/>
  <c r="L18" i="1"/>
  <c r="J18" i="1"/>
  <c r="I18" i="1"/>
  <c r="L25" i="1"/>
  <c r="K25" i="1"/>
  <c r="F25" i="1"/>
  <c r="I25" i="1"/>
  <c r="J25" i="1"/>
  <c r="N25" i="1"/>
  <c r="M25" i="1"/>
  <c r="N22" i="1"/>
  <c r="M22" i="1"/>
  <c r="L22" i="1"/>
  <c r="K22" i="1"/>
  <c r="J22" i="1"/>
  <c r="F22" i="1"/>
  <c r="I22" i="1"/>
  <c r="N6" i="1"/>
  <c r="M6" i="1"/>
  <c r="K6" i="1"/>
  <c r="L6" i="1"/>
  <c r="J6" i="1"/>
  <c r="F6" i="1"/>
  <c r="G6" i="1" s="1"/>
  <c r="I6" i="1"/>
  <c r="J28" i="1"/>
  <c r="I28" i="1"/>
  <c r="N28" i="1"/>
  <c r="M28" i="1"/>
  <c r="L28" i="1"/>
  <c r="F28" i="1"/>
  <c r="K28" i="1"/>
  <c r="J24" i="1"/>
  <c r="I24" i="1"/>
  <c r="N24" i="1"/>
  <c r="M24" i="1"/>
  <c r="F24" i="1"/>
  <c r="G24" i="1" s="1"/>
  <c r="L24" i="1"/>
  <c r="K24" i="1"/>
  <c r="J8" i="1"/>
  <c r="I8" i="1"/>
  <c r="O8" i="1"/>
  <c r="F8" i="1"/>
  <c r="G8" i="1" s="1"/>
  <c r="N8" i="1"/>
  <c r="M8" i="1"/>
  <c r="L8" i="1"/>
  <c r="K8" i="1"/>
  <c r="M15" i="1"/>
  <c r="F15" i="1"/>
  <c r="N15" i="1"/>
  <c r="L15" i="1"/>
  <c r="K15" i="1"/>
  <c r="J15" i="1"/>
  <c r="I15" i="1"/>
  <c r="J12" i="1"/>
  <c r="I12" i="1"/>
  <c r="N12" i="1"/>
  <c r="M12" i="1"/>
  <c r="L12" i="1"/>
  <c r="F12" i="1"/>
  <c r="G12" i="1" s="1"/>
  <c r="K12" i="1"/>
  <c r="M27" i="1"/>
  <c r="L27" i="1"/>
  <c r="K27" i="1"/>
  <c r="J27" i="1"/>
  <c r="I27" i="1"/>
  <c r="F27" i="1"/>
  <c r="G27" i="1" s="1"/>
  <c r="N27" i="1"/>
  <c r="N14" i="1"/>
  <c r="M14" i="1"/>
  <c r="K14" i="1"/>
  <c r="J14" i="1"/>
  <c r="F14" i="1"/>
  <c r="I14" i="1"/>
  <c r="L14" i="1"/>
  <c r="M3" i="1"/>
  <c r="L3" i="1"/>
  <c r="K3" i="1"/>
  <c r="J3" i="1"/>
  <c r="N3" i="1"/>
  <c r="I3" i="1"/>
  <c r="F3" i="1"/>
  <c r="G3" i="1" s="1"/>
  <c r="M19" i="1"/>
  <c r="L19" i="1"/>
  <c r="K19" i="1"/>
  <c r="J19" i="1"/>
  <c r="I19" i="1"/>
  <c r="F19" i="1"/>
  <c r="G19" i="1" s="1"/>
  <c r="N19" i="1"/>
  <c r="N2" i="1"/>
  <c r="M2" i="1"/>
  <c r="K2" i="1"/>
  <c r="L2" i="1"/>
  <c r="J2" i="1"/>
  <c r="I2" i="1"/>
  <c r="M23" i="1"/>
  <c r="F23" i="1"/>
  <c r="G23" i="1" s="1"/>
  <c r="L23" i="1"/>
  <c r="K23" i="1"/>
  <c r="J23" i="1"/>
  <c r="N23" i="1"/>
  <c r="I23" i="1"/>
  <c r="M7" i="1"/>
  <c r="F7" i="1"/>
  <c r="L7" i="1"/>
  <c r="K7" i="1"/>
  <c r="J7" i="1"/>
  <c r="I7" i="1"/>
  <c r="N7" i="1"/>
  <c r="L13" i="1"/>
  <c r="K13" i="1"/>
  <c r="I13" i="1"/>
  <c r="J13" i="1"/>
  <c r="F13" i="1"/>
  <c r="G13" i="1" s="1"/>
  <c r="N13" i="1"/>
  <c r="M13" i="1"/>
  <c r="L17" i="1"/>
  <c r="K17" i="1"/>
  <c r="F17" i="1"/>
  <c r="G17" i="1" s="1"/>
  <c r="I17" i="1"/>
  <c r="N17" i="1"/>
  <c r="M17" i="1"/>
  <c r="J17" i="1"/>
  <c r="N10" i="1"/>
  <c r="F10" i="1"/>
  <c r="M10" i="1"/>
  <c r="K10" i="1"/>
  <c r="J10" i="1"/>
  <c r="I10" i="1"/>
  <c r="L10" i="1"/>
  <c r="J4" i="1"/>
  <c r="I4" i="1"/>
  <c r="N4" i="1"/>
  <c r="M4" i="1"/>
  <c r="L4" i="1"/>
  <c r="F4" i="1"/>
  <c r="K4" i="1"/>
  <c r="N26" i="1"/>
  <c r="F26" i="1"/>
  <c r="G26" i="1" s="1"/>
  <c r="M26" i="1"/>
  <c r="K26" i="1"/>
  <c r="L26" i="1"/>
  <c r="J26" i="1"/>
  <c r="I26" i="1"/>
  <c r="L5" i="1"/>
  <c r="K5" i="1"/>
  <c r="I5" i="1"/>
  <c r="F5" i="1"/>
  <c r="G5" i="1" s="1"/>
  <c r="N5" i="1"/>
  <c r="M5" i="1"/>
  <c r="J5" i="1"/>
  <c r="L9" i="1"/>
  <c r="K9" i="1"/>
  <c r="F9" i="1"/>
  <c r="G9" i="1" s="1"/>
  <c r="I9" i="1"/>
  <c r="J9" i="1"/>
  <c r="N9" i="1"/>
  <c r="M9" i="1"/>
  <c r="L21" i="1"/>
  <c r="K21" i="1"/>
  <c r="I21" i="1"/>
  <c r="J21" i="1"/>
  <c r="F21" i="1"/>
  <c r="N21" i="1"/>
  <c r="M21" i="1"/>
  <c r="J20" i="1"/>
  <c r="I20" i="1"/>
  <c r="N20" i="1"/>
  <c r="M20" i="1"/>
  <c r="L20" i="1"/>
  <c r="F20" i="1"/>
  <c r="G20" i="1" s="1"/>
  <c r="K20" i="1"/>
  <c r="G21" i="1" l="1"/>
  <c r="P18" i="1"/>
  <c r="P11" i="1"/>
  <c r="G4" i="1"/>
  <c r="G7" i="1"/>
  <c r="G14" i="1"/>
  <c r="G15" i="1"/>
  <c r="G22" i="1"/>
  <c r="P2" i="1"/>
  <c r="P12" i="1"/>
  <c r="P25" i="1"/>
  <c r="G28" i="1"/>
  <c r="G25" i="1"/>
  <c r="G18" i="1"/>
  <c r="P20" i="1"/>
  <c r="G10" i="1"/>
  <c r="P23" i="1"/>
  <c r="P19" i="1"/>
  <c r="P15" i="1"/>
  <c r="P4" i="1"/>
  <c r="P28" i="1"/>
  <c r="P9" i="1"/>
  <c r="P21" i="1"/>
  <c r="P10" i="1"/>
  <c r="P14" i="1"/>
  <c r="P27" i="1"/>
  <c r="P24" i="1"/>
  <c r="P22" i="1"/>
  <c r="P7" i="1"/>
  <c r="P5" i="1"/>
  <c r="P26" i="1"/>
  <c r="P17" i="1"/>
  <c r="P13" i="1"/>
  <c r="P3" i="1"/>
  <c r="P8" i="1"/>
  <c r="P6" i="1"/>
  <c r="H2" i="1"/>
</calcChain>
</file>

<file path=xl/sharedStrings.xml><?xml version="1.0" encoding="utf-8"?>
<sst xmlns="http://schemas.openxmlformats.org/spreadsheetml/2006/main" count="165" uniqueCount="72">
  <si>
    <t>is</t>
  </si>
  <si>
    <t>vijf</t>
  </si>
  <si>
    <t>tien</t>
  </si>
  <si>
    <t>kwart</t>
  </si>
  <si>
    <t>twintig</t>
  </si>
  <si>
    <t>voor</t>
  </si>
  <si>
    <t>half</t>
  </si>
  <si>
    <t>een</t>
  </si>
  <si>
    <t>twee</t>
  </si>
  <si>
    <t>drie</t>
  </si>
  <si>
    <t>vier</t>
  </si>
  <si>
    <t>zes</t>
  </si>
  <si>
    <t>zeven</t>
  </si>
  <si>
    <t>acht</t>
  </si>
  <si>
    <t>negen</t>
  </si>
  <si>
    <t>elf</t>
  </si>
  <si>
    <t>twaalf</t>
  </si>
  <si>
    <t>uur</t>
  </si>
  <si>
    <t>h</t>
  </si>
  <si>
    <t>e</t>
  </si>
  <si>
    <t>t</t>
  </si>
  <si>
    <t>i</t>
  </si>
  <si>
    <t>s</t>
  </si>
  <si>
    <t>u</t>
  </si>
  <si>
    <t>r</t>
  </si>
  <si>
    <t>het</t>
  </si>
  <si>
    <t>v</t>
  </si>
  <si>
    <t>j</t>
  </si>
  <si>
    <t>f</t>
  </si>
  <si>
    <t>n</t>
  </si>
  <si>
    <t>k</t>
  </si>
  <si>
    <t>w</t>
  </si>
  <si>
    <t>a</t>
  </si>
  <si>
    <t>g</t>
  </si>
  <si>
    <t>l</t>
  </si>
  <si>
    <t>o</t>
  </si>
  <si>
    <t>d</t>
  </si>
  <si>
    <t>z</t>
  </si>
  <si>
    <t>c</t>
  </si>
  <si>
    <t>b</t>
  </si>
  <si>
    <t>m</t>
  </si>
  <si>
    <t>net</t>
  </si>
  <si>
    <t>na</t>
  </si>
  <si>
    <t>over</t>
  </si>
  <si>
    <t>alwaysOn</t>
  </si>
  <si>
    <t>isJust</t>
  </si>
  <si>
    <t>fiveMinute</t>
  </si>
  <si>
    <t>tenMinute</t>
  </si>
  <si>
    <t>quarter</t>
  </si>
  <si>
    <t>twenty</t>
  </si>
  <si>
    <t>past</t>
  </si>
  <si>
    <t>before</t>
  </si>
  <si>
    <t>wholeHour</t>
  </si>
  <si>
    <t>halfHour</t>
  </si>
  <si>
    <t>firstMinute</t>
  </si>
  <si>
    <t>secondMinute</t>
  </si>
  <si>
    <t>thirdMinute</t>
  </si>
  <si>
    <t>fourthMinute</t>
  </si>
  <si>
    <t>isOneActive</t>
  </si>
  <si>
    <t>isTwoActive</t>
  </si>
  <si>
    <t>isThreeActive</t>
  </si>
  <si>
    <t>isFourActive</t>
  </si>
  <si>
    <t>isFiveActive</t>
  </si>
  <si>
    <t>isSixActive</t>
  </si>
  <si>
    <t>isSevenActive</t>
  </si>
  <si>
    <t>isEightActive</t>
  </si>
  <si>
    <t>isNineActive</t>
  </si>
  <si>
    <t>isTenActive</t>
  </si>
  <si>
    <t>isElevenActive</t>
  </si>
  <si>
    <t>isTwelveActive</t>
  </si>
  <si>
    <t>rij</t>
  </si>
  <si>
    <t>kolom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</si>
</sst>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2">
    <dxf>
      <font>
        <color theme="5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AF62-5194-4E7A-9FED-2D0EF43E0B52}">
  <dimension ref="A1:P28"/>
  <sheetViews>
    <sheetView tabSelected="1" workbookViewId="0">
      <selection activeCell="H2" sqref="H2"/>
    </sheetView>
  </sheetViews>
  <sheetFormatPr defaultRowHeight="14.4" x14ac:dyDescent="0.55000000000000004"/>
  <cols>
    <col min="5" max="8" width="15.5234375" customWidth="1"/>
  </cols>
  <sheetData>
    <row r="1" spans="1:16" x14ac:dyDescent="0.55000000000000004">
      <c r="F1" t="s">
        <v>70</v>
      </c>
      <c r="G1" t="s">
        <v>71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</row>
    <row r="2" spans="1:16" x14ac:dyDescent="0.55000000000000004">
      <c r="A2" t="s">
        <v>25</v>
      </c>
      <c r="B2">
        <f>LEN(A2)</f>
        <v>3</v>
      </c>
      <c r="C2">
        <f>IFERROR(FIND(A2,Sheet2!$M$1),0)</f>
        <v>1</v>
      </c>
      <c r="D2">
        <v>0</v>
      </c>
      <c r="E2" t="s">
        <v>44</v>
      </c>
      <c r="F2">
        <f>INT($C2/11)</f>
        <v>0</v>
      </c>
      <c r="G2">
        <f>IF(ISEVEN(F2),MOD(114-I2-1,11),10-MOD(114-I2-1,11))</f>
        <v>0</v>
      </c>
      <c r="H2">
        <f t="shared" ref="H2:H4" si="0">IF(ISEVEN(F2),114-1-F2*11-G2,114-1-F2*11+G2-10)</f>
        <v>113</v>
      </c>
      <c r="I2">
        <f>IF(ISEVEN(INT($C2/11)),IF(LEN($A2)&gt;=I$1,114-$C2-I$1+1,""),IF(LEN($A2)&gt;=I$1,114-INT($C2/11)*11-(11-MOD($C2,11))-2+I$1,""))</f>
        <v>113</v>
      </c>
      <c r="J2">
        <f t="shared" ref="J2:O17" si="1">IF(ISEVEN(INT($C2/11)),IF(LEN($A2)&gt;=J$1,114-$C2-J$1+1,""),IF(LEN($A2)&gt;=J$1,114-INT($C2/11)*11-(11-MOD($C2,11))-2+J$1,""))</f>
        <v>112</v>
      </c>
      <c r="K2">
        <f t="shared" si="1"/>
        <v>111</v>
      </c>
      <c r="L2" t="str">
        <f t="shared" si="1"/>
        <v/>
      </c>
      <c r="M2" t="str">
        <f t="shared" si="1"/>
        <v/>
      </c>
      <c r="N2" t="str">
        <f t="shared" si="1"/>
        <v/>
      </c>
      <c r="P2" t="str">
        <f>CONCATENATE(" { { ",_xlfn.TEXTJOIN(",",TRUE,I2:O2)," }, ",D2,", """,A2,""", ",E2," },")</f>
        <v xml:space="preserve"> { { 113,112,111 }, 0, "het", alwaysOn },</v>
      </c>
    </row>
    <row r="3" spans="1:16" x14ac:dyDescent="0.55000000000000004">
      <c r="A3" t="s">
        <v>0</v>
      </c>
      <c r="B3">
        <f t="shared" ref="B3:B16" si="2">LEN(A3)</f>
        <v>2</v>
      </c>
      <c r="C3">
        <f>IFERROR(FIND(A3,Sheet2!$M$1),0)</f>
        <v>5</v>
      </c>
      <c r="D3">
        <f>D2+1</f>
        <v>1</v>
      </c>
      <c r="E3" t="s">
        <v>44</v>
      </c>
      <c r="F3">
        <f t="shared" ref="F3:F28" si="3">INT($C3/11)</f>
        <v>0</v>
      </c>
      <c r="G3">
        <f t="shared" ref="G3:G28" si="4">IF(ISEVEN(F3),MOD(114-I3-1,11),10-MOD(114-I3-1,11))</f>
        <v>4</v>
      </c>
      <c r="H3">
        <f t="shared" si="0"/>
        <v>109</v>
      </c>
      <c r="I3">
        <f t="shared" ref="I3:N18" si="5">IF(ISEVEN(INT($C3/11)),IF(LEN($A3)&gt;=I$1,114-$C3-I$1+1,""),IF(LEN($A3)&gt;=I$1,114-INT($C3/11)*11-(11-MOD($C3,11))-2+I$1,""))</f>
        <v>109</v>
      </c>
      <c r="J3">
        <f t="shared" si="1"/>
        <v>108</v>
      </c>
      <c r="K3" t="str">
        <f t="shared" si="1"/>
        <v/>
      </c>
      <c r="L3" t="str">
        <f t="shared" si="1"/>
        <v/>
      </c>
      <c r="M3" t="str">
        <f t="shared" si="1"/>
        <v/>
      </c>
      <c r="N3" t="str">
        <f t="shared" si="1"/>
        <v/>
      </c>
      <c r="P3" t="str">
        <f t="shared" ref="P3:P28" si="6">CONCATENATE(" { { ",_xlfn.TEXTJOIN(",",TRUE,I3:O3)," }, ",D3,", """,A3,""", ",E3," },")</f>
        <v xml:space="preserve"> { { 109,108 }, 1, "is", alwaysOn },</v>
      </c>
    </row>
    <row r="4" spans="1:16" x14ac:dyDescent="0.55000000000000004">
      <c r="A4" t="s">
        <v>41</v>
      </c>
      <c r="B4">
        <f t="shared" si="2"/>
        <v>3</v>
      </c>
      <c r="C4">
        <f>IFERROR(FIND(A4,Sheet2!$M$1),0)</f>
        <v>8</v>
      </c>
      <c r="D4">
        <f t="shared" ref="D4:D12" si="7">D3+1</f>
        <v>2</v>
      </c>
      <c r="E4" t="s">
        <v>45</v>
      </c>
      <c r="F4">
        <f t="shared" si="3"/>
        <v>0</v>
      </c>
      <c r="G4">
        <f t="shared" si="4"/>
        <v>7</v>
      </c>
      <c r="H4">
        <f t="shared" si="0"/>
        <v>106</v>
      </c>
      <c r="I4">
        <f t="shared" si="5"/>
        <v>106</v>
      </c>
      <c r="J4">
        <f t="shared" si="1"/>
        <v>105</v>
      </c>
      <c r="K4">
        <f t="shared" si="1"/>
        <v>104</v>
      </c>
      <c r="L4" t="str">
        <f t="shared" si="1"/>
        <v/>
      </c>
      <c r="M4" t="str">
        <f t="shared" si="1"/>
        <v/>
      </c>
      <c r="N4" t="str">
        <f t="shared" si="1"/>
        <v/>
      </c>
      <c r="P4" t="str">
        <f t="shared" si="6"/>
        <v xml:space="preserve"> { { 106,105,104 }, 2, "net", isJust },</v>
      </c>
    </row>
    <row r="5" spans="1:16" x14ac:dyDescent="0.55000000000000004">
      <c r="A5" t="s">
        <v>1</v>
      </c>
      <c r="B5">
        <f t="shared" si="2"/>
        <v>4</v>
      </c>
      <c r="C5">
        <f>IFERROR(FIND(A5,Sheet2!$M$1),0)</f>
        <v>18</v>
      </c>
      <c r="D5">
        <f t="shared" si="7"/>
        <v>3</v>
      </c>
      <c r="E5" t="s">
        <v>46</v>
      </c>
      <c r="F5">
        <f t="shared" si="3"/>
        <v>1</v>
      </c>
      <c r="G5">
        <f t="shared" si="4"/>
        <v>6</v>
      </c>
      <c r="H5">
        <f>IF(ISEVEN(F5),114-1-F5*11-G5,114-1-F5*11+G5-10)</f>
        <v>98</v>
      </c>
      <c r="I5">
        <f t="shared" si="5"/>
        <v>98</v>
      </c>
      <c r="J5">
        <f t="shared" si="1"/>
        <v>99</v>
      </c>
      <c r="K5">
        <f t="shared" si="1"/>
        <v>100</v>
      </c>
      <c r="L5">
        <f t="shared" si="1"/>
        <v>101</v>
      </c>
      <c r="M5" t="str">
        <f t="shared" si="1"/>
        <v/>
      </c>
      <c r="N5" t="str">
        <f t="shared" si="1"/>
        <v/>
      </c>
      <c r="P5" t="str">
        <f t="shared" si="6"/>
        <v xml:space="preserve"> { { 98,99,100,101 }, 3, "vijf", fiveMinute },</v>
      </c>
    </row>
    <row r="6" spans="1:16" x14ac:dyDescent="0.55000000000000004">
      <c r="A6" t="s">
        <v>2</v>
      </c>
      <c r="B6">
        <f t="shared" si="2"/>
        <v>4</v>
      </c>
      <c r="C6">
        <f>IFERROR(FIND(A6,Sheet2!$M$1),0)</f>
        <v>13</v>
      </c>
      <c r="D6">
        <f t="shared" si="7"/>
        <v>4</v>
      </c>
      <c r="E6" t="s">
        <v>47</v>
      </c>
      <c r="F6">
        <f t="shared" si="3"/>
        <v>1</v>
      </c>
      <c r="G6">
        <f t="shared" si="4"/>
        <v>1</v>
      </c>
      <c r="H6">
        <f t="shared" ref="H6:H28" si="8">IF(ISEVEN(F6),114-1-F6*11-G6,114-1-F6*11+G6-10)</f>
        <v>93</v>
      </c>
      <c r="I6">
        <f t="shared" si="5"/>
        <v>93</v>
      </c>
      <c r="J6">
        <f t="shared" si="1"/>
        <v>94</v>
      </c>
      <c r="K6">
        <f t="shared" si="1"/>
        <v>95</v>
      </c>
      <c r="L6">
        <f t="shared" si="1"/>
        <v>96</v>
      </c>
      <c r="M6" t="str">
        <f t="shared" si="1"/>
        <v/>
      </c>
      <c r="N6" t="str">
        <f t="shared" si="1"/>
        <v/>
      </c>
      <c r="P6" t="str">
        <f t="shared" si="6"/>
        <v xml:space="preserve"> { { 93,94,95,96 }, 4, "tien", tenMinute },</v>
      </c>
    </row>
    <row r="7" spans="1:16" x14ac:dyDescent="0.55000000000000004">
      <c r="A7" t="s">
        <v>3</v>
      </c>
      <c r="B7">
        <f t="shared" si="2"/>
        <v>5</v>
      </c>
      <c r="C7">
        <f>IFERROR(FIND(A7,Sheet2!$M$1),0)</f>
        <v>23</v>
      </c>
      <c r="D7">
        <f t="shared" si="7"/>
        <v>5</v>
      </c>
      <c r="E7" t="s">
        <v>48</v>
      </c>
      <c r="F7">
        <f t="shared" si="3"/>
        <v>2</v>
      </c>
      <c r="G7">
        <f t="shared" si="4"/>
        <v>0</v>
      </c>
      <c r="H7">
        <f t="shared" si="8"/>
        <v>91</v>
      </c>
      <c r="I7">
        <f t="shared" si="5"/>
        <v>91</v>
      </c>
      <c r="J7">
        <f t="shared" si="1"/>
        <v>90</v>
      </c>
      <c r="K7">
        <f t="shared" si="1"/>
        <v>89</v>
      </c>
      <c r="L7">
        <f t="shared" si="1"/>
        <v>88</v>
      </c>
      <c r="M7">
        <f t="shared" si="1"/>
        <v>87</v>
      </c>
      <c r="N7" t="str">
        <f t="shared" si="1"/>
        <v/>
      </c>
      <c r="P7" t="str">
        <f t="shared" si="6"/>
        <v xml:space="preserve"> { { 91,90,89,88,87 }, 5, "kwart", quarter },</v>
      </c>
    </row>
    <row r="8" spans="1:16" x14ac:dyDescent="0.55000000000000004">
      <c r="A8" t="s">
        <v>4</v>
      </c>
      <c r="B8">
        <f t="shared" si="2"/>
        <v>7</v>
      </c>
      <c r="C8">
        <f>IFERROR(FIND(A8,Sheet2!$M$1),0)</f>
        <v>27</v>
      </c>
      <c r="D8">
        <f t="shared" si="7"/>
        <v>6</v>
      </c>
      <c r="E8" t="s">
        <v>49</v>
      </c>
      <c r="F8">
        <f t="shared" si="3"/>
        <v>2</v>
      </c>
      <c r="G8">
        <f t="shared" si="4"/>
        <v>4</v>
      </c>
      <c r="H8">
        <f t="shared" si="8"/>
        <v>87</v>
      </c>
      <c r="I8">
        <f t="shared" si="5"/>
        <v>87</v>
      </c>
      <c r="J8">
        <f t="shared" si="1"/>
        <v>86</v>
      </c>
      <c r="K8">
        <f t="shared" si="1"/>
        <v>85</v>
      </c>
      <c r="L8">
        <f t="shared" si="1"/>
        <v>84</v>
      </c>
      <c r="M8">
        <f t="shared" si="1"/>
        <v>83</v>
      </c>
      <c r="N8">
        <f t="shared" si="1"/>
        <v>82</v>
      </c>
      <c r="O8">
        <f t="shared" si="1"/>
        <v>81</v>
      </c>
      <c r="P8" t="str">
        <f t="shared" si="6"/>
        <v xml:space="preserve"> { { 87,86,85,84,83,82,81 }, 6, "twintig", twenty },</v>
      </c>
    </row>
    <row r="9" spans="1:16" x14ac:dyDescent="0.55000000000000004">
      <c r="A9" t="s">
        <v>43</v>
      </c>
      <c r="B9">
        <f t="shared" si="2"/>
        <v>4</v>
      </c>
      <c r="C9">
        <f>IFERROR(FIND(A9,Sheet2!$M$1),0)</f>
        <v>40</v>
      </c>
      <c r="D9">
        <f t="shared" si="7"/>
        <v>7</v>
      </c>
      <c r="E9" t="s">
        <v>50</v>
      </c>
      <c r="F9">
        <f t="shared" si="3"/>
        <v>3</v>
      </c>
      <c r="G9">
        <f t="shared" si="4"/>
        <v>6</v>
      </c>
      <c r="H9">
        <f t="shared" si="8"/>
        <v>76</v>
      </c>
      <c r="I9">
        <f t="shared" si="5"/>
        <v>76</v>
      </c>
      <c r="J9">
        <f t="shared" si="1"/>
        <v>77</v>
      </c>
      <c r="K9">
        <f t="shared" si="1"/>
        <v>78</v>
      </c>
      <c r="L9">
        <f t="shared" si="1"/>
        <v>79</v>
      </c>
      <c r="M9" t="str">
        <f t="shared" si="1"/>
        <v/>
      </c>
      <c r="N9" t="str">
        <f t="shared" si="1"/>
        <v/>
      </c>
      <c r="P9" t="str">
        <f t="shared" si="6"/>
        <v xml:space="preserve"> { { 76,77,78,79 }, 7, "over", past },</v>
      </c>
    </row>
    <row r="10" spans="1:16" x14ac:dyDescent="0.55000000000000004">
      <c r="A10" t="s">
        <v>5</v>
      </c>
      <c r="B10">
        <f t="shared" si="2"/>
        <v>4</v>
      </c>
      <c r="C10">
        <f>IFERROR(FIND(A10,Sheet2!$M$1),0)</f>
        <v>35</v>
      </c>
      <c r="D10">
        <f t="shared" si="7"/>
        <v>8</v>
      </c>
      <c r="E10" t="s">
        <v>51</v>
      </c>
      <c r="F10">
        <f t="shared" si="3"/>
        <v>3</v>
      </c>
      <c r="G10">
        <f t="shared" si="4"/>
        <v>1</v>
      </c>
      <c r="H10">
        <f t="shared" si="8"/>
        <v>71</v>
      </c>
      <c r="I10">
        <f t="shared" si="5"/>
        <v>71</v>
      </c>
      <c r="J10">
        <f t="shared" si="1"/>
        <v>72</v>
      </c>
      <c r="K10">
        <f t="shared" si="1"/>
        <v>73</v>
      </c>
      <c r="L10">
        <f t="shared" si="1"/>
        <v>74</v>
      </c>
      <c r="M10" t="str">
        <f t="shared" si="1"/>
        <v/>
      </c>
      <c r="N10" t="str">
        <f t="shared" si="1"/>
        <v/>
      </c>
      <c r="P10" t="str">
        <f t="shared" si="6"/>
        <v xml:space="preserve"> { { 71,72,73,74 }, 8, "voor", before },</v>
      </c>
    </row>
    <row r="11" spans="1:16" x14ac:dyDescent="0.55000000000000004">
      <c r="A11" t="s">
        <v>17</v>
      </c>
      <c r="B11">
        <f t="shared" si="2"/>
        <v>3</v>
      </c>
      <c r="C11">
        <f>IFERROR(FIND(A11,Sheet2!$M$1),0)</f>
        <v>108</v>
      </c>
      <c r="D11">
        <f t="shared" si="7"/>
        <v>9</v>
      </c>
      <c r="E11" t="s">
        <v>52</v>
      </c>
      <c r="F11">
        <f t="shared" si="3"/>
        <v>9</v>
      </c>
      <c r="G11">
        <f t="shared" si="4"/>
        <v>8</v>
      </c>
      <c r="H11">
        <f t="shared" si="8"/>
        <v>12</v>
      </c>
      <c r="I11">
        <f t="shared" si="5"/>
        <v>12</v>
      </c>
      <c r="J11">
        <f t="shared" si="1"/>
        <v>13</v>
      </c>
      <c r="K11">
        <f t="shared" si="1"/>
        <v>14</v>
      </c>
      <c r="L11" t="str">
        <f t="shared" si="1"/>
        <v/>
      </c>
      <c r="M11" t="str">
        <f t="shared" si="1"/>
        <v/>
      </c>
      <c r="N11" t="str">
        <f t="shared" si="1"/>
        <v/>
      </c>
      <c r="P11" t="str">
        <f t="shared" si="6"/>
        <v xml:space="preserve"> { { 12,13,14 }, 9, "uur", wholeHour },</v>
      </c>
    </row>
    <row r="12" spans="1:16" x14ac:dyDescent="0.55000000000000004">
      <c r="A12" t="s">
        <v>6</v>
      </c>
      <c r="B12">
        <f t="shared" si="2"/>
        <v>4</v>
      </c>
      <c r="C12">
        <f>IFERROR(FIND(A12,Sheet2!$M$1),0)</f>
        <v>45</v>
      </c>
      <c r="D12">
        <f t="shared" si="7"/>
        <v>10</v>
      </c>
      <c r="E12" t="s">
        <v>53</v>
      </c>
      <c r="F12">
        <f t="shared" si="3"/>
        <v>4</v>
      </c>
      <c r="G12">
        <f t="shared" si="4"/>
        <v>0</v>
      </c>
      <c r="H12">
        <f t="shared" si="8"/>
        <v>69</v>
      </c>
      <c r="I12">
        <f t="shared" si="5"/>
        <v>69</v>
      </c>
      <c r="J12">
        <f t="shared" si="1"/>
        <v>68</v>
      </c>
      <c r="K12">
        <f t="shared" si="1"/>
        <v>67</v>
      </c>
      <c r="L12">
        <f t="shared" si="1"/>
        <v>66</v>
      </c>
      <c r="M12" t="str">
        <f t="shared" si="1"/>
        <v/>
      </c>
      <c r="N12" t="str">
        <f t="shared" si="1"/>
        <v/>
      </c>
      <c r="P12" t="str">
        <f t="shared" si="6"/>
        <v xml:space="preserve"> { { 69,68,67,66 }, 10, "half", halfHour },</v>
      </c>
    </row>
    <row r="13" spans="1:16" x14ac:dyDescent="0.55000000000000004">
      <c r="A13">
        <v>1</v>
      </c>
      <c r="B13">
        <f t="shared" si="2"/>
        <v>1</v>
      </c>
      <c r="C13">
        <f>IFERROR(FIND(A13,Sheet2!$M$1),0)</f>
        <v>111</v>
      </c>
      <c r="D13">
        <f t="shared" ref="D13:D28" si="9">D12+1</f>
        <v>11</v>
      </c>
      <c r="E13" t="s">
        <v>54</v>
      </c>
      <c r="F13">
        <f t="shared" si="3"/>
        <v>10</v>
      </c>
      <c r="G13">
        <f t="shared" si="4"/>
        <v>0</v>
      </c>
      <c r="H13">
        <f t="shared" si="8"/>
        <v>3</v>
      </c>
      <c r="I13">
        <f t="shared" si="5"/>
        <v>3</v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  <c r="P13" t="str">
        <f t="shared" si="6"/>
        <v xml:space="preserve"> { { 3 }, 11, "1", firstMinute },</v>
      </c>
    </row>
    <row r="14" spans="1:16" x14ac:dyDescent="0.55000000000000004">
      <c r="A14">
        <v>2</v>
      </c>
      <c r="B14">
        <f t="shared" si="2"/>
        <v>1</v>
      </c>
      <c r="C14">
        <f>IFERROR(FIND(A14,Sheet2!$M$1),0)</f>
        <v>112</v>
      </c>
      <c r="D14">
        <f t="shared" si="9"/>
        <v>12</v>
      </c>
      <c r="E14" t="s">
        <v>55</v>
      </c>
      <c r="F14">
        <f t="shared" si="3"/>
        <v>10</v>
      </c>
      <c r="G14">
        <f t="shared" si="4"/>
        <v>1</v>
      </c>
      <c r="H14">
        <f t="shared" si="8"/>
        <v>2</v>
      </c>
      <c r="I14">
        <f t="shared" si="5"/>
        <v>2</v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P14" t="str">
        <f t="shared" si="6"/>
        <v xml:space="preserve"> { { 2 }, 12, "2", secondMinute },</v>
      </c>
    </row>
    <row r="15" spans="1:16" x14ac:dyDescent="0.55000000000000004">
      <c r="A15">
        <v>3</v>
      </c>
      <c r="B15">
        <f t="shared" si="2"/>
        <v>1</v>
      </c>
      <c r="C15">
        <f>IFERROR(FIND(A15,Sheet2!$M$1),0)</f>
        <v>113</v>
      </c>
      <c r="D15">
        <f t="shared" si="9"/>
        <v>13</v>
      </c>
      <c r="E15" t="s">
        <v>56</v>
      </c>
      <c r="F15">
        <f t="shared" si="3"/>
        <v>10</v>
      </c>
      <c r="G15">
        <f t="shared" si="4"/>
        <v>2</v>
      </c>
      <c r="H15">
        <f t="shared" si="8"/>
        <v>1</v>
      </c>
      <c r="I15">
        <f t="shared" si="5"/>
        <v>1</v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P15" t="str">
        <f t="shared" si="6"/>
        <v xml:space="preserve"> { { 1 }, 13, "3", thirdMinute },</v>
      </c>
    </row>
    <row r="16" spans="1:16" x14ac:dyDescent="0.55000000000000004">
      <c r="A16">
        <v>4</v>
      </c>
      <c r="B16">
        <f t="shared" si="2"/>
        <v>1</v>
      </c>
      <c r="C16">
        <f>IFERROR(FIND(A16,Sheet2!$M$1),0)</f>
        <v>114</v>
      </c>
      <c r="D16">
        <f t="shared" si="9"/>
        <v>14</v>
      </c>
      <c r="E16" t="s">
        <v>57</v>
      </c>
      <c r="F16">
        <f t="shared" si="3"/>
        <v>10</v>
      </c>
      <c r="G16">
        <f t="shared" si="4"/>
        <v>3</v>
      </c>
      <c r="H16">
        <f t="shared" si="8"/>
        <v>0</v>
      </c>
      <c r="I16">
        <f t="shared" si="5"/>
        <v>0</v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P16" t="str">
        <f t="shared" si="6"/>
        <v xml:space="preserve"> { { 0 }, 14, "4", fourthMinute },</v>
      </c>
    </row>
    <row r="17" spans="1:16" x14ac:dyDescent="0.55000000000000004">
      <c r="A17" t="s">
        <v>7</v>
      </c>
      <c r="B17">
        <f t="shared" ref="B17:B28" si="10">LEN(A17)</f>
        <v>3</v>
      </c>
      <c r="C17">
        <f>IFERROR(FIND(A17,Sheet2!$M$1),0)</f>
        <v>50</v>
      </c>
      <c r="D17">
        <f t="shared" si="9"/>
        <v>15</v>
      </c>
      <c r="E17" t="s">
        <v>58</v>
      </c>
      <c r="F17">
        <f t="shared" si="3"/>
        <v>4</v>
      </c>
      <c r="G17">
        <f t="shared" si="4"/>
        <v>5</v>
      </c>
      <c r="H17">
        <f t="shared" si="8"/>
        <v>64</v>
      </c>
      <c r="I17">
        <f t="shared" si="5"/>
        <v>64</v>
      </c>
      <c r="J17">
        <f t="shared" si="1"/>
        <v>63</v>
      </c>
      <c r="K17">
        <f t="shared" si="1"/>
        <v>62</v>
      </c>
      <c r="L17" t="str">
        <f t="shared" si="1"/>
        <v/>
      </c>
      <c r="M17" t="str">
        <f t="shared" si="1"/>
        <v/>
      </c>
      <c r="N17" t="str">
        <f t="shared" si="1"/>
        <v/>
      </c>
      <c r="P17" t="str">
        <f t="shared" si="6"/>
        <v xml:space="preserve"> { { 64,63,62 }, 15, "een", isOneActive },</v>
      </c>
    </row>
    <row r="18" spans="1:16" x14ac:dyDescent="0.55000000000000004">
      <c r="A18" t="s">
        <v>8</v>
      </c>
      <c r="B18">
        <f t="shared" si="10"/>
        <v>4</v>
      </c>
      <c r="C18">
        <f>IFERROR(FIND(A18,Sheet2!$M$1),0)</f>
        <v>90</v>
      </c>
      <c r="D18">
        <f t="shared" si="9"/>
        <v>16</v>
      </c>
      <c r="E18" t="s">
        <v>59</v>
      </c>
      <c r="F18">
        <f t="shared" si="3"/>
        <v>8</v>
      </c>
      <c r="G18">
        <f t="shared" si="4"/>
        <v>1</v>
      </c>
      <c r="H18">
        <f t="shared" si="8"/>
        <v>24</v>
      </c>
      <c r="I18">
        <f t="shared" si="5"/>
        <v>24</v>
      </c>
      <c r="J18">
        <f t="shared" si="5"/>
        <v>23</v>
      </c>
      <c r="K18">
        <f t="shared" si="5"/>
        <v>22</v>
      </c>
      <c r="L18">
        <f t="shared" si="5"/>
        <v>21</v>
      </c>
      <c r="M18" t="str">
        <f t="shared" si="5"/>
        <v/>
      </c>
      <c r="N18" t="str">
        <f t="shared" si="5"/>
        <v/>
      </c>
      <c r="P18" t="str">
        <f t="shared" si="6"/>
        <v xml:space="preserve"> { { 24,23,22,21 }, 16, "twee", isTwoActive },</v>
      </c>
    </row>
    <row r="19" spans="1:16" x14ac:dyDescent="0.55000000000000004">
      <c r="A19" t="s">
        <v>9</v>
      </c>
      <c r="B19">
        <f t="shared" si="10"/>
        <v>4</v>
      </c>
      <c r="C19">
        <f>IFERROR(FIND(A19,Sheet2!$M$1),0)</f>
        <v>57</v>
      </c>
      <c r="D19">
        <f t="shared" si="9"/>
        <v>17</v>
      </c>
      <c r="E19" t="s">
        <v>60</v>
      </c>
      <c r="F19">
        <f t="shared" si="3"/>
        <v>5</v>
      </c>
      <c r="G19">
        <f t="shared" si="4"/>
        <v>1</v>
      </c>
      <c r="H19">
        <f t="shared" si="8"/>
        <v>49</v>
      </c>
      <c r="I19">
        <f t="shared" ref="I19:N28" si="11">IF(ISEVEN(INT($C19/11)),IF(LEN($A19)&gt;=I$1,114-$C19-I$1+1,""),IF(LEN($A19)&gt;=I$1,114-INT($C19/11)*11-(11-MOD($C19,11))-2+I$1,""))</f>
        <v>49</v>
      </c>
      <c r="J19">
        <f t="shared" si="11"/>
        <v>50</v>
      </c>
      <c r="K19">
        <f t="shared" si="11"/>
        <v>51</v>
      </c>
      <c r="L19">
        <f t="shared" si="11"/>
        <v>52</v>
      </c>
      <c r="M19" t="str">
        <f t="shared" si="11"/>
        <v/>
      </c>
      <c r="N19" t="str">
        <f t="shared" si="11"/>
        <v/>
      </c>
      <c r="P19" t="str">
        <f t="shared" si="6"/>
        <v xml:space="preserve"> { { 49,50,51,52 }, 17, "drie", isThreeActive },</v>
      </c>
    </row>
    <row r="20" spans="1:16" x14ac:dyDescent="0.55000000000000004">
      <c r="A20" t="s">
        <v>10</v>
      </c>
      <c r="B20">
        <f t="shared" si="10"/>
        <v>4</v>
      </c>
      <c r="C20">
        <f>IFERROR(FIND(A20,Sheet2!$M$1),0)</f>
        <v>63</v>
      </c>
      <c r="D20">
        <f t="shared" si="9"/>
        <v>18</v>
      </c>
      <c r="E20" t="s">
        <v>61</v>
      </c>
      <c r="F20">
        <f t="shared" si="3"/>
        <v>5</v>
      </c>
      <c r="G20">
        <f t="shared" si="4"/>
        <v>7</v>
      </c>
      <c r="H20">
        <f t="shared" si="8"/>
        <v>55</v>
      </c>
      <c r="I20">
        <f t="shared" si="11"/>
        <v>55</v>
      </c>
      <c r="J20">
        <f t="shared" si="11"/>
        <v>56</v>
      </c>
      <c r="K20">
        <f t="shared" si="11"/>
        <v>57</v>
      </c>
      <c r="L20">
        <f t="shared" si="11"/>
        <v>58</v>
      </c>
      <c r="M20" t="str">
        <f t="shared" si="11"/>
        <v/>
      </c>
      <c r="N20" t="str">
        <f t="shared" si="11"/>
        <v/>
      </c>
      <c r="P20" t="str">
        <f t="shared" si="6"/>
        <v xml:space="preserve"> { { 55,56,57,58 }, 18, "vier", isFourActive },</v>
      </c>
    </row>
    <row r="21" spans="1:16" x14ac:dyDescent="0.55000000000000004">
      <c r="A21" t="s">
        <v>1</v>
      </c>
      <c r="B21">
        <f t="shared" si="10"/>
        <v>4</v>
      </c>
      <c r="C21">
        <f>IFERROR(FIND(A21,Sheet2!$M$1,FIND(A21,Sheet2!$M$1)+2),0)</f>
        <v>73</v>
      </c>
      <c r="D21">
        <f t="shared" si="9"/>
        <v>19</v>
      </c>
      <c r="E21" t="s">
        <v>62</v>
      </c>
      <c r="F21">
        <f t="shared" si="3"/>
        <v>6</v>
      </c>
      <c r="G21">
        <f t="shared" si="4"/>
        <v>6</v>
      </c>
      <c r="H21">
        <f t="shared" si="8"/>
        <v>41</v>
      </c>
      <c r="I21">
        <f t="shared" si="11"/>
        <v>41</v>
      </c>
      <c r="J21">
        <f t="shared" si="11"/>
        <v>40</v>
      </c>
      <c r="K21">
        <f t="shared" si="11"/>
        <v>39</v>
      </c>
      <c r="L21">
        <f t="shared" si="11"/>
        <v>38</v>
      </c>
      <c r="M21" t="str">
        <f t="shared" si="11"/>
        <v/>
      </c>
      <c r="N21" t="str">
        <f t="shared" si="11"/>
        <v/>
      </c>
      <c r="P21" t="str">
        <f t="shared" si="6"/>
        <v xml:space="preserve"> { { 41,40,39,38 }, 19, "vijf", isFiveActive },</v>
      </c>
    </row>
    <row r="22" spans="1:16" x14ac:dyDescent="0.55000000000000004">
      <c r="A22" t="s">
        <v>11</v>
      </c>
      <c r="B22">
        <f t="shared" si="10"/>
        <v>3</v>
      </c>
      <c r="C22">
        <f>IFERROR(FIND(A22,Sheet2!$M$1),0)</f>
        <v>53</v>
      </c>
      <c r="D22">
        <f t="shared" si="9"/>
        <v>20</v>
      </c>
      <c r="E22" t="s">
        <v>63</v>
      </c>
      <c r="F22">
        <f t="shared" si="3"/>
        <v>4</v>
      </c>
      <c r="G22">
        <f t="shared" si="4"/>
        <v>8</v>
      </c>
      <c r="H22">
        <f t="shared" si="8"/>
        <v>61</v>
      </c>
      <c r="I22">
        <f t="shared" si="11"/>
        <v>61</v>
      </c>
      <c r="J22">
        <f t="shared" si="11"/>
        <v>60</v>
      </c>
      <c r="K22">
        <f t="shared" si="11"/>
        <v>59</v>
      </c>
      <c r="L22" t="str">
        <f t="shared" si="11"/>
        <v/>
      </c>
      <c r="M22" t="str">
        <f t="shared" si="11"/>
        <v/>
      </c>
      <c r="N22" t="str">
        <f t="shared" si="11"/>
        <v/>
      </c>
      <c r="P22" t="str">
        <f t="shared" si="6"/>
        <v xml:space="preserve"> { { 61,60,59 }, 20, "zes", isSixActive },</v>
      </c>
    </row>
    <row r="23" spans="1:16" x14ac:dyDescent="0.55000000000000004">
      <c r="A23" t="s">
        <v>12</v>
      </c>
      <c r="B23">
        <f t="shared" si="10"/>
        <v>5</v>
      </c>
      <c r="C23">
        <f>IFERROR(FIND(A23,Sheet2!$M$1),0)</f>
        <v>67</v>
      </c>
      <c r="D23">
        <f t="shared" si="9"/>
        <v>21</v>
      </c>
      <c r="E23" t="s">
        <v>64</v>
      </c>
      <c r="F23">
        <f t="shared" si="3"/>
        <v>6</v>
      </c>
      <c r="G23">
        <f t="shared" si="4"/>
        <v>0</v>
      </c>
      <c r="H23">
        <f t="shared" si="8"/>
        <v>47</v>
      </c>
      <c r="I23">
        <f t="shared" si="11"/>
        <v>47</v>
      </c>
      <c r="J23">
        <f t="shared" si="11"/>
        <v>46</v>
      </c>
      <c r="K23">
        <f t="shared" si="11"/>
        <v>45</v>
      </c>
      <c r="L23">
        <f t="shared" si="11"/>
        <v>44</v>
      </c>
      <c r="M23">
        <f t="shared" si="11"/>
        <v>43</v>
      </c>
      <c r="N23" t="str">
        <f t="shared" si="11"/>
        <v/>
      </c>
      <c r="P23" t="str">
        <f t="shared" si="6"/>
        <v xml:space="preserve"> { { 47,46,45,44,43 }, 21, "zeven", isSevenActive },</v>
      </c>
    </row>
    <row r="24" spans="1:16" x14ac:dyDescent="0.55000000000000004">
      <c r="A24" t="s">
        <v>13</v>
      </c>
      <c r="B24">
        <f t="shared" si="10"/>
        <v>4</v>
      </c>
      <c r="C24">
        <f>IFERROR(FIND(A24,Sheet2!$M$1),0)</f>
        <v>78</v>
      </c>
      <c r="D24">
        <f t="shared" si="9"/>
        <v>22</v>
      </c>
      <c r="E24" t="s">
        <v>65</v>
      </c>
      <c r="F24">
        <f t="shared" si="3"/>
        <v>7</v>
      </c>
      <c r="G24">
        <f t="shared" si="4"/>
        <v>0</v>
      </c>
      <c r="H24">
        <f t="shared" si="8"/>
        <v>26</v>
      </c>
      <c r="I24">
        <f t="shared" si="11"/>
        <v>26</v>
      </c>
      <c r="J24">
        <f t="shared" si="11"/>
        <v>27</v>
      </c>
      <c r="K24">
        <f t="shared" si="11"/>
        <v>28</v>
      </c>
      <c r="L24">
        <f t="shared" si="11"/>
        <v>29</v>
      </c>
      <c r="M24" t="str">
        <f t="shared" si="11"/>
        <v/>
      </c>
      <c r="N24" t="str">
        <f t="shared" si="11"/>
        <v/>
      </c>
      <c r="P24" t="str">
        <f t="shared" si="6"/>
        <v xml:space="preserve"> { { 26,27,28,29 }, 22, "acht", isEightActive },</v>
      </c>
    </row>
    <row r="25" spans="1:16" x14ac:dyDescent="0.55000000000000004">
      <c r="A25" t="s">
        <v>14</v>
      </c>
      <c r="B25">
        <f t="shared" si="10"/>
        <v>5</v>
      </c>
      <c r="C25">
        <f>IFERROR(FIND(A25,Sheet2!$M$1),0)</f>
        <v>84</v>
      </c>
      <c r="D25">
        <f t="shared" si="9"/>
        <v>23</v>
      </c>
      <c r="E25" t="s">
        <v>66</v>
      </c>
      <c r="F25">
        <f t="shared" si="3"/>
        <v>7</v>
      </c>
      <c r="G25">
        <f t="shared" si="4"/>
        <v>6</v>
      </c>
      <c r="H25">
        <f t="shared" si="8"/>
        <v>32</v>
      </c>
      <c r="I25">
        <f t="shared" si="11"/>
        <v>32</v>
      </c>
      <c r="J25">
        <f t="shared" si="11"/>
        <v>33</v>
      </c>
      <c r="K25">
        <f t="shared" si="11"/>
        <v>34</v>
      </c>
      <c r="L25">
        <f t="shared" si="11"/>
        <v>35</v>
      </c>
      <c r="M25">
        <f t="shared" si="11"/>
        <v>36</v>
      </c>
      <c r="N25" t="str">
        <f t="shared" si="11"/>
        <v/>
      </c>
      <c r="P25" t="str">
        <f t="shared" si="6"/>
        <v xml:space="preserve"> { { 32,33,34,35,36 }, 23, "negen", isNineActive },</v>
      </c>
    </row>
    <row r="26" spans="1:16" x14ac:dyDescent="0.55000000000000004">
      <c r="A26" t="s">
        <v>2</v>
      </c>
      <c r="B26">
        <f t="shared" si="10"/>
        <v>4</v>
      </c>
      <c r="C26">
        <f>IFERROR(FIND(A26,Sheet2!$M$1,FIND(A26,Sheet2!$M$1)+2),0)</f>
        <v>81</v>
      </c>
      <c r="D26">
        <f t="shared" si="9"/>
        <v>24</v>
      </c>
      <c r="E26" t="s">
        <v>67</v>
      </c>
      <c r="F26">
        <f t="shared" si="3"/>
        <v>7</v>
      </c>
      <c r="G26">
        <f t="shared" si="4"/>
        <v>3</v>
      </c>
      <c r="H26">
        <f t="shared" si="8"/>
        <v>29</v>
      </c>
      <c r="I26">
        <f t="shared" si="11"/>
        <v>29</v>
      </c>
      <c r="J26">
        <f t="shared" si="11"/>
        <v>30</v>
      </c>
      <c r="K26">
        <f t="shared" si="11"/>
        <v>31</v>
      </c>
      <c r="L26">
        <f t="shared" si="11"/>
        <v>32</v>
      </c>
      <c r="M26" t="str">
        <f t="shared" si="11"/>
        <v/>
      </c>
      <c r="N26" t="str">
        <f t="shared" si="11"/>
        <v/>
      </c>
      <c r="P26" t="str">
        <f t="shared" si="6"/>
        <v xml:space="preserve"> { { 29,30,31,32 }, 24, "tien", isTenActive },</v>
      </c>
    </row>
    <row r="27" spans="1:16" x14ac:dyDescent="0.55000000000000004">
      <c r="A27" t="s">
        <v>15</v>
      </c>
      <c r="B27">
        <f t="shared" si="10"/>
        <v>3</v>
      </c>
      <c r="C27">
        <f>IFERROR(FIND(A27,Sheet2!$M$1),0)</f>
        <v>96</v>
      </c>
      <c r="D27">
        <f t="shared" si="9"/>
        <v>25</v>
      </c>
      <c r="E27" t="s">
        <v>68</v>
      </c>
      <c r="F27">
        <f t="shared" si="3"/>
        <v>8</v>
      </c>
      <c r="G27">
        <f t="shared" si="4"/>
        <v>7</v>
      </c>
      <c r="H27">
        <f t="shared" si="8"/>
        <v>18</v>
      </c>
      <c r="I27">
        <f t="shared" si="11"/>
        <v>18</v>
      </c>
      <c r="J27">
        <f t="shared" si="11"/>
        <v>17</v>
      </c>
      <c r="K27">
        <f t="shared" si="11"/>
        <v>16</v>
      </c>
      <c r="L27" t="str">
        <f t="shared" si="11"/>
        <v/>
      </c>
      <c r="M27" t="str">
        <f t="shared" si="11"/>
        <v/>
      </c>
      <c r="N27" t="str">
        <f t="shared" si="11"/>
        <v/>
      </c>
      <c r="P27" t="str">
        <f t="shared" si="6"/>
        <v xml:space="preserve"> { { 18,17,16 }, 25, "elf", isElevenActive },</v>
      </c>
    </row>
    <row r="28" spans="1:16" x14ac:dyDescent="0.55000000000000004">
      <c r="A28" t="s">
        <v>16</v>
      </c>
      <c r="B28">
        <f t="shared" si="10"/>
        <v>6</v>
      </c>
      <c r="C28">
        <f>IFERROR(FIND(A28,Sheet2!$M$1),0)</f>
        <v>100</v>
      </c>
      <c r="D28">
        <f t="shared" si="9"/>
        <v>26</v>
      </c>
      <c r="E28" t="s">
        <v>69</v>
      </c>
      <c r="F28">
        <f t="shared" si="3"/>
        <v>9</v>
      </c>
      <c r="G28">
        <f t="shared" si="4"/>
        <v>0</v>
      </c>
      <c r="H28">
        <f t="shared" si="8"/>
        <v>4</v>
      </c>
      <c r="I28">
        <f t="shared" si="11"/>
        <v>4</v>
      </c>
      <c r="J28">
        <f t="shared" si="11"/>
        <v>5</v>
      </c>
      <c r="K28">
        <f t="shared" si="11"/>
        <v>6</v>
      </c>
      <c r="L28">
        <f t="shared" si="11"/>
        <v>7</v>
      </c>
      <c r="M28">
        <f t="shared" si="11"/>
        <v>8</v>
      </c>
      <c r="N28">
        <f t="shared" si="11"/>
        <v>9</v>
      </c>
      <c r="P28" t="str">
        <f t="shared" si="6"/>
        <v xml:space="preserve"> { { 4,5,6,7,8,9 }, 26, "twaalf", isTwelveActive },</v>
      </c>
    </row>
  </sheetData>
  <conditionalFormatting sqref="A2:A28">
    <cfRule type="expression" dxfId="1" priority="5">
      <formula>$C2&gt;0</formula>
    </cfRule>
    <cfRule type="expression" dxfId="0" priority="6">
      <formula>$C2=0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CE36-DA20-4DC9-9AAD-307EFBDCDE91}">
  <dimension ref="A1:M11"/>
  <sheetViews>
    <sheetView topLeftCell="C1" zoomScale="213" zoomScaleNormal="213" workbookViewId="0">
      <selection activeCell="Q13" sqref="Q13"/>
    </sheetView>
  </sheetViews>
  <sheetFormatPr defaultRowHeight="14.4" x14ac:dyDescent="0.55000000000000004"/>
  <cols>
    <col min="1" max="11" width="3.9453125" customWidth="1"/>
  </cols>
  <sheetData>
    <row r="1" spans="1:13" x14ac:dyDescent="0.55000000000000004">
      <c r="A1" s="1" t="s">
        <v>18</v>
      </c>
      <c r="B1" s="1" t="s">
        <v>19</v>
      </c>
      <c r="C1" s="1" t="s">
        <v>20</v>
      </c>
      <c r="D1" s="2" t="s">
        <v>30</v>
      </c>
      <c r="E1" s="1" t="s">
        <v>21</v>
      </c>
      <c r="F1" s="1" t="s">
        <v>22</v>
      </c>
      <c r="G1" s="2" t="s">
        <v>37</v>
      </c>
      <c r="H1" s="1" t="s">
        <v>29</v>
      </c>
      <c r="I1" s="1" t="s">
        <v>19</v>
      </c>
      <c r="J1" s="1" t="s">
        <v>20</v>
      </c>
      <c r="K1" s="2" t="s">
        <v>30</v>
      </c>
      <c r="M1" t="str">
        <f>_xlfn.CONCAT(A1:K10,D11:G11)</f>
        <v>hetkisznetkotiengvijfrkwartwintigevoormoverahalfkeenzestdriedzvierzevenovijfoachtienegenrtweerbelfotwaalfdbuur1234</v>
      </c>
    </row>
    <row r="2" spans="1:13" x14ac:dyDescent="0.55000000000000004">
      <c r="A2" s="2" t="s">
        <v>35</v>
      </c>
      <c r="B2" s="1" t="s">
        <v>20</v>
      </c>
      <c r="C2" s="1" t="s">
        <v>21</v>
      </c>
      <c r="D2" s="1" t="s">
        <v>19</v>
      </c>
      <c r="E2" s="1" t="s">
        <v>29</v>
      </c>
      <c r="F2" s="4" t="s">
        <v>33</v>
      </c>
      <c r="G2" s="1" t="s">
        <v>26</v>
      </c>
      <c r="H2" s="1" t="s">
        <v>21</v>
      </c>
      <c r="I2" s="1" t="s">
        <v>27</v>
      </c>
      <c r="J2" s="1" t="s">
        <v>28</v>
      </c>
      <c r="K2" s="2" t="s">
        <v>24</v>
      </c>
    </row>
    <row r="3" spans="1:13" x14ac:dyDescent="0.55000000000000004">
      <c r="A3" s="1" t="s">
        <v>30</v>
      </c>
      <c r="B3" s="1" t="s">
        <v>31</v>
      </c>
      <c r="C3" s="1" t="s">
        <v>32</v>
      </c>
      <c r="D3" s="1" t="s">
        <v>24</v>
      </c>
      <c r="E3" s="1" t="s">
        <v>20</v>
      </c>
      <c r="F3" s="1" t="s">
        <v>31</v>
      </c>
      <c r="G3" s="1" t="s">
        <v>21</v>
      </c>
      <c r="H3" s="1" t="s">
        <v>29</v>
      </c>
      <c r="I3" s="1" t="s">
        <v>20</v>
      </c>
      <c r="J3" s="1" t="s">
        <v>21</v>
      </c>
      <c r="K3" s="1" t="s">
        <v>33</v>
      </c>
    </row>
    <row r="4" spans="1:13" x14ac:dyDescent="0.55000000000000004">
      <c r="A4" s="4" t="s">
        <v>19</v>
      </c>
      <c r="B4" s="1" t="s">
        <v>26</v>
      </c>
      <c r="C4" s="1" t="s">
        <v>35</v>
      </c>
      <c r="D4" s="1" t="s">
        <v>35</v>
      </c>
      <c r="E4" s="1" t="s">
        <v>24</v>
      </c>
      <c r="F4" s="4" t="s">
        <v>40</v>
      </c>
      <c r="G4" s="1" t="s">
        <v>35</v>
      </c>
      <c r="H4" s="1" t="s">
        <v>26</v>
      </c>
      <c r="I4" s="1" t="s">
        <v>19</v>
      </c>
      <c r="J4" s="1" t="s">
        <v>24</v>
      </c>
      <c r="K4" s="4" t="s">
        <v>32</v>
      </c>
      <c r="M4" s="6" t="s">
        <v>6</v>
      </c>
    </row>
    <row r="5" spans="1:13" x14ac:dyDescent="0.55000000000000004">
      <c r="A5" s="1" t="s">
        <v>18</v>
      </c>
      <c r="B5" s="5" t="s">
        <v>32</v>
      </c>
      <c r="C5" s="1" t="s">
        <v>34</v>
      </c>
      <c r="D5" s="1" t="s">
        <v>28</v>
      </c>
      <c r="E5" s="5" t="s">
        <v>30</v>
      </c>
      <c r="F5" s="1" t="s">
        <v>19</v>
      </c>
      <c r="G5" s="1" t="s">
        <v>19</v>
      </c>
      <c r="H5" s="1" t="s">
        <v>29</v>
      </c>
      <c r="I5" s="1" t="s">
        <v>37</v>
      </c>
      <c r="J5" s="1" t="s">
        <v>19</v>
      </c>
      <c r="K5" s="1" t="s">
        <v>22</v>
      </c>
      <c r="M5" s="6" t="s">
        <v>5</v>
      </c>
    </row>
    <row r="6" spans="1:13" x14ac:dyDescent="0.55000000000000004">
      <c r="A6" s="4" t="s">
        <v>20</v>
      </c>
      <c r="B6" s="1" t="s">
        <v>36</v>
      </c>
      <c r="C6" s="1" t="s">
        <v>24</v>
      </c>
      <c r="D6" s="1" t="s">
        <v>21</v>
      </c>
      <c r="E6" s="1" t="s">
        <v>19</v>
      </c>
      <c r="F6" s="4" t="s">
        <v>36</v>
      </c>
      <c r="G6" s="3" t="s">
        <v>37</v>
      </c>
      <c r="H6" s="1" t="s">
        <v>26</v>
      </c>
      <c r="I6" s="1" t="s">
        <v>21</v>
      </c>
      <c r="J6" s="1" t="s">
        <v>19</v>
      </c>
      <c r="K6" s="1" t="s">
        <v>24</v>
      </c>
      <c r="M6" s="6" t="s">
        <v>42</v>
      </c>
    </row>
    <row r="7" spans="1:13" x14ac:dyDescent="0.55000000000000004">
      <c r="A7" s="1" t="s">
        <v>37</v>
      </c>
      <c r="B7" s="1" t="s">
        <v>19</v>
      </c>
      <c r="C7" s="1" t="s">
        <v>26</v>
      </c>
      <c r="D7" s="1" t="s">
        <v>19</v>
      </c>
      <c r="E7" s="1" t="s">
        <v>29</v>
      </c>
      <c r="F7" s="4" t="s">
        <v>35</v>
      </c>
      <c r="G7" s="1" t="s">
        <v>26</v>
      </c>
      <c r="H7" s="1" t="s">
        <v>21</v>
      </c>
      <c r="I7" s="1" t="s">
        <v>27</v>
      </c>
      <c r="J7" s="1" t="s">
        <v>28</v>
      </c>
      <c r="K7" s="4" t="s">
        <v>35</v>
      </c>
    </row>
    <row r="8" spans="1:13" x14ac:dyDescent="0.55000000000000004">
      <c r="A8" s="1" t="s">
        <v>32</v>
      </c>
      <c r="B8" s="1" t="s">
        <v>38</v>
      </c>
      <c r="C8" s="1" t="s">
        <v>18</v>
      </c>
      <c r="D8" s="1" t="s">
        <v>20</v>
      </c>
      <c r="E8" s="1" t="s">
        <v>21</v>
      </c>
      <c r="F8" s="1" t="s">
        <v>19</v>
      </c>
      <c r="G8" s="1" t="s">
        <v>29</v>
      </c>
      <c r="H8" s="1" t="s">
        <v>19</v>
      </c>
      <c r="I8" s="1" t="s">
        <v>33</v>
      </c>
      <c r="J8" s="1" t="s">
        <v>19</v>
      </c>
      <c r="K8" s="1" t="s">
        <v>29</v>
      </c>
    </row>
    <row r="9" spans="1:13" x14ac:dyDescent="0.55000000000000004">
      <c r="A9" s="4" t="s">
        <v>24</v>
      </c>
      <c r="B9" s="1" t="s">
        <v>20</v>
      </c>
      <c r="C9" s="1" t="s">
        <v>31</v>
      </c>
      <c r="D9" s="1" t="s">
        <v>19</v>
      </c>
      <c r="E9" s="1" t="s">
        <v>19</v>
      </c>
      <c r="F9" s="1" t="s">
        <v>24</v>
      </c>
      <c r="G9" s="4" t="s">
        <v>39</v>
      </c>
      <c r="H9" s="1" t="s">
        <v>19</v>
      </c>
      <c r="I9" s="1" t="s">
        <v>34</v>
      </c>
      <c r="J9" s="1" t="s">
        <v>28</v>
      </c>
      <c r="K9" s="4" t="s">
        <v>35</v>
      </c>
    </row>
    <row r="10" spans="1:13" x14ac:dyDescent="0.55000000000000004">
      <c r="A10" s="1" t="s">
        <v>20</v>
      </c>
      <c r="B10" s="1" t="s">
        <v>31</v>
      </c>
      <c r="C10" s="1" t="s">
        <v>32</v>
      </c>
      <c r="D10" s="1" t="s">
        <v>32</v>
      </c>
      <c r="E10" s="1" t="s">
        <v>34</v>
      </c>
      <c r="F10" s="1" t="s">
        <v>28</v>
      </c>
      <c r="G10" s="2" t="s">
        <v>36</v>
      </c>
      <c r="H10" s="4" t="s">
        <v>39</v>
      </c>
      <c r="I10" s="1" t="s">
        <v>23</v>
      </c>
      <c r="J10" s="1" t="s">
        <v>23</v>
      </c>
      <c r="K10" s="1" t="s">
        <v>24</v>
      </c>
    </row>
    <row r="11" spans="1:13" x14ac:dyDescent="0.55000000000000004">
      <c r="A11" s="7"/>
      <c r="D11">
        <v>1</v>
      </c>
      <c r="E11">
        <v>2</v>
      </c>
      <c r="F11">
        <v>3</v>
      </c>
      <c r="G11">
        <v>4</v>
      </c>
    </row>
  </sheetData>
  <pageMargins left="0.70866141732283472" right="0.70866141732283472" top="0.74803149606299213" bottom="0.74803149606299213" header="0.31496062992125984" footer="0.31496062992125984"/>
  <pageSetup paperSize="9" scale="18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Lannoy</dc:creator>
  <cp:lastModifiedBy>Bob Lannoy</cp:lastModifiedBy>
  <cp:lastPrinted>2022-08-10T18:00:25Z</cp:lastPrinted>
  <dcterms:created xsi:type="dcterms:W3CDTF">2022-06-27T17:50:15Z</dcterms:created>
  <dcterms:modified xsi:type="dcterms:W3CDTF">2022-09-01T18:12:39Z</dcterms:modified>
</cp:coreProperties>
</file>